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line Estim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1A2230"/>
      <sz val="16"/>
    </font>
    <font>
      <name val="Arial"/>
      <color rgb="005A6A7A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  <color rgb="005A6A7A"/>
      <sz val="9"/>
    </font>
    <font>
      <name val="Arial"/>
      <b val="1"/>
      <color rgb="00000000"/>
      <sz val="12"/>
    </font>
  </fonts>
  <fills count="5">
    <fill>
      <patternFill/>
    </fill>
    <fill>
      <patternFill patternType="gray125"/>
    </fill>
    <fill>
      <patternFill patternType="solid">
        <fgColor rgb="001A2230"/>
      </patternFill>
    </fill>
    <fill>
      <patternFill patternType="solid">
        <fgColor rgb="00F7F9FB"/>
      </patternFill>
    </fill>
    <fill>
      <patternFill patternType="solid">
        <fgColor rgb="005C7A8C"/>
      </patternFill>
    </fill>
  </fills>
  <borders count="2">
    <border>
      <left/>
      <right/>
      <top/>
      <bottom/>
      <diagonal/>
    </border>
    <border>
      <left style="thin">
        <color rgb="00D6DDE3"/>
      </left>
      <right style="thin">
        <color rgb="00D6DDE3"/>
      </right>
      <top style="thin">
        <color rgb="00D6DDE3"/>
      </top>
      <bottom style="thin">
        <color rgb="00D6DDE3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0" borderId="0" pivotButton="0" quotePrefix="0" xfId="0"/>
    <xf numFmtId="0" fontId="5" fillId="3" borderId="1" pivotButton="0" quotePrefix="0" xfId="0"/>
    <xf numFmtId="0" fontId="6" fillId="0" borderId="0" pivotButton="0" quotePrefix="0" xfId="0"/>
    <xf numFmtId="0" fontId="3" fillId="4" borderId="0" pivotButton="0" quotePrefix="0" xfId="0"/>
    <xf numFmtId="0" fontId="0" fillId="4" borderId="0" pivotButton="0" quotePrefix="0" xfId="0"/>
    <xf numFmtId="0" fontId="7" fillId="0" borderId="0" pivotButton="0" quotePrefix="0" xfId="0"/>
    <xf numFmtId="0" fontId="4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22" customWidth="1" min="3" max="3"/>
    <col width="4" customWidth="1" min="4" max="4"/>
    <col width="22" customWidth="1" min="5" max="5"/>
    <col width="10" customWidth="1" min="6" max="6"/>
  </cols>
  <sheetData>
    <row r="2">
      <c r="B2" s="1" t="inlineStr">
        <is>
          <t>Cleared Recruiting Stack — Build Timeline Estimator</t>
        </is>
      </c>
    </row>
    <row r="3">
      <c r="B3" s="2" t="inlineStr">
        <is>
          <t>Choose options in the blue cells. The estimate updates automatically.</t>
        </is>
      </c>
    </row>
    <row r="5">
      <c r="B5" s="3" t="inlineStr">
        <is>
          <t>YOUR INPUTS</t>
        </is>
      </c>
      <c r="C5" s="4" t="n"/>
    </row>
    <row r="6">
      <c r="B6" s="5" t="inlineStr">
        <is>
          <t>Team size</t>
        </is>
      </c>
      <c r="C6" s="6" t="n">
        <v>5</v>
      </c>
    </row>
    <row r="7">
      <c r="B7" s="5" t="inlineStr">
        <is>
          <t>ATS tier</t>
        </is>
      </c>
      <c r="C7" s="6" t="inlineStr">
        <is>
          <t>modern</t>
        </is>
      </c>
      <c r="D7" t="inlineStr"/>
    </row>
    <row r="8">
      <c r="B8" s="5" t="inlineStr">
        <is>
          <t>Claude plan</t>
        </is>
      </c>
      <c r="C8" s="6" t="inlineStr">
        <is>
          <t>none</t>
        </is>
      </c>
    </row>
    <row r="9">
      <c r="B9" s="5" t="inlineStr">
        <is>
          <t>Open requisitions</t>
        </is>
      </c>
      <c r="C9" s="6" t="n">
        <v>12</v>
      </c>
    </row>
    <row r="10">
      <c r="B10" s="5" t="inlineStr">
        <is>
          <t>Clearance level</t>
        </is>
      </c>
      <c r="C10" s="6" t="inlineStr">
        <is>
          <t>tssci</t>
        </is>
      </c>
    </row>
    <row r="12">
      <c r="B12" s="7" t="inlineStr">
        <is>
          <t>Allowed entries:</t>
        </is>
      </c>
    </row>
    <row r="13">
      <c r="B13" s="2" t="inlineStr">
        <is>
          <t>ATS tier: none / modern / legacy / other</t>
        </is>
      </c>
    </row>
    <row r="14">
      <c r="B14" s="2" t="inlineStr">
        <is>
          <t>Claude plan: none / pro / team / enterprise</t>
        </is>
      </c>
    </row>
    <row r="15">
      <c r="B15" s="2" t="inlineStr">
        <is>
          <t>Clearance: public / secret / ts / tssci / poly / fspoly</t>
        </is>
      </c>
    </row>
    <row r="17">
      <c r="B17" s="8" t="inlineStr">
        <is>
          <t>SCORING</t>
        </is>
      </c>
      <c r="C17" s="9" t="n"/>
    </row>
    <row r="18">
      <c r="B18" s="5" t="inlineStr">
        <is>
          <t>Base</t>
        </is>
      </c>
      <c r="C18" s="5" t="n">
        <v>2</v>
      </c>
    </row>
    <row r="19">
      <c r="B19" s="5" t="inlineStr">
        <is>
          <t>+ Team size</t>
        </is>
      </c>
      <c r="C19" s="5">
        <f>IF(C6&gt;=26,3,IF(C6&gt;=11,2,IF(C6&gt;=4,1,0)))</f>
        <v/>
      </c>
    </row>
    <row r="20">
      <c r="B20" s="5" t="inlineStr">
        <is>
          <t>+ ATS tier</t>
        </is>
      </c>
      <c r="C20" s="5">
        <f>IF(OR(C7="legacy",C7="other"),2,IF(C7="modern",1,0))</f>
        <v/>
      </c>
    </row>
    <row r="21">
      <c r="B21" s="5" t="inlineStr">
        <is>
          <t>+ Claude plan</t>
        </is>
      </c>
      <c r="C21" s="5">
        <f>IF(C8="none",2,IF(C8="pro",1,0))</f>
        <v/>
      </c>
    </row>
    <row r="22">
      <c r="B22" s="5" t="inlineStr">
        <is>
          <t>+ Open reqs</t>
        </is>
      </c>
      <c r="C22" s="5">
        <f>IF(C9&gt;=41,3,IF(C9&gt;=16,2,IF(C9&gt;=6,1,0)))</f>
        <v/>
      </c>
    </row>
    <row r="23">
      <c r="B23" s="5" t="inlineStr">
        <is>
          <t>+ Clearance</t>
        </is>
      </c>
      <c r="C23" s="5">
        <f>IF(OR(C10="poly",C10="fspoly"),2,IF(OR(C10="ts",C10="tssci"),1,0))</f>
        <v/>
      </c>
    </row>
    <row r="24">
      <c r="B24" s="5" t="inlineStr">
        <is>
          <t>Added complexity points</t>
        </is>
      </c>
      <c r="C24" s="5">
        <f>SUM(C19:C23)</f>
        <v/>
      </c>
    </row>
    <row r="26">
      <c r="B26" s="3" t="inlineStr">
        <is>
          <t>RESULT</t>
        </is>
      </c>
      <c r="C26" s="4" t="n"/>
    </row>
    <row r="27">
      <c r="B27" s="5" t="inlineStr">
        <is>
          <t>Estimated build (weeks, low)</t>
        </is>
      </c>
      <c r="C27" s="10">
        <f>C18+C24</f>
        <v/>
      </c>
    </row>
    <row r="28">
      <c r="B28" s="5" t="inlineStr">
        <is>
          <t>Estimated build (weeks, high)</t>
        </is>
      </c>
      <c r="C28" s="10">
        <f>C18+C24+2</f>
        <v/>
      </c>
    </row>
    <row r="29">
      <c r="B29" s="5" t="inlineStr">
        <is>
          <t>Complexity rating</t>
        </is>
      </c>
      <c r="C29" s="5">
        <f>IF(C24&lt;=2,"Low",IF(C24&lt;=5,"Moderate",IF(C24&lt;=8,"High","Significant")))</f>
        <v/>
      </c>
    </row>
    <row r="30">
      <c r="B30" s="5" t="inlineStr">
        <is>
          <t>Recommended starting workflow</t>
        </is>
      </c>
      <c r="C30" s="11">
        <f>IF(C8="none","Foundations Setup",IF(AND(C9&gt;=16,C7&lt;&gt;"none"),"Silver Medalist Re-Activation",IF(OR(C10="poly",C10="fspoly"),"OPSEC-Appropriate Outreach",IF(C7&lt;&gt;"none","ATS Re-Engagement","Claude-Assisted Sourcing"))))</f>
        <v/>
      </c>
    </row>
    <row r="32">
      <c r="B32" s="2" t="inlineStr">
        <is>
          <t>An estimate from five inputs. The Technical Ecosystem Assessment scopes the real plan.</t>
        </is>
      </c>
    </row>
  </sheetData>
  <dataValidations count="3">
    <dataValidation sqref="C7" showDropDown="0" showInputMessage="0" showErrorMessage="0" allowBlank="0" type="list">
      <formula1>"none,modern,legacy,other"</formula1>
    </dataValidation>
    <dataValidation sqref="C8" showDropDown="0" showInputMessage="0" showErrorMessage="0" allowBlank="0" type="list">
      <formula1>"none,pro,team,enterprise"</formula1>
    </dataValidation>
    <dataValidation sqref="C10" showDropDown="0" showInputMessage="0" showErrorMessage="0" allowBlank="0" type="list">
      <formula1>"public,secret,ts,tssci,poly,fspoly"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2026-05-25T01:36:39Z</dcterms:created>
  <dcterms:modified xmlns:dcterms="http://purl.org/dc/terms/" xmlns:xsi="http://www.w3.org/2001/XMLSchema-instance" xsi:type="dcterms:W3CDTF">2026-05-25T01:36:39Z</dcterms:modified>
</cp:coreProperties>
</file>