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F:\Dropbox\Chamel\Tabelas\Tabelas de Preços\Avila\"/>
    </mc:Choice>
  </mc:AlternateContent>
  <xr:revisionPtr revIDLastSave="0" documentId="8_{99E3F8F3-3D10-486B-9033-420C96C695B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edido" sheetId="1" r:id="rId1"/>
    <sheet name="Lista" sheetId="3" state="hidden" r:id="rId2"/>
    <sheet name="Pesos" sheetId="4" state="hidden" r:id="rId3"/>
    <sheet name="Tabela para impressão" sheetId="7" r:id="rId4"/>
  </sheets>
  <definedNames>
    <definedName name="_xlnm._FilterDatabase" localSheetId="1" hidden="1">Lista!$A$17:$G$524</definedName>
    <definedName name="_xlnm._FilterDatabase" localSheetId="0" hidden="1">Pedido!#REF!</definedName>
    <definedName name="_xlnm._FilterDatabase" localSheetId="2" hidden="1">Pesos!$A$1:$D$483</definedName>
    <definedName name="_xlnm.Print_Area" localSheetId="3">'Tabela para impressão'!$F$1:$Q$348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1" i="7" l="1"/>
  <c r="K40" i="7"/>
  <c r="E524" i="3"/>
  <c r="E523" i="3"/>
  <c r="B524" i="3"/>
  <c r="B523" i="3"/>
  <c r="H67" i="1"/>
  <c r="H68" i="1"/>
  <c r="H66" i="1"/>
  <c r="E403" i="3"/>
  <c r="B403" i="3"/>
  <c r="E97" i="3"/>
  <c r="B97" i="3"/>
  <c r="H444" i="1"/>
  <c r="M138" i="7"/>
  <c r="L138" i="7"/>
  <c r="H170" i="1"/>
  <c r="E353" i="3"/>
  <c r="B353" i="3"/>
  <c r="E45" i="3"/>
  <c r="B45" i="3"/>
  <c r="E522" i="3"/>
  <c r="E521" i="3"/>
  <c r="B522" i="3"/>
  <c r="B521" i="3"/>
  <c r="K35" i="7"/>
  <c r="K34" i="7"/>
  <c r="K33" i="7"/>
  <c r="H61" i="1"/>
  <c r="H60" i="1"/>
  <c r="F524" i="3" l="1"/>
  <c r="F523" i="3"/>
  <c r="F97" i="3"/>
  <c r="F403" i="3"/>
  <c r="F45" i="3"/>
  <c r="F353" i="3"/>
  <c r="F521" i="3"/>
  <c r="F522" i="3"/>
  <c r="O10" i="7" l="1"/>
  <c r="K24" i="7" l="1"/>
  <c r="K23" i="7"/>
  <c r="K22" i="7"/>
  <c r="K348" i="7"/>
  <c r="K347" i="7"/>
  <c r="K346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14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283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63" i="7"/>
  <c r="K341" i="7"/>
  <c r="K58" i="7"/>
  <c r="K57" i="7"/>
  <c r="K56" i="7"/>
  <c r="K55" i="7"/>
  <c r="K54" i="7"/>
  <c r="K49" i="7"/>
  <c r="K48" i="7"/>
  <c r="K47" i="7"/>
  <c r="I10" i="7"/>
  <c r="K42" i="7"/>
  <c r="K39" i="7"/>
  <c r="K38" i="7"/>
  <c r="K37" i="7"/>
  <c r="K36" i="7"/>
  <c r="K32" i="7"/>
  <c r="K31" i="7"/>
  <c r="K30" i="7"/>
  <c r="K29" i="7"/>
  <c r="E19" i="3" l="1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18" i="3"/>
  <c r="I47" i="1"/>
  <c r="D52" i="1"/>
  <c r="F29" i="1" s="1"/>
  <c r="H51" i="1"/>
  <c r="H50" i="1"/>
  <c r="H49" i="1"/>
  <c r="F519" i="3" l="1"/>
  <c r="F520" i="3"/>
  <c r="E2" i="3"/>
  <c r="F518" i="3"/>
  <c r="H52" i="1"/>
  <c r="G29" i="1" s="1"/>
  <c r="G2" i="3" s="1"/>
  <c r="H216" i="1"/>
  <c r="H509" i="1"/>
  <c r="H490" i="1"/>
  <c r="H29" i="1" l="1"/>
  <c r="F472" i="3"/>
  <c r="F451" i="3"/>
  <c r="F145" i="3"/>
  <c r="H347" i="1"/>
  <c r="F303" i="3" l="1"/>
  <c r="H119" i="1" l="1"/>
  <c r="H90" i="1" l="1"/>
  <c r="H91" i="1" s="1"/>
  <c r="G33" i="1" s="1"/>
  <c r="G6" i="3" s="1"/>
  <c r="D91" i="1"/>
  <c r="F33" i="1" s="1"/>
  <c r="E6" i="3" s="1"/>
  <c r="D86" i="1"/>
  <c r="F504" i="3" l="1"/>
  <c r="F501" i="3"/>
  <c r="F508" i="3"/>
  <c r="F500" i="3"/>
  <c r="F505" i="3"/>
  <c r="F506" i="3"/>
  <c r="F511" i="3"/>
  <c r="F507" i="3"/>
  <c r="F502" i="3"/>
  <c r="F510" i="3"/>
  <c r="F512" i="3"/>
  <c r="F513" i="3"/>
  <c r="F514" i="3"/>
  <c r="F515" i="3"/>
  <c r="F503" i="3"/>
  <c r="F516" i="3"/>
  <c r="F517" i="3"/>
  <c r="F509" i="3"/>
  <c r="F32" i="1" l="1"/>
  <c r="E5" i="3" s="1"/>
  <c r="H85" i="1"/>
  <c r="H84" i="1"/>
  <c r="H83" i="1"/>
  <c r="H82" i="1"/>
  <c r="H81" i="1"/>
  <c r="D77" i="1"/>
  <c r="F31" i="1" s="1"/>
  <c r="E4" i="3" s="1"/>
  <c r="H76" i="1"/>
  <c r="H75" i="1"/>
  <c r="H74" i="1"/>
  <c r="H56" i="1"/>
  <c r="H57" i="1"/>
  <c r="H58" i="1"/>
  <c r="H59" i="1"/>
  <c r="H62" i="1"/>
  <c r="H63" i="1"/>
  <c r="H64" i="1"/>
  <c r="H65" i="1"/>
  <c r="H69" i="1"/>
  <c r="D70" i="1"/>
  <c r="F30" i="1" s="1"/>
  <c r="D539" i="1"/>
  <c r="F39" i="1" s="1"/>
  <c r="E12" i="3" s="1"/>
  <c r="B28" i="1"/>
  <c r="E3" i="3" l="1"/>
  <c r="H86" i="1"/>
  <c r="G32" i="1" s="1"/>
  <c r="H77" i="1"/>
  <c r="G31" i="1" s="1"/>
  <c r="H70" i="1"/>
  <c r="G30" i="1" s="1"/>
  <c r="C10" i="3"/>
  <c r="G5" i="3" l="1"/>
  <c r="H32" i="1"/>
  <c r="G4" i="3"/>
  <c r="H31" i="1"/>
  <c r="H30" i="1"/>
  <c r="G3" i="3"/>
  <c r="H112" i="1"/>
  <c r="H209" i="1"/>
  <c r="H208" i="1"/>
  <c r="D259" i="1" l="1"/>
  <c r="F34" i="1" s="1"/>
  <c r="D310" i="1"/>
  <c r="F35" i="1" s="1"/>
  <c r="E8" i="3" s="1"/>
  <c r="D341" i="1"/>
  <c r="F36" i="1" s="1"/>
  <c r="E9" i="3" s="1"/>
  <c r="D368" i="1"/>
  <c r="F37" i="1" s="1"/>
  <c r="E10" i="3" s="1"/>
  <c r="D532" i="1"/>
  <c r="F38" i="1" s="1"/>
  <c r="H522" i="1"/>
  <c r="E11" i="3" l="1"/>
  <c r="F40" i="1"/>
  <c r="E13" i="3" s="1"/>
  <c r="E7" i="3"/>
  <c r="H263" i="1"/>
  <c r="F56" i="3" l="1"/>
  <c r="H130" i="1"/>
  <c r="H456" i="1" l="1"/>
  <c r="H425" i="1"/>
  <c r="H424" i="1"/>
  <c r="H388" i="1"/>
  <c r="F345" i="3" s="1"/>
  <c r="H150" i="1"/>
  <c r="H182" i="1"/>
  <c r="F110" i="3" s="1"/>
  <c r="H151" i="1"/>
  <c r="H111" i="1"/>
  <c r="F37" i="3" s="1"/>
  <c r="F77" i="3" l="1"/>
  <c r="F416" i="3"/>
  <c r="F382" i="3"/>
  <c r="F383" i="3"/>
  <c r="F76" i="3"/>
  <c r="H420" i="1"/>
  <c r="H146" i="1"/>
  <c r="I93" i="1"/>
  <c r="F72" i="3" l="1"/>
  <c r="F378" i="3"/>
  <c r="H160" i="1"/>
  <c r="H434" i="1"/>
  <c r="H278" i="1"/>
  <c r="H238" i="1"/>
  <c r="H288" i="1" l="1"/>
  <c r="H272" i="1"/>
  <c r="H271" i="1"/>
  <c r="H270" i="1"/>
  <c r="H269" i="1"/>
  <c r="H268" i="1"/>
  <c r="F200" i="3" l="1"/>
  <c r="F199" i="3"/>
  <c r="F202" i="3"/>
  <c r="F237" i="3"/>
  <c r="F201" i="3"/>
  <c r="F203" i="3"/>
  <c r="H281" i="1" l="1"/>
  <c r="F189" i="3" l="1"/>
  <c r="H493" i="1"/>
  <c r="H219" i="1" l="1"/>
  <c r="F454" i="3" l="1"/>
  <c r="F148" i="3"/>
  <c r="H389" i="1"/>
  <c r="F346" i="3" s="1"/>
  <c r="H196" i="1"/>
  <c r="H459" i="1"/>
  <c r="H470" i="1"/>
  <c r="F431" i="3" s="1"/>
  <c r="F125" i="3" l="1"/>
  <c r="F38" i="3"/>
  <c r="F257" i="3"/>
  <c r="F87" i="3"/>
  <c r="F160" i="3"/>
  <c r="F209" i="3"/>
  <c r="F220" i="3"/>
  <c r="F224" i="3"/>
  <c r="F225" i="3"/>
  <c r="F227" i="3"/>
  <c r="F262" i="3"/>
  <c r="F393" i="3"/>
  <c r="H280" i="1"/>
  <c r="F218" i="3" s="1"/>
  <c r="H306" i="1"/>
  <c r="H305" i="1"/>
  <c r="H303" i="1"/>
  <c r="F261" i="3" s="1"/>
  <c r="H308" i="1"/>
  <c r="H302" i="1"/>
  <c r="F260" i="3" s="1"/>
  <c r="F264" i="3" l="1"/>
  <c r="F265" i="3"/>
  <c r="F267" i="3"/>
  <c r="F419" i="3"/>
  <c r="H488" i="1" l="1"/>
  <c r="F449" i="3" s="1"/>
  <c r="H214" i="1"/>
  <c r="F143" i="3" s="1"/>
  <c r="H464" i="1" l="1"/>
  <c r="F424" i="3" s="1"/>
  <c r="H190" i="1"/>
  <c r="F118" i="3" s="1"/>
  <c r="C3" i="3" l="1"/>
  <c r="H531" i="1" l="1"/>
  <c r="F495" i="3" s="1"/>
  <c r="H530" i="1"/>
  <c r="F494" i="3" s="1"/>
  <c r="H529" i="1"/>
  <c r="F493" i="3" s="1"/>
  <c r="H528" i="1"/>
  <c r="F492" i="3" s="1"/>
  <c r="H527" i="1"/>
  <c r="F491" i="3" s="1"/>
  <c r="H526" i="1"/>
  <c r="F490" i="3" s="1"/>
  <c r="H525" i="1"/>
  <c r="F489" i="3" s="1"/>
  <c r="H524" i="1"/>
  <c r="F488" i="3" s="1"/>
  <c r="H523" i="1"/>
  <c r="F487" i="3" s="1"/>
  <c r="F486" i="3"/>
  <c r="H521" i="1"/>
  <c r="F485" i="3" s="1"/>
  <c r="H520" i="1"/>
  <c r="F484" i="3" s="1"/>
  <c r="H519" i="1"/>
  <c r="F483" i="3" s="1"/>
  <c r="H518" i="1"/>
  <c r="F482" i="3" s="1"/>
  <c r="H517" i="1"/>
  <c r="F481" i="3" s="1"/>
  <c r="H516" i="1"/>
  <c r="F480" i="3" s="1"/>
  <c r="H515" i="1"/>
  <c r="F479" i="3" s="1"/>
  <c r="H514" i="1"/>
  <c r="F478" i="3" s="1"/>
  <c r="H513" i="1"/>
  <c r="F477" i="3" s="1"/>
  <c r="H512" i="1"/>
  <c r="F476" i="3" s="1"/>
  <c r="F475" i="3"/>
  <c r="H511" i="1"/>
  <c r="F474" i="3" s="1"/>
  <c r="H510" i="1"/>
  <c r="F473" i="3" s="1"/>
  <c r="H508" i="1"/>
  <c r="F471" i="3" s="1"/>
  <c r="H507" i="1"/>
  <c r="F470" i="3" s="1"/>
  <c r="H506" i="1"/>
  <c r="F469" i="3" s="1"/>
  <c r="H505" i="1"/>
  <c r="F468" i="3" s="1"/>
  <c r="H504" i="1"/>
  <c r="F467" i="3" s="1"/>
  <c r="F466" i="3"/>
  <c r="H503" i="1"/>
  <c r="F465" i="3" s="1"/>
  <c r="F464" i="3"/>
  <c r="H502" i="1"/>
  <c r="F463" i="3" s="1"/>
  <c r="H501" i="1"/>
  <c r="F462" i="3" s="1"/>
  <c r="H500" i="1"/>
  <c r="F461" i="3" s="1"/>
  <c r="H499" i="1"/>
  <c r="F460" i="3" s="1"/>
  <c r="H498" i="1"/>
  <c r="F459" i="3" s="1"/>
  <c r="H497" i="1"/>
  <c r="F458" i="3" s="1"/>
  <c r="H496" i="1"/>
  <c r="F457" i="3" s="1"/>
  <c r="H495" i="1"/>
  <c r="F456" i="3" s="1"/>
  <c r="H494" i="1"/>
  <c r="F455" i="3" s="1"/>
  <c r="H492" i="1"/>
  <c r="F453" i="3" s="1"/>
  <c r="H491" i="1"/>
  <c r="F452" i="3" s="1"/>
  <c r="H489" i="1"/>
  <c r="F450" i="3" s="1"/>
  <c r="H487" i="1"/>
  <c r="F448" i="3" s="1"/>
  <c r="H486" i="1"/>
  <c r="F447" i="3" s="1"/>
  <c r="H485" i="1"/>
  <c r="F446" i="3" s="1"/>
  <c r="H484" i="1"/>
  <c r="F445" i="3" s="1"/>
  <c r="H483" i="1"/>
  <c r="F444" i="3" s="1"/>
  <c r="H482" i="1"/>
  <c r="F443" i="3" s="1"/>
  <c r="H481" i="1"/>
  <c r="F442" i="3" s="1"/>
  <c r="H480" i="1"/>
  <c r="F441" i="3" s="1"/>
  <c r="H479" i="1"/>
  <c r="F440" i="3" s="1"/>
  <c r="H478" i="1"/>
  <c r="F439" i="3" s="1"/>
  <c r="H477" i="1"/>
  <c r="F438" i="3" s="1"/>
  <c r="H476" i="1"/>
  <c r="F437" i="3" s="1"/>
  <c r="H475" i="1"/>
  <c r="F436" i="3" s="1"/>
  <c r="H474" i="1"/>
  <c r="F435" i="3" s="1"/>
  <c r="H473" i="1"/>
  <c r="F434" i="3" s="1"/>
  <c r="H472" i="1"/>
  <c r="F433" i="3" s="1"/>
  <c r="H471" i="1"/>
  <c r="F432" i="3" s="1"/>
  <c r="H469" i="1"/>
  <c r="F430" i="3" s="1"/>
  <c r="H468" i="1"/>
  <c r="F429" i="3" s="1"/>
  <c r="H467" i="1"/>
  <c r="F428" i="3" s="1"/>
  <c r="H466" i="1"/>
  <c r="F427" i="3" s="1"/>
  <c r="H465" i="1"/>
  <c r="F426" i="3" s="1"/>
  <c r="F425" i="3"/>
  <c r="H463" i="1"/>
  <c r="F423" i="3" s="1"/>
  <c r="H462" i="1"/>
  <c r="F422" i="3" s="1"/>
  <c r="H461" i="1"/>
  <c r="F421" i="3" s="1"/>
  <c r="H460" i="1"/>
  <c r="F420" i="3" s="1"/>
  <c r="H458" i="1"/>
  <c r="F418" i="3" s="1"/>
  <c r="H457" i="1"/>
  <c r="F417" i="3" s="1"/>
  <c r="H455" i="1"/>
  <c r="F415" i="3" s="1"/>
  <c r="H454" i="1"/>
  <c r="F414" i="3" s="1"/>
  <c r="H453" i="1"/>
  <c r="F413" i="3" s="1"/>
  <c r="F412" i="3"/>
  <c r="H452" i="1"/>
  <c r="F411" i="3" s="1"/>
  <c r="H451" i="1"/>
  <c r="F410" i="3" s="1"/>
  <c r="H450" i="1"/>
  <c r="F409" i="3" s="1"/>
  <c r="H449" i="1"/>
  <c r="F408" i="3" s="1"/>
  <c r="H448" i="1"/>
  <c r="F407" i="3" s="1"/>
  <c r="H447" i="1"/>
  <c r="F406" i="3" s="1"/>
  <c r="H446" i="1"/>
  <c r="F405" i="3" s="1"/>
  <c r="H445" i="1"/>
  <c r="F404" i="3" s="1"/>
  <c r="H443" i="1"/>
  <c r="F402" i="3" s="1"/>
  <c r="H442" i="1"/>
  <c r="F401" i="3" s="1"/>
  <c r="H441" i="1"/>
  <c r="F400" i="3" s="1"/>
  <c r="H440" i="1"/>
  <c r="F399" i="3" s="1"/>
  <c r="H439" i="1"/>
  <c r="F398" i="3" s="1"/>
  <c r="H438" i="1"/>
  <c r="F397" i="3" s="1"/>
  <c r="H437" i="1"/>
  <c r="F396" i="3" s="1"/>
  <c r="H436" i="1"/>
  <c r="F395" i="3" s="1"/>
  <c r="H435" i="1"/>
  <c r="F394" i="3" s="1"/>
  <c r="F392" i="3"/>
  <c r="H433" i="1"/>
  <c r="F391" i="3" s="1"/>
  <c r="H432" i="1"/>
  <c r="F390" i="3" s="1"/>
  <c r="H431" i="1"/>
  <c r="F389" i="3" s="1"/>
  <c r="H430" i="1"/>
  <c r="F388" i="3" s="1"/>
  <c r="H429" i="1"/>
  <c r="F387" i="3" s="1"/>
  <c r="H428" i="1"/>
  <c r="F386" i="3" s="1"/>
  <c r="H427" i="1"/>
  <c r="F385" i="3" s="1"/>
  <c r="H426" i="1"/>
  <c r="F384" i="3" s="1"/>
  <c r="H423" i="1"/>
  <c r="F381" i="3" s="1"/>
  <c r="H422" i="1"/>
  <c r="F380" i="3" s="1"/>
  <c r="H421" i="1"/>
  <c r="F379" i="3" s="1"/>
  <c r="H419" i="1"/>
  <c r="F377" i="3" s="1"/>
  <c r="H418" i="1"/>
  <c r="F376" i="3" s="1"/>
  <c r="H417" i="1"/>
  <c r="F375" i="3" s="1"/>
  <c r="H416" i="1"/>
  <c r="F374" i="3" s="1"/>
  <c r="H415" i="1"/>
  <c r="F373" i="3" s="1"/>
  <c r="H414" i="1"/>
  <c r="F372" i="3" s="1"/>
  <c r="H413" i="1"/>
  <c r="F371" i="3" s="1"/>
  <c r="H412" i="1"/>
  <c r="F370" i="3" s="1"/>
  <c r="H411" i="1"/>
  <c r="F369" i="3" s="1"/>
  <c r="H410" i="1"/>
  <c r="F368" i="3" s="1"/>
  <c r="H409" i="1"/>
  <c r="F367" i="3" s="1"/>
  <c r="H408" i="1"/>
  <c r="F366" i="3" s="1"/>
  <c r="H407" i="1"/>
  <c r="F365" i="3" s="1"/>
  <c r="H406" i="1"/>
  <c r="F364" i="3" s="1"/>
  <c r="H405" i="1"/>
  <c r="F363" i="3" s="1"/>
  <c r="H404" i="1"/>
  <c r="F362" i="3" s="1"/>
  <c r="H403" i="1"/>
  <c r="F361" i="3" s="1"/>
  <c r="H402" i="1"/>
  <c r="F360" i="3" s="1"/>
  <c r="H401" i="1"/>
  <c r="F359" i="3" s="1"/>
  <c r="H400" i="1"/>
  <c r="F358" i="3" s="1"/>
  <c r="H399" i="1"/>
  <c r="F357" i="3" s="1"/>
  <c r="H398" i="1"/>
  <c r="F356" i="3" s="1"/>
  <c r="F355" i="3"/>
  <c r="H397" i="1"/>
  <c r="F354" i="3" s="1"/>
  <c r="H395" i="1"/>
  <c r="F352" i="3" s="1"/>
  <c r="H394" i="1"/>
  <c r="F351" i="3" s="1"/>
  <c r="H393" i="1"/>
  <c r="F350" i="3" s="1"/>
  <c r="H392" i="1"/>
  <c r="F349" i="3" s="1"/>
  <c r="H391" i="1"/>
  <c r="F348" i="3" s="1"/>
  <c r="H390" i="1"/>
  <c r="F347" i="3" s="1"/>
  <c r="H387" i="1"/>
  <c r="F344" i="3" s="1"/>
  <c r="H386" i="1"/>
  <c r="F343" i="3" s="1"/>
  <c r="F342" i="3"/>
  <c r="F341" i="3"/>
  <c r="F340" i="3"/>
  <c r="H385" i="1"/>
  <c r="F339" i="3" s="1"/>
  <c r="H384" i="1"/>
  <c r="F338" i="3" s="1"/>
  <c r="H383" i="1"/>
  <c r="F337" i="3" s="1"/>
  <c r="F336" i="3"/>
  <c r="H382" i="1"/>
  <c r="F335" i="3" s="1"/>
  <c r="H381" i="1"/>
  <c r="F334" i="3" s="1"/>
  <c r="H380" i="1"/>
  <c r="F333" i="3" s="1"/>
  <c r="H379" i="1"/>
  <c r="F332" i="3" s="1"/>
  <c r="H378" i="1"/>
  <c r="F331" i="3" s="1"/>
  <c r="H377" i="1"/>
  <c r="F330" i="3" s="1"/>
  <c r="H376" i="1"/>
  <c r="F329" i="3" s="1"/>
  <c r="H375" i="1"/>
  <c r="F328" i="3" s="1"/>
  <c r="H374" i="1"/>
  <c r="F327" i="3" s="1"/>
  <c r="H373" i="1"/>
  <c r="F326" i="3" s="1"/>
  <c r="H372" i="1"/>
  <c r="H367" i="1"/>
  <c r="F324" i="3" s="1"/>
  <c r="H366" i="1"/>
  <c r="F323" i="3" s="1"/>
  <c r="H365" i="1"/>
  <c r="F322" i="3" s="1"/>
  <c r="H364" i="1"/>
  <c r="F321" i="3" s="1"/>
  <c r="F320" i="3"/>
  <c r="H363" i="1"/>
  <c r="F319" i="3" s="1"/>
  <c r="H362" i="1"/>
  <c r="F318" i="3" s="1"/>
  <c r="H361" i="1"/>
  <c r="F317" i="3" s="1"/>
  <c r="H360" i="1"/>
  <c r="F316" i="3" s="1"/>
  <c r="H359" i="1"/>
  <c r="F315" i="3" s="1"/>
  <c r="H358" i="1"/>
  <c r="F314" i="3" s="1"/>
  <c r="H357" i="1"/>
  <c r="F313" i="3" s="1"/>
  <c r="H356" i="1"/>
  <c r="F312" i="3" s="1"/>
  <c r="H355" i="1"/>
  <c r="F311" i="3" s="1"/>
  <c r="H354" i="1"/>
  <c r="F310" i="3" s="1"/>
  <c r="H353" i="1"/>
  <c r="F309" i="3" s="1"/>
  <c r="H352" i="1"/>
  <c r="F308" i="3" s="1"/>
  <c r="H351" i="1"/>
  <c r="F307" i="3" s="1"/>
  <c r="H350" i="1"/>
  <c r="F306" i="3" s="1"/>
  <c r="H349" i="1"/>
  <c r="F305" i="3" s="1"/>
  <c r="H348" i="1"/>
  <c r="F304" i="3" s="1"/>
  <c r="H346" i="1"/>
  <c r="F302" i="3" s="1"/>
  <c r="H345" i="1"/>
  <c r="H340" i="1"/>
  <c r="F300" i="3" s="1"/>
  <c r="H339" i="1"/>
  <c r="F299" i="3" s="1"/>
  <c r="H338" i="1"/>
  <c r="F298" i="3" s="1"/>
  <c r="H337" i="1"/>
  <c r="F297" i="3" s="1"/>
  <c r="H336" i="1"/>
  <c r="F296" i="3" s="1"/>
  <c r="F295" i="3"/>
  <c r="H335" i="1"/>
  <c r="F294" i="3" s="1"/>
  <c r="H334" i="1"/>
  <c r="F293" i="3" s="1"/>
  <c r="H333" i="1"/>
  <c r="F292" i="3" s="1"/>
  <c r="H332" i="1"/>
  <c r="F291" i="3" s="1"/>
  <c r="H331" i="1"/>
  <c r="F290" i="3" s="1"/>
  <c r="H330" i="1"/>
  <c r="F289" i="3" s="1"/>
  <c r="H329" i="1"/>
  <c r="F288" i="3" s="1"/>
  <c r="H328" i="1"/>
  <c r="F287" i="3" s="1"/>
  <c r="H327" i="1"/>
  <c r="F286" i="3" s="1"/>
  <c r="F285" i="3"/>
  <c r="H326" i="1"/>
  <c r="F284" i="3" s="1"/>
  <c r="H325" i="1"/>
  <c r="F283" i="3" s="1"/>
  <c r="H324" i="1"/>
  <c r="F282" i="3" s="1"/>
  <c r="H323" i="1"/>
  <c r="F281" i="3" s="1"/>
  <c r="H322" i="1"/>
  <c r="F280" i="3" s="1"/>
  <c r="H321" i="1"/>
  <c r="F279" i="3" s="1"/>
  <c r="H320" i="1"/>
  <c r="F278" i="3" s="1"/>
  <c r="H319" i="1"/>
  <c r="F277" i="3" s="1"/>
  <c r="H318" i="1"/>
  <c r="F276" i="3" s="1"/>
  <c r="H317" i="1"/>
  <c r="F275" i="3" s="1"/>
  <c r="F274" i="3"/>
  <c r="H316" i="1"/>
  <c r="F273" i="3" s="1"/>
  <c r="F272" i="3"/>
  <c r="H315" i="1"/>
  <c r="F271" i="3" s="1"/>
  <c r="H314" i="1"/>
  <c r="F269" i="3"/>
  <c r="H309" i="1"/>
  <c r="F268" i="3" s="1"/>
  <c r="H307" i="1"/>
  <c r="F266" i="3" s="1"/>
  <c r="H304" i="1"/>
  <c r="F263" i="3" s="1"/>
  <c r="H301" i="1"/>
  <c r="F259" i="3" s="1"/>
  <c r="H300" i="1"/>
  <c r="F258" i="3" s="1"/>
  <c r="F256" i="3"/>
  <c r="H299" i="1"/>
  <c r="F255" i="3" s="1"/>
  <c r="F254" i="3"/>
  <c r="F253" i="3"/>
  <c r="H298" i="1"/>
  <c r="F252" i="3" s="1"/>
  <c r="F251" i="3"/>
  <c r="H297" i="1"/>
  <c r="F250" i="3" s="1"/>
  <c r="H296" i="1"/>
  <c r="F249" i="3" s="1"/>
  <c r="H295" i="1"/>
  <c r="F248" i="3" s="1"/>
  <c r="H294" i="1"/>
  <c r="F247" i="3" s="1"/>
  <c r="H293" i="1"/>
  <c r="F246" i="3" s="1"/>
  <c r="H292" i="1"/>
  <c r="F245" i="3" s="1"/>
  <c r="H291" i="1"/>
  <c r="F244" i="3" s="1"/>
  <c r="F243" i="3"/>
  <c r="F242" i="3"/>
  <c r="F241" i="3"/>
  <c r="F240" i="3"/>
  <c r="H290" i="1"/>
  <c r="F239" i="3" s="1"/>
  <c r="H289" i="1"/>
  <c r="F238" i="3" s="1"/>
  <c r="H287" i="1"/>
  <c r="F236" i="3" s="1"/>
  <c r="F235" i="3"/>
  <c r="H286" i="1"/>
  <c r="F234" i="3" s="1"/>
  <c r="F233" i="3"/>
  <c r="H285" i="1"/>
  <c r="F232" i="3" s="1"/>
  <c r="H284" i="1"/>
  <c r="F231" i="3" s="1"/>
  <c r="F230" i="3"/>
  <c r="F229" i="3"/>
  <c r="H283" i="1"/>
  <c r="F228" i="3" s="1"/>
  <c r="H282" i="1"/>
  <c r="F226" i="3" s="1"/>
  <c r="F223" i="3"/>
  <c r="F222" i="3"/>
  <c r="F221" i="3"/>
  <c r="F219" i="3"/>
  <c r="F217" i="3"/>
  <c r="F216" i="3"/>
  <c r="F215" i="3"/>
  <c r="H279" i="1"/>
  <c r="F214" i="3" s="1"/>
  <c r="F213" i="3"/>
  <c r="H277" i="1"/>
  <c r="F212" i="3" s="1"/>
  <c r="F211" i="3"/>
  <c r="F210" i="3"/>
  <c r="F208" i="3"/>
  <c r="H276" i="1"/>
  <c r="F207" i="3" s="1"/>
  <c r="H275" i="1"/>
  <c r="F206" i="3" s="1"/>
  <c r="H274" i="1"/>
  <c r="F205" i="3" s="1"/>
  <c r="H273" i="1"/>
  <c r="F204" i="3" s="1"/>
  <c r="H267" i="1"/>
  <c r="F198" i="3" s="1"/>
  <c r="F197" i="3"/>
  <c r="H266" i="1"/>
  <c r="F196" i="3" s="1"/>
  <c r="F195" i="3"/>
  <c r="H265" i="1"/>
  <c r="F194" i="3" s="1"/>
  <c r="H264" i="1"/>
  <c r="F193" i="3" s="1"/>
  <c r="F192" i="3"/>
  <c r="F191" i="3"/>
  <c r="F325" i="3" l="1"/>
  <c r="H532" i="1"/>
  <c r="F301" i="3"/>
  <c r="H368" i="1"/>
  <c r="G37" i="1" s="1"/>
  <c r="G10" i="3" s="1"/>
  <c r="F270" i="3"/>
  <c r="H341" i="1"/>
  <c r="G36" i="1" s="1"/>
  <c r="H310" i="1"/>
  <c r="G35" i="1" s="1"/>
  <c r="G8" i="3" s="1"/>
  <c r="F18" i="3"/>
  <c r="H33" i="1"/>
  <c r="F190" i="3"/>
  <c r="G9" i="3" l="1"/>
  <c r="H35" i="1"/>
  <c r="H37" i="1"/>
  <c r="H36" i="1"/>
  <c r="G38" i="1"/>
  <c r="H38" i="1" l="1"/>
  <c r="G11" i="3"/>
  <c r="F138" i="3"/>
  <c r="H213" i="1"/>
  <c r="F142" i="3" s="1"/>
  <c r="H147" i="1" l="1"/>
  <c r="F73" i="3" s="1"/>
  <c r="H185" i="1" l="1"/>
  <c r="F113" i="3" s="1"/>
  <c r="H537" i="1" l="1"/>
  <c r="F497" i="3" s="1"/>
  <c r="H538" i="1"/>
  <c r="F498" i="3" s="1"/>
  <c r="F499" i="3"/>
  <c r="H536" i="1"/>
  <c r="H97" i="1"/>
  <c r="F21" i="3" s="1"/>
  <c r="H98" i="1"/>
  <c r="F22" i="3" s="1"/>
  <c r="H99" i="1"/>
  <c r="F23" i="3" s="1"/>
  <c r="H100" i="1"/>
  <c r="F24" i="3" s="1"/>
  <c r="H101" i="1"/>
  <c r="F25" i="3" s="1"/>
  <c r="H102" i="1"/>
  <c r="F26" i="3" s="1"/>
  <c r="H103" i="1"/>
  <c r="F27" i="3" s="1"/>
  <c r="H104" i="1"/>
  <c r="F28" i="3" s="1"/>
  <c r="H105" i="1"/>
  <c r="F29" i="3" s="1"/>
  <c r="F30" i="3"/>
  <c r="H106" i="1"/>
  <c r="F31" i="3" s="1"/>
  <c r="H107" i="1"/>
  <c r="F32" i="3" s="1"/>
  <c r="H108" i="1"/>
  <c r="F33" i="3" s="1"/>
  <c r="F34" i="3"/>
  <c r="H109" i="1"/>
  <c r="F35" i="3" s="1"/>
  <c r="H110" i="1"/>
  <c r="F36" i="3" s="1"/>
  <c r="H113" i="1"/>
  <c r="F39" i="3" s="1"/>
  <c r="H114" i="1"/>
  <c r="F40" i="3" s="1"/>
  <c r="H115" i="1"/>
  <c r="F41" i="3" s="1"/>
  <c r="H116" i="1"/>
  <c r="F42" i="3" s="1"/>
  <c r="H117" i="1"/>
  <c r="F43" i="3" s="1"/>
  <c r="H118" i="1"/>
  <c r="F44" i="3" s="1"/>
  <c r="H120" i="1"/>
  <c r="F46" i="3" s="1"/>
  <c r="H121" i="1"/>
  <c r="F47" i="3" s="1"/>
  <c r="H122" i="1"/>
  <c r="F48" i="3" s="1"/>
  <c r="H123" i="1"/>
  <c r="F49" i="3" s="1"/>
  <c r="H124" i="1"/>
  <c r="F50" i="3" s="1"/>
  <c r="H125" i="1"/>
  <c r="F51" i="3" s="1"/>
  <c r="H126" i="1"/>
  <c r="F52" i="3" s="1"/>
  <c r="H127" i="1"/>
  <c r="F53" i="3" s="1"/>
  <c r="H128" i="1"/>
  <c r="F54" i="3" s="1"/>
  <c r="H129" i="1"/>
  <c r="F55" i="3" s="1"/>
  <c r="H131" i="1"/>
  <c r="F57" i="3" s="1"/>
  <c r="H132" i="1"/>
  <c r="F58" i="3" s="1"/>
  <c r="H133" i="1"/>
  <c r="F59" i="3" s="1"/>
  <c r="H134" i="1"/>
  <c r="F60" i="3" s="1"/>
  <c r="H135" i="1"/>
  <c r="F61" i="3" s="1"/>
  <c r="H136" i="1"/>
  <c r="F62" i="3" s="1"/>
  <c r="H137" i="1"/>
  <c r="F63" i="3" s="1"/>
  <c r="H138" i="1"/>
  <c r="F64" i="3" s="1"/>
  <c r="H139" i="1"/>
  <c r="F65" i="3" s="1"/>
  <c r="H140" i="1"/>
  <c r="F66" i="3" s="1"/>
  <c r="H141" i="1"/>
  <c r="F67" i="3" s="1"/>
  <c r="H142" i="1"/>
  <c r="F68" i="3" s="1"/>
  <c r="H143" i="1"/>
  <c r="F69" i="3" s="1"/>
  <c r="H144" i="1"/>
  <c r="F70" i="3" s="1"/>
  <c r="H145" i="1"/>
  <c r="F71" i="3" s="1"/>
  <c r="H148" i="1"/>
  <c r="F74" i="3" s="1"/>
  <c r="H149" i="1"/>
  <c r="F75" i="3" s="1"/>
  <c r="H152" i="1"/>
  <c r="F78" i="3" s="1"/>
  <c r="H153" i="1"/>
  <c r="F79" i="3" s="1"/>
  <c r="H154" i="1"/>
  <c r="F80" i="3" s="1"/>
  <c r="H155" i="1"/>
  <c r="F81" i="3" s="1"/>
  <c r="H156" i="1"/>
  <c r="F82" i="3" s="1"/>
  <c r="H157" i="1"/>
  <c r="F83" i="3" s="1"/>
  <c r="H158" i="1"/>
  <c r="F84" i="3" s="1"/>
  <c r="H159" i="1"/>
  <c r="F85" i="3" s="1"/>
  <c r="F86" i="3"/>
  <c r="H161" i="1"/>
  <c r="F88" i="3" s="1"/>
  <c r="H162" i="1"/>
  <c r="F89" i="3" s="1"/>
  <c r="H163" i="1"/>
  <c r="F90" i="3" s="1"/>
  <c r="H164" i="1"/>
  <c r="F91" i="3" s="1"/>
  <c r="H165" i="1"/>
  <c r="F92" i="3" s="1"/>
  <c r="H166" i="1"/>
  <c r="F93" i="3" s="1"/>
  <c r="H167" i="1"/>
  <c r="F94" i="3" s="1"/>
  <c r="H168" i="1"/>
  <c r="F95" i="3" s="1"/>
  <c r="H169" i="1"/>
  <c r="F96" i="3" s="1"/>
  <c r="H171" i="1"/>
  <c r="F98" i="3" s="1"/>
  <c r="H172" i="1"/>
  <c r="F99" i="3" s="1"/>
  <c r="H173" i="1"/>
  <c r="F100" i="3" s="1"/>
  <c r="H174" i="1"/>
  <c r="F101" i="3" s="1"/>
  <c r="H175" i="1"/>
  <c r="F102" i="3" s="1"/>
  <c r="H176" i="1"/>
  <c r="F103" i="3" s="1"/>
  <c r="H177" i="1"/>
  <c r="F104" i="3" s="1"/>
  <c r="H178" i="1"/>
  <c r="F105" i="3" s="1"/>
  <c r="F106" i="3"/>
  <c r="H179" i="1"/>
  <c r="F107" i="3" s="1"/>
  <c r="H180" i="1"/>
  <c r="F108" i="3" s="1"/>
  <c r="H181" i="1"/>
  <c r="F109" i="3" s="1"/>
  <c r="H183" i="1"/>
  <c r="F111" i="3" s="1"/>
  <c r="H184" i="1"/>
  <c r="F112" i="3" s="1"/>
  <c r="H186" i="1"/>
  <c r="F114" i="3" s="1"/>
  <c r="H187" i="1"/>
  <c r="F115" i="3" s="1"/>
  <c r="H188" i="1"/>
  <c r="F116" i="3" s="1"/>
  <c r="H189" i="1"/>
  <c r="F117" i="3" s="1"/>
  <c r="F119" i="3"/>
  <c r="H191" i="1"/>
  <c r="F120" i="3" s="1"/>
  <c r="H192" i="1"/>
  <c r="F121" i="3" s="1"/>
  <c r="H193" i="1"/>
  <c r="F122" i="3" s="1"/>
  <c r="H194" i="1"/>
  <c r="F123" i="3" s="1"/>
  <c r="H195" i="1"/>
  <c r="F124" i="3" s="1"/>
  <c r="H197" i="1"/>
  <c r="F126" i="3" s="1"/>
  <c r="H198" i="1"/>
  <c r="F127" i="3" s="1"/>
  <c r="H199" i="1"/>
  <c r="F128" i="3" s="1"/>
  <c r="H200" i="1"/>
  <c r="F129" i="3" s="1"/>
  <c r="H201" i="1"/>
  <c r="F130" i="3" s="1"/>
  <c r="H202" i="1"/>
  <c r="F131" i="3" s="1"/>
  <c r="H203" i="1"/>
  <c r="F132" i="3" s="1"/>
  <c r="H204" i="1"/>
  <c r="F133" i="3" s="1"/>
  <c r="H205" i="1"/>
  <c r="F134" i="3" s="1"/>
  <c r="H206" i="1"/>
  <c r="F135" i="3" s="1"/>
  <c r="H207" i="1"/>
  <c r="F136" i="3" s="1"/>
  <c r="F137" i="3"/>
  <c r="H210" i="1"/>
  <c r="F139" i="3" s="1"/>
  <c r="H211" i="1"/>
  <c r="F140" i="3" s="1"/>
  <c r="H212" i="1"/>
  <c r="F141" i="3" s="1"/>
  <c r="H215" i="1"/>
  <c r="F144" i="3" s="1"/>
  <c r="H217" i="1"/>
  <c r="F146" i="3" s="1"/>
  <c r="H218" i="1"/>
  <c r="F147" i="3" s="1"/>
  <c r="H220" i="1"/>
  <c r="F149" i="3" s="1"/>
  <c r="H221" i="1"/>
  <c r="F150" i="3" s="1"/>
  <c r="H222" i="1"/>
  <c r="F151" i="3" s="1"/>
  <c r="H223" i="1"/>
  <c r="F152" i="3" s="1"/>
  <c r="H224" i="1"/>
  <c r="F153" i="3" s="1"/>
  <c r="H225" i="1"/>
  <c r="F154" i="3" s="1"/>
  <c r="H226" i="1"/>
  <c r="F155" i="3" s="1"/>
  <c r="H227" i="1"/>
  <c r="F156" i="3" s="1"/>
  <c r="H228" i="1"/>
  <c r="F157" i="3" s="1"/>
  <c r="H229" i="1"/>
  <c r="F158" i="3" s="1"/>
  <c r="H230" i="1"/>
  <c r="F159" i="3" s="1"/>
  <c r="H231" i="1"/>
  <c r="F161" i="3" s="1"/>
  <c r="H232" i="1"/>
  <c r="F162" i="3" s="1"/>
  <c r="H233" i="1"/>
  <c r="F163" i="3" s="1"/>
  <c r="H234" i="1"/>
  <c r="F164" i="3" s="1"/>
  <c r="H235" i="1"/>
  <c r="F165" i="3" s="1"/>
  <c r="H236" i="1"/>
  <c r="F166" i="3" s="1"/>
  <c r="H237" i="1"/>
  <c r="F167" i="3" s="1"/>
  <c r="F168" i="3"/>
  <c r="H239" i="1"/>
  <c r="F169" i="3" s="1"/>
  <c r="H240" i="1"/>
  <c r="F170" i="3" s="1"/>
  <c r="H241" i="1"/>
  <c r="F171" i="3" s="1"/>
  <c r="H242" i="1"/>
  <c r="F172" i="3" s="1"/>
  <c r="H243" i="1"/>
  <c r="F173" i="3" s="1"/>
  <c r="H244" i="1"/>
  <c r="F174" i="3" s="1"/>
  <c r="H245" i="1"/>
  <c r="F175" i="3" s="1"/>
  <c r="H246" i="1"/>
  <c r="F176" i="3" s="1"/>
  <c r="H247" i="1"/>
  <c r="F177" i="3" s="1"/>
  <c r="H248" i="1"/>
  <c r="F178" i="3" s="1"/>
  <c r="H249" i="1"/>
  <c r="F179" i="3" s="1"/>
  <c r="H250" i="1"/>
  <c r="F180" i="3" s="1"/>
  <c r="H251" i="1"/>
  <c r="F181" i="3" s="1"/>
  <c r="H252" i="1"/>
  <c r="F182" i="3" s="1"/>
  <c r="H253" i="1"/>
  <c r="F183" i="3" s="1"/>
  <c r="H254" i="1"/>
  <c r="F184" i="3" s="1"/>
  <c r="H255" i="1"/>
  <c r="F185" i="3" s="1"/>
  <c r="H256" i="1"/>
  <c r="F186" i="3" s="1"/>
  <c r="H257" i="1"/>
  <c r="F187" i="3" s="1"/>
  <c r="H258" i="1"/>
  <c r="F188" i="3" s="1"/>
  <c r="H96" i="1"/>
  <c r="F20" i="3" s="1"/>
  <c r="H95" i="1"/>
  <c r="H259" i="1" l="1"/>
  <c r="H539" i="1"/>
  <c r="F496" i="3"/>
  <c r="F19" i="3"/>
  <c r="C8" i="3"/>
  <c r="C7" i="3"/>
  <c r="C2" i="3"/>
  <c r="C4" i="3"/>
  <c r="C5" i="3"/>
  <c r="C6" i="3"/>
  <c r="C1" i="3"/>
  <c r="C15" i="3" l="1"/>
  <c r="G39" i="1"/>
  <c r="G12" i="3" s="1"/>
  <c r="G34" i="1"/>
  <c r="D509" i="4" l="1"/>
  <c r="E509" i="4" s="1"/>
  <c r="D508" i="4"/>
  <c r="E508" i="4" s="1"/>
  <c r="D351" i="4"/>
  <c r="E351" i="4" s="1"/>
  <c r="H97" i="3" s="1"/>
  <c r="D77" i="4"/>
  <c r="E77" i="4" s="1"/>
  <c r="H403" i="3" s="1"/>
  <c r="D503" i="4"/>
  <c r="E503" i="4" s="1"/>
  <c r="H518" i="3" s="1"/>
  <c r="D302" i="4"/>
  <c r="E302" i="4" s="1"/>
  <c r="H45" i="3" s="1"/>
  <c r="D29" i="4"/>
  <c r="E29" i="4" s="1"/>
  <c r="H353" i="3" s="1"/>
  <c r="D492" i="4"/>
  <c r="E492" i="4" s="1"/>
  <c r="H506" i="3" s="1"/>
  <c r="D487" i="4"/>
  <c r="E487" i="4" s="1"/>
  <c r="H504" i="3" s="1"/>
  <c r="D485" i="4"/>
  <c r="E485" i="4" s="1"/>
  <c r="H503" i="3" s="1"/>
  <c r="D496" i="4"/>
  <c r="E496" i="4" s="1"/>
  <c r="H511" i="3" s="1"/>
  <c r="D498" i="4"/>
  <c r="E498" i="4" s="1"/>
  <c r="H513" i="3" s="1"/>
  <c r="D499" i="4"/>
  <c r="E499" i="4" s="1"/>
  <c r="H514" i="3" s="1"/>
  <c r="D484" i="4"/>
  <c r="E484" i="4" s="1"/>
  <c r="H234" i="3" s="1"/>
  <c r="D488" i="4"/>
  <c r="E488" i="4" s="1"/>
  <c r="H509" i="3" s="1"/>
  <c r="D491" i="4"/>
  <c r="E491" i="4" s="1"/>
  <c r="H501" i="3" s="1"/>
  <c r="D502" i="4"/>
  <c r="E502" i="4" s="1"/>
  <c r="H517" i="3" s="1"/>
  <c r="D495" i="4"/>
  <c r="E495" i="4" s="1"/>
  <c r="H510" i="3" s="1"/>
  <c r="D500" i="4"/>
  <c r="E500" i="4" s="1"/>
  <c r="H515" i="3" s="1"/>
  <c r="D493" i="4"/>
  <c r="E493" i="4" s="1"/>
  <c r="H502" i="3" s="1"/>
  <c r="D486" i="4"/>
  <c r="E486" i="4" s="1"/>
  <c r="H508" i="3" s="1"/>
  <c r="D490" i="4"/>
  <c r="E490" i="4" s="1"/>
  <c r="H505" i="3" s="1"/>
  <c r="D124" i="4"/>
  <c r="E124" i="4" s="1"/>
  <c r="H451" i="3" s="1"/>
  <c r="D489" i="4"/>
  <c r="E489" i="4" s="1"/>
  <c r="H500" i="3" s="1"/>
  <c r="D501" i="4"/>
  <c r="E501" i="4" s="1"/>
  <c r="H516" i="3" s="1"/>
  <c r="D497" i="4"/>
  <c r="E497" i="4" s="1"/>
  <c r="H512" i="3" s="1"/>
  <c r="D255" i="4"/>
  <c r="E255" i="4" s="1"/>
  <c r="H303" i="3" s="1"/>
  <c r="D494" i="4"/>
  <c r="E494" i="4" s="1"/>
  <c r="H507" i="3" s="1"/>
  <c r="D505" i="4"/>
  <c r="E505" i="4" s="1"/>
  <c r="H520" i="3" s="1"/>
  <c r="D506" i="4"/>
  <c r="E506" i="4" s="1"/>
  <c r="H521" i="3" s="1"/>
  <c r="D398" i="4"/>
  <c r="E398" i="4" s="1"/>
  <c r="H145" i="3" s="1"/>
  <c r="D145" i="4"/>
  <c r="E145" i="4" s="1"/>
  <c r="H472" i="3" s="1"/>
  <c r="D504" i="4"/>
  <c r="E504" i="4" s="1"/>
  <c r="H519" i="3" s="1"/>
  <c r="D507" i="4"/>
  <c r="E507" i="4" s="1"/>
  <c r="H522" i="3" s="1"/>
  <c r="H34" i="1"/>
  <c r="G40" i="1"/>
  <c r="H39" i="1"/>
  <c r="G7" i="3"/>
  <c r="D483" i="4"/>
  <c r="E483" i="4" s="1"/>
  <c r="H56" i="3" s="1"/>
  <c r="D478" i="4"/>
  <c r="E478" i="4" s="1"/>
  <c r="H76" i="3" s="1"/>
  <c r="D482" i="4"/>
  <c r="E482" i="4" s="1"/>
  <c r="H382" i="3" s="1"/>
  <c r="D481" i="4"/>
  <c r="E481" i="4" s="1"/>
  <c r="H416" i="3" s="1"/>
  <c r="D480" i="4"/>
  <c r="E480" i="4" s="1"/>
  <c r="H383" i="3" s="1"/>
  <c r="D479" i="4"/>
  <c r="E479" i="4" s="1"/>
  <c r="H345" i="3" s="1"/>
  <c r="D328" i="4"/>
  <c r="E328" i="4" s="1"/>
  <c r="H72" i="3" s="1"/>
  <c r="D475" i="4"/>
  <c r="E475" i="4" s="1"/>
  <c r="H37" i="3" s="1"/>
  <c r="D476" i="4"/>
  <c r="E476" i="4" s="1"/>
  <c r="H77" i="3" s="1"/>
  <c r="D477" i="4"/>
  <c r="E477" i="4" s="1"/>
  <c r="H110" i="3" s="1"/>
  <c r="D217" i="4"/>
  <c r="E217" i="4" s="1"/>
  <c r="H237" i="3" s="1"/>
  <c r="D54" i="4"/>
  <c r="E54" i="4" s="1"/>
  <c r="H378" i="3" s="1"/>
  <c r="D169" i="4"/>
  <c r="E169" i="4" s="1"/>
  <c r="H189" i="3" s="1"/>
  <c r="D183" i="4"/>
  <c r="E183" i="4" s="1"/>
  <c r="H203" i="3" s="1"/>
  <c r="D182" i="4"/>
  <c r="E182" i="4" s="1"/>
  <c r="H202" i="3" s="1"/>
  <c r="D181" i="4"/>
  <c r="E181" i="4" s="1"/>
  <c r="H201" i="3" s="1"/>
  <c r="D180" i="4"/>
  <c r="E180" i="4" s="1"/>
  <c r="H200" i="3" s="1"/>
  <c r="D179" i="4"/>
  <c r="E179" i="4" s="1"/>
  <c r="H199" i="3" s="1"/>
  <c r="D10" i="4"/>
  <c r="E10" i="4" s="1"/>
  <c r="H333" i="3" s="1"/>
  <c r="D18" i="4"/>
  <c r="E18" i="4" s="1"/>
  <c r="H340" i="3" s="1"/>
  <c r="D26" i="4"/>
  <c r="E26" i="4" s="1"/>
  <c r="H350" i="3" s="1"/>
  <c r="D35" i="4"/>
  <c r="E35" i="4" s="1"/>
  <c r="H359" i="3" s="1"/>
  <c r="D43" i="4"/>
  <c r="E43" i="4" s="1"/>
  <c r="H367" i="3" s="1"/>
  <c r="D51" i="4"/>
  <c r="E51" i="4" s="1"/>
  <c r="H375" i="3" s="1"/>
  <c r="D60" i="4"/>
  <c r="E60" i="4" s="1"/>
  <c r="H386" i="3" s="1"/>
  <c r="D68" i="4"/>
  <c r="E68" i="4" s="1"/>
  <c r="H394" i="3" s="1"/>
  <c r="D76" i="4"/>
  <c r="E76" i="4" s="1"/>
  <c r="H402" i="3" s="1"/>
  <c r="D85" i="4"/>
  <c r="E85" i="4" s="1"/>
  <c r="H411" i="3" s="1"/>
  <c r="D93" i="4"/>
  <c r="E93" i="4" s="1"/>
  <c r="H420" i="3" s="1"/>
  <c r="D101" i="4"/>
  <c r="E101" i="4" s="1"/>
  <c r="H428" i="3" s="1"/>
  <c r="D109" i="4"/>
  <c r="E109" i="4" s="1"/>
  <c r="H437" i="3" s="1"/>
  <c r="D117" i="4"/>
  <c r="E117" i="4" s="1"/>
  <c r="H444" i="3" s="1"/>
  <c r="D126" i="4"/>
  <c r="E126" i="4" s="1"/>
  <c r="H453" i="3" s="1"/>
  <c r="D134" i="4"/>
  <c r="E134" i="4" s="1"/>
  <c r="H461" i="3" s="1"/>
  <c r="D142" i="4"/>
  <c r="E142" i="4" s="1"/>
  <c r="H469" i="3" s="1"/>
  <c r="D151" i="4"/>
  <c r="E151" i="4" s="1"/>
  <c r="H478" i="3" s="1"/>
  <c r="D159" i="4"/>
  <c r="E159" i="4" s="1"/>
  <c r="H486" i="3" s="1"/>
  <c r="D167" i="4"/>
  <c r="E167" i="4" s="1"/>
  <c r="H494" i="3" s="1"/>
  <c r="D176" i="4"/>
  <c r="E176" i="4" s="1"/>
  <c r="H196" i="3" s="1"/>
  <c r="D189" i="4"/>
  <c r="E189" i="4" s="1"/>
  <c r="H209" i="3" s="1"/>
  <c r="D197" i="4"/>
  <c r="E197" i="4" s="1"/>
  <c r="H217" i="3" s="1"/>
  <c r="D205" i="4"/>
  <c r="E205" i="4" s="1"/>
  <c r="H225" i="3" s="1"/>
  <c r="D213" i="4"/>
  <c r="E213" i="4" s="1"/>
  <c r="H232" i="3" s="1"/>
  <c r="D222" i="4"/>
  <c r="E222" i="4" s="1"/>
  <c r="H242" i="3" s="1"/>
  <c r="D230" i="4"/>
  <c r="E230" i="4" s="1"/>
  <c r="H250" i="3" s="1"/>
  <c r="D238" i="4"/>
  <c r="E238" i="4" s="1"/>
  <c r="H258" i="3" s="1"/>
  <c r="D246" i="4"/>
  <c r="E246" i="4" s="1"/>
  <c r="H266" i="3" s="1"/>
  <c r="D254" i="4"/>
  <c r="E254" i="4" s="1"/>
  <c r="H302" i="3" s="1"/>
  <c r="D263" i="4"/>
  <c r="E263" i="4" s="1"/>
  <c r="H311" i="3" s="1"/>
  <c r="D271" i="4"/>
  <c r="E271" i="4" s="1"/>
  <c r="H319" i="3" s="1"/>
  <c r="D279" i="4"/>
  <c r="E279" i="4" s="1"/>
  <c r="H21" i="3" s="1"/>
  <c r="D287" i="4"/>
  <c r="E287" i="4" s="1"/>
  <c r="H29" i="3" s="1"/>
  <c r="D295" i="4"/>
  <c r="E295" i="4" s="1"/>
  <c r="H38" i="3" s="1"/>
  <c r="D304" i="4"/>
  <c r="E304" i="4" s="1"/>
  <c r="H47" i="3" s="1"/>
  <c r="D312" i="4"/>
  <c r="E312" i="4" s="1"/>
  <c r="H55" i="3" s="1"/>
  <c r="D320" i="4"/>
  <c r="E320" i="4" s="1"/>
  <c r="H64" i="3" s="1"/>
  <c r="D329" i="4"/>
  <c r="E329" i="4" s="1"/>
  <c r="H73" i="3" s="1"/>
  <c r="D337" i="4"/>
  <c r="E337" i="4" s="1"/>
  <c r="H83" i="3" s="1"/>
  <c r="D345" i="4"/>
  <c r="E345" i="4" s="1"/>
  <c r="H91" i="3" s="1"/>
  <c r="D354" i="4"/>
  <c r="E354" i="4" s="1"/>
  <c r="H100" i="3" s="1"/>
  <c r="D362" i="4"/>
  <c r="E362" i="4" s="1"/>
  <c r="H108" i="3" s="1"/>
  <c r="D370" i="4"/>
  <c r="E370" i="4" s="1"/>
  <c r="H117" i="3" s="1"/>
  <c r="D378" i="4"/>
  <c r="E378" i="4" s="1"/>
  <c r="H125" i="3" s="1"/>
  <c r="D386" i="4"/>
  <c r="E386" i="4" s="1"/>
  <c r="H133" i="3" s="1"/>
  <c r="D443" i="4"/>
  <c r="E443" i="4" s="1"/>
  <c r="H270" i="3" s="1"/>
  <c r="D3" i="4"/>
  <c r="E3" i="4" s="1"/>
  <c r="H326" i="3" s="1"/>
  <c r="D11" i="4"/>
  <c r="E11" i="4" s="1"/>
  <c r="H334" i="3" s="1"/>
  <c r="D19" i="4"/>
  <c r="E19" i="4" s="1"/>
  <c r="H342" i="3" s="1"/>
  <c r="D27" i="4"/>
  <c r="E27" i="4" s="1"/>
  <c r="H351" i="3" s="1"/>
  <c r="D36" i="4"/>
  <c r="E36" i="4" s="1"/>
  <c r="H360" i="3" s="1"/>
  <c r="D44" i="4"/>
  <c r="E44" i="4" s="1"/>
  <c r="H368" i="3" s="1"/>
  <c r="D52" i="4"/>
  <c r="E52" i="4" s="1"/>
  <c r="H376" i="3" s="1"/>
  <c r="D61" i="4"/>
  <c r="E61" i="4" s="1"/>
  <c r="H387" i="3" s="1"/>
  <c r="D69" i="4"/>
  <c r="E69" i="4" s="1"/>
  <c r="H395" i="3" s="1"/>
  <c r="D78" i="4"/>
  <c r="E78" i="4" s="1"/>
  <c r="H404" i="3" s="1"/>
  <c r="D86" i="4"/>
  <c r="E86" i="4" s="1"/>
  <c r="H412" i="3" s="1"/>
  <c r="D94" i="4"/>
  <c r="E94" i="4" s="1"/>
  <c r="H421" i="3" s="1"/>
  <c r="D102" i="4"/>
  <c r="E102" i="4" s="1"/>
  <c r="H429" i="3" s="1"/>
  <c r="D110" i="4"/>
  <c r="E110" i="4" s="1"/>
  <c r="H436" i="3" s="1"/>
  <c r="D118" i="4"/>
  <c r="E118" i="4" s="1"/>
  <c r="H445" i="3" s="1"/>
  <c r="D127" i="4"/>
  <c r="E127" i="4" s="1"/>
  <c r="H454" i="3" s="1"/>
  <c r="D135" i="4"/>
  <c r="E135" i="4" s="1"/>
  <c r="H462" i="3" s="1"/>
  <c r="D143" i="4"/>
  <c r="E143" i="4" s="1"/>
  <c r="H470" i="3" s="1"/>
  <c r="D152" i="4"/>
  <c r="E152" i="4" s="1"/>
  <c r="H479" i="3" s="1"/>
  <c r="D160" i="4"/>
  <c r="E160" i="4" s="1"/>
  <c r="H487" i="3" s="1"/>
  <c r="D168" i="4"/>
  <c r="E168" i="4" s="1"/>
  <c r="H495" i="3" s="1"/>
  <c r="D177" i="4"/>
  <c r="E177" i="4" s="1"/>
  <c r="H197" i="3" s="1"/>
  <c r="D190" i="4"/>
  <c r="E190" i="4" s="1"/>
  <c r="H211" i="3" s="1"/>
  <c r="D198" i="4"/>
  <c r="E198" i="4" s="1"/>
  <c r="H218" i="3" s="1"/>
  <c r="D206" i="4"/>
  <c r="E206" i="4" s="1"/>
  <c r="H226" i="3" s="1"/>
  <c r="D214" i="4"/>
  <c r="E214" i="4" s="1"/>
  <c r="D223" i="4"/>
  <c r="E223" i="4" s="1"/>
  <c r="H243" i="3" s="1"/>
  <c r="D231" i="4"/>
  <c r="E231" i="4" s="1"/>
  <c r="H251" i="3" s="1"/>
  <c r="D239" i="4"/>
  <c r="E239" i="4" s="1"/>
  <c r="H259" i="3" s="1"/>
  <c r="D247" i="4"/>
  <c r="E247" i="4" s="1"/>
  <c r="H267" i="3" s="1"/>
  <c r="D256" i="4"/>
  <c r="E256" i="4" s="1"/>
  <c r="H304" i="3" s="1"/>
  <c r="D264" i="4"/>
  <c r="E264" i="4" s="1"/>
  <c r="H312" i="3" s="1"/>
  <c r="D272" i="4"/>
  <c r="E272" i="4" s="1"/>
  <c r="H320" i="3" s="1"/>
  <c r="D280" i="4"/>
  <c r="E280" i="4" s="1"/>
  <c r="H22" i="3" s="1"/>
  <c r="D288" i="4"/>
  <c r="E288" i="4" s="1"/>
  <c r="H30" i="3" s="1"/>
  <c r="D296" i="4"/>
  <c r="E296" i="4" s="1"/>
  <c r="H39" i="3" s="1"/>
  <c r="D305" i="4"/>
  <c r="E305" i="4" s="1"/>
  <c r="H48" i="3" s="1"/>
  <c r="D313" i="4"/>
  <c r="E313" i="4" s="1"/>
  <c r="H57" i="3" s="1"/>
  <c r="D321" i="4"/>
  <c r="E321" i="4" s="1"/>
  <c r="H65" i="3" s="1"/>
  <c r="D330" i="4"/>
  <c r="E330" i="4" s="1"/>
  <c r="H74" i="3" s="1"/>
  <c r="D338" i="4"/>
  <c r="E338" i="4" s="1"/>
  <c r="H84" i="3" s="1"/>
  <c r="D346" i="4"/>
  <c r="E346" i="4" s="1"/>
  <c r="H92" i="3" s="1"/>
  <c r="D355" i="4"/>
  <c r="E355" i="4" s="1"/>
  <c r="H101" i="3" s="1"/>
  <c r="D363" i="4"/>
  <c r="E363" i="4" s="1"/>
  <c r="H109" i="3" s="1"/>
  <c r="D371" i="4"/>
  <c r="E371" i="4" s="1"/>
  <c r="H118" i="3" s="1"/>
  <c r="D379" i="4"/>
  <c r="E379" i="4" s="1"/>
  <c r="H126" i="3" s="1"/>
  <c r="D387" i="4"/>
  <c r="E387" i="4" s="1"/>
  <c r="H134" i="3" s="1"/>
  <c r="D395" i="4"/>
  <c r="E395" i="4" s="1"/>
  <c r="H142" i="3" s="1"/>
  <c r="D404" i="4"/>
  <c r="E404" i="4" s="1"/>
  <c r="H151" i="3" s="1"/>
  <c r="D412" i="4"/>
  <c r="E412" i="4" s="1"/>
  <c r="H159" i="3" s="1"/>
  <c r="D420" i="4"/>
  <c r="E420" i="4" s="1"/>
  <c r="H167" i="3" s="1"/>
  <c r="D428" i="4"/>
  <c r="E428" i="4" s="1"/>
  <c r="H175" i="3" s="1"/>
  <c r="D436" i="4"/>
  <c r="E436" i="4" s="1"/>
  <c r="H183" i="3" s="1"/>
  <c r="D444" i="4"/>
  <c r="E444" i="4" s="1"/>
  <c r="H271" i="3" s="1"/>
  <c r="D452" i="4"/>
  <c r="E452" i="4" s="1"/>
  <c r="H279" i="3" s="1"/>
  <c r="D460" i="4"/>
  <c r="E460" i="4" s="1"/>
  <c r="H286" i="3" s="1"/>
  <c r="D468" i="4"/>
  <c r="E468" i="4" s="1"/>
  <c r="H294" i="3" s="1"/>
  <c r="D464" i="4"/>
  <c r="E464" i="4" s="1"/>
  <c r="H290" i="3" s="1"/>
  <c r="D42" i="4"/>
  <c r="E42" i="4" s="1"/>
  <c r="H366" i="3" s="1"/>
  <c r="D100" i="4"/>
  <c r="E100" i="4" s="1"/>
  <c r="H427" i="3" s="1"/>
  <c r="D158" i="4"/>
  <c r="E158" i="4" s="1"/>
  <c r="H485" i="3" s="1"/>
  <c r="D212" i="4"/>
  <c r="E212" i="4" s="1"/>
  <c r="H233" i="3" s="1"/>
  <c r="D253" i="4"/>
  <c r="E253" i="4" s="1"/>
  <c r="H301" i="3" s="1"/>
  <c r="D286" i="4"/>
  <c r="E286" i="4" s="1"/>
  <c r="H28" i="3" s="1"/>
  <c r="D336" i="4"/>
  <c r="E336" i="4" s="1"/>
  <c r="H82" i="3" s="1"/>
  <c r="D377" i="4"/>
  <c r="E377" i="4" s="1"/>
  <c r="H124" i="3" s="1"/>
  <c r="D426" i="4"/>
  <c r="E426" i="4" s="1"/>
  <c r="H173" i="3" s="1"/>
  <c r="D474" i="4"/>
  <c r="E474" i="4" s="1"/>
  <c r="H300" i="3" s="1"/>
  <c r="D435" i="4"/>
  <c r="E435" i="4" s="1"/>
  <c r="H182" i="3" s="1"/>
  <c r="D4" i="4"/>
  <c r="E4" i="4" s="1"/>
  <c r="H327" i="3" s="1"/>
  <c r="D12" i="4"/>
  <c r="E12" i="4" s="1"/>
  <c r="H335" i="3" s="1"/>
  <c r="D20" i="4"/>
  <c r="E20" i="4" s="1"/>
  <c r="H343" i="3" s="1"/>
  <c r="D28" i="4"/>
  <c r="E28" i="4" s="1"/>
  <c r="H352" i="3" s="1"/>
  <c r="D37" i="4"/>
  <c r="E37" i="4" s="1"/>
  <c r="H361" i="3" s="1"/>
  <c r="D45" i="4"/>
  <c r="E45" i="4" s="1"/>
  <c r="H369" i="3" s="1"/>
  <c r="D53" i="4"/>
  <c r="E53" i="4" s="1"/>
  <c r="H377" i="3" s="1"/>
  <c r="D62" i="4"/>
  <c r="E62" i="4" s="1"/>
  <c r="H388" i="3" s="1"/>
  <c r="D70" i="4"/>
  <c r="E70" i="4" s="1"/>
  <c r="H396" i="3" s="1"/>
  <c r="D79" i="4"/>
  <c r="E79" i="4" s="1"/>
  <c r="H405" i="3" s="1"/>
  <c r="D87" i="4"/>
  <c r="E87" i="4" s="1"/>
  <c r="H413" i="3" s="1"/>
  <c r="D95" i="4"/>
  <c r="E95" i="4" s="1"/>
  <c r="H422" i="3" s="1"/>
  <c r="D103" i="4"/>
  <c r="E103" i="4" s="1"/>
  <c r="H430" i="3" s="1"/>
  <c r="D111" i="4"/>
  <c r="E111" i="4" s="1"/>
  <c r="H438" i="3" s="1"/>
  <c r="D119" i="4"/>
  <c r="E119" i="4" s="1"/>
  <c r="H446" i="3" s="1"/>
  <c r="D128" i="4"/>
  <c r="E128" i="4" s="1"/>
  <c r="H455" i="3" s="1"/>
  <c r="D136" i="4"/>
  <c r="E136" i="4" s="1"/>
  <c r="H463" i="3" s="1"/>
  <c r="D144" i="4"/>
  <c r="E144" i="4" s="1"/>
  <c r="H471" i="3" s="1"/>
  <c r="D153" i="4"/>
  <c r="E153" i="4" s="1"/>
  <c r="H480" i="3" s="1"/>
  <c r="D161" i="4"/>
  <c r="E161" i="4" s="1"/>
  <c r="H488" i="3" s="1"/>
  <c r="D170" i="4"/>
  <c r="E170" i="4" s="1"/>
  <c r="H190" i="3" s="1"/>
  <c r="D178" i="4"/>
  <c r="E178" i="4" s="1"/>
  <c r="H198" i="3" s="1"/>
  <c r="D191" i="4"/>
  <c r="E191" i="4" s="1"/>
  <c r="H210" i="3" s="1"/>
  <c r="D199" i="4"/>
  <c r="E199" i="4" s="1"/>
  <c r="H219" i="3" s="1"/>
  <c r="D207" i="4"/>
  <c r="E207" i="4" s="1"/>
  <c r="H227" i="3" s="1"/>
  <c r="D215" i="4"/>
  <c r="E215" i="4" s="1"/>
  <c r="H235" i="3" s="1"/>
  <c r="D224" i="4"/>
  <c r="E224" i="4" s="1"/>
  <c r="H244" i="3" s="1"/>
  <c r="D232" i="4"/>
  <c r="E232" i="4" s="1"/>
  <c r="H252" i="3" s="1"/>
  <c r="D240" i="4"/>
  <c r="E240" i="4" s="1"/>
  <c r="H262" i="3" s="1"/>
  <c r="D248" i="4"/>
  <c r="E248" i="4" s="1"/>
  <c r="H268" i="3" s="1"/>
  <c r="D257" i="4"/>
  <c r="E257" i="4" s="1"/>
  <c r="H305" i="3" s="1"/>
  <c r="D265" i="4"/>
  <c r="E265" i="4" s="1"/>
  <c r="H313" i="3" s="1"/>
  <c r="D273" i="4"/>
  <c r="E273" i="4" s="1"/>
  <c r="H321" i="3" s="1"/>
  <c r="D281" i="4"/>
  <c r="E281" i="4" s="1"/>
  <c r="H23" i="3" s="1"/>
  <c r="D289" i="4"/>
  <c r="E289" i="4" s="1"/>
  <c r="H31" i="3" s="1"/>
  <c r="D297" i="4"/>
  <c r="E297" i="4" s="1"/>
  <c r="H40" i="3" s="1"/>
  <c r="D306" i="4"/>
  <c r="E306" i="4" s="1"/>
  <c r="H49" i="3" s="1"/>
  <c r="D314" i="4"/>
  <c r="E314" i="4" s="1"/>
  <c r="H58" i="3" s="1"/>
  <c r="D322" i="4"/>
  <c r="E322" i="4" s="1"/>
  <c r="H66" i="3" s="1"/>
  <c r="D331" i="4"/>
  <c r="E331" i="4" s="1"/>
  <c r="H75" i="3" s="1"/>
  <c r="D339" i="4"/>
  <c r="E339" i="4" s="1"/>
  <c r="H85" i="3" s="1"/>
  <c r="D347" i="4"/>
  <c r="E347" i="4" s="1"/>
  <c r="H93" i="3" s="1"/>
  <c r="D356" i="4"/>
  <c r="E356" i="4" s="1"/>
  <c r="H102" i="3" s="1"/>
  <c r="D364" i="4"/>
  <c r="E364" i="4" s="1"/>
  <c r="H111" i="3" s="1"/>
  <c r="D372" i="4"/>
  <c r="E372" i="4" s="1"/>
  <c r="H119" i="3" s="1"/>
  <c r="D380" i="4"/>
  <c r="E380" i="4" s="1"/>
  <c r="H127" i="3" s="1"/>
  <c r="D388" i="4"/>
  <c r="E388" i="4" s="1"/>
  <c r="H135" i="3" s="1"/>
  <c r="D396" i="4"/>
  <c r="E396" i="4" s="1"/>
  <c r="H143" i="3" s="1"/>
  <c r="D405" i="4"/>
  <c r="E405" i="4" s="1"/>
  <c r="H152" i="3" s="1"/>
  <c r="D413" i="4"/>
  <c r="E413" i="4" s="1"/>
  <c r="H160" i="3" s="1"/>
  <c r="D421" i="4"/>
  <c r="E421" i="4" s="1"/>
  <c r="H168" i="3" s="1"/>
  <c r="D429" i="4"/>
  <c r="E429" i="4" s="1"/>
  <c r="H176" i="3" s="1"/>
  <c r="D437" i="4"/>
  <c r="E437" i="4" s="1"/>
  <c r="H184" i="3" s="1"/>
  <c r="D445" i="4"/>
  <c r="E445" i="4" s="1"/>
  <c r="H269" i="3" s="1"/>
  <c r="D453" i="4"/>
  <c r="E453" i="4" s="1"/>
  <c r="H280" i="3" s="1"/>
  <c r="D461" i="4"/>
  <c r="E461" i="4" s="1"/>
  <c r="H287" i="3" s="1"/>
  <c r="D469" i="4"/>
  <c r="E469" i="4" s="1"/>
  <c r="H296" i="3" s="1"/>
  <c r="D463" i="4"/>
  <c r="E463" i="4" s="1"/>
  <c r="H289" i="3" s="1"/>
  <c r="D17" i="4"/>
  <c r="E17" i="4" s="1"/>
  <c r="H341" i="3" s="1"/>
  <c r="D67" i="4"/>
  <c r="E67" i="4" s="1"/>
  <c r="H393" i="3" s="1"/>
  <c r="D116" i="4"/>
  <c r="E116" i="4" s="1"/>
  <c r="H443" i="3" s="1"/>
  <c r="D175" i="4"/>
  <c r="E175" i="4" s="1"/>
  <c r="H195" i="3" s="1"/>
  <c r="D229" i="4"/>
  <c r="E229" i="4" s="1"/>
  <c r="H249" i="3" s="1"/>
  <c r="D270" i="4"/>
  <c r="E270" i="4" s="1"/>
  <c r="H318" i="3" s="1"/>
  <c r="D311" i="4"/>
  <c r="E311" i="4" s="1"/>
  <c r="H54" i="3" s="1"/>
  <c r="D361" i="4"/>
  <c r="E361" i="4" s="1"/>
  <c r="H107" i="3" s="1"/>
  <c r="D410" i="4"/>
  <c r="E410" i="4" s="1"/>
  <c r="H157" i="3" s="1"/>
  <c r="D458" i="4"/>
  <c r="E458" i="4" s="1"/>
  <c r="H283" i="3" s="1"/>
  <c r="D419" i="4"/>
  <c r="E419" i="4" s="1"/>
  <c r="H166" i="3" s="1"/>
  <c r="D467" i="4"/>
  <c r="E467" i="4" s="1"/>
  <c r="H293" i="3" s="1"/>
  <c r="D5" i="4"/>
  <c r="E5" i="4" s="1"/>
  <c r="H328" i="3" s="1"/>
  <c r="D13" i="4"/>
  <c r="E13" i="4" s="1"/>
  <c r="H336" i="3" s="1"/>
  <c r="D21" i="4"/>
  <c r="E21" i="4" s="1"/>
  <c r="H344" i="3" s="1"/>
  <c r="D30" i="4"/>
  <c r="E30" i="4" s="1"/>
  <c r="H354" i="3" s="1"/>
  <c r="D38" i="4"/>
  <c r="E38" i="4" s="1"/>
  <c r="H362" i="3" s="1"/>
  <c r="D46" i="4"/>
  <c r="E46" i="4" s="1"/>
  <c r="H370" i="3" s="1"/>
  <c r="D55" i="4"/>
  <c r="E55" i="4" s="1"/>
  <c r="H379" i="3" s="1"/>
  <c r="D63" i="4"/>
  <c r="E63" i="4" s="1"/>
  <c r="H389" i="3" s="1"/>
  <c r="D71" i="4"/>
  <c r="E71" i="4" s="1"/>
  <c r="H397" i="3" s="1"/>
  <c r="D80" i="4"/>
  <c r="E80" i="4" s="1"/>
  <c r="H406" i="3" s="1"/>
  <c r="D88" i="4"/>
  <c r="E88" i="4" s="1"/>
  <c r="H414" i="3" s="1"/>
  <c r="D96" i="4"/>
  <c r="E96" i="4" s="1"/>
  <c r="H423" i="3" s="1"/>
  <c r="D104" i="4"/>
  <c r="E104" i="4" s="1"/>
  <c r="H431" i="3" s="1"/>
  <c r="D112" i="4"/>
  <c r="E112" i="4" s="1"/>
  <c r="H439" i="3" s="1"/>
  <c r="D120" i="4"/>
  <c r="E120" i="4" s="1"/>
  <c r="H447" i="3" s="1"/>
  <c r="D129" i="4"/>
  <c r="E129" i="4" s="1"/>
  <c r="H456" i="3" s="1"/>
  <c r="D137" i="4"/>
  <c r="E137" i="4" s="1"/>
  <c r="H464" i="3" s="1"/>
  <c r="D146" i="4"/>
  <c r="E146" i="4" s="1"/>
  <c r="H473" i="3" s="1"/>
  <c r="D154" i="4"/>
  <c r="E154" i="4" s="1"/>
  <c r="H481" i="3" s="1"/>
  <c r="D162" i="4"/>
  <c r="E162" i="4" s="1"/>
  <c r="H489" i="3" s="1"/>
  <c r="D171" i="4"/>
  <c r="E171" i="4" s="1"/>
  <c r="H191" i="3" s="1"/>
  <c r="D184" i="4"/>
  <c r="E184" i="4" s="1"/>
  <c r="H204" i="3" s="1"/>
  <c r="D192" i="4"/>
  <c r="E192" i="4" s="1"/>
  <c r="H212" i="3" s="1"/>
  <c r="D200" i="4"/>
  <c r="E200" i="4" s="1"/>
  <c r="H220" i="3" s="1"/>
  <c r="D208" i="4"/>
  <c r="E208" i="4" s="1"/>
  <c r="H228" i="3" s="1"/>
  <c r="D216" i="4"/>
  <c r="E216" i="4" s="1"/>
  <c r="H236" i="3" s="1"/>
  <c r="D225" i="4"/>
  <c r="E225" i="4" s="1"/>
  <c r="H245" i="3" s="1"/>
  <c r="D233" i="4"/>
  <c r="E233" i="4" s="1"/>
  <c r="H253" i="3" s="1"/>
  <c r="D241" i="4"/>
  <c r="E241" i="4" s="1"/>
  <c r="H261" i="3" s="1"/>
  <c r="D249" i="4"/>
  <c r="E249" i="4" s="1"/>
  <c r="H496" i="3" s="1"/>
  <c r="D258" i="4"/>
  <c r="E258" i="4" s="1"/>
  <c r="H306" i="3" s="1"/>
  <c r="D266" i="4"/>
  <c r="E266" i="4" s="1"/>
  <c r="H314" i="3" s="1"/>
  <c r="D274" i="4"/>
  <c r="E274" i="4" s="1"/>
  <c r="H322" i="3" s="1"/>
  <c r="D282" i="4"/>
  <c r="E282" i="4" s="1"/>
  <c r="H24" i="3" s="1"/>
  <c r="D290" i="4"/>
  <c r="E290" i="4" s="1"/>
  <c r="H32" i="3" s="1"/>
  <c r="D298" i="4"/>
  <c r="E298" i="4" s="1"/>
  <c r="H41" i="3" s="1"/>
  <c r="D307" i="4"/>
  <c r="E307" i="4" s="1"/>
  <c r="H50" i="3" s="1"/>
  <c r="D315" i="4"/>
  <c r="E315" i="4" s="1"/>
  <c r="H59" i="3" s="1"/>
  <c r="D323" i="4"/>
  <c r="E323" i="4" s="1"/>
  <c r="H67" i="3" s="1"/>
  <c r="D332" i="4"/>
  <c r="E332" i="4" s="1"/>
  <c r="H78" i="3" s="1"/>
  <c r="D340" i="4"/>
  <c r="E340" i="4" s="1"/>
  <c r="H86" i="3" s="1"/>
  <c r="D348" i="4"/>
  <c r="E348" i="4" s="1"/>
  <c r="H94" i="3" s="1"/>
  <c r="D357" i="4"/>
  <c r="E357" i="4" s="1"/>
  <c r="H103" i="3" s="1"/>
  <c r="D365" i="4"/>
  <c r="E365" i="4" s="1"/>
  <c r="H112" i="3" s="1"/>
  <c r="D373" i="4"/>
  <c r="E373" i="4" s="1"/>
  <c r="H120" i="3" s="1"/>
  <c r="D381" i="4"/>
  <c r="E381" i="4" s="1"/>
  <c r="H128" i="3" s="1"/>
  <c r="D389" i="4"/>
  <c r="E389" i="4" s="1"/>
  <c r="H136" i="3" s="1"/>
  <c r="D397" i="4"/>
  <c r="E397" i="4" s="1"/>
  <c r="H144" i="3" s="1"/>
  <c r="D406" i="4"/>
  <c r="E406" i="4" s="1"/>
  <c r="H153" i="3" s="1"/>
  <c r="D414" i="4"/>
  <c r="E414" i="4" s="1"/>
  <c r="H161" i="3" s="1"/>
  <c r="D422" i="4"/>
  <c r="E422" i="4" s="1"/>
  <c r="H169" i="3" s="1"/>
  <c r="D430" i="4"/>
  <c r="E430" i="4" s="1"/>
  <c r="H177" i="3" s="1"/>
  <c r="D438" i="4"/>
  <c r="E438" i="4" s="1"/>
  <c r="H185" i="3" s="1"/>
  <c r="D446" i="4"/>
  <c r="E446" i="4" s="1"/>
  <c r="H272" i="3" s="1"/>
  <c r="D454" i="4"/>
  <c r="E454" i="4" s="1"/>
  <c r="H278" i="3" s="1"/>
  <c r="D462" i="4"/>
  <c r="E462" i="4" s="1"/>
  <c r="H288" i="3" s="1"/>
  <c r="D470" i="4"/>
  <c r="E470" i="4" s="1"/>
  <c r="H295" i="3" s="1"/>
  <c r="D455" i="4"/>
  <c r="E455" i="4" s="1"/>
  <c r="H281" i="3" s="1"/>
  <c r="D472" i="4"/>
  <c r="E472" i="4" s="1"/>
  <c r="H298" i="3" s="1"/>
  <c r="D59" i="4"/>
  <c r="E59" i="4" s="1"/>
  <c r="H385" i="3" s="1"/>
  <c r="D108" i="4"/>
  <c r="E108" i="4" s="1"/>
  <c r="H435" i="3" s="1"/>
  <c r="D150" i="4"/>
  <c r="E150" i="4" s="1"/>
  <c r="H477" i="3" s="1"/>
  <c r="D204" i="4"/>
  <c r="E204" i="4" s="1"/>
  <c r="H224" i="3" s="1"/>
  <c r="D262" i="4"/>
  <c r="E262" i="4" s="1"/>
  <c r="H310" i="3" s="1"/>
  <c r="D294" i="4"/>
  <c r="E294" i="4" s="1"/>
  <c r="H36" i="3" s="1"/>
  <c r="D344" i="4"/>
  <c r="E344" i="4" s="1"/>
  <c r="H90" i="3" s="1"/>
  <c r="D393" i="4"/>
  <c r="E393" i="4" s="1"/>
  <c r="H140" i="3" s="1"/>
  <c r="D442" i="4"/>
  <c r="E442" i="4" s="1"/>
  <c r="H18" i="3" s="1"/>
  <c r="D411" i="4"/>
  <c r="E411" i="4" s="1"/>
  <c r="H158" i="3" s="1"/>
  <c r="D2" i="4"/>
  <c r="E2" i="4" s="1"/>
  <c r="H325" i="3" s="1"/>
  <c r="D6" i="4"/>
  <c r="E6" i="4" s="1"/>
  <c r="H329" i="3" s="1"/>
  <c r="D14" i="4"/>
  <c r="E14" i="4" s="1"/>
  <c r="H337" i="3" s="1"/>
  <c r="D22" i="4"/>
  <c r="E22" i="4" s="1"/>
  <c r="H346" i="3" s="1"/>
  <c r="D31" i="4"/>
  <c r="E31" i="4" s="1"/>
  <c r="H355" i="3" s="1"/>
  <c r="D39" i="4"/>
  <c r="E39" i="4" s="1"/>
  <c r="H363" i="3" s="1"/>
  <c r="D47" i="4"/>
  <c r="E47" i="4" s="1"/>
  <c r="H371" i="3" s="1"/>
  <c r="D56" i="4"/>
  <c r="E56" i="4" s="1"/>
  <c r="H380" i="3" s="1"/>
  <c r="D64" i="4"/>
  <c r="E64" i="4" s="1"/>
  <c r="H390" i="3" s="1"/>
  <c r="D72" i="4"/>
  <c r="E72" i="4" s="1"/>
  <c r="H398" i="3" s="1"/>
  <c r="D81" i="4"/>
  <c r="E81" i="4" s="1"/>
  <c r="H407" i="3" s="1"/>
  <c r="D89" i="4"/>
  <c r="E89" i="4" s="1"/>
  <c r="H415" i="3" s="1"/>
  <c r="D97" i="4"/>
  <c r="E97" i="4" s="1"/>
  <c r="H424" i="3" s="1"/>
  <c r="D105" i="4"/>
  <c r="E105" i="4" s="1"/>
  <c r="H432" i="3" s="1"/>
  <c r="D113" i="4"/>
  <c r="E113" i="4" s="1"/>
  <c r="H440" i="3" s="1"/>
  <c r="D121" i="4"/>
  <c r="E121" i="4" s="1"/>
  <c r="H448" i="3" s="1"/>
  <c r="D130" i="4"/>
  <c r="E130" i="4" s="1"/>
  <c r="H457" i="3" s="1"/>
  <c r="D138" i="4"/>
  <c r="E138" i="4" s="1"/>
  <c r="H465" i="3" s="1"/>
  <c r="D147" i="4"/>
  <c r="E147" i="4" s="1"/>
  <c r="H474" i="3" s="1"/>
  <c r="D155" i="4"/>
  <c r="E155" i="4" s="1"/>
  <c r="H482" i="3" s="1"/>
  <c r="D163" i="4"/>
  <c r="E163" i="4" s="1"/>
  <c r="H490" i="3" s="1"/>
  <c r="D172" i="4"/>
  <c r="E172" i="4" s="1"/>
  <c r="H192" i="3" s="1"/>
  <c r="D185" i="4"/>
  <c r="E185" i="4" s="1"/>
  <c r="H205" i="3" s="1"/>
  <c r="D193" i="4"/>
  <c r="E193" i="4" s="1"/>
  <c r="H213" i="3" s="1"/>
  <c r="D201" i="4"/>
  <c r="E201" i="4" s="1"/>
  <c r="H221" i="3" s="1"/>
  <c r="D209" i="4"/>
  <c r="E209" i="4" s="1"/>
  <c r="H229" i="3" s="1"/>
  <c r="D218" i="4"/>
  <c r="E218" i="4" s="1"/>
  <c r="H238" i="3" s="1"/>
  <c r="D226" i="4"/>
  <c r="E226" i="4" s="1"/>
  <c r="H246" i="3" s="1"/>
  <c r="D234" i="4"/>
  <c r="E234" i="4" s="1"/>
  <c r="H254" i="3" s="1"/>
  <c r="D242" i="4"/>
  <c r="E242" i="4" s="1"/>
  <c r="H260" i="3" s="1"/>
  <c r="D250" i="4"/>
  <c r="E250" i="4" s="1"/>
  <c r="H497" i="3" s="1"/>
  <c r="D259" i="4"/>
  <c r="E259" i="4" s="1"/>
  <c r="H307" i="3" s="1"/>
  <c r="D267" i="4"/>
  <c r="E267" i="4" s="1"/>
  <c r="H315" i="3" s="1"/>
  <c r="D275" i="4"/>
  <c r="E275" i="4" s="1"/>
  <c r="H323" i="3" s="1"/>
  <c r="D283" i="4"/>
  <c r="E283" i="4" s="1"/>
  <c r="H25" i="3" s="1"/>
  <c r="D291" i="4"/>
  <c r="E291" i="4" s="1"/>
  <c r="H33" i="3" s="1"/>
  <c r="D299" i="4"/>
  <c r="E299" i="4" s="1"/>
  <c r="H42" i="3" s="1"/>
  <c r="D308" i="4"/>
  <c r="E308" i="4" s="1"/>
  <c r="H51" i="3" s="1"/>
  <c r="D316" i="4"/>
  <c r="E316" i="4" s="1"/>
  <c r="H60" i="3" s="1"/>
  <c r="D324" i="4"/>
  <c r="E324" i="4" s="1"/>
  <c r="H68" i="3" s="1"/>
  <c r="D333" i="4"/>
  <c r="E333" i="4" s="1"/>
  <c r="H79" i="3" s="1"/>
  <c r="D341" i="4"/>
  <c r="E341" i="4" s="1"/>
  <c r="H87" i="3" s="1"/>
  <c r="D349" i="4"/>
  <c r="E349" i="4" s="1"/>
  <c r="H95" i="3" s="1"/>
  <c r="D358" i="4"/>
  <c r="E358" i="4" s="1"/>
  <c r="H104" i="3" s="1"/>
  <c r="D366" i="4"/>
  <c r="E366" i="4" s="1"/>
  <c r="H113" i="3" s="1"/>
  <c r="D374" i="4"/>
  <c r="E374" i="4" s="1"/>
  <c r="H121" i="3" s="1"/>
  <c r="D382" i="4"/>
  <c r="E382" i="4" s="1"/>
  <c r="H129" i="3" s="1"/>
  <c r="D390" i="4"/>
  <c r="E390" i="4" s="1"/>
  <c r="H137" i="3" s="1"/>
  <c r="D399" i="4"/>
  <c r="E399" i="4" s="1"/>
  <c r="H146" i="3" s="1"/>
  <c r="D407" i="4"/>
  <c r="E407" i="4" s="1"/>
  <c r="H154" i="3" s="1"/>
  <c r="D415" i="4"/>
  <c r="E415" i="4" s="1"/>
  <c r="H162" i="3" s="1"/>
  <c r="D423" i="4"/>
  <c r="E423" i="4" s="1"/>
  <c r="H170" i="3" s="1"/>
  <c r="D431" i="4"/>
  <c r="E431" i="4" s="1"/>
  <c r="H178" i="3" s="1"/>
  <c r="D439" i="4"/>
  <c r="E439" i="4" s="1"/>
  <c r="H186" i="3" s="1"/>
  <c r="D447" i="4"/>
  <c r="E447" i="4" s="1"/>
  <c r="H273" i="3" s="1"/>
  <c r="D471" i="4"/>
  <c r="E471" i="4" s="1"/>
  <c r="H297" i="3" s="1"/>
  <c r="D34" i="4"/>
  <c r="E34" i="4" s="1"/>
  <c r="H358" i="3" s="1"/>
  <c r="D84" i="4"/>
  <c r="E84" i="4" s="1"/>
  <c r="H410" i="3" s="1"/>
  <c r="D133" i="4"/>
  <c r="E133" i="4" s="1"/>
  <c r="H460" i="3" s="1"/>
  <c r="D196" i="4"/>
  <c r="E196" i="4" s="1"/>
  <c r="H216" i="3" s="1"/>
  <c r="D245" i="4"/>
  <c r="E245" i="4" s="1"/>
  <c r="H265" i="3" s="1"/>
  <c r="D278" i="4"/>
  <c r="E278" i="4" s="1"/>
  <c r="H20" i="3" s="1"/>
  <c r="D327" i="4"/>
  <c r="E327" i="4" s="1"/>
  <c r="H71" i="3" s="1"/>
  <c r="D385" i="4"/>
  <c r="E385" i="4" s="1"/>
  <c r="H132" i="3" s="1"/>
  <c r="D434" i="4"/>
  <c r="E434" i="4" s="1"/>
  <c r="H181" i="3" s="1"/>
  <c r="D394" i="4"/>
  <c r="E394" i="4" s="1"/>
  <c r="H141" i="3" s="1"/>
  <c r="D451" i="4"/>
  <c r="E451" i="4" s="1"/>
  <c r="H276" i="3" s="1"/>
  <c r="D7" i="4"/>
  <c r="E7" i="4" s="1"/>
  <c r="H330" i="3" s="1"/>
  <c r="D15" i="4"/>
  <c r="E15" i="4" s="1"/>
  <c r="H338" i="3" s="1"/>
  <c r="D23" i="4"/>
  <c r="E23" i="4" s="1"/>
  <c r="H347" i="3" s="1"/>
  <c r="D32" i="4"/>
  <c r="E32" i="4" s="1"/>
  <c r="H356" i="3" s="1"/>
  <c r="D40" i="4"/>
  <c r="E40" i="4" s="1"/>
  <c r="H364" i="3" s="1"/>
  <c r="D48" i="4"/>
  <c r="E48" i="4" s="1"/>
  <c r="H372" i="3" s="1"/>
  <c r="D57" i="4"/>
  <c r="E57" i="4" s="1"/>
  <c r="H381" i="3" s="1"/>
  <c r="D65" i="4"/>
  <c r="E65" i="4" s="1"/>
  <c r="H391" i="3" s="1"/>
  <c r="D73" i="4"/>
  <c r="E73" i="4" s="1"/>
  <c r="H399" i="3" s="1"/>
  <c r="D82" i="4"/>
  <c r="E82" i="4" s="1"/>
  <c r="H408" i="3" s="1"/>
  <c r="D90" i="4"/>
  <c r="E90" i="4" s="1"/>
  <c r="H417" i="3" s="1"/>
  <c r="D98" i="4"/>
  <c r="E98" i="4" s="1"/>
  <c r="H425" i="3" s="1"/>
  <c r="D106" i="4"/>
  <c r="E106" i="4" s="1"/>
  <c r="H433" i="3" s="1"/>
  <c r="D114" i="4"/>
  <c r="E114" i="4" s="1"/>
  <c r="H441" i="3" s="1"/>
  <c r="D122" i="4"/>
  <c r="E122" i="4" s="1"/>
  <c r="H449" i="3" s="1"/>
  <c r="D131" i="4"/>
  <c r="E131" i="4" s="1"/>
  <c r="H458" i="3" s="1"/>
  <c r="D139" i="4"/>
  <c r="E139" i="4" s="1"/>
  <c r="H466" i="3" s="1"/>
  <c r="D148" i="4"/>
  <c r="E148" i="4" s="1"/>
  <c r="H475" i="3" s="1"/>
  <c r="D156" i="4"/>
  <c r="E156" i="4" s="1"/>
  <c r="H483" i="3" s="1"/>
  <c r="D164" i="4"/>
  <c r="E164" i="4" s="1"/>
  <c r="H491" i="3" s="1"/>
  <c r="D173" i="4"/>
  <c r="E173" i="4" s="1"/>
  <c r="H193" i="3" s="1"/>
  <c r="D186" i="4"/>
  <c r="E186" i="4" s="1"/>
  <c r="H207" i="3" s="1"/>
  <c r="D194" i="4"/>
  <c r="E194" i="4" s="1"/>
  <c r="H214" i="3" s="1"/>
  <c r="D202" i="4"/>
  <c r="E202" i="4" s="1"/>
  <c r="H222" i="3" s="1"/>
  <c r="D210" i="4"/>
  <c r="E210" i="4" s="1"/>
  <c r="H230" i="3" s="1"/>
  <c r="D219" i="4"/>
  <c r="E219" i="4" s="1"/>
  <c r="H239" i="3" s="1"/>
  <c r="D227" i="4"/>
  <c r="E227" i="4" s="1"/>
  <c r="H247" i="3" s="1"/>
  <c r="D235" i="4"/>
  <c r="E235" i="4" s="1"/>
  <c r="H255" i="3" s="1"/>
  <c r="D243" i="4"/>
  <c r="E243" i="4" s="1"/>
  <c r="H263" i="3" s="1"/>
  <c r="D251" i="4"/>
  <c r="E251" i="4" s="1"/>
  <c r="H498" i="3" s="1"/>
  <c r="D260" i="4"/>
  <c r="E260" i="4" s="1"/>
  <c r="H308" i="3" s="1"/>
  <c r="D268" i="4"/>
  <c r="E268" i="4" s="1"/>
  <c r="H316" i="3" s="1"/>
  <c r="D276" i="4"/>
  <c r="E276" i="4" s="1"/>
  <c r="H324" i="3" s="1"/>
  <c r="D284" i="4"/>
  <c r="E284" i="4" s="1"/>
  <c r="H26" i="3" s="1"/>
  <c r="D292" i="4"/>
  <c r="E292" i="4" s="1"/>
  <c r="H34" i="3" s="1"/>
  <c r="D300" i="4"/>
  <c r="E300" i="4" s="1"/>
  <c r="H43" i="3" s="1"/>
  <c r="D309" i="4"/>
  <c r="E309" i="4" s="1"/>
  <c r="H52" i="3" s="1"/>
  <c r="D317" i="4"/>
  <c r="E317" i="4" s="1"/>
  <c r="H61" i="3" s="1"/>
  <c r="D325" i="4"/>
  <c r="E325" i="4" s="1"/>
  <c r="H69" i="3" s="1"/>
  <c r="D334" i="4"/>
  <c r="E334" i="4" s="1"/>
  <c r="H80" i="3" s="1"/>
  <c r="D342" i="4"/>
  <c r="E342" i="4" s="1"/>
  <c r="H88" i="3" s="1"/>
  <c r="D350" i="4"/>
  <c r="E350" i="4" s="1"/>
  <c r="H96" i="3" s="1"/>
  <c r="D359" i="4"/>
  <c r="E359" i="4" s="1"/>
  <c r="H105" i="3" s="1"/>
  <c r="D367" i="4"/>
  <c r="E367" i="4" s="1"/>
  <c r="H114" i="3" s="1"/>
  <c r="D375" i="4"/>
  <c r="E375" i="4" s="1"/>
  <c r="H122" i="3" s="1"/>
  <c r="D383" i="4"/>
  <c r="E383" i="4" s="1"/>
  <c r="H131" i="3" s="1"/>
  <c r="D391" i="4"/>
  <c r="E391" i="4" s="1"/>
  <c r="H138" i="3" s="1"/>
  <c r="D400" i="4"/>
  <c r="E400" i="4" s="1"/>
  <c r="H147" i="3" s="1"/>
  <c r="D408" i="4"/>
  <c r="E408" i="4" s="1"/>
  <c r="H155" i="3" s="1"/>
  <c r="D416" i="4"/>
  <c r="E416" i="4" s="1"/>
  <c r="H163" i="3" s="1"/>
  <c r="D424" i="4"/>
  <c r="E424" i="4" s="1"/>
  <c r="H171" i="3" s="1"/>
  <c r="D432" i="4"/>
  <c r="E432" i="4" s="1"/>
  <c r="H179" i="3" s="1"/>
  <c r="D440" i="4"/>
  <c r="E440" i="4" s="1"/>
  <c r="H187" i="3" s="1"/>
  <c r="D448" i="4"/>
  <c r="E448" i="4" s="1"/>
  <c r="H274" i="3" s="1"/>
  <c r="D456" i="4"/>
  <c r="E456" i="4" s="1"/>
  <c r="H282" i="3" s="1"/>
  <c r="D25" i="4"/>
  <c r="E25" i="4" s="1"/>
  <c r="H349" i="3" s="1"/>
  <c r="D92" i="4"/>
  <c r="E92" i="4" s="1"/>
  <c r="H419" i="3" s="1"/>
  <c r="D141" i="4"/>
  <c r="E141" i="4" s="1"/>
  <c r="H468" i="3" s="1"/>
  <c r="D188" i="4"/>
  <c r="E188" i="4" s="1"/>
  <c r="H208" i="3" s="1"/>
  <c r="D237" i="4"/>
  <c r="E237" i="4" s="1"/>
  <c r="H257" i="3" s="1"/>
  <c r="D303" i="4"/>
  <c r="E303" i="4" s="1"/>
  <c r="H46" i="3" s="1"/>
  <c r="D353" i="4"/>
  <c r="E353" i="4" s="1"/>
  <c r="H99" i="3" s="1"/>
  <c r="D402" i="4"/>
  <c r="E402" i="4" s="1"/>
  <c r="H149" i="3" s="1"/>
  <c r="D450" i="4"/>
  <c r="E450" i="4" s="1"/>
  <c r="H277" i="3" s="1"/>
  <c r="D403" i="4"/>
  <c r="E403" i="4" s="1"/>
  <c r="H150" i="3" s="1"/>
  <c r="D459" i="4"/>
  <c r="E459" i="4" s="1"/>
  <c r="H285" i="3" s="1"/>
  <c r="D8" i="4"/>
  <c r="E8" i="4" s="1"/>
  <c r="H331" i="3" s="1"/>
  <c r="D16" i="4"/>
  <c r="E16" i="4" s="1"/>
  <c r="H339" i="3" s="1"/>
  <c r="D24" i="4"/>
  <c r="E24" i="4" s="1"/>
  <c r="H348" i="3" s="1"/>
  <c r="D33" i="4"/>
  <c r="E33" i="4" s="1"/>
  <c r="H357" i="3" s="1"/>
  <c r="D41" i="4"/>
  <c r="E41" i="4" s="1"/>
  <c r="H365" i="3" s="1"/>
  <c r="D49" i="4"/>
  <c r="E49" i="4" s="1"/>
  <c r="H373" i="3" s="1"/>
  <c r="D58" i="4"/>
  <c r="E58" i="4" s="1"/>
  <c r="H384" i="3" s="1"/>
  <c r="D66" i="4"/>
  <c r="E66" i="4" s="1"/>
  <c r="H392" i="3" s="1"/>
  <c r="D74" i="4"/>
  <c r="E74" i="4" s="1"/>
  <c r="H400" i="3" s="1"/>
  <c r="D83" i="4"/>
  <c r="E83" i="4" s="1"/>
  <c r="H409" i="3" s="1"/>
  <c r="D91" i="4"/>
  <c r="E91" i="4" s="1"/>
  <c r="H418" i="3" s="1"/>
  <c r="D99" i="4"/>
  <c r="E99" i="4" s="1"/>
  <c r="H426" i="3" s="1"/>
  <c r="D107" i="4"/>
  <c r="E107" i="4" s="1"/>
  <c r="H434" i="3" s="1"/>
  <c r="D115" i="4"/>
  <c r="E115" i="4" s="1"/>
  <c r="H442" i="3" s="1"/>
  <c r="D123" i="4"/>
  <c r="E123" i="4" s="1"/>
  <c r="H450" i="3" s="1"/>
  <c r="D132" i="4"/>
  <c r="E132" i="4" s="1"/>
  <c r="H459" i="3" s="1"/>
  <c r="D140" i="4"/>
  <c r="E140" i="4" s="1"/>
  <c r="H467" i="3" s="1"/>
  <c r="D149" i="4"/>
  <c r="E149" i="4" s="1"/>
  <c r="H476" i="3" s="1"/>
  <c r="D157" i="4"/>
  <c r="E157" i="4" s="1"/>
  <c r="H484" i="3" s="1"/>
  <c r="D165" i="4"/>
  <c r="E165" i="4" s="1"/>
  <c r="H492" i="3" s="1"/>
  <c r="D174" i="4"/>
  <c r="E174" i="4" s="1"/>
  <c r="H194" i="3" s="1"/>
  <c r="D187" i="4"/>
  <c r="E187" i="4" s="1"/>
  <c r="H206" i="3" s="1"/>
  <c r="D195" i="4"/>
  <c r="E195" i="4" s="1"/>
  <c r="H215" i="3" s="1"/>
  <c r="D203" i="4"/>
  <c r="E203" i="4" s="1"/>
  <c r="H223" i="3" s="1"/>
  <c r="D211" i="4"/>
  <c r="E211" i="4" s="1"/>
  <c r="H231" i="3" s="1"/>
  <c r="D220" i="4"/>
  <c r="E220" i="4" s="1"/>
  <c r="H240" i="3" s="1"/>
  <c r="D228" i="4"/>
  <c r="E228" i="4" s="1"/>
  <c r="H248" i="3" s="1"/>
  <c r="D236" i="4"/>
  <c r="E236" i="4" s="1"/>
  <c r="H256" i="3" s="1"/>
  <c r="D244" i="4"/>
  <c r="E244" i="4" s="1"/>
  <c r="H264" i="3" s="1"/>
  <c r="D252" i="4"/>
  <c r="E252" i="4" s="1"/>
  <c r="H499" i="3" s="1"/>
  <c r="D261" i="4"/>
  <c r="E261" i="4" s="1"/>
  <c r="H309" i="3" s="1"/>
  <c r="D269" i="4"/>
  <c r="E269" i="4" s="1"/>
  <c r="H317" i="3" s="1"/>
  <c r="D277" i="4"/>
  <c r="E277" i="4" s="1"/>
  <c r="H19" i="3" s="1"/>
  <c r="D285" i="4"/>
  <c r="E285" i="4" s="1"/>
  <c r="H27" i="3" s="1"/>
  <c r="D293" i="4"/>
  <c r="E293" i="4" s="1"/>
  <c r="H35" i="3" s="1"/>
  <c r="D301" i="4"/>
  <c r="E301" i="4" s="1"/>
  <c r="H44" i="3" s="1"/>
  <c r="D310" i="4"/>
  <c r="E310" i="4" s="1"/>
  <c r="H53" i="3" s="1"/>
  <c r="D318" i="4"/>
  <c r="E318" i="4" s="1"/>
  <c r="H62" i="3" s="1"/>
  <c r="D326" i="4"/>
  <c r="E326" i="4" s="1"/>
  <c r="H70" i="3" s="1"/>
  <c r="D335" i="4"/>
  <c r="E335" i="4" s="1"/>
  <c r="H81" i="3" s="1"/>
  <c r="D343" i="4"/>
  <c r="E343" i="4" s="1"/>
  <c r="H89" i="3" s="1"/>
  <c r="D352" i="4"/>
  <c r="E352" i="4" s="1"/>
  <c r="H98" i="3" s="1"/>
  <c r="D360" i="4"/>
  <c r="E360" i="4" s="1"/>
  <c r="H106" i="3" s="1"/>
  <c r="D368" i="4"/>
  <c r="E368" i="4" s="1"/>
  <c r="H115" i="3" s="1"/>
  <c r="D376" i="4"/>
  <c r="E376" i="4" s="1"/>
  <c r="H123" i="3" s="1"/>
  <c r="D384" i="4"/>
  <c r="E384" i="4" s="1"/>
  <c r="H130" i="3" s="1"/>
  <c r="D392" i="4"/>
  <c r="E392" i="4" s="1"/>
  <c r="H139" i="3" s="1"/>
  <c r="D401" i="4"/>
  <c r="E401" i="4" s="1"/>
  <c r="H148" i="3" s="1"/>
  <c r="D409" i="4"/>
  <c r="E409" i="4" s="1"/>
  <c r="H156" i="3" s="1"/>
  <c r="D417" i="4"/>
  <c r="E417" i="4" s="1"/>
  <c r="H164" i="3" s="1"/>
  <c r="D425" i="4"/>
  <c r="E425" i="4" s="1"/>
  <c r="H172" i="3" s="1"/>
  <c r="D433" i="4"/>
  <c r="E433" i="4" s="1"/>
  <c r="H180" i="3" s="1"/>
  <c r="D441" i="4"/>
  <c r="E441" i="4" s="1"/>
  <c r="H188" i="3" s="1"/>
  <c r="D449" i="4"/>
  <c r="E449" i="4" s="1"/>
  <c r="H275" i="3" s="1"/>
  <c r="D457" i="4"/>
  <c r="E457" i="4" s="1"/>
  <c r="H284" i="3" s="1"/>
  <c r="D465" i="4"/>
  <c r="E465" i="4" s="1"/>
  <c r="H291" i="3" s="1"/>
  <c r="D473" i="4"/>
  <c r="E473" i="4" s="1"/>
  <c r="H299" i="3" s="1"/>
  <c r="D9" i="4"/>
  <c r="E9" i="4" s="1"/>
  <c r="H332" i="3" s="1"/>
  <c r="D50" i="4"/>
  <c r="E50" i="4" s="1"/>
  <c r="H374" i="3" s="1"/>
  <c r="D75" i="4"/>
  <c r="E75" i="4" s="1"/>
  <c r="H401" i="3" s="1"/>
  <c r="D125" i="4"/>
  <c r="E125" i="4" s="1"/>
  <c r="H452" i="3" s="1"/>
  <c r="D166" i="4"/>
  <c r="E166" i="4" s="1"/>
  <c r="H493" i="3" s="1"/>
  <c r="D221" i="4"/>
  <c r="E221" i="4" s="1"/>
  <c r="H241" i="3" s="1"/>
  <c r="D319" i="4"/>
  <c r="E319" i="4" s="1"/>
  <c r="H63" i="3" s="1"/>
  <c r="D369" i="4"/>
  <c r="E369" i="4" s="1"/>
  <c r="H116" i="3" s="1"/>
  <c r="D418" i="4"/>
  <c r="E418" i="4" s="1"/>
  <c r="H165" i="3" s="1"/>
  <c r="D466" i="4"/>
  <c r="E466" i="4" s="1"/>
  <c r="H292" i="3" s="1"/>
  <c r="D427" i="4"/>
  <c r="E427" i="4" s="1"/>
  <c r="H174" i="3" s="1"/>
  <c r="F15" i="3" l="1"/>
  <c r="H40" i="1"/>
  <c r="G13" i="3"/>
  <c r="G14" i="3" s="1"/>
</calcChain>
</file>

<file path=xl/sharedStrings.xml><?xml version="1.0" encoding="utf-8"?>
<sst xmlns="http://schemas.openxmlformats.org/spreadsheetml/2006/main" count="4953" uniqueCount="1087">
  <si>
    <t>Produto</t>
  </si>
  <si>
    <t>Nome científico</t>
  </si>
  <si>
    <t>Peso líquido</t>
  </si>
  <si>
    <t>Quantidade</t>
  </si>
  <si>
    <t>Peso Líquido</t>
  </si>
  <si>
    <t>500g</t>
  </si>
  <si>
    <t>Persea gratissima</t>
  </si>
  <si>
    <t>Cissampelos pareira L.</t>
  </si>
  <si>
    <t>Plumenaria lanciofolia M.A.</t>
  </si>
  <si>
    <t>Cynara scolymus</t>
  </si>
  <si>
    <t>Periandra dulcis L.</t>
  </si>
  <si>
    <t>Rosmarinus officinalis</t>
  </si>
  <si>
    <t>Medicago sativa</t>
  </si>
  <si>
    <t>Ocimun basilicum</t>
  </si>
  <si>
    <t>Lavanda angustifolia</t>
  </si>
  <si>
    <t>Allium sativum</t>
  </si>
  <si>
    <t>Morus Spp</t>
  </si>
  <si>
    <t>Angelica archangelica</t>
  </si>
  <si>
    <t xml:space="preserve">Illicium verum </t>
  </si>
  <si>
    <t>Achileia millefolium</t>
  </si>
  <si>
    <t>Solidago microgrossa DC</t>
  </si>
  <si>
    <t>Schinus terebinthifolius</t>
  </si>
  <si>
    <t>Vernonia polyanthes Less</t>
  </si>
  <si>
    <t>Camellia sinensis (L) o. Kuntze</t>
  </si>
  <si>
    <t>Stryphnodendrom adstrigens</t>
  </si>
  <si>
    <t>Arctium lappa L.</t>
  </si>
  <si>
    <t xml:space="preserve">para molhos </t>
  </si>
  <si>
    <t>Solanum melongena Linné</t>
  </si>
  <si>
    <t xml:space="preserve">Peumus boldus </t>
  </si>
  <si>
    <t>Bucha vegetal</t>
  </si>
  <si>
    <t>Luffa opercullata Linne</t>
  </si>
  <si>
    <t>Cardium occidentale</t>
  </si>
  <si>
    <t>Calendula officinalis</t>
  </si>
  <si>
    <t xml:space="preserve">Matricaria recutita </t>
  </si>
  <si>
    <t>Costus discolor roscoe</t>
  </si>
  <si>
    <t>Cinnamomum cassia</t>
  </si>
  <si>
    <t xml:space="preserve">Cymbopogum citratus </t>
  </si>
  <si>
    <t>Baccharis trimera</t>
  </si>
  <si>
    <t>Drimys brasiliensis Miers.</t>
  </si>
  <si>
    <t>Rhamnus purshiana</t>
  </si>
  <si>
    <t>Aesculus hippocastanum</t>
  </si>
  <si>
    <t>Trichillia catigua Adr. Juss</t>
  </si>
  <si>
    <t>Equisetum arvense</t>
  </si>
  <si>
    <t>Tempero</t>
  </si>
  <si>
    <t>Allium fistolosum</t>
  </si>
  <si>
    <t>Centela asiática</t>
  </si>
  <si>
    <t>Mistura para Chimarrão</t>
  </si>
  <si>
    <t>Echinodorus macrophyllus</t>
  </si>
  <si>
    <t>Coriandrum sativum</t>
  </si>
  <si>
    <t>Bixa orelana</t>
  </si>
  <si>
    <t>Crataegus oxyacantha L</t>
  </si>
  <si>
    <t>Caryophyllus aromaticus Linné</t>
  </si>
  <si>
    <t>Curcuma longa</t>
  </si>
  <si>
    <t>Murraya koenigii</t>
  </si>
  <si>
    <t>Taraxacum officinale</t>
  </si>
  <si>
    <t>Waltheria douradinha A. St.-Hil.</t>
  </si>
  <si>
    <t>Anethum graveolens Linné</t>
  </si>
  <si>
    <t>Cordia verbenacea</t>
  </si>
  <si>
    <t>Lippia alba</t>
  </si>
  <si>
    <t>Polygonum punctatum</t>
  </si>
  <si>
    <t>Casearia sylvestris</t>
  </si>
  <si>
    <t xml:space="preserve">Pimpinella anisum </t>
  </si>
  <si>
    <t xml:space="preserve">Tempero  </t>
  </si>
  <si>
    <t>Maytenus ilicifolia</t>
  </si>
  <si>
    <t>Eucalyptus globulus</t>
  </si>
  <si>
    <t>Centaurium erythraea</t>
  </si>
  <si>
    <t>Fucus vesiculosus</t>
  </si>
  <si>
    <t>Foeniculum vulgare Mill.</t>
  </si>
  <si>
    <t>Harpagophytum procumbens</t>
  </si>
  <si>
    <t>Zingiber officinale Roscoe</t>
  </si>
  <si>
    <t>Ginkgo bilola Linné</t>
  </si>
  <si>
    <t>Psidium guajava</t>
  </si>
  <si>
    <t>Annona muricata L</t>
  </si>
  <si>
    <t>Mikania glomerata</t>
  </si>
  <si>
    <t xml:space="preserve">Paullinia cupana </t>
  </si>
  <si>
    <t>Hamamelis virginiana</t>
  </si>
  <si>
    <t>Hibiscus sabdariffa Linné</t>
  </si>
  <si>
    <t>Mentha piperita</t>
  </si>
  <si>
    <t>Tabebuia avellanedae Lorentz.</t>
  </si>
  <si>
    <t>Pilocarpus jaborandi</t>
  </si>
  <si>
    <t>Syzygium cumini (L.) Skeels</t>
  </si>
  <si>
    <t>Solanum paniculatum</t>
  </si>
  <si>
    <t>Citrus aurantium</t>
  </si>
  <si>
    <t xml:space="preserve"> frangos e peixes grelhados e massas </t>
  </si>
  <si>
    <t xml:space="preserve"> frango,arroz, saladas, mategas</t>
  </si>
  <si>
    <t>Linum usitatissimum Linné</t>
  </si>
  <si>
    <t>Laurus nobilis L.</t>
  </si>
  <si>
    <t>Humulus lupulus</t>
  </si>
  <si>
    <t>Pyrus malus L.</t>
  </si>
  <si>
    <t>Achyrocline satureioides</t>
  </si>
  <si>
    <t xml:space="preserve">Malva Sylvestris </t>
  </si>
  <si>
    <t>Sida cordifolia L.</t>
  </si>
  <si>
    <t>Ocimum basilicum L.</t>
  </si>
  <si>
    <t>Origanum manjerona</t>
  </si>
  <si>
    <t>Passiflora alata</t>
  </si>
  <si>
    <t xml:space="preserve">Ptychopetalum uncinatum </t>
  </si>
  <si>
    <t xml:space="preserve">Melissa officinalis </t>
  </si>
  <si>
    <t>Ageratum conyzoides</t>
  </si>
  <si>
    <t>Erythrina verna</t>
  </si>
  <si>
    <t>Carya illinoensis Wang</t>
  </si>
  <si>
    <t>Myristica fragrans Houtt</t>
  </si>
  <si>
    <t>Origanum vulgare L.</t>
  </si>
  <si>
    <t>Capsicum annuum</t>
  </si>
  <si>
    <t>Bauhinia spp</t>
  </si>
  <si>
    <t>Persea major</t>
  </si>
  <si>
    <t>Esalpinia ferrea Mart</t>
  </si>
  <si>
    <t>Myrcia sphaerocarpa</t>
  </si>
  <si>
    <t>Pfaffia glomerata (Spreng.) Pedersen</t>
  </si>
  <si>
    <t>Bidens pilosa</t>
  </si>
  <si>
    <t>Capsicum sp.</t>
  </si>
  <si>
    <t>Eugenia uniflora</t>
  </si>
  <si>
    <t>Nectandra pichurim L.</t>
  </si>
  <si>
    <t>Mentha pulegium</t>
  </si>
  <si>
    <t>Quassia amara L.</t>
  </si>
  <si>
    <t>Phyllanthus niuri</t>
  </si>
  <si>
    <t>Cinchona calisaya</t>
  </si>
  <si>
    <t>Punica granatum</t>
  </si>
  <si>
    <t xml:space="preserve">Rheun palmatun </t>
  </si>
  <si>
    <t>Sambucus nigra</t>
  </si>
  <si>
    <t>Smilax hornata</t>
  </si>
  <si>
    <t>Petrosolium sativum</t>
  </si>
  <si>
    <t xml:space="preserve">Sálvia officinallis </t>
  </si>
  <si>
    <t>Ocotea odorifera (Vell.) R.</t>
  </si>
  <si>
    <t>Sálvia spanhola</t>
  </si>
  <si>
    <t>Senna alexandrina</t>
  </si>
  <si>
    <t>Cuphea carthagenensis</t>
  </si>
  <si>
    <t>Stpevia rabudiana</t>
  </si>
  <si>
    <t>Pterodon emarginatus L</t>
  </si>
  <si>
    <t>Plantago major</t>
  </si>
  <si>
    <t>Vitex taruma Mart.</t>
  </si>
  <si>
    <t>Cayaponia tayuya (Vell.) Cogn</t>
  </si>
  <si>
    <t>Tilia cordata</t>
  </si>
  <si>
    <t>Thymus vulgaris</t>
  </si>
  <si>
    <t>Uncaria tomentosa</t>
  </si>
  <si>
    <t>Urtica dioica L.</t>
  </si>
  <si>
    <t>Endopleura Uchi</t>
  </si>
  <si>
    <t>Valeriana officinalis</t>
  </si>
  <si>
    <t>30g</t>
  </si>
  <si>
    <t>50g</t>
  </si>
  <si>
    <t>20g</t>
  </si>
  <si>
    <t>UNID</t>
  </si>
  <si>
    <t>02UN</t>
  </si>
  <si>
    <t>40g</t>
  </si>
  <si>
    <t>100g</t>
  </si>
  <si>
    <t>150g</t>
  </si>
  <si>
    <t>Produto *venda somente Paraná</t>
  </si>
  <si>
    <t>320g</t>
  </si>
  <si>
    <t>MEL PURO 500g</t>
  </si>
  <si>
    <t>PÓLEN</t>
  </si>
  <si>
    <t>125g</t>
  </si>
  <si>
    <t>Descrição</t>
  </si>
  <si>
    <t>Mel puro em pote</t>
  </si>
  <si>
    <t>Total Pacotinho</t>
  </si>
  <si>
    <t>Mel puro em bisnaga</t>
  </si>
  <si>
    <t>Mel composto com ervas em bisnaga</t>
  </si>
  <si>
    <t>13g</t>
  </si>
  <si>
    <t>10g</t>
  </si>
  <si>
    <t>15g</t>
  </si>
  <si>
    <t>Sachês</t>
  </si>
  <si>
    <t>Chá em sachês com 10 envelopes</t>
  </si>
  <si>
    <t>SACHÊS</t>
  </si>
  <si>
    <t>PRODUTO</t>
  </si>
  <si>
    <t>REGISTRO</t>
  </si>
  <si>
    <t>ALCACHOFRA 60CAPS</t>
  </si>
  <si>
    <t>AMORA FRUTA 100CAPS</t>
  </si>
  <si>
    <t>6.2613.0049.001-9</t>
  </si>
  <si>
    <t>AMORA FRUTA 60CAPS</t>
  </si>
  <si>
    <t>AZ MULTI 60CAPS</t>
  </si>
  <si>
    <t>Dispensado Registro</t>
  </si>
  <si>
    <t>BCAA 2:1:1 60CAPS</t>
  </si>
  <si>
    <t>BERINJELA 100CAPS</t>
  </si>
  <si>
    <t>6.2613.0003.001-8</t>
  </si>
  <si>
    <t>BERINJELA 60CAPS</t>
  </si>
  <si>
    <t>BETACAROTENO 100CAPS</t>
  </si>
  <si>
    <t>6.2613.0012.001-7</t>
  </si>
  <si>
    <t>CAFEÍNA 60CAPS</t>
  </si>
  <si>
    <t>CÁLCIO DE OSTRAS 100CAPS</t>
  </si>
  <si>
    <t>6.2613.0021.001-6</t>
  </si>
  <si>
    <t>CÁLCIO DE OSTRAS + VITA D3 60CAPS</t>
  </si>
  <si>
    <t>CARTILAGEM DE TUBARÃO 100CAPS</t>
  </si>
  <si>
    <t>CHÁ VERDE 60CAPS</t>
  </si>
  <si>
    <t>CHÁ VERDE 100CAPS</t>
  </si>
  <si>
    <t>CLORELLA 100CAPS</t>
  </si>
  <si>
    <t>6.2613.0027.001-9</t>
  </si>
  <si>
    <t>COGUMELO 100CAPS</t>
  </si>
  <si>
    <t>6.2613.0040.001-6</t>
  </si>
  <si>
    <t>COGUMELO 60CAPS</t>
  </si>
  <si>
    <t>COLÁGENO 100CAPS</t>
  </si>
  <si>
    <t>COLÁGENO 60CAPS</t>
  </si>
  <si>
    <t>CREATINA 120CAPS</t>
  </si>
  <si>
    <t>GELATINA 100CAPS</t>
  </si>
  <si>
    <t>GELATINA DE PEIXE 100CAPS</t>
  </si>
  <si>
    <t>GELATINA DE PEIXE 60CAPS</t>
  </si>
  <si>
    <t>GUARANÁ 100CAPS</t>
  </si>
  <si>
    <t>6.2613.0035.001-2</t>
  </si>
  <si>
    <t>ISOFLAY 100CAPS</t>
  </si>
  <si>
    <t>6.2613.0017.001-4</t>
  </si>
  <si>
    <t>ISOFLAY 60CAPS</t>
  </si>
  <si>
    <t>JILÓ 100CAPS</t>
  </si>
  <si>
    <t>LECITINA SOJA 100CAPS 1G</t>
  </si>
  <si>
    <t>6.2613.0032.001-6</t>
  </si>
  <si>
    <t>LECITINA SOJA 100CAPS 0,5G</t>
  </si>
  <si>
    <t>LEVEDO DE CERVEJA 250CAPS</t>
  </si>
  <si>
    <t>6.2623.0042.00-10</t>
  </si>
  <si>
    <t>MACA PERUANA</t>
  </si>
  <si>
    <t>MAGNÉSIO QUELATO 60CAPS</t>
  </si>
  <si>
    <t>ÓLEO DE ALHO 100CAPS</t>
  </si>
  <si>
    <t>6.2613.0009.001-0</t>
  </si>
  <si>
    <t>ÓLEO DE ALHO 60CAPS</t>
  </si>
  <si>
    <t>ÓLEO DE CÁRTAMO 100CAPS</t>
  </si>
  <si>
    <t>ÓLEO DE COCO 100CAPS</t>
  </si>
  <si>
    <t>ÓLEO DE F. BACALHAU 100CAPS</t>
  </si>
  <si>
    <t>6.2613.0013.001-2</t>
  </si>
  <si>
    <t>ÓLEO DE G. DE TRIGO 100CAPS</t>
  </si>
  <si>
    <t>6.2613.0015.001-3</t>
  </si>
  <si>
    <t>ÓLEO DE LINHAÇA 100CAPS 1G</t>
  </si>
  <si>
    <t>ÓLEO DE LINHAÇA DOURADA 60CAPS</t>
  </si>
  <si>
    <t>6.2613.0016.001-9</t>
  </si>
  <si>
    <t>ÓLEO DE PEIXE 100CAPS 1G</t>
  </si>
  <si>
    <t>ÓLEO DE PRÍMULA 100CAPS</t>
  </si>
  <si>
    <t>6.2613.0010.001-6</t>
  </si>
  <si>
    <t>ÓLEO DE PRÍMULA 60CAPS</t>
  </si>
  <si>
    <t>OMEGA 3 60CAPS</t>
  </si>
  <si>
    <t>PICOLINATO DE CROMO 60CAPS</t>
  </si>
  <si>
    <t>PIMENTA 60CAPS</t>
  </si>
  <si>
    <t>PSYLIUN C/ LARANJA E ACEROLA 100CAPS</t>
  </si>
  <si>
    <t>SEMENTE DE UVA 100CAPS</t>
  </si>
  <si>
    <t>SPIRULINA 100CAPS</t>
  </si>
  <si>
    <t>6.2613.0041.001-5</t>
  </si>
  <si>
    <t>TERMOGÊNICO - canela, gengibre, pimenta 60CAPS</t>
  </si>
  <si>
    <t>URUCUM 100CAPS</t>
  </si>
  <si>
    <t>VITAMINA C 100CAPS</t>
  </si>
  <si>
    <t>6.2613.0008.001-5</t>
  </si>
  <si>
    <t>Total Cápsulas</t>
  </si>
  <si>
    <t xml:space="preserve"> Total Sachês</t>
  </si>
  <si>
    <t>Total Apícola</t>
  </si>
  <si>
    <t>Volume</t>
  </si>
  <si>
    <t>ÓLEO DE ALECRIM</t>
  </si>
  <si>
    <t>10ml</t>
  </si>
  <si>
    <t>ÓLEO DE CAMOMILA ALEMÃ</t>
  </si>
  <si>
    <t>5ml</t>
  </si>
  <si>
    <t>ÓLEO DE CAPIM LIMÃO</t>
  </si>
  <si>
    <t>ÓLEO DE ERVA BALEEIRA</t>
  </si>
  <si>
    <t>ÓLEO DE GENGIBRE</t>
  </si>
  <si>
    <t>ÓLEO DE LAVANDA</t>
  </si>
  <si>
    <t>ÓLEO DE MELALEUCA AUSTRALIANA</t>
  </si>
  <si>
    <t>ÓLEO DE PALMAROSA</t>
  </si>
  <si>
    <t>ÓLEO DE PITANGA</t>
  </si>
  <si>
    <t>Total Óleos</t>
  </si>
  <si>
    <t>Nome Científico</t>
  </si>
  <si>
    <t>ÓLEO DE EUCALIPTO GLOBULUS</t>
  </si>
  <si>
    <t>Lavandula angustifolia</t>
  </si>
  <si>
    <t>Melaleuca alternifolia</t>
  </si>
  <si>
    <t>Cymbopogon martinii</t>
  </si>
  <si>
    <t xml:space="preserve">Cymbopogom citratus </t>
  </si>
  <si>
    <t>SUPLEMENTOS ENCAPSULADOS</t>
  </si>
  <si>
    <t>Pacotinhos</t>
  </si>
  <si>
    <t>Óleos essenciais</t>
  </si>
  <si>
    <t>TABELA DE PREÇOS</t>
  </si>
  <si>
    <t>ABACAXI SACHÊS</t>
  </si>
  <si>
    <t>ABACAXI COM HIBISCUS E GENGIBRE SACHÊS</t>
  </si>
  <si>
    <t>ABACAXI COM HORTELÃ SACHÊS</t>
  </si>
  <si>
    <t>AÇAÍ SACHÊS</t>
  </si>
  <si>
    <t>ANIS ESTRELADO SACHÊS</t>
  </si>
  <si>
    <t>BIOFIN - Camomila, Chá verde, Boldo, hibiscus, Carqueja SACHÊS</t>
  </si>
  <si>
    <t>BOLDO DO CHILE SACHÊS</t>
  </si>
  <si>
    <t>CAMOMILA SACHÊS</t>
  </si>
  <si>
    <t>CAMOMILA COM CAPIM LIMÃO E ERVA DOCE SACHÊS</t>
  </si>
  <si>
    <t>CAPIM LIMÃO SACHÊS</t>
  </si>
  <si>
    <t>CAPIM LIMÃO COM ERVA CIDREIRA SACHÊS</t>
  </si>
  <si>
    <t>CAPIM LIMÃO COM GENGIBE SACHÊS</t>
  </si>
  <si>
    <t>CARQUEJA SACHÊS</t>
  </si>
  <si>
    <t>CHÁ DA ANA - Maçã, Hibiscus, Gengibre e Canela SACHÊS</t>
  </si>
  <si>
    <t>CHÁ VERDE SACHÊS</t>
  </si>
  <si>
    <t>CHÁ VERDE COM HIBISCUS SACHÊS</t>
  </si>
  <si>
    <t>CÍTRICOS - Laranja, Tangerina e Limão SACHÊS</t>
  </si>
  <si>
    <t>ENERGIZE - Guaraná, Açaí e Chá Preto SACHÊS</t>
  </si>
  <si>
    <t>ERVA DOCE SACHÊS</t>
  </si>
  <si>
    <t>FRUTAS VERMELHAS - Amora, Morango, Maçã e Uva SACHÊS</t>
  </si>
  <si>
    <t>FUNCHO SACHÊS</t>
  </si>
  <si>
    <t>GENGIBRE SACHÊS</t>
  </si>
  <si>
    <t>HIBISCUS SACHÊS</t>
  </si>
  <si>
    <t>HORTELÃ SACHÊS</t>
  </si>
  <si>
    <t>LARANJA COM HIBISCUS E GENGIBRE SACHÊS</t>
  </si>
  <si>
    <t>MAÇÃ SACHÊS</t>
  </si>
  <si>
    <t>MAÇA COM CANELA SACHÊS</t>
  </si>
  <si>
    <t>MARACUJÁ SACHÊS</t>
  </si>
  <si>
    <t>MELISSA SACHÊS</t>
  </si>
  <si>
    <t>PRÓPOLIS COM MENTA E GENGIBRE SACHÊS</t>
  </si>
  <si>
    <t>QUENTÃO DE ERVAS - Maça, Uva, Canela, Gengibre SACHÊS</t>
  </si>
  <si>
    <t>Cápsulas por Frasco</t>
  </si>
  <si>
    <t>COMPOSTO DE MEL 320G</t>
  </si>
  <si>
    <t>Atualizada em:</t>
  </si>
  <si>
    <t>INSTRUÇÕES</t>
  </si>
  <si>
    <t>OBSERVAÇÕES</t>
  </si>
  <si>
    <t xml:space="preserve">   3. Revise seu pedido</t>
  </si>
  <si>
    <t xml:space="preserve">   4. Salve este arquivo e o envie para a Chamel ou para o seu representante</t>
  </si>
  <si>
    <t>RESUMO DO PEDIDO</t>
  </si>
  <si>
    <t>LINHA</t>
  </si>
  <si>
    <t>ITENS</t>
  </si>
  <si>
    <t>VALOR TOTAL</t>
  </si>
  <si>
    <t>TOTAL</t>
  </si>
  <si>
    <t xml:space="preserve">   2. Insira a quantidade de cada item (campos amarelos)</t>
  </si>
  <si>
    <t>PACOTINHOS</t>
  </si>
  <si>
    <t>500G</t>
  </si>
  <si>
    <t>Total 500G</t>
  </si>
  <si>
    <t>1. Os valores são apenas referenciais e poderão sofrer alteração</t>
  </si>
  <si>
    <t>2. Prazos e condições comerciais conforme combinado com a Chamel ou Representante</t>
  </si>
  <si>
    <t>3. Itens em vermelho estão em falta</t>
  </si>
  <si>
    <t>4. Preencher apenas os campos amarelos</t>
  </si>
  <si>
    <t>Observação</t>
  </si>
  <si>
    <t>ABACATE  - 30g</t>
  </si>
  <si>
    <t>ABUTUA  - 50g</t>
  </si>
  <si>
    <t>AGONIADA - 30g</t>
  </si>
  <si>
    <t>ALCACHOFRA - 30g</t>
  </si>
  <si>
    <t>ALCAÇUZ RAIZ  - 30g</t>
  </si>
  <si>
    <t>ALECRIM - 30g</t>
  </si>
  <si>
    <t>ALFAFA - 30g</t>
  </si>
  <si>
    <t>ALFAVACA - 30g</t>
  </si>
  <si>
    <t>ALFAZEMA  - 20g</t>
  </si>
  <si>
    <t>ALHO GRANULADO  - 30g</t>
  </si>
  <si>
    <t>AMORA BRANCA - 30g</t>
  </si>
  <si>
    <t>AMORA FRUTA PÓ - 20g</t>
  </si>
  <si>
    <t>ANGÉLICA  - 30g</t>
  </si>
  <si>
    <t>ANIZ ESTRELADO - 20g</t>
  </si>
  <si>
    <t>AQUILÉIA - 30g</t>
  </si>
  <si>
    <t>ARNICA MONTANA  - 30g</t>
  </si>
  <si>
    <t>ARNICA SILVESTRE - 30g</t>
  </si>
  <si>
    <t>AROEIRA - 30g</t>
  </si>
  <si>
    <t>ASSA-PEIXE  - 30g</t>
  </si>
  <si>
    <t>BANCHÁ - 30g</t>
  </si>
  <si>
    <t>BARBATIMÃO - 50g</t>
  </si>
  <si>
    <t>BARDANA FOLHAS - 30g</t>
  </si>
  <si>
    <t>BERINJELA - 50g</t>
  </si>
  <si>
    <t>BOLDO CHILE - 30g</t>
  </si>
  <si>
    <t>BUCHINHA DO NORTE - 02UN</t>
  </si>
  <si>
    <t>CAJUEIRO - 30g</t>
  </si>
  <si>
    <t>CALENDULA - 30g</t>
  </si>
  <si>
    <t>CAMOMILA - 40g</t>
  </si>
  <si>
    <t>CANA DO BREJO - 30g</t>
  </si>
  <si>
    <t>CANELA PÓ - 30g</t>
  </si>
  <si>
    <t>CANELA RAMA - 30g</t>
  </si>
  <si>
    <t>CAPIM LIMÃO  - 30g</t>
  </si>
  <si>
    <t>CARQUEJA - 30g</t>
  </si>
  <si>
    <t>CASCA D´ANTA - 50g</t>
  </si>
  <si>
    <t>CASCARA SAGRADA - 30g</t>
  </si>
  <si>
    <t>CASTANHA DA ÍNDIA  - 50g</t>
  </si>
  <si>
    <t>CASTANHA DA ÍNDIA PO  - 50g</t>
  </si>
  <si>
    <t>CATUABA CASCA  - 50g</t>
  </si>
  <si>
    <t>CATUABA CASCA EM PÓ - 50g</t>
  </si>
  <si>
    <t>CAVALINHA  - 30g</t>
  </si>
  <si>
    <t>CEBOLA c/ SALSA E ALHO  - 30g</t>
  </si>
  <si>
    <t>CEBOLA C/ SALSA E TOMATE - 30g</t>
  </si>
  <si>
    <t>CEBOLINHA - 30g</t>
  </si>
  <si>
    <t>CENTELA - 30g</t>
  </si>
  <si>
    <t>CHÁ MISTO - 100g</t>
  </si>
  <si>
    <t>CHÁ VERDE - 30g</t>
  </si>
  <si>
    <t>CHAPÉU DE COURO - 20g</t>
  </si>
  <si>
    <t>COENTRO  - 50g</t>
  </si>
  <si>
    <t>COLORAU  - 30g</t>
  </si>
  <si>
    <t>CRATAEGUS - 30g</t>
  </si>
  <si>
    <t>CRAVO DA INDIA EM PÓ - 30g</t>
  </si>
  <si>
    <t>CRAVO ÍNDIA  - 30g</t>
  </si>
  <si>
    <t>CURCUMA - 30g</t>
  </si>
  <si>
    <t>CURRY  - 30g</t>
  </si>
  <si>
    <t>DENTE DE LEÃO - 30g</t>
  </si>
  <si>
    <t>DOURADINHA  - 30g</t>
  </si>
  <si>
    <t>ENDRO - 50g</t>
  </si>
  <si>
    <t>EQUINACEA FLORES  - 30g</t>
  </si>
  <si>
    <t>EQUINACEA FOLHAS E TALOS - 30g</t>
  </si>
  <si>
    <t>ERVA BALEEIRA - 30g</t>
  </si>
  <si>
    <t>ERVA CIDREIRA - 30g</t>
  </si>
  <si>
    <t>ERVA DE BICHO - 30g</t>
  </si>
  <si>
    <t>ERVA DE BUGRE - 30g</t>
  </si>
  <si>
    <t>ERVA DOCE - 50g</t>
  </si>
  <si>
    <t>ERVAS FINAS  - 30g</t>
  </si>
  <si>
    <t>ESPINHEIRA SANTA - 30g</t>
  </si>
  <si>
    <t>EUCALIPTO - 30g</t>
  </si>
  <si>
    <t>FEL DA TERRA - 30g</t>
  </si>
  <si>
    <t>FUCUS - 30g</t>
  </si>
  <si>
    <t>FUNCHO  - 50g</t>
  </si>
  <si>
    <t>GARRA DO DIABO  - 20g</t>
  </si>
  <si>
    <t>GENGIBRE PÓ - 30g</t>
  </si>
  <si>
    <t>GENGIBRE RAIZ - 30g</t>
  </si>
  <si>
    <t>GINKGO BILOBA - 30g</t>
  </si>
  <si>
    <t>GINKGO BILOBA PÓ - 30g</t>
  </si>
  <si>
    <t>GOIABEIRA - 30g</t>
  </si>
  <si>
    <t>GOJI FRUTA - 20g</t>
  </si>
  <si>
    <t>GRAVIOLA - 30g</t>
  </si>
  <si>
    <t>GUACO - 30g</t>
  </si>
  <si>
    <t>GUARANÁ PÓ  - 50g</t>
  </si>
  <si>
    <t>HAMAMÉLIS  - 30g</t>
  </si>
  <si>
    <t>HIBISCUS  - 30g</t>
  </si>
  <si>
    <t>HORTELÃ - 30g</t>
  </si>
  <si>
    <t>IPÊ ROXO - 50g</t>
  </si>
  <si>
    <t>JABORANDI - 30g</t>
  </si>
  <si>
    <t>JAMBOLÃO  - 30g</t>
  </si>
  <si>
    <t>JILÓ - 30g</t>
  </si>
  <si>
    <t>JURUBEBA - 30g</t>
  </si>
  <si>
    <t>LARANJEIRA FOLHAS - 30g</t>
  </si>
  <si>
    <t>LEMON HERBS - 30g</t>
  </si>
  <si>
    <t>LINHAÇA - 150g</t>
  </si>
  <si>
    <t>LOURO  - 30g</t>
  </si>
  <si>
    <t>LUPULO - 30g</t>
  </si>
  <si>
    <t>MAÇÃ  - 50g</t>
  </si>
  <si>
    <t>MACELA - 20g</t>
  </si>
  <si>
    <t>MALVA  BRANCA - 30g</t>
  </si>
  <si>
    <t>MANJERICÃO - 30g</t>
  </si>
  <si>
    <t>MANJERONA  - 30g</t>
  </si>
  <si>
    <t>MARACUJÁ - 30g</t>
  </si>
  <si>
    <t>MARAPUAMA  - 50g</t>
  </si>
  <si>
    <t>MELISSA - 30g</t>
  </si>
  <si>
    <t>MULUNGU - 50g</t>
  </si>
  <si>
    <t>NOGUEIRA - 30g</t>
  </si>
  <si>
    <t>NOZ MOSCADA - 02UN</t>
  </si>
  <si>
    <t>OREGANO  - 30g</t>
  </si>
  <si>
    <t>PÁPRICA DOCE  - 30g</t>
  </si>
  <si>
    <t>PÁPRICA PICANTE  - 30g</t>
  </si>
  <si>
    <t>PATA DE VACA - 30g</t>
  </si>
  <si>
    <t>PAU ANDRADE - 50g</t>
  </si>
  <si>
    <t>PAU FERRO  - 30g</t>
  </si>
  <si>
    <t>PEDRA UME CAA  - 30g</t>
  </si>
  <si>
    <t>PFAFFIA RAIZ GRANULADA (Ginseng) - 30g</t>
  </si>
  <si>
    <t>PFAFFIA RAIZ PÓ (Ginseng) - 30g</t>
  </si>
  <si>
    <t>PICÃO - 30g</t>
  </si>
  <si>
    <t>PIMENTA CALABRESA - 30g</t>
  </si>
  <si>
    <t>PITANGUEIRA - 30g</t>
  </si>
  <si>
    <t>PIXURIM  - 02UN</t>
  </si>
  <si>
    <t>POEJO - 30g</t>
  </si>
  <si>
    <t>POLÍGALA - 30g</t>
  </si>
  <si>
    <t>QUASSIA CEPILHO - 30g</t>
  </si>
  <si>
    <t>QUASSIA PÓ  - 50g</t>
  </si>
  <si>
    <t>QUEBRA PEDRA  - 30g</t>
  </si>
  <si>
    <t>QUINA - 30g</t>
  </si>
  <si>
    <t>ROMÃ  - 30g</t>
  </si>
  <si>
    <t>ROSA  - 30g</t>
  </si>
  <si>
    <t>RUIBARBO - 30g</t>
  </si>
  <si>
    <t>SABUGUEIRO - 30g</t>
  </si>
  <si>
    <t>SALSAPARRILHA - 50g</t>
  </si>
  <si>
    <t>SALSINHA  - 30g</t>
  </si>
  <si>
    <t>SÁLVIA  - 30g</t>
  </si>
  <si>
    <t>SASSAFRAS - 30g</t>
  </si>
  <si>
    <t>SEMENTES DE CHIA  - 50g</t>
  </si>
  <si>
    <t>SENE - 30g</t>
  </si>
  <si>
    <t>SETE SANGRIAS - 30g</t>
  </si>
  <si>
    <t>STÉVIA  - 30g</t>
  </si>
  <si>
    <t>SUCUPIRA  - 50g</t>
  </si>
  <si>
    <t>TANSAGEM - 30g</t>
  </si>
  <si>
    <t>TARUMÃ FOLHAS - 30g</t>
  </si>
  <si>
    <t>TAYUYA RAIZ - 30g</t>
  </si>
  <si>
    <t>TÍLIA  - 20g</t>
  </si>
  <si>
    <t>TOMILHO - 30g</t>
  </si>
  <si>
    <t>UNHA DE GATO - 30g</t>
  </si>
  <si>
    <t>URTIGA RAIZ  - 30g</t>
  </si>
  <si>
    <t>URUCUM  - 50g</t>
  </si>
  <si>
    <t>UXI AMARELO - 30g</t>
  </si>
  <si>
    <t>VALERIANA  - 30g</t>
  </si>
  <si>
    <t>VALERIANA EM PÓ - 30g</t>
  </si>
  <si>
    <t>ABACATE  - 500g</t>
  </si>
  <si>
    <t>ABUTUA  - 500g</t>
  </si>
  <si>
    <t>AGONIADA - 500g</t>
  </si>
  <si>
    <t>ALCACHOFRA - 500g</t>
  </si>
  <si>
    <t>ALCAÇUZ RAIZ  - 500g</t>
  </si>
  <si>
    <t>ALECRIM - 500g</t>
  </si>
  <si>
    <t>ALFAFA - 500g</t>
  </si>
  <si>
    <t>ALFAVACA - 500g</t>
  </si>
  <si>
    <t>ALFAZEMA  - 500g</t>
  </si>
  <si>
    <t>ALHO GRANULADO  - 500g</t>
  </si>
  <si>
    <t>AMORA BRANCA - 500g</t>
  </si>
  <si>
    <t>AMORA FRUTA PÓ - 500g</t>
  </si>
  <si>
    <t>ANGÉLICA  - 500g</t>
  </si>
  <si>
    <t>ANIZ ESTRELADO - 500g</t>
  </si>
  <si>
    <t>AQUILÉIA - 500g</t>
  </si>
  <si>
    <t>ARNICA MONTANA  - 500g</t>
  </si>
  <si>
    <t>ARNICA SILVESTRE - 500g</t>
  </si>
  <si>
    <t>AROEIRA - 500g</t>
  </si>
  <si>
    <t>ASSA-PEIXE  - 500g</t>
  </si>
  <si>
    <t>BANCHÁ - 500g</t>
  </si>
  <si>
    <t>BARBATIMÃO - 500g</t>
  </si>
  <si>
    <t>BARDANA FOLHAS - 500g</t>
  </si>
  <si>
    <t>BERINJELA - 500g</t>
  </si>
  <si>
    <t>BOLDO CHILE - 500g</t>
  </si>
  <si>
    <t>BUCHINHA DO NORTE - 500g</t>
  </si>
  <si>
    <t>CAJUEIRO - 500g</t>
  </si>
  <si>
    <t>CALENDULA - 500g</t>
  </si>
  <si>
    <t>CAMOMILA - 500g</t>
  </si>
  <si>
    <t>CANA DO BREJO - 500g</t>
  </si>
  <si>
    <t>CANELA PÓ - 500g</t>
  </si>
  <si>
    <t>CANELA RAMA - 500g</t>
  </si>
  <si>
    <t>CAPIM LIMÃO  - 500g</t>
  </si>
  <si>
    <t>CARQUEJA - 500g</t>
  </si>
  <si>
    <t>CASCA D´ANTA - 500g</t>
  </si>
  <si>
    <t>CASCARA SAGRADA - 500g</t>
  </si>
  <si>
    <t>CASTANHA DA ÍNDIA  - 500g</t>
  </si>
  <si>
    <t>CASTANHA DA ÍNDIA PO  - 500g</t>
  </si>
  <si>
    <t>CATUABA CASCA  - 500g</t>
  </si>
  <si>
    <t>CATUABA CASCA EM PÓ - 500g</t>
  </si>
  <si>
    <t>CAVALINHA  - 500g</t>
  </si>
  <si>
    <t>CEBOLA c/ SALSA E ALHO  - 500g</t>
  </si>
  <si>
    <t>CEBOLA C/ SALSA E TOMATE - 500g</t>
  </si>
  <si>
    <t>CEBOLINHA - 500g</t>
  </si>
  <si>
    <t>CENTELA - 500g</t>
  </si>
  <si>
    <t>CHÁ MISTO - 500g</t>
  </si>
  <si>
    <t>CHÁ VERDE - 500g</t>
  </si>
  <si>
    <t>CHAPÉU DE COURO - 500g</t>
  </si>
  <si>
    <t>COENTRO  - 500g</t>
  </si>
  <si>
    <t>COLORAU  - 500g</t>
  </si>
  <si>
    <t>CRATAEGUS - 500g</t>
  </si>
  <si>
    <t>CRAVO DA INDIA EM PÓ - 500g</t>
  </si>
  <si>
    <t>CRAVO ÍNDIA  - 500g</t>
  </si>
  <si>
    <t>CURCUMA - 500g</t>
  </si>
  <si>
    <t>CURRY  - 500g</t>
  </si>
  <si>
    <t>DENTE DE LEÃO - 500g</t>
  </si>
  <si>
    <t>DOURADINHA  - 500g</t>
  </si>
  <si>
    <t>ENDRO - 500g</t>
  </si>
  <si>
    <t>EQUINACEA FLORES  - 500g</t>
  </si>
  <si>
    <t>EQUINACEA FOLHAS E TALOS - 500g</t>
  </si>
  <si>
    <t>ERVA BALEEIRA - 500g</t>
  </si>
  <si>
    <t>ERVA CIDREIRA - 500g</t>
  </si>
  <si>
    <t>ERVA DE BICHO - 500g</t>
  </si>
  <si>
    <t>ERVA DE BUGRE - 500g</t>
  </si>
  <si>
    <t>ERVA DOCE - 500g</t>
  </si>
  <si>
    <t>ERVAS FINAS  - 500g</t>
  </si>
  <si>
    <t>ESPINHEIRA SANTA - 500g</t>
  </si>
  <si>
    <t>EUCALIPTO - 500g</t>
  </si>
  <si>
    <t>FEL DA TERRA - 500g</t>
  </si>
  <si>
    <t>FUCUS - 500g</t>
  </si>
  <si>
    <t>FUNCHO  - 500g</t>
  </si>
  <si>
    <t>GARRA DO DIABO  - 500g</t>
  </si>
  <si>
    <t>GENGIBRE PÓ - 500g</t>
  </si>
  <si>
    <t>GENGIBRE RAIZ - 500g</t>
  </si>
  <si>
    <t>GINKGO BILOBA - 500g</t>
  </si>
  <si>
    <t>GINKGO BILOBA PÓ - 500g</t>
  </si>
  <si>
    <t>GOIABEIRA - 500g</t>
  </si>
  <si>
    <t>GOJI FRUTA - 500g</t>
  </si>
  <si>
    <t>GRAVIOLA - 500g</t>
  </si>
  <si>
    <t>GUACO - 500g</t>
  </si>
  <si>
    <t>GUARANÁ PÓ  - 500g</t>
  </si>
  <si>
    <t>HAMAMÉLIS  - 500g</t>
  </si>
  <si>
    <t>HIBISCUS  - 500g</t>
  </si>
  <si>
    <t>HORTELÃ - 500g</t>
  </si>
  <si>
    <t>IPÊ ROXO - 500g</t>
  </si>
  <si>
    <t>JABORANDI - 500g</t>
  </si>
  <si>
    <t>JAMBOLÃO  - 500g</t>
  </si>
  <si>
    <t>JILÓ - 500g</t>
  </si>
  <si>
    <t>JURUBEBA - 500g</t>
  </si>
  <si>
    <t>LARANJEIRA FOLHAS - 500g</t>
  </si>
  <si>
    <t>LEMON HERBS - 500g</t>
  </si>
  <si>
    <t>LINHAÇA - 500g</t>
  </si>
  <si>
    <t>LOURO  - 500g</t>
  </si>
  <si>
    <t>LUPULO - 500g</t>
  </si>
  <si>
    <t>MAÇÃ  - 500g</t>
  </si>
  <si>
    <t>MACELA - 500g</t>
  </si>
  <si>
    <t>MALVA  BRANCA - 500g</t>
  </si>
  <si>
    <t>MANJERICÃO - 500g</t>
  </si>
  <si>
    <t>MANJERONA  - 500g</t>
  </si>
  <si>
    <t>MARACUJÁ - 500g</t>
  </si>
  <si>
    <t>MARAPUAMA  - 500g</t>
  </si>
  <si>
    <t>MELISSA - 500g</t>
  </si>
  <si>
    <t>MENTRASTO - 500g</t>
  </si>
  <si>
    <t>MULUNGU - 500g</t>
  </si>
  <si>
    <t>NOGUEIRA - 500g</t>
  </si>
  <si>
    <t>NOZ MOSCADA - 500g</t>
  </si>
  <si>
    <t>OREGANO  - 500g</t>
  </si>
  <si>
    <t>PÁPRICA DOCE  - 500g</t>
  </si>
  <si>
    <t>PÁPRICA PICANTE  - 500g</t>
  </si>
  <si>
    <t>PATA DE VACA - 500g</t>
  </si>
  <si>
    <t>PAU ANDRADE - 500g</t>
  </si>
  <si>
    <t>PAU FERRO  - 500g</t>
  </si>
  <si>
    <t>PEDRA UME CAA  - 500g</t>
  </si>
  <si>
    <t>PFAFFIA RAIZ GRANULADA (Ginseng) - 500g</t>
  </si>
  <si>
    <t>PFAFFIA RAIZ PÓ (Ginseng) - 500g</t>
  </si>
  <si>
    <t>PICÃO - 500g</t>
  </si>
  <si>
    <t>PIMENTA CALABRESA - 500g</t>
  </si>
  <si>
    <t>PITANGUEIRA - 500g</t>
  </si>
  <si>
    <t>PIXURIM  - 500g</t>
  </si>
  <si>
    <t>POEJO - 500g</t>
  </si>
  <si>
    <t>POLÍGALA - 500g</t>
  </si>
  <si>
    <t>QUASSIA CEPILHO - 500g</t>
  </si>
  <si>
    <t>QUASSIA PÓ  - 500g</t>
  </si>
  <si>
    <t>QUEBRA PEDRA  - 500g</t>
  </si>
  <si>
    <t>QUINA - 500g</t>
  </si>
  <si>
    <t>ROMÃ  - 500g</t>
  </si>
  <si>
    <t>ROSA  - 500g</t>
  </si>
  <si>
    <t>RUIBARBO - 500g</t>
  </si>
  <si>
    <t>SABUGUEIRO - 500g</t>
  </si>
  <si>
    <t>SALSAPARRILHA - 500g</t>
  </si>
  <si>
    <t>SALSINHA  - 500g</t>
  </si>
  <si>
    <t>SÁLVIA  - 500g</t>
  </si>
  <si>
    <t>SASSAFRAS - 500g</t>
  </si>
  <si>
    <t>SEMENTES DE CHIA  - 500g</t>
  </si>
  <si>
    <t>SENE - 500g</t>
  </si>
  <si>
    <t>SETE SANGRIAS - 500g</t>
  </si>
  <si>
    <t>STÉVIA  - 500g</t>
  </si>
  <si>
    <t>SUCUPIRA  - 500g</t>
  </si>
  <si>
    <t>TANSAGEM - 500g</t>
  </si>
  <si>
    <t>TARUMÃ FOLHAS - 500g</t>
  </si>
  <si>
    <t>TAYUYA RAIZ - 500g</t>
  </si>
  <si>
    <t>TÍLIA  - 500g</t>
  </si>
  <si>
    <t>TOMILHO - 500g</t>
  </si>
  <si>
    <t>UNHA DE GATO - 500g</t>
  </si>
  <si>
    <t>URTIGA RAIZ  - 500g</t>
  </si>
  <si>
    <t>URUCUM  - 500g</t>
  </si>
  <si>
    <t>UXI AMARELO - 500g</t>
  </si>
  <si>
    <t>VALERIANA  - 500g</t>
  </si>
  <si>
    <t>VALERIANA EM PÓ - 500g</t>
  </si>
  <si>
    <t>Cliente:</t>
  </si>
  <si>
    <t>CNPJ:</t>
  </si>
  <si>
    <t>Vendedor:</t>
  </si>
  <si>
    <t>E-mail:</t>
  </si>
  <si>
    <t>Observação:</t>
  </si>
  <si>
    <t>Preço</t>
  </si>
  <si>
    <t>Data (apenas números):</t>
  </si>
  <si>
    <t>ARGILA PO - 500g</t>
  </si>
  <si>
    <t>ARGILA PO - 01kg</t>
  </si>
  <si>
    <t>01kg</t>
  </si>
  <si>
    <t>-</t>
  </si>
  <si>
    <t>Telefone:</t>
  </si>
  <si>
    <t>ARTRIMIX 120CAPS</t>
  </si>
  <si>
    <t>HIPÉRICO - 30g</t>
  </si>
  <si>
    <t>Hypericum perforatum L.</t>
  </si>
  <si>
    <t>HIPÉRICO - 500g</t>
  </si>
  <si>
    <t>LACTASE 60CAPS 4500FCC</t>
  </si>
  <si>
    <t>MALVA  SILVESTRE - 30g</t>
  </si>
  <si>
    <t>MALVA  SILVESTRE - 500g</t>
  </si>
  <si>
    <t>CIPÓ MIL HOMENS - 30g</t>
  </si>
  <si>
    <t>Aristolochia cymbifera</t>
  </si>
  <si>
    <t>CIPÓ MIL HOMENS - 500g</t>
  </si>
  <si>
    <t>OLIVEIRA - 30g</t>
  </si>
  <si>
    <t>Olea europaea L.</t>
  </si>
  <si>
    <t>OLIVEIRA - 500g</t>
  </si>
  <si>
    <t>MENTRUZ - 30g</t>
  </si>
  <si>
    <t>Coronopus didymus (L.) Sm.</t>
  </si>
  <si>
    <t>MENTRUZ - 500G</t>
  </si>
  <si>
    <t>MENTRASTO - 30g</t>
  </si>
  <si>
    <t>ÓLEO DE GERÂNIO BOURBON</t>
  </si>
  <si>
    <t>ÓLEO DE CRAVO BOTÃO</t>
  </si>
  <si>
    <t>ÓLEO DE CIPRESTE</t>
  </si>
  <si>
    <t>ÓLEO DE CITRONELA</t>
  </si>
  <si>
    <t>ÓLEO DE HORTELÃ PIMENTA</t>
  </si>
  <si>
    <t>ÓLEO DE YLANG YLANG</t>
  </si>
  <si>
    <t>ÓLEO DE LARANJA DOCE</t>
  </si>
  <si>
    <t>ÓLEO DE LIMÃO SICILIANO</t>
  </si>
  <si>
    <t>ÓLEO DE PATCHOULI</t>
  </si>
  <si>
    <t>ÓLEO DE MANJERICÃO</t>
  </si>
  <si>
    <t>Cupressus sempervirens</t>
  </si>
  <si>
    <t>Cymbopogon winterianus</t>
  </si>
  <si>
    <t>Eugenia caryophyllus</t>
  </si>
  <si>
    <t>Pelargonium graveolens</t>
  </si>
  <si>
    <t>Citrus limon</t>
  </si>
  <si>
    <t>Ocimum basilicum</t>
  </si>
  <si>
    <t>Pogostemon cablin</t>
  </si>
  <si>
    <t>Cananga odorata</t>
  </si>
  <si>
    <t>ÓLEOS ESSENCIAIS / VEGETAIS</t>
  </si>
  <si>
    <t>ÓLEO VEGETAL DE LINHAÇA DOURADA</t>
  </si>
  <si>
    <t>ÓLEO VEGETAL DE SEMENTES DE UVA</t>
  </si>
  <si>
    <t>120ml</t>
  </si>
  <si>
    <t>ÓLEO VEGETAL DE AMÊNDOA DOCE</t>
  </si>
  <si>
    <t>Prunus amygdalus dulcis</t>
  </si>
  <si>
    <t>Linum usitatissimum</t>
  </si>
  <si>
    <t>Vitis vinifera</t>
  </si>
  <si>
    <t>25351.266031/2018-19</t>
  </si>
  <si>
    <t>25351.171866/2018-82</t>
  </si>
  <si>
    <t>25351.175501/2018-27</t>
  </si>
  <si>
    <t>25351.406228/2019-79</t>
  </si>
  <si>
    <t>25351.406260/2019-54</t>
  </si>
  <si>
    <t>25351.461616/2019-12</t>
  </si>
  <si>
    <t>25351.171864/2018-93</t>
  </si>
  <si>
    <t>25351.178791/2018-61</t>
  </si>
  <si>
    <t>25351.178754/2018-52</t>
  </si>
  <si>
    <t>25351.461532/2019-89</t>
  </si>
  <si>
    <t>25351.461515/2019-41</t>
  </si>
  <si>
    <t>25351.461621/2019-25</t>
  </si>
  <si>
    <t>25351.166115/2018-44</t>
  </si>
  <si>
    <t>25351.461671/2019-11</t>
  </si>
  <si>
    <t>25351.461664-2019-19</t>
  </si>
  <si>
    <t>25351.379151/2017-19</t>
  </si>
  <si>
    <t>25351.169664/2018-71</t>
  </si>
  <si>
    <t>25351.461591/2019-57</t>
  </si>
  <si>
    <t>25351.461615/2019-78</t>
  </si>
  <si>
    <t>25351.500316/2019-66</t>
  </si>
  <si>
    <t>25351.500355/2019-63</t>
  </si>
  <si>
    <t xml:space="preserve">   1. Insira seus dados nos locais solicitados</t>
  </si>
  <si>
    <t>BIOTINA 60CAPS</t>
  </si>
  <si>
    <t>CENTELLA (*MTC*) 60CAPS</t>
  </si>
  <si>
    <t>GINKGO BILOBA (*MTC*) 60CAPS</t>
  </si>
  <si>
    <t>GINSENG PANAX (*MTC*) 60CAPS</t>
  </si>
  <si>
    <t>VITAMINA E 60CAPS 400 UI</t>
  </si>
  <si>
    <t>COENZIMA Q10 60 CAPS</t>
  </si>
  <si>
    <t>TRIPTOFANO 60CAPS</t>
  </si>
  <si>
    <t>VITAMINA K2 60CAPS</t>
  </si>
  <si>
    <t>HIPÉRICO (*MTC*) 60CAPS</t>
  </si>
  <si>
    <t>TRIBULUS TERRESTRIS (*MTC*) 60CAPS</t>
  </si>
  <si>
    <t>PRÓPOLIS 60CAPS</t>
  </si>
  <si>
    <t>VALERIANA (*MTC*) 60CAPS</t>
  </si>
  <si>
    <t>Segmento</t>
  </si>
  <si>
    <t>Peso bruto</t>
  </si>
  <si>
    <t>Pacotinho</t>
  </si>
  <si>
    <t>Cápsula</t>
  </si>
  <si>
    <t>Óleo</t>
  </si>
  <si>
    <t>Mel</t>
  </si>
  <si>
    <t>Total própolis</t>
  </si>
  <si>
    <t>PRÓPOLIS</t>
  </si>
  <si>
    <t>Própolis</t>
  </si>
  <si>
    <t>Cápsulas</t>
  </si>
  <si>
    <t>6 X 30ml</t>
  </si>
  <si>
    <t>LINHA MEL    ****VENDA SOMENTE PARANÁ****</t>
  </si>
  <si>
    <t>PRÓPOLIS EXTRATO 30ml - 6 UNIDADES</t>
  </si>
  <si>
    <t>6 x 30ml</t>
  </si>
  <si>
    <t>Inscrição Estadual:</t>
  </si>
  <si>
    <t>Data</t>
  </si>
  <si>
    <t>Jasminum officinale</t>
  </si>
  <si>
    <t>JASMIM FLORES - 500g</t>
  </si>
  <si>
    <t>JASMIM FLORES - 20g</t>
  </si>
  <si>
    <t>ORA PRO NOBIS - 30g</t>
  </si>
  <si>
    <t>ORA PRO NOBIS - 500g</t>
  </si>
  <si>
    <t>Pereskia aculeata Mill.</t>
  </si>
  <si>
    <t xml:space="preserve">Validade: </t>
  </si>
  <si>
    <t>BUCHA VEGETAL</t>
  </si>
  <si>
    <t>VITAMINA B9 MAX / ÁCIDO FÓLICO 60CAPS</t>
  </si>
  <si>
    <t>600mcg</t>
  </si>
  <si>
    <t>mg / mcg</t>
  </si>
  <si>
    <t>Sup. RDC 240/2018</t>
  </si>
  <si>
    <t>VITAMINA B12 MAX</t>
  </si>
  <si>
    <t>9,94mcg</t>
  </si>
  <si>
    <t>COMPLEXO B MAX</t>
  </si>
  <si>
    <t>VITAMINA C MAX</t>
  </si>
  <si>
    <t>VITAMINA D3 MAX</t>
  </si>
  <si>
    <t>50mcg</t>
  </si>
  <si>
    <t>500mg</t>
  </si>
  <si>
    <t>ZINCO MAX</t>
  </si>
  <si>
    <t>29,59mcg</t>
  </si>
  <si>
    <t>LOSNA - 30g</t>
  </si>
  <si>
    <t>LOSNA - 500g</t>
  </si>
  <si>
    <t>ARTEMISIA - 30g</t>
  </si>
  <si>
    <t>ARTEMISIA - 500g</t>
  </si>
  <si>
    <r>
      <t>Artemisia vulgaris</t>
    </r>
    <r>
      <rPr>
        <sz val="14"/>
        <color theme="1"/>
        <rFont val="Times New Roman"/>
        <family val="1"/>
      </rPr>
      <t xml:space="preserve"> L.</t>
    </r>
  </si>
  <si>
    <r>
      <t>Artemisia alba</t>
    </r>
    <r>
      <rPr>
        <sz val="14"/>
        <color theme="1"/>
        <rFont val="Times New Roman"/>
        <family val="1"/>
      </rPr>
      <t xml:space="preserve"> Terra</t>
    </r>
  </si>
  <si>
    <t>PARIPAROBA - 30g</t>
  </si>
  <si>
    <t>PARIPAROBA - 500g</t>
  </si>
  <si>
    <t>ALCACHOFRA 100CAPS</t>
  </si>
  <si>
    <t>CÚRCUMA 100CAPS</t>
  </si>
  <si>
    <t>INFORMAÇÕES CADASTRAIS</t>
  </si>
  <si>
    <t xml:space="preserve">ATENÇÃO: PARA TODOS OS PEDIDOS ENVIADOS, É INDISPENSÁVEL O PREENCHIMENTO DAS INFORMAÇÕES CADASTRAIS </t>
  </si>
  <si>
    <t>BIOFIN GOLD 60CAPS</t>
  </si>
  <si>
    <t>BIOFIN MEN 60CAPS</t>
  </si>
  <si>
    <t>BIOFIN HAIR 60CAPS</t>
  </si>
  <si>
    <t>BIOFIN SLIM 60 CAPS</t>
  </si>
  <si>
    <t>BIOFIN THERMO 60 CAPS</t>
  </si>
  <si>
    <t>MELATONINA 60CAPS</t>
  </si>
  <si>
    <t>Echinacea purpurea</t>
  </si>
  <si>
    <t>CHIMICHURRI - 30g</t>
  </si>
  <si>
    <t>CHIMICHURRI - 500g</t>
  </si>
  <si>
    <t>Piper umbellatum L.</t>
  </si>
  <si>
    <t xml:space="preserve">MEL PURO 350g </t>
  </si>
  <si>
    <t>350g</t>
  </si>
  <si>
    <t>ARRUDA - 30g</t>
  </si>
  <si>
    <t>CORDÃO DE FRADE - 30g</t>
  </si>
  <si>
    <t>GUINÉ - 30g</t>
  </si>
  <si>
    <t>CONFREI - 30g</t>
  </si>
  <si>
    <t>ARRUDA - 500g</t>
  </si>
  <si>
    <t>CONFREI - 500g</t>
  </si>
  <si>
    <t>CORDÃO DE FRADE - 500g</t>
  </si>
  <si>
    <t>GUINÉ - 500g</t>
  </si>
  <si>
    <t>ARRUDA - 500G</t>
  </si>
  <si>
    <t>CORDÃO DE FRADE - 500G</t>
  </si>
  <si>
    <t>GUINÉ - 500G</t>
  </si>
  <si>
    <t>CONFREI - 500G</t>
  </si>
  <si>
    <t>ATENÇÃO: É OBRIGATÓRIO O PREENCHIMENTO DAS INFORMAÇÕES DE IDENTIFICAÇÃO EM AMARELO</t>
  </si>
  <si>
    <t>Ruta graveolens</t>
  </si>
  <si>
    <t>Symphytum officinale</t>
  </si>
  <si>
    <t>Leonotis nepetifolia</t>
  </si>
  <si>
    <t>Petiveria alliacea L</t>
  </si>
  <si>
    <t>CARDAMOMO - 20g</t>
  </si>
  <si>
    <t>Elettaria cardamomum</t>
  </si>
  <si>
    <t>LOWTOX -Maçã, Cha Verde, Carqueja, Gengibre, Espinafre,Goji SACHÊS</t>
  </si>
  <si>
    <t>Rosa gallica L</t>
  </si>
  <si>
    <t>LEVEDO DE CERVEJA 100CAPS</t>
  </si>
  <si>
    <t>Código</t>
  </si>
  <si>
    <t>PREÇO MÉDIO</t>
  </si>
  <si>
    <t>Endereço de entrega com CEP</t>
  </si>
  <si>
    <r>
      <t xml:space="preserve">CHÁ DA ANA - </t>
    </r>
    <r>
      <rPr>
        <sz val="11"/>
        <color theme="1"/>
        <rFont val="Calibri"/>
        <family val="2"/>
        <scheme val="minor"/>
      </rPr>
      <t>Maçã, Hibiscus, Gengibre e Canela</t>
    </r>
    <r>
      <rPr>
        <sz val="14"/>
        <color theme="1"/>
        <rFont val="Calibri"/>
        <family val="2"/>
        <scheme val="minor"/>
      </rPr>
      <t xml:space="preserve"> SACHÊS</t>
    </r>
  </si>
  <si>
    <r>
      <t xml:space="preserve">QUENTÃO DE ERVAS - </t>
    </r>
    <r>
      <rPr>
        <sz val="11"/>
        <color theme="1"/>
        <rFont val="Calibri"/>
        <family val="2"/>
        <scheme val="minor"/>
      </rPr>
      <t>Maça, Uva, Canela, Gengibre</t>
    </r>
    <r>
      <rPr>
        <sz val="14"/>
        <color theme="1"/>
        <rFont val="Calibri"/>
        <family val="2"/>
        <scheme val="minor"/>
      </rPr>
      <t xml:space="preserve"> SACHÊS</t>
    </r>
  </si>
  <si>
    <t>BASE MOLHO VINAGRETE  - 500g</t>
  </si>
  <si>
    <t>LEMON PEPPER - 500g</t>
  </si>
  <si>
    <t>LEMON PEPPER - 30g</t>
  </si>
  <si>
    <t>Valor unit</t>
  </si>
  <si>
    <t>Valor total</t>
  </si>
  <si>
    <t>PESO APROXIMADO</t>
  </si>
  <si>
    <t>Peso total</t>
  </si>
  <si>
    <t>Endereço de entrega:</t>
  </si>
  <si>
    <t>PRODUTOS EM VERMELHO INDISPONÍVEIS NO MOMENTO</t>
  </si>
  <si>
    <t>TABELA ATUALIZADA EM:</t>
  </si>
  <si>
    <t>VALIDADE DA TABELA:</t>
  </si>
  <si>
    <r>
      <t>LOWTOX -</t>
    </r>
    <r>
      <rPr>
        <sz val="10"/>
        <color theme="1"/>
        <rFont val="Calibri"/>
        <family val="2"/>
        <scheme val="minor"/>
      </rPr>
      <t>Maçã, Cha Verde, Carqueja, Gengibre, Espinafre,Goji SACHÊS</t>
    </r>
  </si>
  <si>
    <r>
      <t xml:space="preserve">FRUTAS VERMELHAS - </t>
    </r>
    <r>
      <rPr>
        <sz val="10"/>
        <color theme="1"/>
        <rFont val="Calibri"/>
        <family val="2"/>
        <scheme val="minor"/>
      </rPr>
      <t>Amora, Morango, Maçã e Uva SACHÊS</t>
    </r>
  </si>
  <si>
    <t>CHÁS, ESPECIARIAS E PLANTAS MEDICINAIS FRACIONADOS E GRANEL (500g)</t>
  </si>
  <si>
    <t>BASE MOLHO VINAGRETE  - 30g</t>
  </si>
  <si>
    <t>NOME CIENTÍFICO</t>
  </si>
  <si>
    <t>CLASSIFICAÇÃO</t>
  </si>
  <si>
    <t>PACOTINHO</t>
  </si>
  <si>
    <t>ABACATE</t>
  </si>
  <si>
    <t xml:space="preserve">ABUTUA </t>
  </si>
  <si>
    <t>AGONIADA</t>
  </si>
  <si>
    <t>ALCACHOFRA</t>
  </si>
  <si>
    <t xml:space="preserve">ALCAÇUZ RAIZ </t>
  </si>
  <si>
    <t>ALECRIM</t>
  </si>
  <si>
    <t>ALFAFA</t>
  </si>
  <si>
    <t>ALFAVACA</t>
  </si>
  <si>
    <t>ALFAZEMA - Lavanda</t>
  </si>
  <si>
    <t xml:space="preserve">ALHO GRANULADO </t>
  </si>
  <si>
    <t>AMORA BRANCA</t>
  </si>
  <si>
    <t xml:space="preserve">ANGÉLICA </t>
  </si>
  <si>
    <t>ANIS ESTRELADO</t>
  </si>
  <si>
    <t>ARNICA SILVESTRE</t>
  </si>
  <si>
    <t>AROEIRA</t>
  </si>
  <si>
    <t>ARTEMISIA</t>
  </si>
  <si>
    <t>ARRUDA</t>
  </si>
  <si>
    <t xml:space="preserve">ASSA-PEIXE </t>
  </si>
  <si>
    <t>BANCHÁ</t>
  </si>
  <si>
    <t>BARBATIMÃO</t>
  </si>
  <si>
    <t>BARDANA FOLHAS</t>
  </si>
  <si>
    <t>BERINJELA</t>
  </si>
  <si>
    <t>BOLDO-DO-CHILE</t>
  </si>
  <si>
    <t>BUCHINHA DO NORTE</t>
  </si>
  <si>
    <t>CAJUEIRO</t>
  </si>
  <si>
    <t>CALENDULA</t>
  </si>
  <si>
    <t>CANA DO BREJO</t>
  </si>
  <si>
    <t>CANELA PÓ</t>
  </si>
  <si>
    <t xml:space="preserve">CANELA RAMA 06 cm </t>
  </si>
  <si>
    <t>CARDAMOMO SEMENTE</t>
  </si>
  <si>
    <t>CARQUEJA AMARGA</t>
  </si>
  <si>
    <t>CASCA D´ANTA</t>
  </si>
  <si>
    <t>CASCARA SAGRADA</t>
  </si>
  <si>
    <t xml:space="preserve">CASTANHA DA ÍNDIA </t>
  </si>
  <si>
    <t xml:space="preserve">CASTANHA DA ÍNDIA PO </t>
  </si>
  <si>
    <t xml:space="preserve">CATUABA CASCA </t>
  </si>
  <si>
    <t>CATUABA CASCA EM PÓ</t>
  </si>
  <si>
    <t xml:space="preserve">CAVALINHA </t>
  </si>
  <si>
    <t xml:space="preserve">CEBOLA c/ SALSA E ALHO </t>
  </si>
  <si>
    <t>CEBOLA c/ SALSA E TOMATE</t>
  </si>
  <si>
    <t>CEBOLINHA VERDE</t>
  </si>
  <si>
    <t>CENTELA</t>
  </si>
  <si>
    <t>CHÁ MISTO</t>
  </si>
  <si>
    <t>CHÁ VERDE</t>
  </si>
  <si>
    <t>CHAPÉU DE COURO</t>
  </si>
  <si>
    <t>CIPÓ MIL HOMENS</t>
  </si>
  <si>
    <t xml:space="preserve">COENTRO </t>
  </si>
  <si>
    <t xml:space="preserve">COLORAU </t>
  </si>
  <si>
    <t>CONFREI</t>
  </si>
  <si>
    <t>CORDÃO DE FRADE</t>
  </si>
  <si>
    <t>CRATAEGUS</t>
  </si>
  <si>
    <t>CRAVO DA INDIA BOTÃO</t>
  </si>
  <si>
    <t>CRAVO DA ÍNDIA EM PÓ</t>
  </si>
  <si>
    <t xml:space="preserve">CURRY </t>
  </si>
  <si>
    <t>DENTE DE LEÃO</t>
  </si>
  <si>
    <t xml:space="preserve">DOURADINHA </t>
  </si>
  <si>
    <t>ENDRO</t>
  </si>
  <si>
    <t xml:space="preserve">EQUINACEA </t>
  </si>
  <si>
    <t>ERVA BALEEIRA</t>
  </si>
  <si>
    <t>ERVA DE BICHO</t>
  </si>
  <si>
    <t>ERVA DOCE</t>
  </si>
  <si>
    <t xml:space="preserve">ERVAS FINAS </t>
  </si>
  <si>
    <t>ESPINHEIRA SANTA</t>
  </si>
  <si>
    <t>EUCALIPTO</t>
  </si>
  <si>
    <t>FEL DA TERRA</t>
  </si>
  <si>
    <t>FUCUS</t>
  </si>
  <si>
    <t xml:space="preserve">FUNCHO </t>
  </si>
  <si>
    <t xml:space="preserve">GARRA DO DIABO </t>
  </si>
  <si>
    <t>GENGIBRE PÓ</t>
  </si>
  <si>
    <t>GENGIBRE RAIZ</t>
  </si>
  <si>
    <t>GINKGO BILOBA</t>
  </si>
  <si>
    <t>GINKGO BILOBA PÓ</t>
  </si>
  <si>
    <t>GOIABEIRA</t>
  </si>
  <si>
    <t>GRAVIOLA</t>
  </si>
  <si>
    <t>GUACO</t>
  </si>
  <si>
    <t xml:space="preserve">GUARANÁ PÓ </t>
  </si>
  <si>
    <t>GUINÉ</t>
  </si>
  <si>
    <t xml:space="preserve">HAMAMÉLIS </t>
  </si>
  <si>
    <t xml:space="preserve">HIBISCUS </t>
  </si>
  <si>
    <t>HORTELÃ</t>
  </si>
  <si>
    <t>IPÊ ROXO</t>
  </si>
  <si>
    <t>JABORANDI</t>
  </si>
  <si>
    <t xml:space="preserve">JAMBOLÃO </t>
  </si>
  <si>
    <t>JASMIM FLORES</t>
  </si>
  <si>
    <t>JURUBEBA</t>
  </si>
  <si>
    <t>LARANJEIRA FOLHAS</t>
  </si>
  <si>
    <t>LEMON HERBS</t>
  </si>
  <si>
    <t>LEMON PEPPER</t>
  </si>
  <si>
    <t xml:space="preserve">LINHAÇA MARROM </t>
  </si>
  <si>
    <t>LOSNA</t>
  </si>
  <si>
    <t xml:space="preserve">LOURO </t>
  </si>
  <si>
    <t>LUPULO</t>
  </si>
  <si>
    <t xml:space="preserve">MAÇÃ </t>
  </si>
  <si>
    <t>MACELA</t>
  </si>
  <si>
    <t>MALVA SILVESTRE</t>
  </si>
  <si>
    <t>MALVA  BRANCA</t>
  </si>
  <si>
    <t>MANJERICÃO</t>
  </si>
  <si>
    <t xml:space="preserve">MANJERONA </t>
  </si>
  <si>
    <t>MARACUJÁ</t>
  </si>
  <si>
    <t xml:space="preserve">MARAPUAMA </t>
  </si>
  <si>
    <t>MELISSA</t>
  </si>
  <si>
    <t>MENTRUZ</t>
  </si>
  <si>
    <t>MULUNGU</t>
  </si>
  <si>
    <t>NOGUEIRA</t>
  </si>
  <si>
    <t>NOZ MOSCADA</t>
  </si>
  <si>
    <t>OLIVEIRA</t>
  </si>
  <si>
    <t>ORA-PRO-NÓBIS</t>
  </si>
  <si>
    <t xml:space="preserve">OREGANO </t>
  </si>
  <si>
    <t xml:space="preserve">PÁPRICA DOCE </t>
  </si>
  <si>
    <t xml:space="preserve">PÁPRICA PICANTE </t>
  </si>
  <si>
    <t>PARIPAROBA</t>
  </si>
  <si>
    <t>PATA DE VACA</t>
  </si>
  <si>
    <t>PAU ANDRADE</t>
  </si>
  <si>
    <t>PAU FERRO</t>
  </si>
  <si>
    <t xml:space="preserve">PEDRA UME CAA </t>
  </si>
  <si>
    <t>PICÃO</t>
  </si>
  <si>
    <t>PIMENTA CALABRESA</t>
  </si>
  <si>
    <t xml:space="preserve">PIXURIM </t>
  </si>
  <si>
    <t>POEJO</t>
  </si>
  <si>
    <t xml:space="preserve">QUASSIA PÓ </t>
  </si>
  <si>
    <t xml:space="preserve">QUEBRA PEDRA </t>
  </si>
  <si>
    <t>QUINA</t>
  </si>
  <si>
    <t xml:space="preserve">ROMÃ </t>
  </si>
  <si>
    <t xml:space="preserve">ROSA </t>
  </si>
  <si>
    <t>RUIBARBO</t>
  </si>
  <si>
    <t>SABUGUEIRO</t>
  </si>
  <si>
    <t>SALSAPARRILHA</t>
  </si>
  <si>
    <t xml:space="preserve">SALSINHA </t>
  </si>
  <si>
    <t xml:space="preserve">SÁLVIA </t>
  </si>
  <si>
    <t>SASSAFRAS</t>
  </si>
  <si>
    <t xml:space="preserve">SEMENTES DE CHIA </t>
  </si>
  <si>
    <t>SENE</t>
  </si>
  <si>
    <t>SETE SANGRIAS</t>
  </si>
  <si>
    <t xml:space="preserve">STÉVIA </t>
  </si>
  <si>
    <t xml:space="preserve">SUCUPIRA </t>
  </si>
  <si>
    <t>TAYUYA RAIZ</t>
  </si>
  <si>
    <t>TANSAGEM</t>
  </si>
  <si>
    <t>TARUMÃ FOLHAS</t>
  </si>
  <si>
    <t xml:space="preserve">TÍLIA </t>
  </si>
  <si>
    <t>TOMILHO</t>
  </si>
  <si>
    <t>UNHA DE GATO</t>
  </si>
  <si>
    <t xml:space="preserve">URTIGA RAIZ </t>
  </si>
  <si>
    <t>URUCUM  SEMENTES</t>
  </si>
  <si>
    <t>UXI AMARELO</t>
  </si>
  <si>
    <t xml:space="preserve">VALERIANA </t>
  </si>
  <si>
    <t>VALERIANA EM PÓ</t>
  </si>
  <si>
    <t>AQUILÉIA</t>
  </si>
  <si>
    <t>BASE MOLHO VINAGRETE</t>
  </si>
  <si>
    <t>CAMOMILA</t>
  </si>
  <si>
    <t>CHIMICHURRI SEM PIMENTA</t>
  </si>
  <si>
    <t>CURCUMA</t>
  </si>
  <si>
    <t>ERVA DE BUGRE</t>
  </si>
  <si>
    <t>HIPÉRICO</t>
  </si>
  <si>
    <t>MENTRASTO</t>
  </si>
  <si>
    <t>PITANGUEIRA</t>
  </si>
  <si>
    <t>QUASSIA CEPILHO</t>
  </si>
  <si>
    <t>Artemisia vulgaris L.</t>
  </si>
  <si>
    <t>Artemisia alba Terra</t>
  </si>
  <si>
    <t>P. MEDICINAL</t>
  </si>
  <si>
    <t>ESPECIARIA</t>
  </si>
  <si>
    <t>ALIMENTO</t>
  </si>
  <si>
    <t>CHÁ</t>
  </si>
  <si>
    <t>TEMPERO</t>
  </si>
  <si>
    <t>PREÇO</t>
  </si>
  <si>
    <t>PFAFFIA RAIZ GRANULADA</t>
  </si>
  <si>
    <t>PFAFFIA RAIZ PÓ</t>
  </si>
  <si>
    <t>SUPERALIMENTOS</t>
  </si>
  <si>
    <t>FUNCIONAIS</t>
  </si>
  <si>
    <t>ATLETAS</t>
  </si>
  <si>
    <t>BIOFIN</t>
  </si>
  <si>
    <t>VITAMINAS</t>
  </si>
  <si>
    <t>CÁPSULAS</t>
  </si>
  <si>
    <t>OUTROS</t>
  </si>
  <si>
    <t>VOLUME</t>
  </si>
  <si>
    <t>ÓLEO ESSENCIAL</t>
  </si>
  <si>
    <t>ÓLEO VEGETAL</t>
  </si>
  <si>
    <t>CHÁS EM SACHÊS</t>
  </si>
  <si>
    <t>PESO LÍQUIDO</t>
  </si>
  <si>
    <t>DESCRIÇÃO</t>
  </si>
  <si>
    <t>MEL</t>
  </si>
  <si>
    <t>EXRTATO DE PRÓPOLIS - CAIXA COM 6 UNIDADES</t>
  </si>
  <si>
    <t>Mel puro de flores silvestres em pote</t>
  </si>
  <si>
    <t>Mel puro de flores silvestres em bisnaga</t>
  </si>
  <si>
    <t>**ESSA LINHA POSSUI 3,25% DE IPI**</t>
  </si>
  <si>
    <t>ÓLEOS ESSENCIAIS E VEGETAIS **ESSA LINHA POSSUI 3,25% DE IPI**</t>
  </si>
  <si>
    <t>LANÇAMENTOS</t>
  </si>
  <si>
    <t>CHÁS DO MUNDO</t>
  </si>
  <si>
    <t>CHÁ INDIANO LATA - 50g</t>
  </si>
  <si>
    <t>CHÁ MARROQUINO LATA - 50g</t>
  </si>
  <si>
    <t>CHÁ MARROQUINO POUCH - 50g</t>
  </si>
  <si>
    <t>Blend a base de rooibos</t>
  </si>
  <si>
    <t>Blend a base de erva mate</t>
  </si>
  <si>
    <t>Blend a base de chá preto e especiarias</t>
  </si>
  <si>
    <t>Blend a base de chá preto</t>
  </si>
  <si>
    <t>Blend a base de chá verde e hortelã</t>
  </si>
  <si>
    <t>Chás do mundo</t>
  </si>
  <si>
    <t>CHAMEL ESSENCIAL HORTELÃ - 200g</t>
  </si>
  <si>
    <t>CHAMEL ESSENCIAL LARANJA - 200g</t>
  </si>
  <si>
    <t>CHAMEL ESSENCIAL LAVANDA - 200g</t>
  </si>
  <si>
    <t>Mel com óleo essencial de hortelã</t>
  </si>
  <si>
    <t>Mel com óleo essencial de laranja</t>
  </si>
  <si>
    <t>Mel com óleo essencial de lavanda</t>
  </si>
  <si>
    <t>200g</t>
  </si>
  <si>
    <t>CHAMEL PREMIUM</t>
  </si>
  <si>
    <t>CHÁ PRETO  PREMIUM - 30g</t>
  </si>
  <si>
    <t>CHÁ VERDE PREMIUM - 30g</t>
  </si>
  <si>
    <t>ERVA MATE TOSTADA PREMIUM - 30g</t>
  </si>
  <si>
    <t>ROOIBOS PREMIUM - 30g</t>
  </si>
  <si>
    <t>ERVA MATE VERDE PREMIUM - 30g</t>
  </si>
  <si>
    <t>Ilex paraguariensis</t>
  </si>
  <si>
    <t>Aspalathus linearis</t>
  </si>
  <si>
    <t>Camellia sinensis</t>
  </si>
  <si>
    <t>CHAMEL ESSENCIAL</t>
  </si>
  <si>
    <t>Essencial</t>
  </si>
  <si>
    <t>Premium</t>
  </si>
  <si>
    <t>Chamel Essencial</t>
  </si>
  <si>
    <t>Chamel Premium</t>
  </si>
  <si>
    <t>Chás do mundo lata</t>
  </si>
  <si>
    <t>Chás do mundo pouch</t>
  </si>
  <si>
    <t>Chamel essencial</t>
  </si>
  <si>
    <t>Chamel premium</t>
  </si>
  <si>
    <t>Peso liquido</t>
  </si>
  <si>
    <t>Embalagem</t>
  </si>
  <si>
    <t>LATA</t>
  </si>
  <si>
    <t>POUCH</t>
  </si>
  <si>
    <t>VIDRO</t>
  </si>
  <si>
    <t>Mel com óleo essencial de laranja doce</t>
  </si>
  <si>
    <t>CHÁ SAVANA LATA - 50g</t>
  </si>
  <si>
    <t>CHÁ PAMPAS LATA - 50g</t>
  </si>
  <si>
    <t>CHÁ INDIANO POUCH - 50g</t>
  </si>
  <si>
    <t>CHÁ SAVANA POUCH - 50g</t>
  </si>
  <si>
    <t>CHÁ PAMPAS POUCH - 50g</t>
  </si>
  <si>
    <r>
      <t xml:space="preserve">CHÁ INDIANO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</si>
  <si>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MARROQUINO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</si>
  <si>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SAVANA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</si>
  <si>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PAMPAS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</si>
  <si>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INDIANO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</si>
  <si>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MARROQUINO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</si>
  <si>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SAVANA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</si>
  <si>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PAMPAS </t>
    </r>
    <r>
      <rPr>
        <u/>
        <sz val="13"/>
        <color theme="1"/>
        <rFont val="Calibri"/>
        <family val="2"/>
        <scheme val="minor"/>
      </rPr>
      <t>POUCH - 50g</t>
    </r>
  </si>
  <si>
    <t>CHÁ INGLÊS LATA - 50g</t>
  </si>
  <si>
    <t>CHÁ INGLÊS POUCH - 50g</t>
  </si>
  <si>
    <r>
      <t xml:space="preserve">CHÁ INGLÊS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</si>
  <si>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INGLÊS </t>
    </r>
    <r>
      <rPr>
        <u/>
        <sz val="13"/>
        <color theme="1"/>
        <rFont val="Calibri"/>
        <family val="2"/>
        <scheme val="minor"/>
      </rPr>
      <t>LATA - 50g</t>
    </r>
  </si>
  <si>
    <t>Beta vulgaris L.</t>
  </si>
  <si>
    <t>BETERRABA PÓ</t>
  </si>
  <si>
    <t>BETERRABA PÓS - 500g</t>
  </si>
  <si>
    <t>BETERRABA PÓ - 50g</t>
  </si>
  <si>
    <t>BETERRABA PÓ - 500g</t>
  </si>
  <si>
    <t>ÓLEO DE CANELA CASCA</t>
  </si>
  <si>
    <t>25351.449622/2024-69</t>
  </si>
  <si>
    <t>PÁPRICA DEFUMADA - 30g</t>
  </si>
  <si>
    <t>ROOIBOS - 500g</t>
  </si>
  <si>
    <t>PÁPRICA DEFUMADA - 500g</t>
  </si>
  <si>
    <t>PÁPRICA DEFUMADA</t>
  </si>
  <si>
    <t>ROOIBOS</t>
  </si>
  <si>
    <t>CAPIM-LIMÃO - CAPIM SANTO - CAPIM CIDREIRA</t>
  </si>
  <si>
    <t>ERVA CIDREIRA - ERVA CIDREIRA DE ARBUSTO</t>
  </si>
  <si>
    <t>SUPLEMENTOS EM PÓS E FARINHAS</t>
  </si>
  <si>
    <t>CREATINA EM PÓ - 300g</t>
  </si>
  <si>
    <t>MACA PERUANA EM PÓ - 150g</t>
  </si>
  <si>
    <t>ORA-PRO-NÓBIS - 150g</t>
  </si>
  <si>
    <t>Creatina - pote 300g</t>
  </si>
  <si>
    <t>Ora-pro-nóbis - pote 150g</t>
  </si>
  <si>
    <t>Maca peruana - pote 150g</t>
  </si>
  <si>
    <t>300g</t>
  </si>
  <si>
    <t>Suplementos e pós e farinhas</t>
  </si>
  <si>
    <t>Suplementos e pós</t>
  </si>
  <si>
    <t>Suplementos em pós e farinhas</t>
  </si>
  <si>
    <r>
      <rPr>
        <sz val="11"/>
        <color theme="1" tint="0.24988555558946501"/>
        <rFont val="Calibri"/>
        <family val="2"/>
      </rPr>
      <t xml:space="preserve">CHÁ DA ANA - </t>
    </r>
    <r>
      <rPr>
        <sz val="9"/>
        <color rgb="FF404040"/>
        <rFont val="Calibri"/>
        <family val="2"/>
      </rPr>
      <t>Maçã, Hibiscus, Gengibre e Canela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</si>
  <si>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LOWTOX -Maçã, </t>
    </r>
    <r>
      <rPr>
        <sz val="9"/>
        <color rgb="FF404040"/>
        <rFont val="Calibri"/>
        <family val="2"/>
      </rPr>
      <t>Cha Verde, Carqueja, Gengibre, Espinafre,Goji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</si>
  <si>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ENERGIZE - </t>
    </r>
    <r>
      <rPr>
        <sz val="9"/>
        <color rgb="FF404040"/>
        <rFont val="Calibri"/>
        <family val="2"/>
      </rPr>
      <t>Guaraná, Açaí e Chá Preto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</si>
  <si>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FRUTAS VERMELHAS - </t>
    </r>
    <r>
      <rPr>
        <sz val="9"/>
        <color rgb="FF404040"/>
        <rFont val="Calibri"/>
        <family val="2"/>
      </rPr>
      <t>Amora, Morango, Maçã e Uva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</si>
  <si>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QUENTÃO DE ERVAS - </t>
    </r>
    <r>
      <rPr>
        <sz val="9"/>
        <color rgb="FF404040"/>
        <rFont val="Calibri"/>
        <family val="2"/>
      </rPr>
      <t>Maça, Uva, Canela, Gengibre</t>
    </r>
    <r>
      <rPr>
        <sz val="11"/>
        <color rgb="FF404040"/>
        <rFont val="Calibri"/>
        <family val="2"/>
      </rPr>
      <t xml:space="preserve"> SACHÊS</t>
    </r>
  </si>
  <si>
    <t>SUPL. EMPÓ E FARINHAS</t>
  </si>
  <si>
    <t>Pote</t>
  </si>
  <si>
    <t>Blend a base de frutas vermelhas</t>
  </si>
  <si>
    <t>Blend a base de  frutas tropicais</t>
  </si>
  <si>
    <t>FENO GREGO - 50g</t>
  </si>
  <si>
    <t>Trigonella foenum-graecum L.</t>
  </si>
  <si>
    <t>FENO GREGO - 500g</t>
  </si>
  <si>
    <t>FENO GREGO</t>
  </si>
  <si>
    <t>CHÁ POLONÊS POUCH - 50g</t>
  </si>
  <si>
    <t>ENCANTOS DO CARIBE LATA - 50g</t>
  </si>
  <si>
    <t>ENCANTOS DO CARIBE POUCH - 50g</t>
  </si>
  <si>
    <t>CHÁ POLONÊS LATA - 50g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</si>
</sst>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R$&quot;\ #,##0.00;[Red]\-&quot;R$&quot;\ #,##0.00"/>
    <numFmt numFmtId="164" formatCode="&quot;R$&quot;\ #,##0.00"/>
    <numFmt numFmtId="165" formatCode="00&quot;/&quot;00&quot;/&quot;0000"/>
    <numFmt numFmtId="166" formatCode="00&quot;.&quot;000&quot;.&quot;000&quot;/&quot;000&quot;-&quot;00"/>
    <numFmt numFmtId="167" formatCode="00&quot;.&quot;000&quot;.&quot;000&quot;/&quot;0000&quot;-&quot;00"/>
    <numFmt numFmtId="168" formatCode="0.###&quot;kg&quot;"/>
    <numFmt numFmtId="169" formatCode="d/m/yyyy"/>
    <numFmt numFmtId="170" formatCode="&quot;R$ &quot;#,##0.00"/>
  </numFmts>
  <fonts count="49" x14ac:knownFonts="1">
    <font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3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 tint="0.34998626667073579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6"/>
      <color theme="1" tint="0.249977111117893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3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1"/>
      <name val="Times New Roman"/>
      <family val="1"/>
    </font>
    <font>
      <sz val="16"/>
      <color theme="0"/>
      <name val="Calibri"/>
      <family val="2"/>
      <scheme val="minor"/>
    </font>
    <font>
      <b/>
      <sz val="36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b/>
      <sz val="16"/>
      <color theme="0"/>
      <name val="Calibri"/>
      <family val="2"/>
    </font>
    <font>
      <b/>
      <sz val="12"/>
      <color theme="0"/>
      <name val="Calibri"/>
      <family val="2"/>
    </font>
    <font>
      <sz val="11"/>
      <color theme="1" tint="0.24988555558946501"/>
      <name val="Calibri"/>
      <family val="2"/>
    </font>
    <font>
      <sz val="8"/>
      <color theme="1" tint="0.24988555558946501"/>
      <name val="Calibri"/>
      <family val="2"/>
    </font>
    <font>
      <i/>
      <sz val="8"/>
      <color theme="1" tint="0.24988555558946501"/>
      <name val="Calibri"/>
      <family val="2"/>
    </font>
    <font>
      <i/>
      <sz val="9"/>
      <color theme="1" tint="0.24988555558946501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i/>
      <sz val="9"/>
      <color theme="1"/>
      <name val="Calibri"/>
      <family val="2"/>
    </font>
    <font>
      <sz val="11"/>
      <color rgb="FF404040"/>
      <name val="Calibri"/>
      <family val="2"/>
    </font>
    <font>
      <b/>
      <sz val="10"/>
      <color theme="0"/>
      <name val="Calibri"/>
      <family val="2"/>
    </font>
    <font>
      <sz val="10"/>
      <color theme="1" tint="0.24988555558946501"/>
      <name val="Calibri"/>
      <family val="2"/>
    </font>
    <font>
      <sz val="9"/>
      <color rgb="FF404040"/>
      <name val="Calibri"/>
      <family val="2"/>
    </font>
    <font>
      <sz val="14"/>
      <name val="Calibri"/>
      <family val="2"/>
      <scheme val="minor"/>
    </font>
    <font>
      <b/>
      <sz val="48"/>
      <name val="Calibri"/>
      <family val="2"/>
      <scheme val="minor"/>
    </font>
    <font>
      <b/>
      <sz val="20"/>
      <name val="Calibri"/>
      <family val="2"/>
      <scheme val="minor"/>
    </font>
    <font>
      <sz val="11"/>
      <color rgb="FFFF0000"/>
      <name val="Calibri"/>
      <family val="2"/>
    </font>
    <font>
      <i/>
      <sz val="14"/>
      <name val="Calibri"/>
      <family val="2"/>
      <scheme val="minor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7A13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273C18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theme="0" tint="-0.14999847407452621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517F31"/>
        <bgColor rgb="FF4F6228"/>
      </patternFill>
    </fill>
    <fill>
      <patternFill patternType="solid">
        <fgColor rgb="FF67A13F"/>
        <bgColor rgb="FF77933C"/>
      </patternFill>
    </fill>
    <fill>
      <patternFill patternType="solid">
        <fgColor theme="4" tint="-0.499984740745262"/>
        <bgColor rgb="FF404040"/>
      </patternFill>
    </fill>
    <fill>
      <patternFill patternType="solid">
        <fgColor theme="6" tint="0.59987182226020086"/>
        <bgColor rgb="FFD9D9D9"/>
      </patternFill>
    </fill>
    <fill>
      <patternFill patternType="solid">
        <fgColor theme="6" tint="-0.249977111117893"/>
        <bgColor rgb="FF67A13F"/>
      </patternFill>
    </fill>
    <fill>
      <patternFill patternType="solid">
        <fgColor theme="8" tint="-0.249977111117893"/>
        <bgColor rgb="FF558ED5"/>
      </patternFill>
    </fill>
    <fill>
      <patternFill patternType="solid">
        <fgColor theme="8" tint="0.79989013336588644"/>
        <bgColor rgb="FFDCE6F2"/>
      </patternFill>
    </fill>
    <fill>
      <patternFill patternType="solid">
        <fgColor theme="0"/>
        <bgColor rgb="FFF2F2F2"/>
      </patternFill>
    </fill>
    <fill>
      <patternFill patternType="solid">
        <fgColor rgb="FFFF0000"/>
        <bgColor rgb="FF9C0006"/>
      </patternFill>
    </fill>
    <fill>
      <patternFill patternType="solid">
        <fgColor rgb="FFEE0000"/>
        <bgColor rgb="FFD9D9D9"/>
      </patternFill>
    </fill>
    <fill>
      <patternFill patternType="solid">
        <fgColor rgb="FF002060"/>
        <bgColor rgb="FF77933C"/>
      </patternFill>
    </fill>
    <fill>
      <patternFill patternType="solid">
        <fgColor theme="6" tint="0.59999389629810485"/>
        <bgColor rgb="FFD9D9D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rgb="FFDCE6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rgb="FFDCE6F2"/>
      </patternFill>
    </fill>
    <fill>
      <patternFill patternType="solid">
        <fgColor rgb="FFC00000"/>
        <bgColor theme="0" tint="-0.14999847407452621"/>
      </patternFill>
    </fill>
    <fill>
      <patternFill patternType="solid">
        <fgColor rgb="FFC0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249977111117893"/>
        <bgColor theme="0" tint="-0.14999847407452621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399">
    <xf numFmtId="0" fontId="0" fillId="0" borderId="0" xfId="0"/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center"/>
      <protection hidden="1"/>
    </xf>
    <xf numFmtId="164" fontId="4" fillId="0" borderId="1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6" fillId="3" borderId="0" xfId="0" applyFont="1" applyFill="1" applyAlignment="1" applyProtection="1">
      <alignment horizontal="right"/>
      <protection hidden="1"/>
    </xf>
    <xf numFmtId="14" fontId="6" fillId="3" borderId="0" xfId="0" applyNumberFormat="1" applyFont="1" applyFill="1" applyAlignment="1" applyProtection="1">
      <alignment horizontal="left"/>
      <protection hidden="1"/>
    </xf>
    <xf numFmtId="0" fontId="6" fillId="3" borderId="0" xfId="0" applyFont="1" applyFill="1" applyAlignment="1" applyProtection="1">
      <alignment horizontal="right" vertical="top"/>
      <protection hidden="1"/>
    </xf>
    <xf numFmtId="0" fontId="0" fillId="4" borderId="0" xfId="0" applyFill="1" applyProtection="1">
      <protection hidden="1"/>
    </xf>
    <xf numFmtId="14" fontId="6" fillId="3" borderId="0" xfId="0" applyNumberFormat="1" applyFont="1" applyFill="1" applyAlignment="1" applyProtection="1">
      <alignment horizontal="left" vertical="top"/>
      <protection hidden="1"/>
    </xf>
    <xf numFmtId="0" fontId="0" fillId="4" borderId="0" xfId="0" applyFill="1" applyAlignment="1" applyProtection="1">
      <alignment horizontal="center"/>
      <protection hidden="1"/>
    </xf>
    <xf numFmtId="0" fontId="10" fillId="5" borderId="3" xfId="0" applyFont="1" applyFill="1" applyBorder="1" applyAlignment="1" applyProtection="1">
      <alignment vertical="center"/>
      <protection hidden="1"/>
    </xf>
    <xf numFmtId="0" fontId="11" fillId="7" borderId="0" xfId="0" applyFont="1" applyFill="1" applyAlignment="1" applyProtection="1">
      <alignment vertical="center"/>
      <protection hidden="1"/>
    </xf>
    <xf numFmtId="0" fontId="11" fillId="7" borderId="5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8" fontId="0" fillId="0" borderId="0" xfId="0" applyNumberFormat="1" applyAlignment="1" applyProtection="1">
      <alignment horizontal="center"/>
      <protection hidden="1"/>
    </xf>
    <xf numFmtId="8" fontId="0" fillId="0" borderId="0" xfId="0" applyNumberFormat="1" applyProtection="1">
      <protection hidden="1"/>
    </xf>
    <xf numFmtId="0" fontId="4" fillId="0" borderId="1" xfId="0" applyFont="1" applyBorder="1" applyProtection="1">
      <protection hidden="1"/>
    </xf>
    <xf numFmtId="0" fontId="9" fillId="0" borderId="0" xfId="0" applyFont="1" applyProtection="1">
      <protection hidden="1"/>
    </xf>
    <xf numFmtId="0" fontId="9" fillId="5" borderId="3" xfId="0" applyFont="1" applyFill="1" applyBorder="1" applyAlignment="1" applyProtection="1">
      <alignment horizontal="center" vertical="center"/>
      <protection hidden="1"/>
    </xf>
    <xf numFmtId="165" fontId="2" fillId="2" borderId="5" xfId="0" applyNumberFormat="1" applyFont="1" applyFill="1" applyBorder="1" applyAlignment="1" applyProtection="1">
      <alignment horizontal="right" vertical="center"/>
      <protection locked="0"/>
    </xf>
    <xf numFmtId="0" fontId="2" fillId="2" borderId="6" xfId="0" applyFont="1" applyFill="1" applyBorder="1" applyAlignment="1" applyProtection="1">
      <alignment horizontal="right" vertical="center"/>
      <protection locked="0"/>
    </xf>
    <xf numFmtId="0" fontId="12" fillId="2" borderId="6" xfId="0" applyFont="1" applyFill="1" applyBorder="1" applyAlignment="1" applyProtection="1">
      <alignment horizontal="right" vertical="center"/>
      <protection locked="0"/>
    </xf>
    <xf numFmtId="164" fontId="6" fillId="3" borderId="0" xfId="0" applyNumberFormat="1" applyFont="1" applyFill="1" applyAlignment="1" applyProtection="1">
      <alignment horizontal="center" vertical="center"/>
      <protection hidden="1"/>
    </xf>
    <xf numFmtId="1" fontId="6" fillId="3" borderId="0" xfId="0" applyNumberFormat="1" applyFont="1" applyFill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vertical="top"/>
      <protection hidden="1"/>
    </xf>
    <xf numFmtId="0" fontId="13" fillId="2" borderId="6" xfId="1" applyFill="1" applyBorder="1" applyAlignment="1" applyProtection="1">
      <alignment horizontal="right" vertical="center"/>
      <protection locked="0"/>
    </xf>
    <xf numFmtId="0" fontId="6" fillId="8" borderId="11" xfId="0" applyFont="1" applyFill="1" applyBorder="1" applyProtection="1">
      <protection hidden="1"/>
    </xf>
    <xf numFmtId="0" fontId="6" fillId="8" borderId="11" xfId="0" applyFont="1" applyFill="1" applyBorder="1" applyAlignment="1" applyProtection="1">
      <alignment horizontal="center"/>
      <protection hidden="1"/>
    </xf>
    <xf numFmtId="0" fontId="6" fillId="8" borderId="10" xfId="0" applyFont="1" applyFill="1" applyBorder="1" applyAlignment="1" applyProtection="1">
      <alignment horizontal="center"/>
      <protection hidden="1"/>
    </xf>
    <xf numFmtId="0" fontId="4" fillId="9" borderId="11" xfId="0" applyFont="1" applyFill="1" applyBorder="1" applyProtection="1">
      <protection hidden="1"/>
    </xf>
    <xf numFmtId="0" fontId="5" fillId="9" borderId="11" xfId="0" applyFont="1" applyFill="1" applyBorder="1" applyProtection="1">
      <protection hidden="1"/>
    </xf>
    <xf numFmtId="0" fontId="4" fillId="9" borderId="11" xfId="0" applyFont="1" applyFill="1" applyBorder="1" applyAlignment="1" applyProtection="1">
      <alignment horizontal="center"/>
      <protection hidden="1"/>
    </xf>
    <xf numFmtId="164" fontId="4" fillId="9" borderId="11" xfId="0" applyNumberFormat="1" applyFont="1" applyFill="1" applyBorder="1" applyAlignment="1" applyProtection="1">
      <alignment horizontal="center"/>
      <protection hidden="1"/>
    </xf>
    <xf numFmtId="164" fontId="4" fillId="9" borderId="10" xfId="0" applyNumberFormat="1" applyFont="1" applyFill="1" applyBorder="1" applyAlignment="1" applyProtection="1">
      <alignment horizontal="center"/>
      <protection hidden="1"/>
    </xf>
    <xf numFmtId="0" fontId="4" fillId="0" borderId="11" xfId="0" applyFont="1" applyBorder="1" applyProtection="1">
      <protection hidden="1"/>
    </xf>
    <xf numFmtId="0" fontId="5" fillId="0" borderId="11" xfId="0" applyFont="1" applyBorder="1" applyProtection="1">
      <protection hidden="1"/>
    </xf>
    <xf numFmtId="0" fontId="4" fillId="0" borderId="11" xfId="0" applyFont="1" applyBorder="1" applyAlignment="1" applyProtection="1">
      <alignment horizontal="center"/>
      <protection hidden="1"/>
    </xf>
    <xf numFmtId="164" fontId="4" fillId="0" borderId="11" xfId="0" applyNumberFormat="1" applyFont="1" applyBorder="1" applyAlignment="1" applyProtection="1">
      <alignment horizontal="center"/>
      <protection hidden="1"/>
    </xf>
    <xf numFmtId="164" fontId="4" fillId="0" borderId="10" xfId="0" applyNumberFormat="1" applyFont="1" applyBorder="1" applyAlignment="1" applyProtection="1">
      <alignment horizontal="center"/>
      <protection hidden="1"/>
    </xf>
    <xf numFmtId="164" fontId="4" fillId="9" borderId="2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64" fontId="4" fillId="0" borderId="0" xfId="0" applyNumberFormat="1" applyFont="1" applyAlignment="1" applyProtection="1">
      <alignment horizontal="center"/>
      <protection hidden="1"/>
    </xf>
    <xf numFmtId="8" fontId="4" fillId="9" borderId="11" xfId="0" applyNumberFormat="1" applyFont="1" applyFill="1" applyBorder="1" applyAlignment="1" applyProtection="1">
      <alignment horizontal="center"/>
      <protection hidden="1"/>
    </xf>
    <xf numFmtId="8" fontId="4" fillId="0" borderId="11" xfId="0" applyNumberFormat="1" applyFont="1" applyBorder="1" applyAlignment="1" applyProtection="1">
      <alignment horizontal="center"/>
      <protection hidden="1"/>
    </xf>
    <xf numFmtId="164" fontId="4" fillId="0" borderId="2" xfId="0" applyNumberFormat="1" applyFont="1" applyBorder="1" applyAlignment="1" applyProtection="1">
      <alignment horizontal="center"/>
      <protection hidden="1"/>
    </xf>
    <xf numFmtId="0" fontId="5" fillId="0" borderId="9" xfId="0" applyFont="1" applyBorder="1" applyProtection="1">
      <protection hidden="1"/>
    </xf>
    <xf numFmtId="0" fontId="4" fillId="0" borderId="9" xfId="0" applyFont="1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right"/>
      <protection hidden="1"/>
    </xf>
    <xf numFmtId="0" fontId="5" fillId="9" borderId="2" xfId="0" applyFont="1" applyFill="1" applyBorder="1" applyProtection="1">
      <protection hidden="1"/>
    </xf>
    <xf numFmtId="0" fontId="4" fillId="9" borderId="2" xfId="0" applyFont="1" applyFill="1" applyBorder="1" applyAlignment="1" applyProtection="1">
      <alignment horizontal="center"/>
      <protection hidden="1"/>
    </xf>
    <xf numFmtId="0" fontId="5" fillId="0" borderId="2" xfId="0" applyFont="1" applyBorder="1" applyProtection="1">
      <protection hidden="1"/>
    </xf>
    <xf numFmtId="165" fontId="0" fillId="0" borderId="5" xfId="0" applyNumberFormat="1" applyBorder="1" applyAlignment="1" applyProtection="1">
      <alignment horizontal="right" vertical="center"/>
      <protection hidden="1"/>
    </xf>
    <xf numFmtId="0" fontId="15" fillId="7" borderId="0" xfId="0" applyFont="1" applyFill="1" applyAlignment="1" applyProtection="1">
      <alignment vertical="center"/>
      <protection hidden="1"/>
    </xf>
    <xf numFmtId="0" fontId="15" fillId="7" borderId="5" xfId="0" applyFont="1" applyFill="1" applyBorder="1" applyAlignment="1" applyProtection="1">
      <alignment horizontal="center" vertical="center"/>
      <protection hidden="1"/>
    </xf>
    <xf numFmtId="0" fontId="16" fillId="5" borderId="3" xfId="0" applyFont="1" applyFill="1" applyBorder="1" applyAlignment="1" applyProtection="1">
      <alignment vertic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6" fillId="5" borderId="4" xfId="0" applyFont="1" applyFill="1" applyBorder="1" applyAlignment="1" applyProtection="1">
      <alignment vertical="center"/>
      <protection hidden="1"/>
    </xf>
    <xf numFmtId="0" fontId="17" fillId="3" borderId="2" xfId="0" applyFont="1" applyFill="1" applyBorder="1" applyAlignment="1" applyProtection="1">
      <alignment horizontal="center"/>
      <protection hidden="1"/>
    </xf>
    <xf numFmtId="0" fontId="17" fillId="3" borderId="2" xfId="0" applyFont="1" applyFill="1" applyBorder="1" applyProtection="1">
      <protection hidden="1"/>
    </xf>
    <xf numFmtId="0" fontId="18" fillId="0" borderId="0" xfId="0" applyFont="1" applyProtection="1">
      <protection hidden="1"/>
    </xf>
    <xf numFmtId="0" fontId="18" fillId="0" borderId="2" xfId="0" applyFont="1" applyBorder="1" applyAlignment="1" applyProtection="1">
      <alignment horizontal="right"/>
      <protection hidden="1"/>
    </xf>
    <xf numFmtId="0" fontId="18" fillId="0" borderId="2" xfId="0" applyFont="1" applyBorder="1" applyProtection="1">
      <protection hidden="1"/>
    </xf>
    <xf numFmtId="0" fontId="18" fillId="0" borderId="2" xfId="0" applyFont="1" applyBorder="1" applyAlignment="1" applyProtection="1">
      <alignment horizontal="center"/>
      <protection hidden="1"/>
    </xf>
    <xf numFmtId="164" fontId="18" fillId="0" borderId="2" xfId="0" applyNumberFormat="1" applyFont="1" applyBorder="1" applyAlignment="1" applyProtection="1">
      <alignment horizontal="center"/>
      <protection hidden="1"/>
    </xf>
    <xf numFmtId="164" fontId="1" fillId="3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left" vertical="top" wrapText="1"/>
      <protection hidden="1"/>
    </xf>
    <xf numFmtId="0" fontId="6" fillId="8" borderId="12" xfId="0" applyFont="1" applyFill="1" applyBorder="1" applyAlignment="1" applyProtection="1">
      <alignment horizontal="center"/>
      <protection hidden="1"/>
    </xf>
    <xf numFmtId="0" fontId="4" fillId="2" borderId="2" xfId="0" applyFont="1" applyFill="1" applyBorder="1" applyAlignment="1" applyProtection="1">
      <alignment horizontal="center"/>
      <protection locked="0"/>
    </xf>
    <xf numFmtId="0" fontId="5" fillId="11" borderId="11" xfId="0" applyFont="1" applyFill="1" applyBorder="1" applyProtection="1">
      <protection hidden="1"/>
    </xf>
    <xf numFmtId="0" fontId="4" fillId="11" borderId="11" xfId="0" applyFont="1" applyFill="1" applyBorder="1" applyAlignment="1" applyProtection="1">
      <alignment horizontal="center"/>
      <protection hidden="1"/>
    </xf>
    <xf numFmtId="164" fontId="4" fillId="11" borderId="11" xfId="0" applyNumberFormat="1" applyFont="1" applyFill="1" applyBorder="1" applyAlignment="1" applyProtection="1">
      <alignment horizontal="center"/>
      <protection hidden="1"/>
    </xf>
    <xf numFmtId="164" fontId="4" fillId="11" borderId="10" xfId="0" applyNumberFormat="1" applyFont="1" applyFill="1" applyBorder="1" applyAlignment="1" applyProtection="1">
      <alignment horizontal="center"/>
      <protection hidden="1"/>
    </xf>
    <xf numFmtId="164" fontId="9" fillId="5" borderId="3" xfId="0" applyNumberFormat="1" applyFont="1" applyFill="1" applyBorder="1" applyAlignment="1" applyProtection="1">
      <alignment horizontal="center" vertical="center"/>
      <protection hidden="1"/>
    </xf>
    <xf numFmtId="164" fontId="16" fillId="5" borderId="3" xfId="0" applyNumberFormat="1" applyFont="1" applyFill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right" vertical="center"/>
      <protection hidden="1"/>
    </xf>
    <xf numFmtId="166" fontId="0" fillId="0" borderId="5" xfId="0" applyNumberFormat="1" applyBorder="1" applyAlignment="1" applyProtection="1">
      <alignment horizontal="right" vertical="center"/>
      <protection hidden="1"/>
    </xf>
    <xf numFmtId="167" fontId="2" fillId="2" borderId="6" xfId="0" applyNumberFormat="1" applyFont="1" applyFill="1" applyBorder="1" applyAlignment="1" applyProtection="1">
      <alignment horizontal="right" vertical="center"/>
      <protection locked="0"/>
    </xf>
    <xf numFmtId="0" fontId="5" fillId="0" borderId="1" xfId="0" applyFont="1" applyBorder="1" applyProtection="1">
      <protection hidden="1"/>
    </xf>
    <xf numFmtId="164" fontId="0" fillId="0" borderId="0" xfId="0" applyNumberForma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4" fontId="2" fillId="0" borderId="0" xfId="0" applyNumberFormat="1" applyFont="1" applyAlignment="1" applyProtection="1">
      <alignment horizontal="center"/>
      <protection hidden="1"/>
    </xf>
    <xf numFmtId="0" fontId="4" fillId="10" borderId="11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center"/>
      <protection locked="0"/>
    </xf>
    <xf numFmtId="0" fontId="5" fillId="4" borderId="11" xfId="0" applyFont="1" applyFill="1" applyBorder="1" applyProtection="1">
      <protection hidden="1"/>
    </xf>
    <xf numFmtId="0" fontId="4" fillId="4" borderId="11" xfId="0" applyFont="1" applyFill="1" applyBorder="1" applyAlignment="1" applyProtection="1">
      <alignment horizontal="center"/>
      <protection hidden="1"/>
    </xf>
    <xf numFmtId="164" fontId="4" fillId="4" borderId="11" xfId="0" applyNumberFormat="1" applyFont="1" applyFill="1" applyBorder="1" applyAlignment="1" applyProtection="1">
      <alignment horizontal="center"/>
      <protection hidden="1"/>
    </xf>
    <xf numFmtId="164" fontId="4" fillId="4" borderId="10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11" fillId="7" borderId="18" xfId="0" applyFont="1" applyFill="1" applyBorder="1" applyAlignment="1" applyProtection="1">
      <alignment horizontal="center" vertical="center"/>
      <protection hidden="1"/>
    </xf>
    <xf numFmtId="0" fontId="11" fillId="7" borderId="0" xfId="0" applyFont="1" applyFill="1" applyAlignment="1" applyProtection="1">
      <alignment horizontal="center" vertical="center"/>
      <protection hidden="1"/>
    </xf>
    <xf numFmtId="3" fontId="0" fillId="9" borderId="10" xfId="0" applyNumberFormat="1" applyFill="1" applyBorder="1" applyAlignment="1" applyProtection="1">
      <alignment horizontal="center"/>
      <protection hidden="1"/>
    </xf>
    <xf numFmtId="3" fontId="0" fillId="0" borderId="10" xfId="0" applyNumberForma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1" fillId="5" borderId="0" xfId="0" applyFont="1" applyFill="1" applyAlignment="1" applyProtection="1">
      <alignment horizontal="right" vertical="center"/>
      <protection hidden="1"/>
    </xf>
    <xf numFmtId="0" fontId="4" fillId="9" borderId="2" xfId="0" applyFont="1" applyFill="1" applyBorder="1" applyAlignment="1" applyProtection="1">
      <alignment horizontal="center"/>
      <protection locked="0"/>
    </xf>
    <xf numFmtId="0" fontId="4" fillId="9" borderId="2" xfId="0" applyFont="1" applyFill="1" applyBorder="1" applyProtection="1">
      <protection locked="0"/>
    </xf>
    <xf numFmtId="0" fontId="4" fillId="9" borderId="11" xfId="0" applyFont="1" applyFill="1" applyBorder="1" applyAlignment="1" applyProtection="1">
      <alignment horizontal="center"/>
      <protection locked="0"/>
    </xf>
    <xf numFmtId="0" fontId="4" fillId="9" borderId="11" xfId="0" applyFont="1" applyFill="1" applyBorder="1" applyProtection="1"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0" borderId="11" xfId="0" applyFont="1" applyBorder="1" applyProtection="1">
      <protection locked="0"/>
    </xf>
    <xf numFmtId="0" fontId="4" fillId="4" borderId="11" xfId="0" applyFont="1" applyFill="1" applyBorder="1" applyProtection="1">
      <protection locked="0"/>
    </xf>
    <xf numFmtId="0" fontId="4" fillId="11" borderId="11" xfId="0" applyFont="1" applyFill="1" applyBorder="1" applyAlignment="1" applyProtection="1">
      <alignment horizontal="center"/>
      <protection locked="0"/>
    </xf>
    <xf numFmtId="0" fontId="4" fillId="11" borderId="11" xfId="0" applyFont="1" applyFill="1" applyBorder="1" applyProtection="1">
      <protection locked="0"/>
    </xf>
    <xf numFmtId="0" fontId="7" fillId="9" borderId="11" xfId="0" applyFont="1" applyFill="1" applyBorder="1" applyAlignment="1" applyProtection="1">
      <alignment horizontal="center"/>
      <protection locked="0"/>
    </xf>
    <xf numFmtId="0" fontId="7" fillId="9" borderId="11" xfId="0" applyFont="1" applyFill="1" applyBorder="1" applyProtection="1"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9" xfId="0" applyFont="1" applyBorder="1" applyProtection="1">
      <protection locked="0"/>
    </xf>
    <xf numFmtId="0" fontId="7" fillId="9" borderId="2" xfId="0" applyFont="1" applyFill="1" applyBorder="1" applyAlignment="1" applyProtection="1">
      <alignment horizontal="center"/>
      <protection locked="0"/>
    </xf>
    <xf numFmtId="0" fontId="7" fillId="9" borderId="2" xfId="0" applyFont="1" applyFill="1" applyBorder="1" applyProtection="1"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2" xfId="0" applyFont="1" applyBorder="1" applyProtection="1">
      <protection locked="0"/>
    </xf>
    <xf numFmtId="0" fontId="0" fillId="0" borderId="0" xfId="0" applyAlignment="1" applyProtection="1">
      <alignment horizontal="left"/>
      <protection hidden="1"/>
    </xf>
    <xf numFmtId="0" fontId="4" fillId="17" borderId="11" xfId="0" applyFont="1" applyFill="1" applyBorder="1" applyAlignment="1" applyProtection="1">
      <alignment horizontal="center"/>
      <protection locked="0"/>
    </xf>
    <xf numFmtId="0" fontId="4" fillId="17" borderId="11" xfId="0" applyFont="1" applyFill="1" applyBorder="1" applyProtection="1">
      <protection locked="0"/>
    </xf>
    <xf numFmtId="0" fontId="5" fillId="17" borderId="11" xfId="0" applyFont="1" applyFill="1" applyBorder="1" applyProtection="1">
      <protection hidden="1"/>
    </xf>
    <xf numFmtId="0" fontId="4" fillId="17" borderId="11" xfId="0" applyFont="1" applyFill="1" applyBorder="1" applyAlignment="1" applyProtection="1">
      <alignment horizontal="center"/>
      <protection hidden="1"/>
    </xf>
    <xf numFmtId="164" fontId="4" fillId="17" borderId="11" xfId="0" applyNumberFormat="1" applyFont="1" applyFill="1" applyBorder="1" applyAlignment="1" applyProtection="1">
      <alignment horizontal="center"/>
      <protection hidden="1"/>
    </xf>
    <xf numFmtId="164" fontId="4" fillId="17" borderId="10" xfId="0" applyNumberFormat="1" applyFont="1" applyFill="1" applyBorder="1" applyAlignment="1" applyProtection="1">
      <alignment horizontal="center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164" fontId="16" fillId="3" borderId="3" xfId="0" applyNumberFormat="1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vertical="center"/>
      <protection hidden="1"/>
    </xf>
    <xf numFmtId="0" fontId="4" fillId="0" borderId="26" xfId="0" applyFont="1" applyBorder="1" applyAlignment="1" applyProtection="1">
      <alignment horizontal="center"/>
      <protection locked="0"/>
    </xf>
    <xf numFmtId="0" fontId="4" fillId="0" borderId="27" xfId="0" applyFont="1" applyBorder="1" applyProtection="1">
      <protection locked="0"/>
    </xf>
    <xf numFmtId="0" fontId="4" fillId="2" borderId="27" xfId="0" applyFont="1" applyFill="1" applyBorder="1" applyAlignment="1" applyProtection="1">
      <alignment horizontal="center"/>
      <protection locked="0"/>
    </xf>
    <xf numFmtId="0" fontId="4" fillId="0" borderId="27" xfId="0" applyFont="1" applyBorder="1" applyProtection="1">
      <protection hidden="1"/>
    </xf>
    <xf numFmtId="0" fontId="4" fillId="0" borderId="27" xfId="0" applyFont="1" applyBorder="1" applyAlignment="1" applyProtection="1">
      <alignment horizontal="center"/>
      <protection hidden="1"/>
    </xf>
    <xf numFmtId="164" fontId="4" fillId="0" borderId="27" xfId="0" applyNumberFormat="1" applyFont="1" applyBorder="1" applyAlignment="1" applyProtection="1">
      <alignment horizontal="center"/>
      <protection hidden="1"/>
    </xf>
    <xf numFmtId="164" fontId="4" fillId="0" borderId="28" xfId="0" applyNumberFormat="1" applyFont="1" applyBorder="1" applyAlignment="1" applyProtection="1">
      <alignment horizontal="center"/>
      <protection hidden="1"/>
    </xf>
    <xf numFmtId="0" fontId="4" fillId="9" borderId="29" xfId="0" applyFont="1" applyFill="1" applyBorder="1" applyAlignment="1" applyProtection="1">
      <alignment horizontal="center"/>
      <protection locked="0"/>
    </xf>
    <xf numFmtId="164" fontId="4" fillId="9" borderId="30" xfId="0" applyNumberFormat="1" applyFont="1" applyFill="1" applyBorder="1" applyAlignment="1" applyProtection="1">
      <alignment horizontal="center"/>
      <protection hidden="1"/>
    </xf>
    <xf numFmtId="0" fontId="4" fillId="0" borderId="29" xfId="0" applyFont="1" applyBorder="1" applyAlignment="1" applyProtection="1">
      <alignment horizontal="center"/>
      <protection locked="0"/>
    </xf>
    <xf numFmtId="164" fontId="4" fillId="0" borderId="30" xfId="0" applyNumberFormat="1" applyFont="1" applyBorder="1" applyAlignment="1" applyProtection="1">
      <alignment horizontal="center"/>
      <protection hidden="1"/>
    </xf>
    <xf numFmtId="0" fontId="4" fillId="2" borderId="32" xfId="0" applyFont="1" applyFill="1" applyBorder="1" applyAlignment="1" applyProtection="1">
      <alignment horizontal="center"/>
      <protection locked="0"/>
    </xf>
    <xf numFmtId="0" fontId="4" fillId="0" borderId="31" xfId="0" applyFont="1" applyBorder="1" applyAlignment="1" applyProtection="1">
      <alignment horizontal="center"/>
      <protection locked="0"/>
    </xf>
    <xf numFmtId="0" fontId="4" fillId="0" borderId="32" xfId="0" applyFont="1" applyBorder="1" applyProtection="1">
      <protection locked="0"/>
    </xf>
    <xf numFmtId="0" fontId="4" fillId="0" borderId="32" xfId="0" applyFont="1" applyBorder="1" applyProtection="1">
      <protection hidden="1"/>
    </xf>
    <xf numFmtId="0" fontId="4" fillId="0" borderId="32" xfId="0" applyFont="1" applyBorder="1" applyAlignment="1" applyProtection="1">
      <alignment horizontal="center"/>
      <protection hidden="1"/>
    </xf>
    <xf numFmtId="164" fontId="4" fillId="0" borderId="32" xfId="0" applyNumberFormat="1" applyFont="1" applyBorder="1" applyAlignment="1" applyProtection="1">
      <alignment horizontal="center"/>
      <protection hidden="1"/>
    </xf>
    <xf numFmtId="164" fontId="4" fillId="0" borderId="33" xfId="0" applyNumberFormat="1" applyFont="1" applyBorder="1" applyAlignment="1" applyProtection="1">
      <alignment horizontal="center"/>
      <protection hidden="1"/>
    </xf>
    <xf numFmtId="0" fontId="4" fillId="9" borderId="26" xfId="0" applyFont="1" applyFill="1" applyBorder="1" applyAlignment="1" applyProtection="1">
      <alignment horizontal="center"/>
      <protection locked="0"/>
    </xf>
    <xf numFmtId="0" fontId="4" fillId="9" borderId="27" xfId="0" applyFont="1" applyFill="1" applyBorder="1" applyProtection="1">
      <protection locked="0"/>
    </xf>
    <xf numFmtId="0" fontId="4" fillId="9" borderId="27" xfId="0" applyFont="1" applyFill="1" applyBorder="1" applyProtection="1">
      <protection hidden="1"/>
    </xf>
    <xf numFmtId="0" fontId="4" fillId="9" borderId="27" xfId="0" applyFont="1" applyFill="1" applyBorder="1" applyAlignment="1" applyProtection="1">
      <alignment horizontal="center"/>
      <protection hidden="1"/>
    </xf>
    <xf numFmtId="164" fontId="4" fillId="9" borderId="27" xfId="0" applyNumberFormat="1" applyFont="1" applyFill="1" applyBorder="1" applyAlignment="1" applyProtection="1">
      <alignment horizontal="center"/>
      <protection hidden="1"/>
    </xf>
    <xf numFmtId="164" fontId="4" fillId="9" borderId="28" xfId="0" applyNumberFormat="1" applyFont="1" applyFill="1" applyBorder="1" applyAlignment="1" applyProtection="1">
      <alignment horizontal="center"/>
      <protection hidden="1"/>
    </xf>
    <xf numFmtId="0" fontId="4" fillId="5" borderId="11" xfId="0" applyFont="1" applyFill="1" applyBorder="1" applyAlignment="1" applyProtection="1">
      <alignment horizontal="center"/>
      <protection locked="0"/>
    </xf>
    <xf numFmtId="0" fontId="4" fillId="5" borderId="11" xfId="0" applyFont="1" applyFill="1" applyBorder="1" applyProtection="1">
      <protection locked="0"/>
    </xf>
    <xf numFmtId="0" fontId="4" fillId="5" borderId="11" xfId="0" applyFont="1" applyFill="1" applyBorder="1" applyAlignment="1" applyProtection="1">
      <alignment horizontal="center"/>
      <protection hidden="1"/>
    </xf>
    <xf numFmtId="164" fontId="4" fillId="5" borderId="11" xfId="0" applyNumberFormat="1" applyFont="1" applyFill="1" applyBorder="1" applyAlignment="1" applyProtection="1">
      <alignment horizontal="center"/>
      <protection hidden="1"/>
    </xf>
    <xf numFmtId="164" fontId="4" fillId="5" borderId="10" xfId="0" applyNumberFormat="1" applyFont="1" applyFill="1" applyBorder="1" applyAlignment="1" applyProtection="1">
      <alignment horizontal="center"/>
      <protection hidden="1"/>
    </xf>
    <xf numFmtId="3" fontId="0" fillId="5" borderId="10" xfId="0" applyNumberFormat="1" applyFill="1" applyBorder="1" applyAlignment="1" applyProtection="1">
      <alignment horizontal="center"/>
      <protection hidden="1"/>
    </xf>
    <xf numFmtId="0" fontId="4" fillId="6" borderId="11" xfId="0" applyFont="1" applyFill="1" applyBorder="1" applyAlignment="1" applyProtection="1">
      <alignment horizontal="center"/>
      <protection locked="0"/>
    </xf>
    <xf numFmtId="0" fontId="4" fillId="6" borderId="11" xfId="0" applyFont="1" applyFill="1" applyBorder="1" applyProtection="1">
      <protection locked="0"/>
    </xf>
    <xf numFmtId="0" fontId="5" fillId="6" borderId="11" xfId="0" applyFont="1" applyFill="1" applyBorder="1" applyProtection="1">
      <protection hidden="1"/>
    </xf>
    <xf numFmtId="0" fontId="4" fillId="6" borderId="11" xfId="0" applyFont="1" applyFill="1" applyBorder="1" applyAlignment="1" applyProtection="1">
      <alignment horizontal="center"/>
      <protection hidden="1"/>
    </xf>
    <xf numFmtId="164" fontId="4" fillId="6" borderId="11" xfId="0" applyNumberFormat="1" applyFont="1" applyFill="1" applyBorder="1" applyAlignment="1" applyProtection="1">
      <alignment horizontal="center"/>
      <protection hidden="1"/>
    </xf>
    <xf numFmtId="164" fontId="4" fillId="6" borderId="10" xfId="0" applyNumberFormat="1" applyFont="1" applyFill="1" applyBorder="1" applyAlignment="1" applyProtection="1">
      <alignment horizontal="center"/>
      <protection hidden="1"/>
    </xf>
    <xf numFmtId="3" fontId="0" fillId="6" borderId="10" xfId="0" applyNumberFormat="1" applyFill="1" applyBorder="1" applyAlignment="1" applyProtection="1">
      <alignment horizontal="center"/>
      <protection hidden="1"/>
    </xf>
    <xf numFmtId="3" fontId="0" fillId="17" borderId="10" xfId="0" applyNumberFormat="1" applyFill="1" applyBorder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169" fontId="29" fillId="0" borderId="0" xfId="0" applyNumberFormat="1" applyFont="1" applyAlignment="1" applyProtection="1">
      <alignment horizontal="left" vertical="center"/>
      <protection hidden="1"/>
    </xf>
    <xf numFmtId="169" fontId="29" fillId="0" borderId="0" xfId="0" applyNumberFormat="1" applyFont="1" applyAlignment="1" applyProtection="1">
      <alignment horizontal="center" vertical="center"/>
      <protection hidden="1"/>
    </xf>
    <xf numFmtId="0" fontId="28" fillId="19" borderId="0" xfId="0" applyFont="1" applyFill="1" applyAlignment="1" applyProtection="1">
      <alignment horizontal="center"/>
      <protection hidden="1"/>
    </xf>
    <xf numFmtId="0" fontId="33" fillId="0" borderId="35" xfId="0" applyFont="1" applyBorder="1" applyAlignment="1" applyProtection="1">
      <alignment horizontal="center"/>
      <protection hidden="1"/>
    </xf>
    <xf numFmtId="0" fontId="32" fillId="0" borderId="22" xfId="0" applyFont="1" applyBorder="1" applyAlignment="1" applyProtection="1">
      <alignment horizontal="left"/>
      <protection hidden="1"/>
    </xf>
    <xf numFmtId="170" fontId="32" fillId="21" borderId="23" xfId="0" applyNumberFormat="1" applyFont="1" applyFill="1" applyBorder="1" applyAlignment="1" applyProtection="1">
      <alignment horizontal="center"/>
      <protection hidden="1"/>
    </xf>
    <xf numFmtId="0" fontId="33" fillId="0" borderId="22" xfId="0" applyFont="1" applyBorder="1" applyAlignment="1" applyProtection="1">
      <alignment horizontal="center"/>
      <protection hidden="1"/>
    </xf>
    <xf numFmtId="0" fontId="33" fillId="0" borderId="23" xfId="0" applyFont="1" applyBorder="1" applyAlignment="1" applyProtection="1">
      <alignment horizontal="center"/>
      <protection hidden="1"/>
    </xf>
    <xf numFmtId="0" fontId="33" fillId="0" borderId="41" xfId="0" applyFont="1" applyBorder="1" applyAlignment="1" applyProtection="1">
      <alignment horizontal="center"/>
      <protection hidden="1"/>
    </xf>
    <xf numFmtId="0" fontId="32" fillId="21" borderId="23" xfId="0" applyFont="1" applyFill="1" applyBorder="1" applyAlignment="1" applyProtection="1">
      <alignment horizontal="center"/>
      <protection hidden="1"/>
    </xf>
    <xf numFmtId="0" fontId="36" fillId="0" borderId="0" xfId="0" applyFont="1" applyAlignment="1">
      <alignment horizontal="center"/>
    </xf>
    <xf numFmtId="0" fontId="32" fillId="21" borderId="22" xfId="0" applyFont="1" applyFill="1" applyBorder="1" applyAlignment="1" applyProtection="1">
      <alignment horizontal="center"/>
      <protection hidden="1"/>
    </xf>
    <xf numFmtId="0" fontId="37" fillId="21" borderId="22" xfId="0" applyFont="1" applyFill="1" applyBorder="1" applyAlignment="1" applyProtection="1">
      <alignment horizontal="center"/>
      <protection hidden="1"/>
    </xf>
    <xf numFmtId="0" fontId="0" fillId="21" borderId="22" xfId="0" applyFill="1" applyBorder="1" applyAlignment="1" applyProtection="1">
      <alignment horizontal="center"/>
      <protection hidden="1"/>
    </xf>
    <xf numFmtId="0" fontId="32" fillId="26" borderId="22" xfId="0" applyFont="1" applyFill="1" applyBorder="1" applyAlignment="1" applyProtection="1">
      <alignment horizontal="center"/>
      <protection hidden="1"/>
    </xf>
    <xf numFmtId="0" fontId="33" fillId="25" borderId="22" xfId="0" applyFont="1" applyFill="1" applyBorder="1" applyAlignment="1" applyProtection="1">
      <alignment horizontal="center"/>
      <protection hidden="1"/>
    </xf>
    <xf numFmtId="0" fontId="41" fillId="0" borderId="22" xfId="0" applyFont="1" applyBorder="1" applyAlignment="1" applyProtection="1">
      <alignment horizontal="center"/>
      <protection hidden="1"/>
    </xf>
    <xf numFmtId="0" fontId="28" fillId="19" borderId="0" xfId="0" applyFont="1" applyFill="1" applyProtection="1">
      <protection hidden="1"/>
    </xf>
    <xf numFmtId="0" fontId="41" fillId="25" borderId="23" xfId="0" applyFont="1" applyFill="1" applyBorder="1" applyAlignment="1" applyProtection="1">
      <alignment horizontal="center"/>
      <protection hidden="1"/>
    </xf>
    <xf numFmtId="0" fontId="41" fillId="25" borderId="22" xfId="0" applyFont="1" applyFill="1" applyBorder="1" applyAlignment="1" applyProtection="1">
      <alignment horizontal="center"/>
      <protection hidden="1"/>
    </xf>
    <xf numFmtId="170" fontId="32" fillId="27" borderId="23" xfId="0" applyNumberFormat="1" applyFont="1" applyFill="1" applyBorder="1" applyAlignment="1" applyProtection="1">
      <alignment horizontal="center"/>
      <protection hidden="1"/>
    </xf>
    <xf numFmtId="0" fontId="43" fillId="0" borderId="11" xfId="0" applyFont="1" applyBorder="1" applyProtection="1">
      <protection locked="0"/>
    </xf>
    <xf numFmtId="0" fontId="32" fillId="29" borderId="22" xfId="0" applyFont="1" applyFill="1" applyBorder="1" applyAlignment="1" applyProtection="1">
      <alignment horizontal="center"/>
      <protection hidden="1"/>
    </xf>
    <xf numFmtId="170" fontId="32" fillId="29" borderId="23" xfId="0" applyNumberFormat="1" applyFont="1" applyFill="1" applyBorder="1" applyAlignment="1" applyProtection="1">
      <alignment horizontal="center"/>
      <protection hidden="1"/>
    </xf>
    <xf numFmtId="0" fontId="32" fillId="30" borderId="22" xfId="0" applyFont="1" applyFill="1" applyBorder="1" applyAlignment="1" applyProtection="1">
      <alignment horizontal="center"/>
      <protection hidden="1"/>
    </xf>
    <xf numFmtId="170" fontId="32" fillId="30" borderId="23" xfId="0" applyNumberFormat="1" applyFont="1" applyFill="1" applyBorder="1" applyAlignment="1" applyProtection="1">
      <alignment horizontal="center"/>
      <protection hidden="1"/>
    </xf>
    <xf numFmtId="0" fontId="33" fillId="0" borderId="48" xfId="0" applyFont="1" applyBorder="1" applyAlignment="1" applyProtection="1">
      <alignment horizontal="center"/>
      <protection hidden="1"/>
    </xf>
    <xf numFmtId="0" fontId="1" fillId="33" borderId="0" xfId="0" applyFont="1" applyFill="1" applyAlignment="1" applyProtection="1">
      <alignment horizontal="center" vertical="center"/>
      <protection hidden="1"/>
    </xf>
    <xf numFmtId="0" fontId="1" fillId="33" borderId="0" xfId="0" applyFont="1" applyFill="1" applyAlignment="1" applyProtection="1">
      <alignment vertical="center"/>
      <protection hidden="1"/>
    </xf>
    <xf numFmtId="1" fontId="6" fillId="33" borderId="0" xfId="0" applyNumberFormat="1" applyFont="1" applyFill="1" applyAlignment="1" applyProtection="1">
      <alignment horizontal="center" vertical="center"/>
      <protection hidden="1"/>
    </xf>
    <xf numFmtId="164" fontId="6" fillId="33" borderId="0" xfId="0" applyNumberFormat="1" applyFont="1" applyFill="1" applyAlignment="1" applyProtection="1">
      <alignment horizontal="center" vertical="center"/>
      <protection hidden="1"/>
    </xf>
    <xf numFmtId="0" fontId="45" fillId="33" borderId="0" xfId="0" applyFont="1" applyFill="1" applyAlignment="1" applyProtection="1">
      <alignment vertical="center"/>
      <protection hidden="1"/>
    </xf>
    <xf numFmtId="0" fontId="43" fillId="4" borderId="11" xfId="0" applyFont="1" applyFill="1" applyBorder="1" applyAlignment="1" applyProtection="1">
      <alignment horizontal="center"/>
      <protection locked="0"/>
    </xf>
    <xf numFmtId="0" fontId="43" fillId="4" borderId="11" xfId="0" applyFont="1" applyFill="1" applyBorder="1" applyProtection="1">
      <protection locked="0"/>
    </xf>
    <xf numFmtId="0" fontId="47" fillId="4" borderId="11" xfId="0" applyFont="1" applyFill="1" applyBorder="1" applyProtection="1">
      <protection hidden="1"/>
    </xf>
    <xf numFmtId="0" fontId="43" fillId="4" borderId="11" xfId="0" applyFont="1" applyFill="1" applyBorder="1" applyAlignment="1" applyProtection="1">
      <alignment horizontal="center"/>
      <protection hidden="1"/>
    </xf>
    <xf numFmtId="164" fontId="43" fillId="4" borderId="11" xfId="0" applyNumberFormat="1" applyFont="1" applyFill="1" applyBorder="1" applyAlignment="1" applyProtection="1">
      <alignment horizontal="center"/>
      <protection hidden="1"/>
    </xf>
    <xf numFmtId="164" fontId="43" fillId="4" borderId="10" xfId="0" applyNumberFormat="1" applyFont="1" applyFill="1" applyBorder="1" applyAlignment="1" applyProtection="1">
      <alignment horizontal="center"/>
      <protection hidden="1"/>
    </xf>
    <xf numFmtId="0" fontId="43" fillId="2" borderId="11" xfId="0" applyFont="1" applyFill="1" applyBorder="1" applyAlignment="1" applyProtection="1">
      <alignment horizontal="center"/>
      <protection locked="0"/>
    </xf>
    <xf numFmtId="170" fontId="37" fillId="29" borderId="23" xfId="0" applyNumberFormat="1" applyFont="1" applyFill="1" applyBorder="1" applyAlignment="1" applyProtection="1">
      <alignment horizontal="center"/>
      <protection hidden="1"/>
    </xf>
    <xf numFmtId="0" fontId="43" fillId="0" borderId="11" xfId="0" applyFont="1" applyBorder="1" applyAlignment="1" applyProtection="1">
      <alignment horizontal="center"/>
      <protection locked="0"/>
    </xf>
    <xf numFmtId="0" fontId="47" fillId="0" borderId="11" xfId="0" applyFont="1" applyBorder="1" applyProtection="1">
      <protection hidden="1"/>
    </xf>
    <xf numFmtId="0" fontId="43" fillId="0" borderId="11" xfId="0" applyFont="1" applyBorder="1" applyAlignment="1" applyProtection="1">
      <alignment horizontal="center"/>
      <protection hidden="1"/>
    </xf>
    <xf numFmtId="164" fontId="43" fillId="0" borderId="11" xfId="0" applyNumberFormat="1" applyFont="1" applyBorder="1" applyAlignment="1" applyProtection="1">
      <alignment horizontal="center"/>
      <protection hidden="1"/>
    </xf>
    <xf numFmtId="164" fontId="43" fillId="0" borderId="10" xfId="0" applyNumberFormat="1" applyFont="1" applyBorder="1" applyAlignment="1" applyProtection="1">
      <alignment horizontal="center"/>
      <protection hidden="1"/>
    </xf>
    <xf numFmtId="3" fontId="0" fillId="4" borderId="10" xfId="0" applyNumberFormat="1" applyFill="1" applyBorder="1" applyAlignment="1" applyProtection="1">
      <alignment horizontal="center"/>
      <protection hidden="1"/>
    </xf>
    <xf numFmtId="0" fontId="4" fillId="35" borderId="11" xfId="0" applyFont="1" applyFill="1" applyBorder="1" applyAlignment="1" applyProtection="1">
      <alignment horizontal="center"/>
      <protection locked="0"/>
    </xf>
    <xf numFmtId="0" fontId="43" fillId="35" borderId="11" xfId="0" applyFont="1" applyFill="1" applyBorder="1" applyProtection="1">
      <protection locked="0"/>
    </xf>
    <xf numFmtId="0" fontId="4" fillId="36" borderId="11" xfId="0" applyFont="1" applyFill="1" applyBorder="1" applyAlignment="1" applyProtection="1">
      <alignment horizontal="center"/>
      <protection locked="0"/>
    </xf>
    <xf numFmtId="0" fontId="4" fillId="35" borderId="11" xfId="0" applyFont="1" applyFill="1" applyBorder="1" applyAlignment="1" applyProtection="1">
      <alignment horizontal="center"/>
      <protection hidden="1"/>
    </xf>
    <xf numFmtId="164" fontId="4" fillId="35" borderId="11" xfId="0" applyNumberFormat="1" applyFont="1" applyFill="1" applyBorder="1" applyAlignment="1" applyProtection="1">
      <alignment horizontal="center"/>
      <protection hidden="1"/>
    </xf>
    <xf numFmtId="164" fontId="4" fillId="35" borderId="10" xfId="0" applyNumberFormat="1" applyFont="1" applyFill="1" applyBorder="1" applyAlignment="1" applyProtection="1">
      <alignment horizontal="center"/>
      <protection hidden="1"/>
    </xf>
    <xf numFmtId="3" fontId="0" fillId="35" borderId="10" xfId="0" applyNumberFormat="1" applyFill="1" applyBorder="1" applyAlignment="1" applyProtection="1">
      <alignment horizontal="center"/>
      <protection hidden="1"/>
    </xf>
    <xf numFmtId="0" fontId="4" fillId="4" borderId="29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Protection="1">
      <protection hidden="1"/>
    </xf>
    <xf numFmtId="164" fontId="4" fillId="4" borderId="30" xfId="0" applyNumberFormat="1" applyFont="1" applyFill="1" applyBorder="1" applyAlignment="1" applyProtection="1">
      <alignment horizontal="center"/>
      <protection hidden="1"/>
    </xf>
    <xf numFmtId="0" fontId="4" fillId="9" borderId="31" xfId="0" applyFont="1" applyFill="1" applyBorder="1" applyAlignment="1" applyProtection="1">
      <alignment horizontal="center"/>
      <protection locked="0"/>
    </xf>
    <xf numFmtId="0" fontId="4" fillId="9" borderId="32" xfId="0" applyFont="1" applyFill="1" applyBorder="1" applyProtection="1">
      <protection locked="0"/>
    </xf>
    <xf numFmtId="0" fontId="4" fillId="9" borderId="32" xfId="0" applyFont="1" applyFill="1" applyBorder="1" applyProtection="1">
      <protection hidden="1"/>
    </xf>
    <xf numFmtId="0" fontId="4" fillId="9" borderId="32" xfId="0" applyFont="1" applyFill="1" applyBorder="1" applyAlignment="1" applyProtection="1">
      <alignment horizontal="center"/>
      <protection hidden="1"/>
    </xf>
    <xf numFmtId="164" fontId="4" fillId="9" borderId="32" xfId="0" applyNumberFormat="1" applyFont="1" applyFill="1" applyBorder="1" applyAlignment="1" applyProtection="1">
      <alignment horizontal="center"/>
      <protection hidden="1"/>
    </xf>
    <xf numFmtId="164" fontId="4" fillId="9" borderId="33" xfId="0" applyNumberFormat="1" applyFont="1" applyFill="1" applyBorder="1" applyAlignment="1" applyProtection="1">
      <alignment horizontal="center"/>
      <protection hidden="1"/>
    </xf>
    <xf numFmtId="0" fontId="43" fillId="9" borderId="11" xfId="0" applyFont="1" applyFill="1" applyBorder="1" applyProtection="1">
      <protection locked="0"/>
    </xf>
    <xf numFmtId="0" fontId="48" fillId="21" borderId="22" xfId="0" applyFont="1" applyFill="1" applyBorder="1" applyAlignment="1" applyProtection="1">
      <alignment horizontal="center"/>
      <protection hidden="1"/>
    </xf>
    <xf numFmtId="170" fontId="48" fillId="29" borderId="23" xfId="0" applyNumberFormat="1" applyFont="1" applyFill="1" applyBorder="1" applyAlignment="1" applyProtection="1">
      <alignment horizontal="center"/>
      <protection hidden="1"/>
    </xf>
    <xf numFmtId="0" fontId="4" fillId="37" borderId="11" xfId="0" applyFont="1" applyFill="1" applyBorder="1" applyAlignment="1" applyProtection="1">
      <alignment horizontal="center"/>
      <protection locked="0"/>
    </xf>
    <xf numFmtId="0" fontId="4" fillId="37" borderId="11" xfId="0" applyFont="1" applyFill="1" applyBorder="1" applyProtection="1">
      <protection locked="0"/>
    </xf>
    <xf numFmtId="0" fontId="5" fillId="37" borderId="11" xfId="0" applyFont="1" applyFill="1" applyBorder="1" applyProtection="1">
      <protection hidden="1"/>
    </xf>
    <xf numFmtId="0" fontId="4" fillId="37" borderId="11" xfId="0" applyFont="1" applyFill="1" applyBorder="1" applyAlignment="1" applyProtection="1">
      <alignment horizontal="center"/>
      <protection hidden="1"/>
    </xf>
    <xf numFmtId="164" fontId="4" fillId="37" borderId="11" xfId="0" applyNumberFormat="1" applyFont="1" applyFill="1" applyBorder="1" applyAlignment="1" applyProtection="1">
      <alignment horizontal="center"/>
      <protection hidden="1"/>
    </xf>
    <xf numFmtId="164" fontId="4" fillId="37" borderId="10" xfId="0" applyNumberFormat="1" applyFont="1" applyFill="1" applyBorder="1" applyAlignment="1" applyProtection="1">
      <alignment horizontal="center"/>
      <protection hidden="1"/>
    </xf>
    <xf numFmtId="0" fontId="43" fillId="9" borderId="11" xfId="0" applyFont="1" applyFill="1" applyBorder="1" applyAlignment="1" applyProtection="1">
      <alignment horizontal="center"/>
      <protection locked="0"/>
    </xf>
    <xf numFmtId="0" fontId="43" fillId="6" borderId="11" xfId="0" applyFont="1" applyFill="1" applyBorder="1" applyAlignment="1" applyProtection="1">
      <alignment horizontal="center"/>
      <protection locked="0"/>
    </xf>
    <xf numFmtId="0" fontId="47" fillId="9" borderId="11" xfId="0" applyFont="1" applyFill="1" applyBorder="1" applyProtection="1">
      <protection hidden="1"/>
    </xf>
    <xf numFmtId="0" fontId="43" fillId="9" borderId="11" xfId="0" applyFont="1" applyFill="1" applyBorder="1" applyAlignment="1" applyProtection="1">
      <alignment horizontal="center"/>
      <protection hidden="1"/>
    </xf>
    <xf numFmtId="164" fontId="43" fillId="9" borderId="11" xfId="0" applyNumberFormat="1" applyFont="1" applyFill="1" applyBorder="1" applyAlignment="1" applyProtection="1">
      <alignment horizontal="center"/>
      <protection hidden="1"/>
    </xf>
    <xf numFmtId="164" fontId="43" fillId="9" borderId="10" xfId="0" applyNumberFormat="1" applyFont="1" applyFill="1" applyBorder="1" applyAlignment="1" applyProtection="1">
      <alignment horizontal="center"/>
      <protection hidden="1"/>
    </xf>
    <xf numFmtId="0" fontId="43" fillId="6" borderId="11" xfId="0" applyFont="1" applyFill="1" applyBorder="1" applyProtection="1">
      <protection locked="0"/>
    </xf>
    <xf numFmtId="0" fontId="47" fillId="6" borderId="11" xfId="0" applyFont="1" applyFill="1" applyBorder="1" applyProtection="1">
      <protection hidden="1"/>
    </xf>
    <xf numFmtId="0" fontId="43" fillId="6" borderId="11" xfId="0" applyFont="1" applyFill="1" applyBorder="1" applyAlignment="1" applyProtection="1">
      <alignment horizontal="center"/>
      <protection hidden="1"/>
    </xf>
    <xf numFmtId="164" fontId="43" fillId="6" borderId="11" xfId="0" applyNumberFormat="1" applyFont="1" applyFill="1" applyBorder="1" applyAlignment="1" applyProtection="1">
      <alignment horizontal="center"/>
      <protection hidden="1"/>
    </xf>
    <xf numFmtId="164" fontId="43" fillId="6" borderId="10" xfId="0" applyNumberFormat="1" applyFont="1" applyFill="1" applyBorder="1" applyAlignment="1" applyProtection="1">
      <alignment horizontal="center"/>
      <protection hidden="1"/>
    </xf>
    <xf numFmtId="0" fontId="4" fillId="38" borderId="11" xfId="0" applyFont="1" applyFill="1" applyBorder="1" applyAlignment="1" applyProtection="1">
      <alignment horizontal="center"/>
      <protection locked="0"/>
    </xf>
    <xf numFmtId="0" fontId="4" fillId="38" borderId="11" xfId="0" applyFont="1" applyFill="1" applyBorder="1" applyProtection="1">
      <protection locked="0"/>
    </xf>
    <xf numFmtId="0" fontId="5" fillId="38" borderId="11" xfId="0" applyFont="1" applyFill="1" applyBorder="1" applyProtection="1">
      <protection hidden="1"/>
    </xf>
    <xf numFmtId="0" fontId="4" fillId="38" borderId="11" xfId="0" applyFont="1" applyFill="1" applyBorder="1" applyAlignment="1" applyProtection="1">
      <alignment horizontal="center"/>
      <protection hidden="1"/>
    </xf>
    <xf numFmtId="164" fontId="4" fillId="38" borderId="11" xfId="0" applyNumberFormat="1" applyFont="1" applyFill="1" applyBorder="1" applyAlignment="1" applyProtection="1">
      <alignment horizontal="center"/>
      <protection hidden="1"/>
    </xf>
    <xf numFmtId="164" fontId="4" fillId="38" borderId="10" xfId="0" applyNumberFormat="1" applyFont="1" applyFill="1" applyBorder="1" applyAlignment="1" applyProtection="1">
      <alignment horizontal="center"/>
      <protection hidden="1"/>
    </xf>
    <xf numFmtId="0" fontId="4" fillId="39" borderId="11" xfId="0" applyFont="1" applyFill="1" applyBorder="1" applyAlignment="1" applyProtection="1">
      <alignment horizontal="center"/>
      <protection locked="0"/>
    </xf>
    <xf numFmtId="0" fontId="4" fillId="39" borderId="11" xfId="0" applyFont="1" applyFill="1" applyBorder="1" applyProtection="1">
      <protection locked="0"/>
    </xf>
    <xf numFmtId="0" fontId="5" fillId="39" borderId="11" xfId="0" applyFont="1" applyFill="1" applyBorder="1" applyProtection="1">
      <protection hidden="1"/>
    </xf>
    <xf numFmtId="0" fontId="4" fillId="39" borderId="11" xfId="0" applyFont="1" applyFill="1" applyBorder="1" applyAlignment="1" applyProtection="1">
      <alignment horizontal="center"/>
      <protection hidden="1"/>
    </xf>
    <xf numFmtId="164" fontId="4" fillId="39" borderId="11" xfId="0" applyNumberFormat="1" applyFont="1" applyFill="1" applyBorder="1" applyAlignment="1" applyProtection="1">
      <alignment horizontal="center"/>
      <protection hidden="1"/>
    </xf>
    <xf numFmtId="164" fontId="4" fillId="39" borderId="10" xfId="0" applyNumberFormat="1" applyFont="1" applyFill="1" applyBorder="1" applyAlignment="1" applyProtection="1">
      <alignment horizontal="center"/>
      <protection hidden="1"/>
    </xf>
    <xf numFmtId="0" fontId="44" fillId="33" borderId="0" xfId="0" applyFont="1" applyFill="1" applyAlignment="1" applyProtection="1">
      <alignment horizontal="center" vertical="center"/>
      <protection hidden="1"/>
    </xf>
    <xf numFmtId="164" fontId="24" fillId="3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26" fillId="15" borderId="0" xfId="0" applyFont="1" applyFill="1" applyAlignment="1" applyProtection="1">
      <alignment horizontal="center" vertical="center" wrapText="1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0" fillId="16" borderId="10" xfId="0" applyFill="1" applyBorder="1" applyAlignment="1" applyProtection="1">
      <alignment horizontal="center" vertical="center" wrapText="1"/>
      <protection locked="0"/>
    </xf>
    <xf numFmtId="0" fontId="0" fillId="16" borderId="24" xfId="0" applyFill="1" applyBorder="1" applyAlignment="1" applyProtection="1">
      <alignment horizontal="center" vertical="center" wrapText="1"/>
      <protection locked="0"/>
    </xf>
    <xf numFmtId="0" fontId="0" fillId="16" borderId="25" xfId="0" applyFill="1" applyBorder="1" applyAlignment="1" applyProtection="1">
      <alignment horizontal="center" vertical="center" wrapText="1"/>
      <protection locked="0"/>
    </xf>
    <xf numFmtId="164" fontId="25" fillId="3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1" fillId="3" borderId="14" xfId="0" applyFont="1" applyFill="1" applyBorder="1" applyAlignment="1" applyProtection="1">
      <alignment horizontal="center" vertical="center"/>
      <protection hidden="1"/>
    </xf>
    <xf numFmtId="0" fontId="1" fillId="3" borderId="12" xfId="0" applyFont="1" applyFill="1" applyBorder="1" applyAlignment="1" applyProtection="1">
      <alignment horizontal="center" vertical="center"/>
      <protection hidden="1"/>
    </xf>
    <xf numFmtId="0" fontId="1" fillId="3" borderId="8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164" fontId="1" fillId="13" borderId="8" xfId="0" applyNumberFormat="1" applyFont="1" applyFill="1" applyBorder="1" applyAlignment="1" applyProtection="1">
      <alignment horizontal="center" vertical="center"/>
      <protection hidden="1"/>
    </xf>
    <xf numFmtId="164" fontId="1" fillId="13" borderId="0" xfId="0" applyNumberFormat="1" applyFont="1" applyFill="1" applyAlignment="1" applyProtection="1">
      <alignment horizontal="center" vertical="center"/>
      <protection hidden="1"/>
    </xf>
    <xf numFmtId="164" fontId="1" fillId="3" borderId="8" xfId="0" applyNumberFormat="1" applyFont="1" applyFill="1" applyBorder="1" applyAlignment="1" applyProtection="1">
      <alignment horizontal="center" vertical="center"/>
      <protection hidden="1"/>
    </xf>
    <xf numFmtId="164" fontId="1" fillId="3" borderId="0" xfId="0" applyNumberFormat="1" applyFont="1" applyFill="1" applyAlignment="1" applyProtection="1">
      <alignment horizontal="center" vertical="center"/>
      <protection hidden="1"/>
    </xf>
    <xf numFmtId="0" fontId="21" fillId="3" borderId="0" xfId="0" applyFont="1" applyFill="1" applyAlignment="1" applyProtection="1">
      <alignment horizontal="center" vertical="center" textRotation="180"/>
      <protection hidden="1"/>
    </xf>
    <xf numFmtId="164" fontId="25" fillId="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164" fontId="24" fillId="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8" fillId="6" borderId="9" xfId="0" applyFont="1" applyFill="1" applyBorder="1" applyAlignment="1" applyProtection="1">
      <alignment horizontal="center" vertical="center"/>
      <protection hidden="1"/>
    </xf>
    <xf numFmtId="0" fontId="8" fillId="6" borderId="20" xfId="0" applyFont="1" applyFill="1" applyBorder="1" applyAlignment="1" applyProtection="1">
      <alignment horizontal="center" vertical="center"/>
      <protection hidden="1"/>
    </xf>
    <xf numFmtId="0" fontId="8" fillId="6" borderId="19" xfId="0" applyFont="1" applyFill="1" applyBorder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/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20" fillId="1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right" vertical="center" wrapText="1"/>
      <protection locked="0"/>
    </xf>
    <xf numFmtId="0" fontId="0" fillId="2" borderId="18" xfId="0" applyFill="1" applyBorder="1" applyAlignment="1" applyProtection="1">
      <alignment horizontal="right" vertical="center" wrapText="1"/>
      <protection locked="0"/>
    </xf>
    <xf numFmtId="0" fontId="11" fillId="5" borderId="16" xfId="0" applyFont="1" applyFill="1" applyBorder="1" applyAlignment="1" applyProtection="1">
      <alignment horizontal="right" vertical="center"/>
      <protection hidden="1"/>
    </xf>
    <xf numFmtId="0" fontId="11" fillId="5" borderId="0" xfId="0" applyFont="1" applyFill="1" applyAlignment="1" applyProtection="1">
      <alignment horizontal="right" vertical="center"/>
      <protection hidden="1"/>
    </xf>
    <xf numFmtId="164" fontId="16" fillId="5" borderId="6" xfId="0" applyNumberFormat="1" applyFont="1" applyFill="1" applyBorder="1" applyAlignment="1" applyProtection="1">
      <alignment horizontal="center" vertical="center"/>
      <protection hidden="1"/>
    </xf>
    <xf numFmtId="164" fontId="16" fillId="5" borderId="4" xfId="0" applyNumberFormat="1" applyFont="1" applyFill="1" applyBorder="1" applyAlignment="1" applyProtection="1">
      <alignment horizontal="center" vertical="center"/>
      <protection hidden="1"/>
    </xf>
    <xf numFmtId="1" fontId="16" fillId="5" borderId="6" xfId="0" applyNumberFormat="1" applyFont="1" applyFill="1" applyBorder="1" applyAlignment="1" applyProtection="1">
      <alignment horizontal="center" vertical="center"/>
      <protection hidden="1"/>
    </xf>
    <xf numFmtId="1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22" fillId="5" borderId="0" xfId="0" applyFont="1" applyFill="1" applyAlignment="1" applyProtection="1">
      <alignment horizontal="right" vertical="center" wrapText="1"/>
      <protection hidden="1"/>
    </xf>
    <xf numFmtId="0" fontId="22" fillId="5" borderId="13" xfId="0" applyFont="1" applyFill="1" applyBorder="1" applyAlignment="1" applyProtection="1">
      <alignment horizontal="right" vertical="center" wrapText="1"/>
      <protection hidden="1"/>
    </xf>
    <xf numFmtId="0" fontId="22" fillId="5" borderId="0" xfId="0" applyFont="1" applyFill="1" applyAlignment="1" applyProtection="1">
      <alignment horizontal="right" vertical="center"/>
      <protection hidden="1"/>
    </xf>
    <xf numFmtId="0" fontId="22" fillId="5" borderId="16" xfId="0" applyFont="1" applyFill="1" applyBorder="1" applyAlignment="1" applyProtection="1">
      <alignment horizontal="right" vertical="center"/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165" fontId="0" fillId="0" borderId="14" xfId="0" applyNumberFormat="1" applyBorder="1" applyAlignment="1" applyProtection="1">
      <alignment horizontal="right" vertical="center"/>
      <protection hidden="1"/>
    </xf>
    <xf numFmtId="165" fontId="0" fillId="0" borderId="15" xfId="0" applyNumberFormat="1" applyBorder="1" applyAlignment="1" applyProtection="1">
      <alignment horizontal="right" vertical="center"/>
      <protection hidden="1"/>
    </xf>
    <xf numFmtId="164" fontId="18" fillId="6" borderId="0" xfId="0" applyNumberFormat="1" applyFont="1" applyFill="1" applyAlignment="1" applyProtection="1">
      <alignment horizontal="center" vertical="center"/>
      <protection hidden="1"/>
    </xf>
    <xf numFmtId="0" fontId="15" fillId="7" borderId="18" xfId="0" applyFont="1" applyFill="1" applyBorder="1" applyAlignment="1" applyProtection="1">
      <alignment horizontal="center" vertical="center"/>
      <protection hidden="1"/>
    </xf>
    <xf numFmtId="0" fontId="15" fillId="7" borderId="16" xfId="0" applyFont="1" applyFill="1" applyBorder="1" applyAlignment="1" applyProtection="1">
      <alignment horizontal="center" vertical="center"/>
      <protection hidden="1"/>
    </xf>
    <xf numFmtId="1" fontId="16" fillId="3" borderId="6" xfId="0" applyNumberFormat="1" applyFont="1" applyFill="1" applyBorder="1" applyAlignment="1" applyProtection="1">
      <alignment horizontal="center" vertical="center"/>
      <protection hidden="1"/>
    </xf>
    <xf numFmtId="1" fontId="16" fillId="3" borderId="4" xfId="0" applyNumberFormat="1" applyFont="1" applyFill="1" applyBorder="1" applyAlignment="1" applyProtection="1">
      <alignment horizontal="center" vertical="center"/>
      <protection hidden="1"/>
    </xf>
    <xf numFmtId="0" fontId="18" fillId="14" borderId="0" xfId="0" applyFont="1" applyFill="1" applyAlignment="1" applyProtection="1">
      <alignment horizontal="center" vertical="center" wrapText="1"/>
      <protection hidden="1"/>
    </xf>
    <xf numFmtId="0" fontId="18" fillId="14" borderId="21" xfId="0" applyFont="1" applyFill="1" applyBorder="1" applyAlignment="1" applyProtection="1">
      <alignment horizontal="center" vertical="center" wrapText="1"/>
      <protection hidden="1"/>
    </xf>
    <xf numFmtId="168" fontId="18" fillId="14" borderId="0" xfId="0" applyNumberFormat="1" applyFont="1" applyFill="1" applyAlignment="1" applyProtection="1">
      <alignment horizontal="center" vertical="center"/>
      <protection hidden="1"/>
    </xf>
    <xf numFmtId="165" fontId="0" fillId="0" borderId="8" xfId="0" applyNumberFormat="1" applyBorder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32" fillId="0" borderId="22" xfId="0" applyFont="1" applyBorder="1" applyAlignment="1" applyProtection="1">
      <alignment horizontal="left"/>
      <protection hidden="1"/>
    </xf>
    <xf numFmtId="170" fontId="32" fillId="21" borderId="23" xfId="0" applyNumberFormat="1" applyFont="1" applyFill="1" applyBorder="1" applyAlignment="1" applyProtection="1">
      <alignment horizontal="center"/>
      <protection hidden="1"/>
    </xf>
    <xf numFmtId="0" fontId="32" fillId="0" borderId="22" xfId="0" applyFont="1" applyBorder="1" applyAlignment="1" applyProtection="1">
      <alignment horizontal="center"/>
      <protection hidden="1"/>
    </xf>
    <xf numFmtId="0" fontId="33" fillId="0" borderId="22" xfId="0" applyFont="1" applyBorder="1" applyAlignment="1" applyProtection="1">
      <alignment horizontal="left"/>
      <protection hidden="1"/>
    </xf>
    <xf numFmtId="0" fontId="31" fillId="18" borderId="0" xfId="0" applyFont="1" applyFill="1" applyAlignment="1" applyProtection="1">
      <alignment horizontal="center" vertical="center"/>
      <protection hidden="1"/>
    </xf>
    <xf numFmtId="0" fontId="28" fillId="19" borderId="0" xfId="0" applyFont="1" applyFill="1" applyAlignment="1" applyProtection="1">
      <alignment horizontal="center"/>
      <protection hidden="1"/>
    </xf>
    <xf numFmtId="0" fontId="40" fillId="19" borderId="0" xfId="0" applyFont="1" applyFill="1" applyAlignment="1" applyProtection="1">
      <alignment horizontal="center"/>
      <protection hidden="1"/>
    </xf>
    <xf numFmtId="0" fontId="32" fillId="0" borderId="23" xfId="0" applyFont="1" applyBorder="1" applyAlignment="1" applyProtection="1">
      <alignment horizontal="left"/>
      <protection hidden="1"/>
    </xf>
    <xf numFmtId="0" fontId="32" fillId="0" borderId="23" xfId="0" applyFont="1" applyBorder="1" applyAlignment="1" applyProtection="1">
      <alignment horizontal="center"/>
      <protection hidden="1"/>
    </xf>
    <xf numFmtId="0" fontId="33" fillId="0" borderId="23" xfId="0" applyFont="1" applyBorder="1" applyAlignment="1" applyProtection="1">
      <alignment horizontal="left"/>
      <protection hidden="1"/>
    </xf>
    <xf numFmtId="170" fontId="32" fillId="21" borderId="22" xfId="0" applyNumberFormat="1" applyFont="1" applyFill="1" applyBorder="1" applyAlignment="1" applyProtection="1">
      <alignment horizontal="center"/>
      <protection hidden="1"/>
    </xf>
    <xf numFmtId="0" fontId="34" fillId="0" borderId="22" xfId="0" applyFont="1" applyBorder="1" applyAlignment="1" applyProtection="1">
      <alignment horizontal="left"/>
      <protection hidden="1"/>
    </xf>
    <xf numFmtId="0" fontId="33" fillId="0" borderId="22" xfId="0" applyFont="1" applyBorder="1" applyAlignment="1" applyProtection="1">
      <alignment horizontal="center"/>
      <protection hidden="1"/>
    </xf>
    <xf numFmtId="0" fontId="32" fillId="25" borderId="22" xfId="0" applyFont="1" applyFill="1" applyBorder="1" applyAlignment="1" applyProtection="1">
      <alignment horizontal="left"/>
      <protection hidden="1"/>
    </xf>
    <xf numFmtId="0" fontId="34" fillId="25" borderId="22" xfId="0" applyFont="1" applyFill="1" applyBorder="1" applyAlignment="1" applyProtection="1">
      <alignment horizontal="left"/>
      <protection hidden="1"/>
    </xf>
    <xf numFmtId="0" fontId="33" fillId="25" borderId="22" xfId="0" applyFont="1" applyFill="1" applyBorder="1" applyAlignment="1" applyProtection="1">
      <alignment horizontal="center"/>
      <protection hidden="1"/>
    </xf>
    <xf numFmtId="0" fontId="32" fillId="25" borderId="23" xfId="0" applyFont="1" applyFill="1" applyBorder="1" applyAlignment="1" applyProtection="1">
      <alignment horizontal="left"/>
      <protection hidden="1"/>
    </xf>
    <xf numFmtId="0" fontId="34" fillId="25" borderId="23" xfId="0" applyFont="1" applyFill="1" applyBorder="1" applyAlignment="1" applyProtection="1">
      <alignment horizontal="left"/>
      <protection hidden="1"/>
    </xf>
    <xf numFmtId="0" fontId="33" fillId="25" borderId="23" xfId="0" applyFont="1" applyFill="1" applyBorder="1" applyAlignment="1" applyProtection="1">
      <alignment horizontal="center"/>
      <protection hidden="1"/>
    </xf>
    <xf numFmtId="0" fontId="28" fillId="19" borderId="0" xfId="0" applyFont="1" applyFill="1" applyAlignment="1" applyProtection="1">
      <alignment horizontal="left"/>
      <protection hidden="1"/>
    </xf>
    <xf numFmtId="0" fontId="41" fillId="0" borderId="22" xfId="0" applyFont="1" applyBorder="1" applyAlignment="1" applyProtection="1">
      <alignment horizontal="center"/>
      <protection hidden="1"/>
    </xf>
    <xf numFmtId="0" fontId="41" fillId="0" borderId="23" xfId="0" applyFont="1" applyBorder="1" applyAlignment="1" applyProtection="1">
      <alignment horizontal="center"/>
      <protection hidden="1"/>
    </xf>
    <xf numFmtId="1" fontId="33" fillId="0" borderId="22" xfId="0" applyNumberFormat="1" applyFont="1" applyBorder="1" applyAlignment="1" applyProtection="1">
      <alignment horizontal="center"/>
      <protection hidden="1"/>
    </xf>
    <xf numFmtId="0" fontId="32" fillId="25" borderId="22" xfId="0" applyFont="1" applyFill="1" applyBorder="1" applyAlignment="1" applyProtection="1">
      <alignment horizontal="center"/>
      <protection hidden="1"/>
    </xf>
    <xf numFmtId="1" fontId="33" fillId="25" borderId="22" xfId="0" applyNumberFormat="1" applyFont="1" applyFill="1" applyBorder="1" applyAlignment="1" applyProtection="1">
      <alignment horizontal="center"/>
      <protection hidden="1"/>
    </xf>
    <xf numFmtId="170" fontId="32" fillId="34" borderId="23" xfId="0" applyNumberFormat="1" applyFont="1" applyFill="1" applyBorder="1" applyAlignment="1" applyProtection="1">
      <alignment horizontal="center"/>
      <protection hidden="1"/>
    </xf>
    <xf numFmtId="0" fontId="35" fillId="0" borderId="22" xfId="0" applyFont="1" applyBorder="1" applyAlignment="1" applyProtection="1">
      <alignment horizontal="left"/>
      <protection hidden="1"/>
    </xf>
    <xf numFmtId="0" fontId="0" fillId="0" borderId="0" xfId="0" applyAlignment="1">
      <alignment horizontal="center"/>
    </xf>
    <xf numFmtId="0" fontId="36" fillId="0" borderId="0" xfId="0" applyFont="1" applyAlignment="1">
      <alignment horizontal="center"/>
    </xf>
    <xf numFmtId="0" fontId="37" fillId="0" borderId="22" xfId="0" applyFont="1" applyBorder="1" applyAlignment="1" applyProtection="1">
      <alignment horizontal="left"/>
      <protection hidden="1"/>
    </xf>
    <xf numFmtId="170" fontId="48" fillId="34" borderId="23" xfId="0" applyNumberFormat="1" applyFont="1" applyFill="1" applyBorder="1" applyAlignment="1" applyProtection="1">
      <alignment horizontal="center"/>
      <protection hidden="1"/>
    </xf>
    <xf numFmtId="170" fontId="32" fillId="24" borderId="23" xfId="0" applyNumberFormat="1" applyFont="1" applyFill="1" applyBorder="1" applyAlignment="1" applyProtection="1">
      <alignment horizontal="center"/>
      <protection hidden="1"/>
    </xf>
    <xf numFmtId="170" fontId="32" fillId="31" borderId="23" xfId="0" applyNumberFormat="1" applyFont="1" applyFill="1" applyBorder="1" applyAlignment="1" applyProtection="1">
      <alignment horizontal="center"/>
      <protection hidden="1"/>
    </xf>
    <xf numFmtId="170" fontId="32" fillId="32" borderId="23" xfId="0" applyNumberFormat="1" applyFont="1" applyFill="1" applyBorder="1" applyAlignment="1" applyProtection="1">
      <alignment horizontal="center"/>
      <protection hidden="1"/>
    </xf>
    <xf numFmtId="170" fontId="48" fillId="24" borderId="23" xfId="0" applyNumberFormat="1" applyFont="1" applyFill="1" applyBorder="1" applyAlignment="1" applyProtection="1">
      <alignment horizontal="center"/>
      <protection hidden="1"/>
    </xf>
    <xf numFmtId="0" fontId="48" fillId="0" borderId="22" xfId="0" applyFont="1" applyBorder="1" applyAlignment="1" applyProtection="1">
      <alignment horizontal="left"/>
      <protection hidden="1"/>
    </xf>
    <xf numFmtId="170" fontId="46" fillId="34" borderId="23" xfId="0" applyNumberFormat="1" applyFont="1" applyFill="1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left"/>
      <protection hidden="1"/>
    </xf>
    <xf numFmtId="0" fontId="38" fillId="0" borderId="22" xfId="0" applyFont="1" applyBorder="1" applyAlignment="1" applyProtection="1">
      <alignment horizontal="left"/>
      <protection hidden="1"/>
    </xf>
    <xf numFmtId="170" fontId="37" fillId="34" borderId="23" xfId="0" applyNumberFormat="1" applyFont="1" applyFill="1" applyBorder="1" applyAlignment="1" applyProtection="1">
      <alignment horizontal="center"/>
      <protection hidden="1"/>
    </xf>
    <xf numFmtId="0" fontId="48" fillId="25" borderId="22" xfId="0" applyFont="1" applyFill="1" applyBorder="1" applyAlignment="1" applyProtection="1">
      <alignment horizontal="left"/>
      <protection hidden="1"/>
    </xf>
    <xf numFmtId="170" fontId="46" fillId="24" borderId="23" xfId="0" applyNumberFormat="1" applyFont="1" applyFill="1" applyBorder="1" applyAlignment="1" applyProtection="1">
      <alignment horizontal="center"/>
      <protection hidden="1"/>
    </xf>
    <xf numFmtId="0" fontId="35" fillId="25" borderId="22" xfId="0" applyFont="1" applyFill="1" applyBorder="1" applyAlignment="1" applyProtection="1">
      <alignment horizontal="left"/>
      <protection hidden="1"/>
    </xf>
    <xf numFmtId="0" fontId="35" fillId="0" borderId="23" xfId="0" applyFont="1" applyBorder="1" applyAlignment="1" applyProtection="1">
      <alignment horizontal="left"/>
      <protection hidden="1"/>
    </xf>
    <xf numFmtId="0" fontId="28" fillId="22" borderId="0" xfId="0" applyFont="1" applyFill="1" applyAlignment="1" applyProtection="1">
      <alignment horizontal="center"/>
      <protection hidden="1"/>
    </xf>
    <xf numFmtId="0" fontId="28" fillId="23" borderId="0" xfId="0" applyFont="1" applyFill="1" applyAlignment="1" applyProtection="1">
      <alignment horizontal="center"/>
      <protection hidden="1"/>
    </xf>
    <xf numFmtId="1" fontId="34" fillId="0" borderId="22" xfId="0" applyNumberFormat="1" applyFont="1" applyBorder="1" applyAlignment="1" applyProtection="1">
      <alignment horizontal="center"/>
      <protection hidden="1"/>
    </xf>
    <xf numFmtId="1" fontId="34" fillId="0" borderId="23" xfId="0" applyNumberFormat="1" applyFont="1" applyBorder="1" applyAlignment="1" applyProtection="1">
      <alignment horizontal="center"/>
      <protection hidden="1"/>
    </xf>
    <xf numFmtId="1" fontId="33" fillId="0" borderId="39" xfId="0" applyNumberFormat="1" applyFont="1" applyBorder="1" applyAlignment="1" applyProtection="1">
      <alignment horizontal="center"/>
      <protection hidden="1"/>
    </xf>
    <xf numFmtId="1" fontId="33" fillId="0" borderId="23" xfId="0" applyNumberFormat="1" applyFont="1" applyBorder="1" applyAlignment="1" applyProtection="1">
      <alignment horizontal="center"/>
      <protection hidden="1"/>
    </xf>
    <xf numFmtId="0" fontId="32" fillId="0" borderId="47" xfId="0" applyFont="1" applyBorder="1" applyAlignment="1" applyProtection="1">
      <alignment horizontal="left"/>
      <protection hidden="1"/>
    </xf>
    <xf numFmtId="170" fontId="32" fillId="21" borderId="48" xfId="0" applyNumberFormat="1" applyFont="1" applyFill="1" applyBorder="1" applyAlignment="1" applyProtection="1">
      <alignment horizontal="center"/>
      <protection hidden="1"/>
    </xf>
    <xf numFmtId="0" fontId="32" fillId="0" borderId="48" xfId="0" applyFont="1" applyBorder="1" applyAlignment="1" applyProtection="1">
      <alignment horizontal="center"/>
      <protection hidden="1"/>
    </xf>
    <xf numFmtId="1" fontId="33" fillId="0" borderId="49" xfId="0" applyNumberFormat="1" applyFont="1" applyBorder="1" applyAlignment="1" applyProtection="1">
      <alignment horizontal="center"/>
      <protection hidden="1"/>
    </xf>
    <xf numFmtId="0" fontId="32" fillId="0" borderId="46" xfId="0" applyFont="1" applyBorder="1" applyAlignment="1" applyProtection="1">
      <alignment horizontal="left"/>
      <protection hidden="1"/>
    </xf>
    <xf numFmtId="0" fontId="32" fillId="0" borderId="37" xfId="0" applyFont="1" applyBorder="1" applyAlignment="1" applyProtection="1">
      <alignment horizontal="left"/>
      <protection hidden="1"/>
    </xf>
    <xf numFmtId="0" fontId="32" fillId="0" borderId="40" xfId="0" applyFont="1" applyBorder="1" applyAlignment="1" applyProtection="1">
      <alignment horizontal="left"/>
      <protection hidden="1"/>
    </xf>
    <xf numFmtId="0" fontId="32" fillId="0" borderId="42" xfId="0" applyFont="1" applyBorder="1" applyAlignment="1" applyProtection="1">
      <alignment horizontal="left"/>
      <protection hidden="1"/>
    </xf>
    <xf numFmtId="170" fontId="32" fillId="21" borderId="41" xfId="0" applyNumberFormat="1" applyFont="1" applyFill="1" applyBorder="1" applyAlignment="1" applyProtection="1">
      <alignment horizontal="center"/>
      <protection hidden="1"/>
    </xf>
    <xf numFmtId="0" fontId="32" fillId="0" borderId="41" xfId="0" applyFont="1" applyBorder="1" applyAlignment="1" applyProtection="1">
      <alignment horizontal="center"/>
      <protection hidden="1"/>
    </xf>
    <xf numFmtId="1" fontId="33" fillId="0" borderId="43" xfId="0" applyNumberFormat="1" applyFont="1" applyBorder="1" applyAlignment="1" applyProtection="1">
      <alignment horizontal="center"/>
      <protection hidden="1"/>
    </xf>
    <xf numFmtId="1" fontId="33" fillId="0" borderId="38" xfId="0" applyNumberFormat="1" applyFont="1" applyBorder="1" applyAlignment="1" applyProtection="1">
      <alignment horizontal="center"/>
      <protection hidden="1"/>
    </xf>
    <xf numFmtId="0" fontId="32" fillId="0" borderId="34" xfId="0" applyFont="1" applyBorder="1" applyAlignment="1" applyProtection="1">
      <alignment horizontal="left"/>
      <protection hidden="1"/>
    </xf>
    <xf numFmtId="0" fontId="32" fillId="0" borderId="35" xfId="0" applyFont="1" applyBorder="1" applyAlignment="1" applyProtection="1">
      <alignment horizontal="left"/>
      <protection hidden="1"/>
    </xf>
    <xf numFmtId="170" fontId="32" fillId="21" borderId="35" xfId="0" applyNumberFormat="1" applyFont="1" applyFill="1" applyBorder="1" applyAlignment="1" applyProtection="1">
      <alignment horizontal="center"/>
      <protection hidden="1"/>
    </xf>
    <xf numFmtId="0" fontId="32" fillId="0" borderId="35" xfId="0" applyFont="1" applyBorder="1" applyAlignment="1" applyProtection="1">
      <alignment horizontal="center"/>
      <protection hidden="1"/>
    </xf>
    <xf numFmtId="1" fontId="33" fillId="0" borderId="36" xfId="0" applyNumberFormat="1" applyFont="1" applyBorder="1" applyAlignment="1" applyProtection="1">
      <alignment horizontal="center"/>
      <protection hidden="1"/>
    </xf>
    <xf numFmtId="170" fontId="32" fillId="21" borderId="44" xfId="0" applyNumberFormat="1" applyFont="1" applyFill="1" applyBorder="1" applyAlignment="1" applyProtection="1">
      <alignment horizontal="center"/>
      <protection hidden="1"/>
    </xf>
    <xf numFmtId="170" fontId="32" fillId="21" borderId="45" xfId="0" applyNumberFormat="1" applyFont="1" applyFill="1" applyBorder="1" applyAlignment="1" applyProtection="1">
      <alignment horizontal="center"/>
      <protection hidden="1"/>
    </xf>
    <xf numFmtId="0" fontId="32" fillId="0" borderId="44" xfId="0" applyFont="1" applyBorder="1" applyAlignment="1" applyProtection="1">
      <alignment horizontal="left"/>
      <protection hidden="1"/>
    </xf>
    <xf numFmtId="0" fontId="32" fillId="0" borderId="50" xfId="0" applyFont="1" applyBorder="1" applyAlignment="1" applyProtection="1">
      <alignment horizontal="left"/>
      <protection hidden="1"/>
    </xf>
    <xf numFmtId="0" fontId="32" fillId="0" borderId="45" xfId="0" applyFont="1" applyBorder="1" applyAlignment="1" applyProtection="1">
      <alignment horizontal="left"/>
      <protection hidden="1"/>
    </xf>
    <xf numFmtId="0" fontId="28" fillId="18" borderId="0" xfId="0" applyFont="1" applyFill="1" applyAlignment="1" applyProtection="1">
      <alignment horizontal="right" vertical="center"/>
      <protection hidden="1"/>
    </xf>
    <xf numFmtId="14" fontId="29" fillId="18" borderId="0" xfId="0" applyNumberFormat="1" applyFont="1" applyFill="1" applyAlignment="1" applyProtection="1">
      <alignment horizontal="left" vertical="center"/>
      <protection hidden="1"/>
    </xf>
    <xf numFmtId="0" fontId="29" fillId="18" borderId="0" xfId="0" applyFont="1" applyFill="1" applyAlignment="1" applyProtection="1">
      <alignment horizontal="right" vertical="center"/>
      <protection hidden="1"/>
    </xf>
    <xf numFmtId="169" fontId="29" fillId="18" borderId="0" xfId="0" applyNumberFormat="1" applyFont="1" applyFill="1" applyAlignment="1" applyProtection="1">
      <alignment horizontal="left" vertical="center"/>
      <protection hidden="1"/>
    </xf>
    <xf numFmtId="0" fontId="29" fillId="19" borderId="0" xfId="0" applyFont="1" applyFill="1" applyAlignment="1" applyProtection="1">
      <alignment horizontal="center" vertical="center"/>
      <protection hidden="1"/>
    </xf>
    <xf numFmtId="0" fontId="30" fillId="20" borderId="0" xfId="0" applyFont="1" applyFill="1" applyAlignment="1" applyProtection="1">
      <alignment horizontal="center" vertical="center"/>
      <protection hidden="1"/>
    </xf>
    <xf numFmtId="0" fontId="28" fillId="28" borderId="0" xfId="0" applyFont="1" applyFill="1" applyAlignment="1" applyProtection="1">
      <alignment horizontal="center"/>
      <protection hidden="1"/>
    </xf>
    <xf numFmtId="0" fontId="28" fillId="28" borderId="0" xfId="0" applyFont="1" applyFill="1" applyAlignment="1" applyProtection="1">
      <alignment horizontal="left"/>
      <protection hidden="1"/>
    </xf>
  </cellXfs>
  <cellStyles count="2">
    <cellStyle name="Hiperlink" xfId="1" builtinId="8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517F31"/>
      <color rgb="FF67A13F"/>
      <color rgb="FF273C18"/>
      <color rgb="FF0033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225137</xdr:colOff>
      <xdr:row>12</xdr:row>
      <xdr:rowOff>138544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E4A79D2-7A7D-3EF2-17FA-F54946B21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90773" cy="35329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225137</xdr:colOff>
      <xdr:row>12</xdr:row>
      <xdr:rowOff>225136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0FA362C-8A27-40D6-BEC0-103568BCC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690773" cy="3619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987140</xdr:colOff>
      <xdr:row>0</xdr:row>
      <xdr:rowOff>0</xdr:rowOff>
    </xdr:from>
    <xdr:to>
      <xdr:col>9</xdr:col>
      <xdr:colOff>232003</xdr:colOff>
      <xdr:row>12</xdr:row>
      <xdr:rowOff>225136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4006D02-D482-47D5-B73B-64C95E2C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9731" y="0"/>
          <a:ext cx="12527908" cy="3619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85680</xdr:colOff>
      <xdr:row>0</xdr:row>
      <xdr:rowOff>0</xdr:rowOff>
    </xdr:from>
    <xdr:to>
      <xdr:col>16</xdr:col>
      <xdr:colOff>428190</xdr:colOff>
      <xdr:row>9</xdr:row>
      <xdr:rowOff>1590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BBACDAF2-BBAB-48DB-908A-79BDEBE4CDEA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334080" y="0"/>
          <a:ext cx="9115035" cy="167799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17</xdr:col>
      <xdr:colOff>0</xdr:colOff>
      <xdr:row>9</xdr:row>
      <xdr:rowOff>1530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DAE806DA-D034-4873-B666-6BC3D3079AC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7923" y="0"/>
          <a:ext cx="9444404" cy="1584145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9</xdr:col>
      <xdr:colOff>935932</xdr:colOff>
      <xdr:row>0</xdr:row>
      <xdr:rowOff>0</xdr:rowOff>
    </xdr:from>
    <xdr:to>
      <xdr:col>17</xdr:col>
      <xdr:colOff>10350</xdr:colOff>
      <xdr:row>8</xdr:row>
      <xdr:rowOff>115127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874F098-2F40-4FA7-8E0F-65C927FDB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3323" y="0"/>
          <a:ext cx="5476875" cy="1581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P1125"/>
  <sheetViews>
    <sheetView showGridLines="0" tabSelected="1" zoomScale="55" zoomScaleNormal="55" workbookViewId="0">
      <selection activeCell="B14" sqref="B14:G15"/>
    </sheetView>
  </sheetViews>
  <sheetFormatPr defaultColWidth="0" defaultRowHeight="15" zeroHeight="1" x14ac:dyDescent="0.25"/>
  <cols>
    <col min="1" max="1" width="3.85546875" style="2" customWidth="1"/>
    <col min="2" max="2" width="23.7109375" style="1" customWidth="1"/>
    <col min="3" max="3" width="65.28515625" style="2" customWidth="1"/>
    <col min="4" max="4" width="39.42578125" style="2" customWidth="1"/>
    <col min="5" max="5" width="49.5703125" style="1" customWidth="1"/>
    <col min="6" max="6" width="21.140625" style="2" bestFit="1" customWidth="1"/>
    <col min="7" max="7" width="33.5703125" style="2" customWidth="1"/>
    <col min="8" max="8" width="26.140625" style="2" customWidth="1"/>
    <col min="9" max="9" width="29.28515625" style="2" customWidth="1"/>
    <col min="10" max="10" width="4.42578125" style="2" customWidth="1"/>
    <col min="11" max="12" width="8.85546875" style="2" hidden="1" customWidth="1"/>
    <col min="13" max="13" width="8.42578125" style="2" hidden="1" customWidth="1"/>
    <col min="14" max="16384" width="8.85546875" style="2" hidden="1"/>
  </cols>
  <sheetData>
    <row r="1" spans="2:9" x14ac:dyDescent="0.25"/>
    <row r="2" spans="2:9" x14ac:dyDescent="0.25"/>
    <row r="3" spans="2:9" x14ac:dyDescent="0.25"/>
    <row r="4" spans="2:9" x14ac:dyDescent="0.25"/>
    <row r="5" spans="2:9" x14ac:dyDescent="0.25"/>
    <row r="6" spans="2:9" x14ac:dyDescent="0.25"/>
    <row r="7" spans="2:9" x14ac:dyDescent="0.25"/>
    <row r="8" spans="2:9" x14ac:dyDescent="0.25"/>
    <row r="9" spans="2:9" x14ac:dyDescent="0.25"/>
    <row r="10" spans="2:9" x14ac:dyDescent="0.25"/>
    <row r="11" spans="2:9" ht="67.5" customHeight="1" x14ac:dyDescent="0.25"/>
    <row r="12" spans="2:9" ht="49.5" customHeight="1" x14ac:dyDescent="0.25"/>
    <row r="13" spans="2:9" ht="24" customHeight="1" x14ac:dyDescent="0.25"/>
    <row r="14" spans="2:9" ht="36" customHeight="1" x14ac:dyDescent="0.3">
      <c r="B14" s="282" t="s">
        <v>258</v>
      </c>
      <c r="C14" s="282"/>
      <c r="D14" s="282"/>
      <c r="E14" s="282"/>
      <c r="F14" s="282"/>
      <c r="G14" s="283"/>
      <c r="H14" s="7" t="s">
        <v>292</v>
      </c>
      <c r="I14" s="8">
        <v>46114</v>
      </c>
    </row>
    <row r="15" spans="2:9" ht="33" customHeight="1" x14ac:dyDescent="0.25">
      <c r="B15" s="282"/>
      <c r="C15" s="282"/>
      <c r="D15" s="282"/>
      <c r="E15" s="282"/>
      <c r="F15" s="282"/>
      <c r="G15" s="283"/>
      <c r="H15" s="9" t="s">
        <v>717</v>
      </c>
      <c r="I15" s="11">
        <v>46142</v>
      </c>
    </row>
    <row r="16" spans="2:9" ht="13.5" customHeight="1" x14ac:dyDescent="0.25">
      <c r="C16" s="100"/>
      <c r="D16" s="100"/>
      <c r="E16" s="100"/>
      <c r="F16" s="100"/>
      <c r="G16" s="100"/>
      <c r="H16" s="95"/>
    </row>
    <row r="17" spans="2:16" ht="30" customHeight="1" x14ac:dyDescent="0.25">
      <c r="B17" s="288" t="s">
        <v>293</v>
      </c>
      <c r="C17" s="288"/>
      <c r="D17" s="288"/>
      <c r="E17" s="288" t="s">
        <v>294</v>
      </c>
      <c r="F17" s="288"/>
      <c r="G17" s="288"/>
      <c r="H17" s="288"/>
      <c r="I17" s="288"/>
    </row>
    <row r="18" spans="2:16" ht="30" customHeight="1" x14ac:dyDescent="0.25">
      <c r="B18" s="289" t="s">
        <v>682</v>
      </c>
      <c r="C18" s="289"/>
      <c r="D18" s="289"/>
      <c r="E18" s="287" t="s">
        <v>306</v>
      </c>
      <c r="F18" s="287"/>
      <c r="G18" s="287"/>
      <c r="H18" s="287"/>
      <c r="I18" s="287"/>
    </row>
    <row r="19" spans="2:16" s="10" customFormat="1" ht="46.15" customHeight="1" x14ac:dyDescent="0.25">
      <c r="B19" s="289" t="s">
        <v>302</v>
      </c>
      <c r="C19" s="289"/>
      <c r="D19" s="289"/>
      <c r="E19" s="289" t="s">
        <v>307</v>
      </c>
      <c r="F19" s="289"/>
      <c r="G19" s="289"/>
      <c r="H19" s="289"/>
      <c r="I19" s="289"/>
    </row>
    <row r="20" spans="2:16" ht="30" customHeight="1" x14ac:dyDescent="0.25">
      <c r="B20" s="289" t="s">
        <v>295</v>
      </c>
      <c r="C20" s="289"/>
      <c r="D20" s="289"/>
      <c r="E20" s="287" t="s">
        <v>308</v>
      </c>
      <c r="F20" s="287"/>
      <c r="G20" s="287"/>
      <c r="H20" s="287"/>
      <c r="I20" s="287"/>
    </row>
    <row r="21" spans="2:16" ht="30" customHeight="1" x14ac:dyDescent="0.25">
      <c r="B21" s="289" t="s">
        <v>296</v>
      </c>
      <c r="C21" s="289"/>
      <c r="D21" s="289"/>
      <c r="E21" s="287" t="s">
        <v>309</v>
      </c>
      <c r="F21" s="287"/>
      <c r="G21" s="287"/>
      <c r="H21" s="287"/>
      <c r="I21" s="287"/>
    </row>
    <row r="22" spans="2:16" ht="30" customHeight="1" x14ac:dyDescent="0.35">
      <c r="E22" s="12"/>
      <c r="H22" s="87"/>
      <c r="I22" s="88"/>
    </row>
    <row r="23" spans="2:16" ht="30" customHeight="1" x14ac:dyDescent="0.35">
      <c r="E23" s="12"/>
      <c r="H23" s="87"/>
      <c r="I23" s="88"/>
    </row>
    <row r="24" spans="2:16" ht="30" customHeight="1" x14ac:dyDescent="0.25">
      <c r="B24" s="290" t="s">
        <v>743</v>
      </c>
      <c r="C24" s="290"/>
      <c r="D24" s="290"/>
      <c r="E24" s="290"/>
      <c r="F24" s="290"/>
      <c r="G24" s="290"/>
      <c r="H24" s="290"/>
      <c r="I24" s="290"/>
    </row>
    <row r="25" spans="2:16" ht="13.5" customHeight="1" x14ac:dyDescent="0.25">
      <c r="C25" s="100"/>
      <c r="D25" s="100"/>
      <c r="E25" s="100"/>
      <c r="F25" s="100"/>
      <c r="G25" s="100"/>
      <c r="H25" s="95"/>
    </row>
    <row r="26" spans="2:16" ht="30" customHeight="1" x14ac:dyDescent="0.25">
      <c r="C26" s="284" t="s">
        <v>742</v>
      </c>
      <c r="D26" s="286"/>
      <c r="E26" s="284" t="s">
        <v>297</v>
      </c>
      <c r="F26" s="285"/>
      <c r="G26" s="285"/>
      <c r="H26" s="286"/>
    </row>
    <row r="27" spans="2:16" ht="13.5" customHeight="1" x14ac:dyDescent="0.25">
      <c r="C27" s="100"/>
      <c r="D27" s="100"/>
      <c r="E27" s="100"/>
      <c r="F27" s="100"/>
      <c r="G27" s="100"/>
      <c r="H27" s="95"/>
    </row>
    <row r="28" spans="2:16" ht="30" customHeight="1" x14ac:dyDescent="0.25">
      <c r="B28" s="265" t="str">
        <f>IF(COUNTA(D28:D36)=8,"PARABÉNS, CADASTRO COMPLETO",IF(COUNTA(D28:D36)=7,"CADASTRO INCOMPLETO, FALTA 1 ITEM",IF(COUNTA(D28:D36)=6,"CADASTRO INCOMPLETO, FALTAM 2 ITENS",IF(COUNTA(D28:D36)=5,"CADASTRO INCOMPLETO, FALTAM 3 ITENS",IF(COUNTA(D28:D36)=4,"CADASTRO INCOMPLETO, FALTAM 4 ITENS",IF(COUNTA(D28:D36)=3,"CADASTRO INCOMPLETO, FALTAM 5 ITENS",IF(COUNTA(D28:D36)=2,"CADASTRO INCOMPLETO, FALTAM 6 ITENS",IF(COUNTA(D28:D36)=1,"CADASTRO INCOMPLETO, FALTAM 7 ITENS","FAVOR PREENCHER TODOS OS CAMPOS OBRIGATÓRIOS EM AMARELO"))))))))</f>
        <v>FAVOR PREENCHER TODOS OS CAMPOS OBRIGATÓRIOS EM AMARELO</v>
      </c>
      <c r="C28" s="101" t="s">
        <v>612</v>
      </c>
      <c r="D28" s="24"/>
      <c r="E28" s="14" t="s">
        <v>298</v>
      </c>
      <c r="F28" s="15" t="s">
        <v>299</v>
      </c>
      <c r="G28" s="96" t="s">
        <v>300</v>
      </c>
      <c r="H28" s="97" t="s">
        <v>779</v>
      </c>
    </row>
    <row r="29" spans="2:16" ht="30" customHeight="1" x14ac:dyDescent="0.25">
      <c r="B29" s="265"/>
      <c r="C29" s="101" t="s">
        <v>606</v>
      </c>
      <c r="D29" s="26"/>
      <c r="E29" s="13" t="s">
        <v>1067</v>
      </c>
      <c r="F29" s="23">
        <f>D52</f>
        <v>0</v>
      </c>
      <c r="G29" s="80">
        <f>H52</f>
        <v>0</v>
      </c>
      <c r="H29" s="80" t="str">
        <f t="shared" ref="H29:H40" si="0">IFERROR(G29/F29,"")</f>
        <v/>
      </c>
      <c r="N29" s="291"/>
      <c r="O29" s="291"/>
      <c r="P29" s="291"/>
    </row>
    <row r="30" spans="2:16" ht="30" customHeight="1" x14ac:dyDescent="0.25">
      <c r="B30" s="265"/>
      <c r="C30" s="101" t="s">
        <v>607</v>
      </c>
      <c r="D30" s="84"/>
      <c r="E30" s="13" t="s">
        <v>996</v>
      </c>
      <c r="F30" s="23">
        <f>D70</f>
        <v>0</v>
      </c>
      <c r="G30" s="80">
        <f>H70</f>
        <v>0</v>
      </c>
      <c r="H30" s="80" t="str">
        <f t="shared" si="0"/>
        <v/>
      </c>
      <c r="N30" s="291"/>
      <c r="O30" s="291"/>
      <c r="P30" s="291"/>
    </row>
    <row r="31" spans="2:16" ht="30" customHeight="1" x14ac:dyDescent="0.25">
      <c r="B31" s="265"/>
      <c r="C31" s="101" t="s">
        <v>709</v>
      </c>
      <c r="D31" s="26"/>
      <c r="E31" s="13" t="s">
        <v>1016</v>
      </c>
      <c r="F31" s="23">
        <f>D77</f>
        <v>0</v>
      </c>
      <c r="G31" s="80">
        <f>H77</f>
        <v>0</v>
      </c>
      <c r="H31" s="80" t="str">
        <f t="shared" si="0"/>
        <v/>
      </c>
      <c r="N31" s="30"/>
      <c r="O31" s="30"/>
      <c r="P31" s="30"/>
    </row>
    <row r="32" spans="2:16" ht="30" customHeight="1" x14ac:dyDescent="0.25">
      <c r="B32" s="265"/>
      <c r="C32" s="101" t="s">
        <v>608</v>
      </c>
      <c r="D32" s="26"/>
      <c r="E32" s="13" t="s">
        <v>1017</v>
      </c>
      <c r="F32" s="23">
        <f>D86</f>
        <v>0</v>
      </c>
      <c r="G32" s="80">
        <f>H86</f>
        <v>0</v>
      </c>
      <c r="H32" s="80" t="str">
        <f t="shared" si="0"/>
        <v/>
      </c>
      <c r="N32" s="30"/>
      <c r="O32" s="30"/>
      <c r="P32" s="30"/>
    </row>
    <row r="33" spans="2:16" ht="30" customHeight="1" x14ac:dyDescent="0.25">
      <c r="B33" s="265"/>
      <c r="C33" s="101" t="s">
        <v>609</v>
      </c>
      <c r="D33" s="31"/>
      <c r="E33" s="13" t="s">
        <v>703</v>
      </c>
      <c r="F33" s="23">
        <f>D91</f>
        <v>0</v>
      </c>
      <c r="G33" s="80">
        <f>H91</f>
        <v>0</v>
      </c>
      <c r="H33" s="80" t="str">
        <f t="shared" si="0"/>
        <v/>
      </c>
      <c r="N33" s="30"/>
      <c r="O33" s="30"/>
      <c r="P33" s="30"/>
    </row>
    <row r="34" spans="2:16" ht="30" customHeight="1" x14ac:dyDescent="0.25">
      <c r="B34" s="265"/>
      <c r="C34" s="101" t="s">
        <v>617</v>
      </c>
      <c r="D34" s="25"/>
      <c r="E34" s="13" t="s">
        <v>256</v>
      </c>
      <c r="F34" s="23">
        <f>D259</f>
        <v>0</v>
      </c>
      <c r="G34" s="80">
        <f>H259</f>
        <v>0</v>
      </c>
      <c r="H34" s="80" t="str">
        <f t="shared" si="0"/>
        <v/>
      </c>
      <c r="N34" s="30"/>
      <c r="O34" s="30"/>
      <c r="P34" s="30"/>
    </row>
    <row r="35" spans="2:16" ht="30" customHeight="1" x14ac:dyDescent="0.25">
      <c r="B35" s="265"/>
      <c r="C35" s="296" t="s">
        <v>780</v>
      </c>
      <c r="D35" s="294"/>
      <c r="E35" s="13" t="s">
        <v>704</v>
      </c>
      <c r="F35" s="23">
        <f>D310</f>
        <v>0</v>
      </c>
      <c r="G35" s="80">
        <f>H310</f>
        <v>0</v>
      </c>
      <c r="H35" s="80" t="str">
        <f t="shared" si="0"/>
        <v/>
      </c>
      <c r="N35" s="30"/>
      <c r="O35" s="30"/>
      <c r="P35" s="30"/>
    </row>
    <row r="36" spans="2:16" ht="30" customHeight="1" x14ac:dyDescent="0.25">
      <c r="B36" s="265"/>
      <c r="C36" s="296"/>
      <c r="D36" s="295"/>
      <c r="E36" s="13" t="s">
        <v>158</v>
      </c>
      <c r="F36" s="23">
        <f>D341</f>
        <v>0</v>
      </c>
      <c r="G36" s="80">
        <f>H341</f>
        <v>0</v>
      </c>
      <c r="H36" s="80" t="str">
        <f t="shared" si="0"/>
        <v/>
      </c>
      <c r="N36" s="30"/>
      <c r="O36" s="30"/>
      <c r="P36" s="30"/>
    </row>
    <row r="37" spans="2:16" ht="30" customHeight="1" x14ac:dyDescent="0.25">
      <c r="B37" s="265"/>
      <c r="C37" s="297" t="s">
        <v>610</v>
      </c>
      <c r="D37" s="267"/>
      <c r="E37" s="13" t="s">
        <v>257</v>
      </c>
      <c r="F37" s="23">
        <f>D368</f>
        <v>0</v>
      </c>
      <c r="G37" s="80">
        <f>H368</f>
        <v>0</v>
      </c>
      <c r="H37" s="80" t="str">
        <f t="shared" si="0"/>
        <v/>
      </c>
      <c r="N37" s="30"/>
      <c r="O37" s="30"/>
      <c r="P37" s="30"/>
    </row>
    <row r="38" spans="2:16" ht="30" customHeight="1" x14ac:dyDescent="0.25">
      <c r="B38" s="265"/>
      <c r="C38" s="297"/>
      <c r="D38" s="268"/>
      <c r="E38" s="128" t="s">
        <v>5</v>
      </c>
      <c r="F38" s="23">
        <f>D532</f>
        <v>0</v>
      </c>
      <c r="G38" s="80">
        <f>H532</f>
        <v>0</v>
      </c>
      <c r="H38" s="80" t="str">
        <f t="shared" si="0"/>
        <v/>
      </c>
      <c r="N38" s="30"/>
      <c r="O38" s="30"/>
      <c r="P38" s="30"/>
    </row>
    <row r="39" spans="2:16" ht="30" customHeight="1" x14ac:dyDescent="0.25">
      <c r="B39" s="265"/>
      <c r="C39" s="101"/>
      <c r="D39" s="268"/>
      <c r="E39" s="128" t="s">
        <v>700</v>
      </c>
      <c r="F39" s="23">
        <f>D539</f>
        <v>0</v>
      </c>
      <c r="G39" s="80">
        <f>H539</f>
        <v>0</v>
      </c>
      <c r="H39" s="80" t="str">
        <f t="shared" si="0"/>
        <v/>
      </c>
      <c r="N39" s="30"/>
      <c r="O39" s="30"/>
      <c r="P39" s="30"/>
    </row>
    <row r="40" spans="2:16" ht="30" customHeight="1" x14ac:dyDescent="0.25">
      <c r="B40" s="265"/>
      <c r="C40" s="101"/>
      <c r="D40" s="268"/>
      <c r="E40" s="271" t="s">
        <v>301</v>
      </c>
      <c r="F40" s="273">
        <f>SUM(F29:F39)</f>
        <v>0</v>
      </c>
      <c r="G40" s="275">
        <f>SUM(G29:G39)</f>
        <v>0</v>
      </c>
      <c r="H40" s="277" t="str">
        <f t="shared" si="0"/>
        <v/>
      </c>
      <c r="N40" s="30"/>
      <c r="O40" s="30"/>
      <c r="P40" s="30"/>
    </row>
    <row r="41" spans="2:16" ht="30" customHeight="1" x14ac:dyDescent="0.25">
      <c r="B41" s="265"/>
      <c r="C41" s="101"/>
      <c r="D41" s="269"/>
      <c r="E41" s="272"/>
      <c r="F41" s="274"/>
      <c r="G41" s="276"/>
      <c r="H41" s="278"/>
      <c r="N41" s="30"/>
      <c r="O41" s="30"/>
      <c r="P41" s="30"/>
    </row>
    <row r="42" spans="2:16" ht="30" customHeight="1" x14ac:dyDescent="0.3">
      <c r="C42" s="22"/>
      <c r="E42" s="2"/>
      <c r="F42" s="293"/>
      <c r="G42" s="293"/>
      <c r="H42" s="293"/>
      <c r="N42" s="292"/>
      <c r="O42" s="292"/>
      <c r="P42" s="292"/>
    </row>
    <row r="43" spans="2:16" ht="38.25" customHeight="1" x14ac:dyDescent="0.25">
      <c r="B43" s="266" t="s">
        <v>768</v>
      </c>
      <c r="C43" s="266"/>
      <c r="D43" s="266"/>
      <c r="E43" s="266"/>
      <c r="F43" s="266"/>
      <c r="G43" s="266"/>
      <c r="H43" s="266"/>
      <c r="I43" s="266"/>
      <c r="N43" s="292"/>
      <c r="O43" s="292"/>
      <c r="P43" s="292"/>
    </row>
    <row r="44" spans="2:16" ht="38.25" customHeight="1" x14ac:dyDescent="0.25">
      <c r="B44" s="266"/>
      <c r="C44" s="266"/>
      <c r="D44" s="266"/>
      <c r="E44" s="266"/>
      <c r="F44" s="266"/>
      <c r="G44" s="266"/>
      <c r="H44" s="266"/>
      <c r="I44" s="266"/>
      <c r="N44" s="73"/>
      <c r="O44" s="73"/>
      <c r="P44" s="73"/>
    </row>
    <row r="45" spans="2:16" ht="75" customHeight="1" x14ac:dyDescent="0.25">
      <c r="B45" s="263" t="s">
        <v>986</v>
      </c>
      <c r="C45" s="263"/>
      <c r="D45" s="263"/>
      <c r="E45" s="263"/>
      <c r="F45" s="263"/>
      <c r="G45" s="263"/>
      <c r="H45" s="263"/>
      <c r="I45" s="263"/>
      <c r="N45" s="73"/>
      <c r="O45" s="73"/>
      <c r="P45" s="73"/>
    </row>
    <row r="46" spans="2:16" ht="28.9" customHeight="1" x14ac:dyDescent="0.3">
      <c r="C46" s="18"/>
      <c r="D46" s="18"/>
      <c r="E46" s="18"/>
      <c r="F46" s="3"/>
      <c r="G46" s="18"/>
      <c r="H46" s="18"/>
      <c r="I46" s="18"/>
    </row>
    <row r="47" spans="2:16" s="18" customFormat="1" ht="26.25" x14ac:dyDescent="0.3">
      <c r="B47" s="196"/>
      <c r="C47" s="197"/>
      <c r="D47" s="200" t="s">
        <v>1059</v>
      </c>
      <c r="E47" s="197"/>
      <c r="F47" s="197"/>
      <c r="G47" s="198"/>
      <c r="H47" s="199"/>
      <c r="I47" s="270" t="str">
        <f>IF(SUM(D29:D30)=0,"FAVOR, PREENCHER AS INFORMAÇÕES CADASTRAIS ANTES DO ENVIO DO PEDIDO","")</f>
        <v>FAVOR, PREENCHER AS INFORMAÇÕES CADASTRAIS ANTES DO ENVIO DO PEDIDO</v>
      </c>
    </row>
    <row r="48" spans="2:16" s="18" customFormat="1" ht="18.75" x14ac:dyDescent="0.3">
      <c r="B48" s="33" t="s">
        <v>778</v>
      </c>
      <c r="C48" s="32" t="s">
        <v>0</v>
      </c>
      <c r="D48" s="33" t="s">
        <v>3</v>
      </c>
      <c r="E48" s="32" t="s">
        <v>310</v>
      </c>
      <c r="F48" s="33" t="s">
        <v>2</v>
      </c>
      <c r="G48" s="33" t="s">
        <v>611</v>
      </c>
      <c r="H48" s="34" t="s">
        <v>1014</v>
      </c>
      <c r="I48" s="270"/>
    </row>
    <row r="49" spans="2:9" s="18" customFormat="1" ht="18.75" x14ac:dyDescent="0.3">
      <c r="B49" s="104">
        <v>11754</v>
      </c>
      <c r="C49" s="105" t="s">
        <v>1060</v>
      </c>
      <c r="D49" s="29"/>
      <c r="E49" s="35" t="s">
        <v>1063</v>
      </c>
      <c r="F49" s="37" t="s">
        <v>1066</v>
      </c>
      <c r="G49" s="38">
        <v>47.5</v>
      </c>
      <c r="H49" s="39" t="str">
        <f>IF(D49="","",Pedido!$G49*Pedido!$D49)</f>
        <v/>
      </c>
      <c r="I49" s="270"/>
    </row>
    <row r="50" spans="2:9" s="18" customFormat="1" ht="18.75" x14ac:dyDescent="0.3">
      <c r="B50" s="106">
        <v>11594</v>
      </c>
      <c r="C50" s="107" t="s">
        <v>1061</v>
      </c>
      <c r="D50" s="29"/>
      <c r="E50" s="40" t="s">
        <v>1065</v>
      </c>
      <c r="F50" s="42" t="s">
        <v>144</v>
      </c>
      <c r="G50" s="43">
        <v>23.9</v>
      </c>
      <c r="H50" s="44" t="str">
        <f>IF(D50="","",Pedido!$G50*Pedido!$D50)</f>
        <v/>
      </c>
      <c r="I50" s="270"/>
    </row>
    <row r="51" spans="2:9" s="18" customFormat="1" ht="18.75" x14ac:dyDescent="0.3">
      <c r="B51" s="104">
        <v>11600</v>
      </c>
      <c r="C51" s="105" t="s">
        <v>1062</v>
      </c>
      <c r="D51" s="29"/>
      <c r="E51" s="35" t="s">
        <v>1064</v>
      </c>
      <c r="F51" s="37" t="s">
        <v>144</v>
      </c>
      <c r="G51" s="38">
        <v>29.9</v>
      </c>
      <c r="H51" s="39" t="str">
        <f>IF(D51="","",Pedido!$G51*Pedido!$D51)</f>
        <v/>
      </c>
      <c r="I51" s="270"/>
    </row>
    <row r="52" spans="2:9" s="18" customFormat="1" ht="19.5" thickBot="1" x14ac:dyDescent="0.35">
      <c r="B52" s="4"/>
      <c r="C52" s="21"/>
      <c r="D52" s="4">
        <f>SUM(D49:D51)</f>
        <v>0</v>
      </c>
      <c r="E52" s="21"/>
      <c r="F52" s="4"/>
      <c r="G52" s="21"/>
      <c r="H52" s="5">
        <f>SUM(H49:H51)</f>
        <v>0</v>
      </c>
      <c r="I52" s="270"/>
    </row>
    <row r="53" spans="2:9" ht="28.9" customHeight="1" x14ac:dyDescent="0.3">
      <c r="C53" s="18"/>
      <c r="D53" s="18"/>
      <c r="E53" s="18"/>
      <c r="F53" s="3"/>
      <c r="G53" s="18"/>
      <c r="H53" s="18"/>
      <c r="I53" s="18"/>
    </row>
    <row r="54" spans="2:9" s="18" customFormat="1" ht="26.25" x14ac:dyDescent="0.3">
      <c r="B54" s="196"/>
      <c r="C54" s="197"/>
      <c r="D54" s="196" t="s">
        <v>987</v>
      </c>
      <c r="E54" s="196"/>
      <c r="F54" s="197"/>
      <c r="G54" s="198"/>
      <c r="H54" s="199"/>
      <c r="I54" s="264"/>
    </row>
    <row r="55" spans="2:9" s="18" customFormat="1" ht="19.5" thickBot="1" x14ac:dyDescent="0.35">
      <c r="B55" s="33" t="s">
        <v>778</v>
      </c>
      <c r="C55" s="32" t="s">
        <v>0</v>
      </c>
      <c r="D55" s="33" t="s">
        <v>3</v>
      </c>
      <c r="E55" s="32" t="s">
        <v>310</v>
      </c>
      <c r="F55" s="33" t="s">
        <v>2</v>
      </c>
      <c r="G55" s="33" t="s">
        <v>611</v>
      </c>
      <c r="H55" s="34" t="s">
        <v>996</v>
      </c>
      <c r="I55" s="264"/>
    </row>
    <row r="56" spans="2:9" s="18" customFormat="1" ht="18.75" x14ac:dyDescent="0.3">
      <c r="B56" s="147">
        <v>111409</v>
      </c>
      <c r="C56" s="148" t="s">
        <v>988</v>
      </c>
      <c r="D56" s="131"/>
      <c r="E56" s="149" t="s">
        <v>993</v>
      </c>
      <c r="F56" s="150" t="s">
        <v>138</v>
      </c>
      <c r="G56" s="151">
        <v>27.9</v>
      </c>
      <c r="H56" s="152" t="str">
        <f>IF(D56="","",Pedido!$G56*Pedido!$D56)</f>
        <v/>
      </c>
      <c r="I56" s="264"/>
    </row>
    <row r="57" spans="2:9" s="18" customFormat="1" ht="18.75" x14ac:dyDescent="0.3">
      <c r="B57" s="138">
        <v>111416</v>
      </c>
      <c r="C57" s="107" t="s">
        <v>1041</v>
      </c>
      <c r="D57" s="29"/>
      <c r="E57" s="40" t="s">
        <v>994</v>
      </c>
      <c r="F57" s="42" t="s">
        <v>138</v>
      </c>
      <c r="G57" s="43">
        <v>27.9</v>
      </c>
      <c r="H57" s="139" t="str">
        <f>IF(D57="","",Pedido!$G57*Pedido!$D57)</f>
        <v/>
      </c>
      <c r="I57" s="264"/>
    </row>
    <row r="58" spans="2:9" s="18" customFormat="1" ht="18.75" x14ac:dyDescent="0.3">
      <c r="B58" s="136">
        <v>111423</v>
      </c>
      <c r="C58" s="105" t="s">
        <v>989</v>
      </c>
      <c r="D58" s="29"/>
      <c r="E58" s="35" t="s">
        <v>995</v>
      </c>
      <c r="F58" s="37" t="s">
        <v>138</v>
      </c>
      <c r="G58" s="38">
        <v>23.9</v>
      </c>
      <c r="H58" s="137" t="str">
        <f>IF(D58="","",Pedido!$G58*Pedido!$D58)</f>
        <v/>
      </c>
      <c r="I58" s="264"/>
    </row>
    <row r="59" spans="2:9" s="18" customFormat="1" ht="18.75" x14ac:dyDescent="0.3">
      <c r="B59" s="138">
        <v>111447</v>
      </c>
      <c r="C59" s="107" t="s">
        <v>1028</v>
      </c>
      <c r="D59" s="29"/>
      <c r="E59" s="40" t="s">
        <v>991</v>
      </c>
      <c r="F59" s="42" t="s">
        <v>138</v>
      </c>
      <c r="G59" s="43">
        <v>26.9</v>
      </c>
      <c r="H59" s="139" t="str">
        <f>IF(D59="","",Pedido!$G59*Pedido!$D59)</f>
        <v/>
      </c>
      <c r="I59" s="264"/>
    </row>
    <row r="60" spans="2:9" s="18" customFormat="1" ht="18.75" x14ac:dyDescent="0.3">
      <c r="B60" s="136">
        <v>111430</v>
      </c>
      <c r="C60" s="105" t="s">
        <v>1029</v>
      </c>
      <c r="D60" s="29"/>
      <c r="E60" s="35" t="s">
        <v>992</v>
      </c>
      <c r="F60" s="37" t="s">
        <v>138</v>
      </c>
      <c r="G60" s="38">
        <v>23.9</v>
      </c>
      <c r="H60" s="137" t="str">
        <f>IF(D60="","",Pedido!$G60*Pedido!$D60)</f>
        <v/>
      </c>
      <c r="I60" s="264"/>
    </row>
    <row r="61" spans="2:9" s="18" customFormat="1" ht="18.75" x14ac:dyDescent="0.3">
      <c r="B61" s="222">
        <v>11655</v>
      </c>
      <c r="C61" s="108" t="s">
        <v>1086</v>
      </c>
      <c r="D61" s="29"/>
      <c r="E61" s="223" t="s">
        <v>1077</v>
      </c>
      <c r="F61" s="92" t="s">
        <v>138</v>
      </c>
      <c r="G61" s="93">
        <v>33.9</v>
      </c>
      <c r="H61" s="224" t="str">
        <f>IF(D61="","",Pedido!$G61*Pedido!$D61)</f>
        <v/>
      </c>
      <c r="I61" s="264"/>
    </row>
    <row r="62" spans="2:9" s="18" customFormat="1" ht="19.5" thickBot="1" x14ac:dyDescent="0.35">
      <c r="B62" s="225">
        <v>11686</v>
      </c>
      <c r="C62" s="226" t="s">
        <v>1084</v>
      </c>
      <c r="D62" s="140"/>
      <c r="E62" s="227" t="s">
        <v>1078</v>
      </c>
      <c r="F62" s="228" t="s">
        <v>138</v>
      </c>
      <c r="G62" s="229">
        <v>25.9</v>
      </c>
      <c r="H62" s="230" t="str">
        <f>IF(D62="","",Pedido!$G62*Pedido!$D62)</f>
        <v/>
      </c>
      <c r="I62" s="264"/>
    </row>
    <row r="63" spans="2:9" s="18" customFormat="1" ht="18.75" x14ac:dyDescent="0.3">
      <c r="B63" s="129">
        <v>111454</v>
      </c>
      <c r="C63" s="130" t="s">
        <v>1030</v>
      </c>
      <c r="D63" s="131"/>
      <c r="E63" s="132" t="s">
        <v>993</v>
      </c>
      <c r="F63" s="133" t="s">
        <v>138</v>
      </c>
      <c r="G63" s="134">
        <v>18.899999999999999</v>
      </c>
      <c r="H63" s="135" t="str">
        <f>IF(D63="","",Pedido!$G63*Pedido!$D63)</f>
        <v/>
      </c>
      <c r="I63" s="264"/>
    </row>
    <row r="64" spans="2:9" s="18" customFormat="1" ht="18.75" x14ac:dyDescent="0.3">
      <c r="B64" s="136">
        <v>111461</v>
      </c>
      <c r="C64" s="105" t="s">
        <v>1042</v>
      </c>
      <c r="D64" s="29"/>
      <c r="E64" s="35" t="s">
        <v>994</v>
      </c>
      <c r="F64" s="37" t="s">
        <v>138</v>
      </c>
      <c r="G64" s="38">
        <v>18.899999999999999</v>
      </c>
      <c r="H64" s="137" t="str">
        <f>IF(D64="","",Pedido!$G64*Pedido!$D64)</f>
        <v/>
      </c>
      <c r="I64" s="264"/>
    </row>
    <row r="65" spans="2:16" s="18" customFormat="1" ht="18.75" x14ac:dyDescent="0.3">
      <c r="B65" s="138">
        <v>111478</v>
      </c>
      <c r="C65" s="107" t="s">
        <v>990</v>
      </c>
      <c r="D65" s="29"/>
      <c r="E65" s="40" t="s">
        <v>995</v>
      </c>
      <c r="F65" s="42" t="s">
        <v>138</v>
      </c>
      <c r="G65" s="43">
        <v>14.9</v>
      </c>
      <c r="H65" s="139" t="str">
        <f>IF(D65="","",Pedido!$G65*Pedido!$D65)</f>
        <v/>
      </c>
      <c r="I65" s="264"/>
    </row>
    <row r="66" spans="2:16" s="18" customFormat="1" ht="18.75" x14ac:dyDescent="0.3">
      <c r="B66" s="136">
        <v>111492</v>
      </c>
      <c r="C66" s="105" t="s">
        <v>1031</v>
      </c>
      <c r="D66" s="29"/>
      <c r="E66" s="35" t="s">
        <v>991</v>
      </c>
      <c r="F66" s="37" t="s">
        <v>138</v>
      </c>
      <c r="G66" s="38">
        <v>17.899999999999999</v>
      </c>
      <c r="H66" s="137" t="str">
        <f>IF(D66="","",Pedido!$G66*Pedido!$D66)</f>
        <v/>
      </c>
      <c r="I66" s="264"/>
    </row>
    <row r="67" spans="2:16" s="18" customFormat="1" ht="18.75" x14ac:dyDescent="0.3">
      <c r="B67" s="138">
        <v>111485</v>
      </c>
      <c r="C67" s="107" t="s">
        <v>1032</v>
      </c>
      <c r="D67" s="29"/>
      <c r="E67" s="40" t="s">
        <v>992</v>
      </c>
      <c r="F67" s="42" t="s">
        <v>138</v>
      </c>
      <c r="G67" s="43">
        <v>14.9</v>
      </c>
      <c r="H67" s="139" t="str">
        <f>IF(D67="","",Pedido!$G67*Pedido!$D67)</f>
        <v/>
      </c>
      <c r="I67" s="264"/>
    </row>
    <row r="68" spans="2:16" s="18" customFormat="1" ht="18.75" x14ac:dyDescent="0.3">
      <c r="B68" s="136">
        <v>11662</v>
      </c>
      <c r="C68" s="105" t="s">
        <v>1083</v>
      </c>
      <c r="D68" s="29"/>
      <c r="E68" s="35" t="s">
        <v>1077</v>
      </c>
      <c r="F68" s="37" t="s">
        <v>138</v>
      </c>
      <c r="G68" s="38">
        <v>24.9</v>
      </c>
      <c r="H68" s="137" t="str">
        <f>IF(D68="","",Pedido!$G68*Pedido!$D68)</f>
        <v/>
      </c>
      <c r="I68" s="264"/>
    </row>
    <row r="69" spans="2:16" s="18" customFormat="1" ht="19.5" thickBot="1" x14ac:dyDescent="0.35">
      <c r="B69" s="141">
        <v>11693</v>
      </c>
      <c r="C69" s="142" t="s">
        <v>1085</v>
      </c>
      <c r="D69" s="140"/>
      <c r="E69" s="143" t="s">
        <v>1078</v>
      </c>
      <c r="F69" s="144" t="s">
        <v>138</v>
      </c>
      <c r="G69" s="145">
        <v>16.899999999999999</v>
      </c>
      <c r="H69" s="146" t="str">
        <f>IF(D69="","",Pedido!$G69*Pedido!$D69)</f>
        <v/>
      </c>
      <c r="I69" s="264"/>
    </row>
    <row r="70" spans="2:16" s="18" customFormat="1" ht="19.5" thickBot="1" x14ac:dyDescent="0.35">
      <c r="B70" s="4"/>
      <c r="C70" s="21"/>
      <c r="D70" s="4">
        <f>SUM(D56:D69)</f>
        <v>0</v>
      </c>
      <c r="E70" s="21"/>
      <c r="F70" s="4"/>
      <c r="G70" s="21"/>
      <c r="H70" s="5">
        <f>SUM(H56:H69)</f>
        <v>0</v>
      </c>
      <c r="I70" s="264"/>
    </row>
    <row r="71" spans="2:16" ht="28.9" customHeight="1" x14ac:dyDescent="0.3">
      <c r="C71" s="18"/>
      <c r="D71" s="18"/>
      <c r="E71" s="18"/>
      <c r="F71" s="3"/>
      <c r="G71" s="18"/>
      <c r="H71" s="18"/>
      <c r="I71" s="18"/>
    </row>
    <row r="72" spans="2:16" s="18" customFormat="1" ht="26.25" x14ac:dyDescent="0.3">
      <c r="B72" s="16"/>
      <c r="C72" s="17"/>
      <c r="D72" s="17" t="s">
        <v>1013</v>
      </c>
      <c r="E72" s="17"/>
      <c r="F72" s="17"/>
      <c r="G72" s="28"/>
      <c r="H72" s="27"/>
      <c r="I72" s="280"/>
    </row>
    <row r="73" spans="2:16" s="18" customFormat="1" ht="18.75" x14ac:dyDescent="0.3">
      <c r="B73" s="33" t="s">
        <v>778</v>
      </c>
      <c r="C73" s="32" t="s">
        <v>0</v>
      </c>
      <c r="D73" s="33" t="s">
        <v>3</v>
      </c>
      <c r="E73" s="32" t="s">
        <v>310</v>
      </c>
      <c r="F73" s="33" t="s">
        <v>2</v>
      </c>
      <c r="G73" s="33" t="s">
        <v>611</v>
      </c>
      <c r="H73" s="34" t="s">
        <v>1014</v>
      </c>
      <c r="I73" s="280"/>
    </row>
    <row r="74" spans="2:16" s="18" customFormat="1" ht="18.75" x14ac:dyDescent="0.3">
      <c r="B74" s="104">
        <v>111553</v>
      </c>
      <c r="C74" s="105" t="s">
        <v>997</v>
      </c>
      <c r="D74" s="29"/>
      <c r="E74" s="35" t="s">
        <v>1000</v>
      </c>
      <c r="F74" s="37" t="s">
        <v>1003</v>
      </c>
      <c r="G74" s="38">
        <v>16.5</v>
      </c>
      <c r="H74" s="39" t="str">
        <f>IF(D74="","",Pedido!$G74*Pedido!$D74)</f>
        <v/>
      </c>
      <c r="I74" s="280"/>
    </row>
    <row r="75" spans="2:16" s="18" customFormat="1" ht="18.75" x14ac:dyDescent="0.3">
      <c r="B75" s="106">
        <v>111560</v>
      </c>
      <c r="C75" s="107" t="s">
        <v>998</v>
      </c>
      <c r="D75" s="29"/>
      <c r="E75" s="40" t="s">
        <v>1001</v>
      </c>
      <c r="F75" s="42" t="s">
        <v>1003</v>
      </c>
      <c r="G75" s="43">
        <v>16.5</v>
      </c>
      <c r="H75" s="44" t="str">
        <f>IF(D75="","",Pedido!$G75*Pedido!$D75)</f>
        <v/>
      </c>
      <c r="I75" s="280"/>
    </row>
    <row r="76" spans="2:16" s="18" customFormat="1" ht="18.75" x14ac:dyDescent="0.3">
      <c r="B76" s="104">
        <v>111577</v>
      </c>
      <c r="C76" s="105" t="s">
        <v>999</v>
      </c>
      <c r="D76" s="29"/>
      <c r="E76" s="35" t="s">
        <v>1002</v>
      </c>
      <c r="F76" s="37" t="s">
        <v>1003</v>
      </c>
      <c r="G76" s="38">
        <v>16.5</v>
      </c>
      <c r="H76" s="39" t="str">
        <f>IF(D76="","",Pedido!$G76*Pedido!$D76)</f>
        <v/>
      </c>
      <c r="I76" s="280"/>
    </row>
    <row r="77" spans="2:16" s="18" customFormat="1" ht="19.5" thickBot="1" x14ac:dyDescent="0.35">
      <c r="B77" s="4"/>
      <c r="C77" s="21"/>
      <c r="D77" s="4">
        <f>SUM(D74:D76)</f>
        <v>0</v>
      </c>
      <c r="E77" s="21"/>
      <c r="F77" s="4"/>
      <c r="G77" s="21"/>
      <c r="H77" s="5">
        <f>SUM(H74:H76)</f>
        <v>0</v>
      </c>
      <c r="I77" s="280"/>
    </row>
    <row r="78" spans="2:16" ht="38.25" customHeight="1" x14ac:dyDescent="0.25">
      <c r="B78" s="95"/>
      <c r="C78" s="126"/>
      <c r="D78" s="126"/>
      <c r="E78" s="126"/>
      <c r="F78" s="126"/>
      <c r="G78" s="126"/>
      <c r="H78" s="126"/>
      <c r="N78" s="73"/>
      <c r="O78" s="73"/>
      <c r="P78" s="73"/>
    </row>
    <row r="79" spans="2:16" s="18" customFormat="1" ht="26.25" x14ac:dyDescent="0.3">
      <c r="B79" s="16"/>
      <c r="C79" s="17"/>
      <c r="D79" s="16" t="s">
        <v>1004</v>
      </c>
      <c r="E79" s="16"/>
      <c r="F79" s="17"/>
      <c r="G79" s="28"/>
      <c r="H79" s="27"/>
      <c r="I79" s="281"/>
    </row>
    <row r="80" spans="2:16" s="18" customFormat="1" ht="18.75" x14ac:dyDescent="0.3">
      <c r="B80" s="33" t="s">
        <v>778</v>
      </c>
      <c r="C80" s="32" t="s">
        <v>0</v>
      </c>
      <c r="D80" s="33" t="s">
        <v>3</v>
      </c>
      <c r="E80" s="32" t="s">
        <v>1</v>
      </c>
      <c r="F80" s="33" t="s">
        <v>2</v>
      </c>
      <c r="G80" s="33" t="s">
        <v>611</v>
      </c>
      <c r="H80" s="34" t="s">
        <v>1015</v>
      </c>
      <c r="I80" s="281"/>
    </row>
    <row r="81" spans="2:9" s="18" customFormat="1" ht="18.75" x14ac:dyDescent="0.3">
      <c r="B81" s="104">
        <v>111508</v>
      </c>
      <c r="C81" s="105" t="s">
        <v>1005</v>
      </c>
      <c r="D81" s="29"/>
      <c r="E81" s="36" t="s">
        <v>1012</v>
      </c>
      <c r="F81" s="37" t="s">
        <v>137</v>
      </c>
      <c r="G81" s="38">
        <v>11.7</v>
      </c>
      <c r="H81" s="39" t="str">
        <f>IF(D81="","",Pedido!$G81*Pedido!$D81)</f>
        <v/>
      </c>
      <c r="I81" s="281"/>
    </row>
    <row r="82" spans="2:9" s="18" customFormat="1" ht="18.75" x14ac:dyDescent="0.3">
      <c r="B82" s="106">
        <v>111515</v>
      </c>
      <c r="C82" s="107" t="s">
        <v>1006</v>
      </c>
      <c r="D82" s="29"/>
      <c r="E82" s="41" t="s">
        <v>1012</v>
      </c>
      <c r="F82" s="42" t="s">
        <v>137</v>
      </c>
      <c r="G82" s="43">
        <v>9.1999999999999993</v>
      </c>
      <c r="H82" s="44" t="str">
        <f>IF(D82="","",Pedido!$G82*Pedido!$D82)</f>
        <v/>
      </c>
      <c r="I82" s="281"/>
    </row>
    <row r="83" spans="2:9" s="18" customFormat="1" ht="18.75" x14ac:dyDescent="0.3">
      <c r="B83" s="104">
        <v>111522</v>
      </c>
      <c r="C83" s="105" t="s">
        <v>1007</v>
      </c>
      <c r="D83" s="29"/>
      <c r="E83" s="36" t="s">
        <v>1010</v>
      </c>
      <c r="F83" s="37" t="s">
        <v>137</v>
      </c>
      <c r="G83" s="38">
        <v>8.9</v>
      </c>
      <c r="H83" s="39" t="str">
        <f>IF(D83="","",Pedido!$G83*Pedido!$D83)</f>
        <v/>
      </c>
      <c r="I83" s="281"/>
    </row>
    <row r="84" spans="2:9" s="18" customFormat="1" ht="18.75" x14ac:dyDescent="0.3">
      <c r="B84" s="106">
        <v>111539</v>
      </c>
      <c r="C84" s="107" t="s">
        <v>1009</v>
      </c>
      <c r="D84" s="29"/>
      <c r="E84" s="41" t="s">
        <v>1010</v>
      </c>
      <c r="F84" s="42" t="s">
        <v>137</v>
      </c>
      <c r="G84" s="43">
        <v>9.1999999999999993</v>
      </c>
      <c r="H84" s="44" t="str">
        <f>IF(D84="","",Pedido!$G84*Pedido!$D84)</f>
        <v/>
      </c>
      <c r="I84" s="281"/>
    </row>
    <row r="85" spans="2:9" s="18" customFormat="1" ht="18.75" x14ac:dyDescent="0.3">
      <c r="B85" s="104">
        <v>111546</v>
      </c>
      <c r="C85" s="105" t="s">
        <v>1008</v>
      </c>
      <c r="D85" s="29"/>
      <c r="E85" s="36" t="s">
        <v>1011</v>
      </c>
      <c r="F85" s="37" t="s">
        <v>137</v>
      </c>
      <c r="G85" s="38">
        <v>12.7</v>
      </c>
      <c r="H85" s="39" t="str">
        <f>IF(D85="","",Pedido!$G85*Pedido!$D85)</f>
        <v/>
      </c>
      <c r="I85" s="281"/>
    </row>
    <row r="86" spans="2:9" s="18" customFormat="1" ht="19.5" thickBot="1" x14ac:dyDescent="0.35">
      <c r="B86" s="4"/>
      <c r="C86" s="21"/>
      <c r="D86" s="4">
        <f>SUM(D81:D85)</f>
        <v>0</v>
      </c>
      <c r="E86" s="21"/>
      <c r="F86" s="4"/>
      <c r="G86" s="21"/>
      <c r="H86" s="5">
        <f>SUM(H81:H85)</f>
        <v>0</v>
      </c>
      <c r="I86" s="281"/>
    </row>
    <row r="87" spans="2:9" ht="28.9" customHeight="1" x14ac:dyDescent="0.3">
      <c r="C87" s="18"/>
      <c r="D87" s="18"/>
      <c r="E87" s="18"/>
      <c r="F87" s="3"/>
      <c r="G87" s="18"/>
      <c r="H87" s="18"/>
      <c r="I87" s="18"/>
    </row>
    <row r="88" spans="2:9" s="18" customFormat="1" ht="26.25" x14ac:dyDescent="0.3">
      <c r="B88" s="16"/>
      <c r="C88" s="17"/>
      <c r="D88" s="16" t="s">
        <v>702</v>
      </c>
      <c r="E88" s="17"/>
      <c r="F88" s="17"/>
      <c r="G88" s="28"/>
      <c r="H88" s="27"/>
      <c r="I88" s="27"/>
    </row>
    <row r="89" spans="2:9" s="18" customFormat="1" ht="18.75" x14ac:dyDescent="0.3">
      <c r="B89" s="33" t="s">
        <v>778</v>
      </c>
      <c r="C89" s="32" t="s">
        <v>0</v>
      </c>
      <c r="D89" s="33" t="s">
        <v>3</v>
      </c>
      <c r="E89" s="32" t="s">
        <v>1</v>
      </c>
      <c r="F89" s="33" t="s">
        <v>236</v>
      </c>
      <c r="G89" s="33" t="s">
        <v>611</v>
      </c>
      <c r="H89" s="34" t="s">
        <v>701</v>
      </c>
      <c r="I89" s="27"/>
    </row>
    <row r="90" spans="2:9" s="18" customFormat="1" ht="18.75" x14ac:dyDescent="0.3">
      <c r="B90" s="102">
        <v>10610</v>
      </c>
      <c r="C90" s="103" t="s">
        <v>707</v>
      </c>
      <c r="D90" s="75"/>
      <c r="E90" s="55" t="s">
        <v>616</v>
      </c>
      <c r="F90" s="56" t="s">
        <v>705</v>
      </c>
      <c r="G90" s="45">
        <v>63</v>
      </c>
      <c r="H90" s="45">
        <f>G90*D90</f>
        <v>0</v>
      </c>
      <c r="I90" s="27"/>
    </row>
    <row r="91" spans="2:9" s="18" customFormat="1" ht="19.5" thickBot="1" x14ac:dyDescent="0.35">
      <c r="B91" s="4"/>
      <c r="C91" s="21"/>
      <c r="D91" s="4">
        <f>SUM(D90)</f>
        <v>0</v>
      </c>
      <c r="E91" s="21"/>
      <c r="F91" s="4"/>
      <c r="G91" s="21"/>
      <c r="H91" s="4">
        <f>SUM(H90)</f>
        <v>0</v>
      </c>
      <c r="I91" s="27"/>
    </row>
    <row r="92" spans="2:9" ht="28.9" customHeight="1" x14ac:dyDescent="0.3">
      <c r="C92" s="18"/>
      <c r="D92" s="18"/>
      <c r="E92" s="18"/>
      <c r="F92" s="3"/>
      <c r="G92" s="18"/>
      <c r="H92" s="18"/>
      <c r="I92" s="18"/>
    </row>
    <row r="93" spans="2:9" s="18" customFormat="1" ht="26.25" customHeight="1" x14ac:dyDescent="0.3">
      <c r="B93" s="16"/>
      <c r="C93" s="17"/>
      <c r="D93" s="28"/>
      <c r="E93" s="16" t="s">
        <v>303</v>
      </c>
      <c r="F93" s="17"/>
      <c r="G93" s="17"/>
      <c r="H93" s="27"/>
      <c r="I93" s="279" t="str">
        <f>IF(SUM(D29:D30)=0,"FAVOR, PREENCHER AS INFORMAÇÕES CADASTRAIS ANTES DO ENVIO DO PEDIDO","")</f>
        <v>FAVOR, PREENCHER AS INFORMAÇÕES CADASTRAIS ANTES DO ENVIO DO PEDIDO</v>
      </c>
    </row>
    <row r="94" spans="2:9" s="18" customFormat="1" ht="18.75" x14ac:dyDescent="0.3">
      <c r="B94" s="33" t="s">
        <v>778</v>
      </c>
      <c r="C94" s="32" t="s">
        <v>0</v>
      </c>
      <c r="D94" s="33" t="s">
        <v>3</v>
      </c>
      <c r="E94" s="32" t="s">
        <v>1</v>
      </c>
      <c r="F94" s="33" t="s">
        <v>2</v>
      </c>
      <c r="G94" s="33" t="s">
        <v>611</v>
      </c>
      <c r="H94" s="34" t="s">
        <v>152</v>
      </c>
      <c r="I94" s="279"/>
    </row>
    <row r="95" spans="2:9" s="18" customFormat="1" ht="18.75" x14ac:dyDescent="0.3">
      <c r="B95" s="104">
        <v>17</v>
      </c>
      <c r="C95" s="105" t="s">
        <v>311</v>
      </c>
      <c r="D95" s="29"/>
      <c r="E95" s="36" t="s">
        <v>6</v>
      </c>
      <c r="F95" s="37" t="s">
        <v>137</v>
      </c>
      <c r="G95" s="38">
        <v>2.8</v>
      </c>
      <c r="H95" s="39" t="str">
        <f>IF(D95="","",Pedido!$G95*Pedido!$D95)</f>
        <v/>
      </c>
      <c r="I95" s="279"/>
    </row>
    <row r="96" spans="2:9" s="18" customFormat="1" ht="18.75" x14ac:dyDescent="0.3">
      <c r="B96" s="106">
        <v>24</v>
      </c>
      <c r="C96" s="107" t="s">
        <v>312</v>
      </c>
      <c r="D96" s="29"/>
      <c r="E96" s="41" t="s">
        <v>7</v>
      </c>
      <c r="F96" s="42" t="s">
        <v>138</v>
      </c>
      <c r="G96" s="43">
        <v>3.2</v>
      </c>
      <c r="H96" s="44" t="str">
        <f>IF(D96="","",Pedido!$G96*Pedido!$D96)</f>
        <v/>
      </c>
      <c r="I96" s="279"/>
    </row>
    <row r="97" spans="2:9" s="18" customFormat="1" ht="18.75" x14ac:dyDescent="0.3">
      <c r="B97" s="104">
        <v>31</v>
      </c>
      <c r="C97" s="105" t="s">
        <v>313</v>
      </c>
      <c r="D97" s="29"/>
      <c r="E97" s="36" t="s">
        <v>8</v>
      </c>
      <c r="F97" s="37" t="s">
        <v>137</v>
      </c>
      <c r="G97" s="38">
        <v>3.69</v>
      </c>
      <c r="H97" s="39" t="str">
        <f>IF(D97="","",Pedido!$G97*Pedido!$D97)</f>
        <v/>
      </c>
      <c r="I97" s="279"/>
    </row>
    <row r="98" spans="2:9" s="18" customFormat="1" ht="18.75" x14ac:dyDescent="0.3">
      <c r="B98" s="106">
        <v>48</v>
      </c>
      <c r="C98" s="107" t="s">
        <v>314</v>
      </c>
      <c r="D98" s="29"/>
      <c r="E98" s="41" t="s">
        <v>9</v>
      </c>
      <c r="F98" s="42" t="s">
        <v>137</v>
      </c>
      <c r="G98" s="43">
        <v>3.5</v>
      </c>
      <c r="H98" s="44" t="str">
        <f>IF(D98="","",Pedido!$G98*Pedido!$D98)</f>
        <v/>
      </c>
      <c r="I98" s="279"/>
    </row>
    <row r="99" spans="2:9" s="18" customFormat="1" ht="18.75" x14ac:dyDescent="0.3">
      <c r="B99" s="104">
        <v>105316</v>
      </c>
      <c r="C99" s="105" t="s">
        <v>315</v>
      </c>
      <c r="D99" s="29"/>
      <c r="E99" s="36" t="s">
        <v>10</v>
      </c>
      <c r="F99" s="37" t="s">
        <v>137</v>
      </c>
      <c r="G99" s="38">
        <v>4.75</v>
      </c>
      <c r="H99" s="39" t="str">
        <f>IF(D99="","",Pedido!$G99*Pedido!$D99)</f>
        <v/>
      </c>
      <c r="I99" s="279"/>
    </row>
    <row r="100" spans="2:9" s="18" customFormat="1" ht="18.75" x14ac:dyDescent="0.3">
      <c r="B100" s="106">
        <v>55</v>
      </c>
      <c r="C100" s="107" t="s">
        <v>316</v>
      </c>
      <c r="D100" s="29"/>
      <c r="E100" s="41" t="s">
        <v>11</v>
      </c>
      <c r="F100" s="42" t="s">
        <v>137</v>
      </c>
      <c r="G100" s="43">
        <v>3.42</v>
      </c>
      <c r="H100" s="44" t="str">
        <f>IF(D100="","",Pedido!$G100*Pedido!$D100)</f>
        <v/>
      </c>
      <c r="I100" s="279"/>
    </row>
    <row r="101" spans="2:9" s="18" customFormat="1" ht="18.75" x14ac:dyDescent="0.3">
      <c r="B101" s="104">
        <v>62</v>
      </c>
      <c r="C101" s="105" t="s">
        <v>317</v>
      </c>
      <c r="D101" s="29"/>
      <c r="E101" s="36" t="s">
        <v>12</v>
      </c>
      <c r="F101" s="37" t="s">
        <v>137</v>
      </c>
      <c r="G101" s="38">
        <v>2.6</v>
      </c>
      <c r="H101" s="39" t="str">
        <f>IF(D101="","",Pedido!$G101*Pedido!$D101)</f>
        <v/>
      </c>
      <c r="I101" s="279"/>
    </row>
    <row r="102" spans="2:9" s="18" customFormat="1" ht="18.75" x14ac:dyDescent="0.3">
      <c r="B102" s="106">
        <v>79</v>
      </c>
      <c r="C102" s="107" t="s">
        <v>318</v>
      </c>
      <c r="D102" s="29"/>
      <c r="E102" s="41" t="s">
        <v>13</v>
      </c>
      <c r="F102" s="42" t="s">
        <v>137</v>
      </c>
      <c r="G102" s="43">
        <v>2.7</v>
      </c>
      <c r="H102" s="44" t="str">
        <f>IF(D102="","",Pedido!$G102*Pedido!$D102)</f>
        <v/>
      </c>
      <c r="I102" s="279"/>
    </row>
    <row r="103" spans="2:9" s="18" customFormat="1" ht="18.75" x14ac:dyDescent="0.3">
      <c r="B103" s="104">
        <v>86</v>
      </c>
      <c r="C103" s="105" t="s">
        <v>319</v>
      </c>
      <c r="D103" s="29"/>
      <c r="E103" s="36" t="s">
        <v>14</v>
      </c>
      <c r="F103" s="37" t="s">
        <v>139</v>
      </c>
      <c r="G103" s="38">
        <v>5.15</v>
      </c>
      <c r="H103" s="39" t="str">
        <f>IF(D103="","",Pedido!$G103*Pedido!$D103)</f>
        <v/>
      </c>
      <c r="I103" s="279"/>
    </row>
    <row r="104" spans="2:9" s="18" customFormat="1" ht="18.75" x14ac:dyDescent="0.3">
      <c r="B104" s="106">
        <v>104777</v>
      </c>
      <c r="C104" s="107" t="s">
        <v>320</v>
      </c>
      <c r="D104" s="29"/>
      <c r="E104" s="41" t="s">
        <v>15</v>
      </c>
      <c r="F104" s="42" t="s">
        <v>137</v>
      </c>
      <c r="G104" s="43">
        <v>4</v>
      </c>
      <c r="H104" s="44" t="str">
        <f>IF(D104="","",Pedido!$G104*Pedido!$D104)</f>
        <v/>
      </c>
      <c r="I104" s="279"/>
    </row>
    <row r="105" spans="2:9" s="18" customFormat="1" ht="18.75" x14ac:dyDescent="0.3">
      <c r="B105" s="104">
        <v>93</v>
      </c>
      <c r="C105" s="105" t="s">
        <v>321</v>
      </c>
      <c r="D105" s="29"/>
      <c r="E105" s="36" t="s">
        <v>16</v>
      </c>
      <c r="F105" s="37" t="s">
        <v>137</v>
      </c>
      <c r="G105" s="38">
        <v>2.7</v>
      </c>
      <c r="H105" s="39" t="str">
        <f>IF(D105="","",Pedido!$G105*Pedido!$D105)</f>
        <v/>
      </c>
      <c r="I105" s="279"/>
    </row>
    <row r="106" spans="2:9" s="18" customFormat="1" ht="18.75" x14ac:dyDescent="0.3">
      <c r="B106" s="106">
        <v>109</v>
      </c>
      <c r="C106" s="107" t="s">
        <v>323</v>
      </c>
      <c r="D106" s="29"/>
      <c r="E106" s="41" t="s">
        <v>17</v>
      </c>
      <c r="F106" s="42" t="s">
        <v>137</v>
      </c>
      <c r="G106" s="43">
        <v>5</v>
      </c>
      <c r="H106" s="44" t="str">
        <f>IF(D106="","",Pedido!$G106*Pedido!$D106)</f>
        <v/>
      </c>
      <c r="I106" s="279"/>
    </row>
    <row r="107" spans="2:9" s="18" customFormat="1" ht="18.75" x14ac:dyDescent="0.3">
      <c r="B107" s="104">
        <v>116</v>
      </c>
      <c r="C107" s="105" t="s">
        <v>324</v>
      </c>
      <c r="D107" s="29"/>
      <c r="E107" s="36" t="s">
        <v>18</v>
      </c>
      <c r="F107" s="37" t="s">
        <v>139</v>
      </c>
      <c r="G107" s="38">
        <v>3.8</v>
      </c>
      <c r="H107" s="39" t="str">
        <f>IF(D107="","",Pedido!$G107*Pedido!$D107)</f>
        <v/>
      </c>
      <c r="I107" s="279"/>
    </row>
    <row r="108" spans="2:9" s="18" customFormat="1" ht="18.75" x14ac:dyDescent="0.3">
      <c r="B108" s="106">
        <v>123</v>
      </c>
      <c r="C108" s="107" t="s">
        <v>325</v>
      </c>
      <c r="D108" s="29"/>
      <c r="E108" s="41" t="s">
        <v>19</v>
      </c>
      <c r="F108" s="42" t="s">
        <v>137</v>
      </c>
      <c r="G108" s="43">
        <v>7.2</v>
      </c>
      <c r="H108" s="44" t="str">
        <f>IF(D108="","",Pedido!$G108*Pedido!$D108)</f>
        <v/>
      </c>
      <c r="I108" s="279"/>
    </row>
    <row r="109" spans="2:9" s="18" customFormat="1" ht="18.75" x14ac:dyDescent="0.3">
      <c r="B109" s="104">
        <v>147</v>
      </c>
      <c r="C109" s="105" t="s">
        <v>327</v>
      </c>
      <c r="D109" s="29"/>
      <c r="E109" s="36" t="s">
        <v>20</v>
      </c>
      <c r="F109" s="37" t="s">
        <v>137</v>
      </c>
      <c r="G109" s="38">
        <v>2.9</v>
      </c>
      <c r="H109" s="39" t="str">
        <f>IF(D109="","",Pedido!$G109*Pedido!$D109)</f>
        <v/>
      </c>
      <c r="I109" s="279"/>
    </row>
    <row r="110" spans="2:9" s="18" customFormat="1" ht="18.75" x14ac:dyDescent="0.3">
      <c r="B110" s="106">
        <v>154</v>
      </c>
      <c r="C110" s="107" t="s">
        <v>328</v>
      </c>
      <c r="D110" s="29"/>
      <c r="E110" s="41" t="s">
        <v>21</v>
      </c>
      <c r="F110" s="42" t="s">
        <v>137</v>
      </c>
      <c r="G110" s="43">
        <v>2.65</v>
      </c>
      <c r="H110" s="44" t="str">
        <f>IF(D110="","",Pedido!$G110*Pedido!$D110)</f>
        <v/>
      </c>
      <c r="I110" s="279"/>
    </row>
    <row r="111" spans="2:9" s="18" customFormat="1" ht="18.75" x14ac:dyDescent="0.3">
      <c r="B111" s="104">
        <v>110136</v>
      </c>
      <c r="C111" s="105" t="s">
        <v>756</v>
      </c>
      <c r="D111" s="29"/>
      <c r="E111" s="36" t="s">
        <v>769</v>
      </c>
      <c r="F111" s="37" t="s">
        <v>137</v>
      </c>
      <c r="G111" s="38">
        <v>4.55</v>
      </c>
      <c r="H111" s="39" t="str">
        <f>IF(D111="","",Pedido!$G111*Pedido!$D111)</f>
        <v/>
      </c>
      <c r="I111" s="279"/>
    </row>
    <row r="112" spans="2:9" s="18" customFormat="1" ht="18.75" x14ac:dyDescent="0.3">
      <c r="B112" s="106">
        <v>109222</v>
      </c>
      <c r="C112" s="107" t="s">
        <v>734</v>
      </c>
      <c r="D112" s="29"/>
      <c r="E112" s="41" t="s">
        <v>736</v>
      </c>
      <c r="F112" s="42" t="s">
        <v>137</v>
      </c>
      <c r="G112" s="43">
        <v>3.5</v>
      </c>
      <c r="H112" s="44" t="str">
        <f>IF(D112="","",Pedido!$G112*Pedido!$D112)</f>
        <v/>
      </c>
      <c r="I112" s="279"/>
    </row>
    <row r="113" spans="2:9" s="18" customFormat="1" ht="18.75" x14ac:dyDescent="0.3">
      <c r="B113" s="104">
        <v>105330</v>
      </c>
      <c r="C113" s="105" t="s">
        <v>329</v>
      </c>
      <c r="D113" s="29"/>
      <c r="E113" s="36" t="s">
        <v>22</v>
      </c>
      <c r="F113" s="37" t="s">
        <v>137</v>
      </c>
      <c r="G113" s="38">
        <v>2.7</v>
      </c>
      <c r="H113" s="39" t="str">
        <f>IF(D113="","",Pedido!$G113*Pedido!$D113)</f>
        <v/>
      </c>
      <c r="I113" s="279"/>
    </row>
    <row r="114" spans="2:9" s="18" customFormat="1" ht="18.75" x14ac:dyDescent="0.3">
      <c r="B114" s="106">
        <v>161</v>
      </c>
      <c r="C114" s="107" t="s">
        <v>330</v>
      </c>
      <c r="D114" s="29"/>
      <c r="E114" s="41" t="s">
        <v>23</v>
      </c>
      <c r="F114" s="42" t="s">
        <v>137</v>
      </c>
      <c r="G114" s="43">
        <v>2.5</v>
      </c>
      <c r="H114" s="44" t="str">
        <f>IF(D114="","",Pedido!$G114*Pedido!$D114)</f>
        <v/>
      </c>
      <c r="I114" s="279"/>
    </row>
    <row r="115" spans="2:9" s="18" customFormat="1" ht="18.75" x14ac:dyDescent="0.3">
      <c r="B115" s="104">
        <v>178</v>
      </c>
      <c r="C115" s="105" t="s">
        <v>331</v>
      </c>
      <c r="D115" s="29"/>
      <c r="E115" s="36" t="s">
        <v>24</v>
      </c>
      <c r="F115" s="37" t="s">
        <v>138</v>
      </c>
      <c r="G115" s="38">
        <v>3</v>
      </c>
      <c r="H115" s="39" t="str">
        <f>IF(D115="","",Pedido!$G115*Pedido!$D115)</f>
        <v/>
      </c>
      <c r="I115" s="279"/>
    </row>
    <row r="116" spans="2:9" s="18" customFormat="1" ht="18.75" x14ac:dyDescent="0.3">
      <c r="B116" s="106">
        <v>185</v>
      </c>
      <c r="C116" s="107" t="s">
        <v>332</v>
      </c>
      <c r="D116" s="29"/>
      <c r="E116" s="41" t="s">
        <v>25</v>
      </c>
      <c r="F116" s="42" t="s">
        <v>137</v>
      </c>
      <c r="G116" s="43">
        <v>4.1500000000000004</v>
      </c>
      <c r="H116" s="44" t="str">
        <f>IF(D116="","",Pedido!$G116*Pedido!$D116)</f>
        <v/>
      </c>
      <c r="I116" s="279"/>
    </row>
    <row r="117" spans="2:9" s="18" customFormat="1" ht="18.75" x14ac:dyDescent="0.3">
      <c r="B117" s="104">
        <v>105057</v>
      </c>
      <c r="C117" s="105" t="s">
        <v>797</v>
      </c>
      <c r="D117" s="29"/>
      <c r="E117" s="36" t="s">
        <v>26</v>
      </c>
      <c r="F117" s="37" t="s">
        <v>137</v>
      </c>
      <c r="G117" s="38">
        <v>3.4</v>
      </c>
      <c r="H117" s="39" t="str">
        <f>IF(D117="","",Pedido!$G117*Pedido!$D117)</f>
        <v/>
      </c>
      <c r="I117" s="279"/>
    </row>
    <row r="118" spans="2:9" s="18" customFormat="1" ht="18.75" x14ac:dyDescent="0.3">
      <c r="B118" s="106">
        <v>192</v>
      </c>
      <c r="C118" s="107" t="s">
        <v>333</v>
      </c>
      <c r="D118" s="29"/>
      <c r="E118" s="41" t="s">
        <v>27</v>
      </c>
      <c r="F118" s="42" t="s">
        <v>138</v>
      </c>
      <c r="G118" s="43">
        <v>4.3</v>
      </c>
      <c r="H118" s="44" t="str">
        <f>IF(D118="","",Pedido!$G118*Pedido!$D118)</f>
        <v/>
      </c>
      <c r="I118" s="279"/>
    </row>
    <row r="119" spans="2:9" s="18" customFormat="1" ht="18.75" x14ac:dyDescent="0.3">
      <c r="B119" s="104">
        <v>112055</v>
      </c>
      <c r="C119" s="105" t="s">
        <v>1048</v>
      </c>
      <c r="D119" s="29"/>
      <c r="E119" s="36" t="s">
        <v>1045</v>
      </c>
      <c r="F119" s="42" t="s">
        <v>138</v>
      </c>
      <c r="G119" s="38">
        <v>6.1</v>
      </c>
      <c r="H119" s="44" t="str">
        <f>IF(D119="","",Pedido!$G119*Pedido!$D119)</f>
        <v/>
      </c>
      <c r="I119" s="279"/>
    </row>
    <row r="120" spans="2:9" s="18" customFormat="1" ht="18.75" x14ac:dyDescent="0.3">
      <c r="B120" s="104">
        <v>208</v>
      </c>
      <c r="C120" s="105" t="s">
        <v>334</v>
      </c>
      <c r="D120" s="29"/>
      <c r="E120" s="36" t="s">
        <v>28</v>
      </c>
      <c r="F120" s="37" t="s">
        <v>137</v>
      </c>
      <c r="G120" s="38">
        <v>4.7</v>
      </c>
      <c r="H120" s="39" t="str">
        <f>IF(D120="","",Pedido!$G120*Pedido!$D120)</f>
        <v/>
      </c>
      <c r="I120" s="279"/>
    </row>
    <row r="121" spans="2:9" s="18" customFormat="1" ht="18.75" x14ac:dyDescent="0.3">
      <c r="B121" s="106">
        <v>105651</v>
      </c>
      <c r="C121" s="107" t="s">
        <v>718</v>
      </c>
      <c r="D121" s="29"/>
      <c r="E121" s="41" t="s">
        <v>29</v>
      </c>
      <c r="F121" s="42" t="s">
        <v>140</v>
      </c>
      <c r="G121" s="43">
        <v>5.2</v>
      </c>
      <c r="H121" s="44" t="str">
        <f>IF(D121="","",Pedido!$G121*Pedido!$D121)</f>
        <v/>
      </c>
      <c r="I121" s="279"/>
    </row>
    <row r="122" spans="2:9" s="18" customFormat="1" ht="18.75" x14ac:dyDescent="0.3">
      <c r="B122" s="104">
        <v>215</v>
      </c>
      <c r="C122" s="231" t="s">
        <v>335</v>
      </c>
      <c r="D122" s="29"/>
      <c r="E122" s="36" t="s">
        <v>30</v>
      </c>
      <c r="F122" s="37" t="s">
        <v>141</v>
      </c>
      <c r="G122" s="38">
        <v>3</v>
      </c>
      <c r="H122" s="39" t="str">
        <f>IF(D122="","",Pedido!$G122*Pedido!$D122)</f>
        <v/>
      </c>
      <c r="I122" s="279"/>
    </row>
    <row r="123" spans="2:9" s="18" customFormat="1" ht="18.75" x14ac:dyDescent="0.3">
      <c r="B123" s="106">
        <v>105354</v>
      </c>
      <c r="C123" s="107" t="s">
        <v>336</v>
      </c>
      <c r="D123" s="29"/>
      <c r="E123" s="41" t="s">
        <v>31</v>
      </c>
      <c r="F123" s="42" t="s">
        <v>137</v>
      </c>
      <c r="G123" s="43">
        <v>3</v>
      </c>
      <c r="H123" s="44" t="str">
        <f>IF(D123="","",Pedido!$G123*Pedido!$D123)</f>
        <v/>
      </c>
      <c r="I123" s="279"/>
    </row>
    <row r="124" spans="2:9" s="18" customFormat="1" ht="18.75" x14ac:dyDescent="0.3">
      <c r="B124" s="104">
        <v>222</v>
      </c>
      <c r="C124" s="105" t="s">
        <v>337</v>
      </c>
      <c r="D124" s="29"/>
      <c r="E124" s="36" t="s">
        <v>32</v>
      </c>
      <c r="F124" s="37" t="s">
        <v>137</v>
      </c>
      <c r="G124" s="38">
        <v>6.4</v>
      </c>
      <c r="H124" s="39" t="str">
        <f>IF(D124="","",Pedido!$G124*Pedido!$D124)</f>
        <v/>
      </c>
      <c r="I124" s="279"/>
    </row>
    <row r="125" spans="2:9" s="18" customFormat="1" ht="18.75" x14ac:dyDescent="0.3">
      <c r="B125" s="106">
        <v>239</v>
      </c>
      <c r="C125" s="107" t="s">
        <v>338</v>
      </c>
      <c r="D125" s="29"/>
      <c r="E125" s="41" t="s">
        <v>33</v>
      </c>
      <c r="F125" s="42" t="s">
        <v>142</v>
      </c>
      <c r="G125" s="43">
        <v>3.75</v>
      </c>
      <c r="H125" s="44" t="str">
        <f>IF(D125="","",Pedido!$G125*Pedido!$D125)</f>
        <v/>
      </c>
      <c r="I125" s="279"/>
    </row>
    <row r="126" spans="2:9" s="18" customFormat="1" ht="18.75" x14ac:dyDescent="0.3">
      <c r="B126" s="104">
        <v>246</v>
      </c>
      <c r="C126" s="105" t="s">
        <v>339</v>
      </c>
      <c r="D126" s="29"/>
      <c r="E126" s="36" t="s">
        <v>34</v>
      </c>
      <c r="F126" s="37" t="s">
        <v>137</v>
      </c>
      <c r="G126" s="38">
        <v>2.4</v>
      </c>
      <c r="H126" s="39" t="str">
        <f>IF(D126="","",Pedido!$G126*Pedido!$D126)</f>
        <v/>
      </c>
      <c r="I126" s="279"/>
    </row>
    <row r="127" spans="2:9" s="18" customFormat="1" ht="18.75" x14ac:dyDescent="0.3">
      <c r="B127" s="106">
        <v>253</v>
      </c>
      <c r="C127" s="107" t="s">
        <v>340</v>
      </c>
      <c r="D127" s="29"/>
      <c r="E127" s="41" t="s">
        <v>35</v>
      </c>
      <c r="F127" s="42" t="s">
        <v>137</v>
      </c>
      <c r="G127" s="43">
        <v>3</v>
      </c>
      <c r="H127" s="44" t="str">
        <f>IF(D127="","",Pedido!$G127*Pedido!$D127)</f>
        <v/>
      </c>
      <c r="I127" s="279"/>
    </row>
    <row r="128" spans="2:9" s="18" customFormat="1" ht="18.75" x14ac:dyDescent="0.3">
      <c r="B128" s="104">
        <v>260</v>
      </c>
      <c r="C128" s="105" t="s">
        <v>341</v>
      </c>
      <c r="D128" s="29"/>
      <c r="E128" s="36" t="s">
        <v>35</v>
      </c>
      <c r="F128" s="37" t="s">
        <v>137</v>
      </c>
      <c r="G128" s="38">
        <v>6.1</v>
      </c>
      <c r="H128" s="39" t="str">
        <f>IF(D128="","",Pedido!$G128*Pedido!$D128)</f>
        <v/>
      </c>
      <c r="I128" s="279"/>
    </row>
    <row r="129" spans="2:9" s="18" customFormat="1" ht="18.75" x14ac:dyDescent="0.3">
      <c r="B129" s="106">
        <v>277</v>
      </c>
      <c r="C129" s="107" t="s">
        <v>342</v>
      </c>
      <c r="D129" s="29"/>
      <c r="E129" s="41" t="s">
        <v>36</v>
      </c>
      <c r="F129" s="42" t="s">
        <v>137</v>
      </c>
      <c r="G129" s="43">
        <v>2.9</v>
      </c>
      <c r="H129" s="44" t="str">
        <f>IF(D129="","",Pedido!$G129*Pedido!$D129)</f>
        <v/>
      </c>
      <c r="I129" s="279"/>
    </row>
    <row r="130" spans="2:9" s="18" customFormat="1" ht="18.75" x14ac:dyDescent="0.3">
      <c r="B130" s="104">
        <v>110273</v>
      </c>
      <c r="C130" s="105" t="s">
        <v>773</v>
      </c>
      <c r="D130" s="29"/>
      <c r="E130" s="36" t="s">
        <v>774</v>
      </c>
      <c r="F130" s="37" t="s">
        <v>139</v>
      </c>
      <c r="G130" s="38">
        <v>16.25</v>
      </c>
      <c r="H130" s="39" t="str">
        <f>IF(D130="","",Pedido!$G130*Pedido!$D130)</f>
        <v/>
      </c>
      <c r="I130" s="279"/>
    </row>
    <row r="131" spans="2:9" s="18" customFormat="1" ht="18.75" x14ac:dyDescent="0.3">
      <c r="B131" s="106">
        <v>307</v>
      </c>
      <c r="C131" s="107" t="s">
        <v>343</v>
      </c>
      <c r="D131" s="29"/>
      <c r="E131" s="41" t="s">
        <v>37</v>
      </c>
      <c r="F131" s="42" t="s">
        <v>137</v>
      </c>
      <c r="G131" s="43">
        <v>2.6</v>
      </c>
      <c r="H131" s="44" t="str">
        <f>IF(D131="","",Pedido!$G131*Pedido!$D131)</f>
        <v/>
      </c>
      <c r="I131" s="279"/>
    </row>
    <row r="132" spans="2:9" s="18" customFormat="1" ht="18.75" x14ac:dyDescent="0.3">
      <c r="B132" s="104">
        <v>314</v>
      </c>
      <c r="C132" s="105" t="s">
        <v>344</v>
      </c>
      <c r="D132" s="29"/>
      <c r="E132" s="36" t="s">
        <v>38</v>
      </c>
      <c r="F132" s="37" t="s">
        <v>138</v>
      </c>
      <c r="G132" s="38">
        <v>3.2</v>
      </c>
      <c r="H132" s="39" t="str">
        <f>IF(D132="","",Pedido!$G132*Pedido!$D132)</f>
        <v/>
      </c>
      <c r="I132" s="279"/>
    </row>
    <row r="133" spans="2:9" s="18" customFormat="1" ht="18.75" x14ac:dyDescent="0.3">
      <c r="B133" s="106">
        <v>321</v>
      </c>
      <c r="C133" s="190" t="s">
        <v>345</v>
      </c>
      <c r="D133" s="29"/>
      <c r="E133" s="41" t="s">
        <v>39</v>
      </c>
      <c r="F133" s="42" t="s">
        <v>137</v>
      </c>
      <c r="G133" s="43">
        <v>16</v>
      </c>
      <c r="H133" s="44" t="str">
        <f>IF(D133="","",Pedido!$G133*Pedido!$D133)</f>
        <v/>
      </c>
      <c r="I133" s="279"/>
    </row>
    <row r="134" spans="2:9" s="18" customFormat="1" ht="18.75" x14ac:dyDescent="0.3">
      <c r="B134" s="104">
        <v>338</v>
      </c>
      <c r="C134" s="105" t="s">
        <v>346</v>
      </c>
      <c r="D134" s="29"/>
      <c r="E134" s="36" t="s">
        <v>40</v>
      </c>
      <c r="F134" s="37" t="s">
        <v>138</v>
      </c>
      <c r="G134" s="38">
        <v>6.9</v>
      </c>
      <c r="H134" s="39" t="str">
        <f>IF(D134="","",Pedido!$G134*Pedido!$D134)</f>
        <v/>
      </c>
      <c r="I134" s="279"/>
    </row>
    <row r="135" spans="2:9" s="18" customFormat="1" ht="18.75" x14ac:dyDescent="0.3">
      <c r="B135" s="106">
        <v>106641</v>
      </c>
      <c r="C135" s="107" t="s">
        <v>347</v>
      </c>
      <c r="D135" s="29"/>
      <c r="E135" s="41" t="s">
        <v>40</v>
      </c>
      <c r="F135" s="42" t="s">
        <v>138</v>
      </c>
      <c r="G135" s="43">
        <v>6.75</v>
      </c>
      <c r="H135" s="44" t="str">
        <f>IF(D135="","",Pedido!$G135*Pedido!$D135)</f>
        <v/>
      </c>
      <c r="I135" s="279"/>
    </row>
    <row r="136" spans="2:9" s="18" customFormat="1" ht="18.75" x14ac:dyDescent="0.3">
      <c r="B136" s="104">
        <v>369</v>
      </c>
      <c r="C136" s="105" t="s">
        <v>348</v>
      </c>
      <c r="D136" s="29"/>
      <c r="E136" s="36" t="s">
        <v>41</v>
      </c>
      <c r="F136" s="37" t="s">
        <v>138</v>
      </c>
      <c r="G136" s="38">
        <v>4.45</v>
      </c>
      <c r="H136" s="39" t="str">
        <f>IF(D136="","",Pedido!$G136*Pedido!$D136)</f>
        <v/>
      </c>
      <c r="I136" s="279"/>
    </row>
    <row r="137" spans="2:9" s="18" customFormat="1" ht="18.75" x14ac:dyDescent="0.3">
      <c r="B137" s="106">
        <v>105927</v>
      </c>
      <c r="C137" s="107" t="s">
        <v>349</v>
      </c>
      <c r="D137" s="29"/>
      <c r="E137" s="41" t="s">
        <v>41</v>
      </c>
      <c r="F137" s="42" t="s">
        <v>138</v>
      </c>
      <c r="G137" s="43">
        <v>3.9</v>
      </c>
      <c r="H137" s="44" t="str">
        <f>IF(D137="","",Pedido!$G137*Pedido!$D137)</f>
        <v/>
      </c>
      <c r="I137" s="279"/>
    </row>
    <row r="138" spans="2:9" s="18" customFormat="1" ht="18.75" x14ac:dyDescent="0.3">
      <c r="B138" s="104">
        <v>352</v>
      </c>
      <c r="C138" s="105" t="s">
        <v>350</v>
      </c>
      <c r="D138" s="29"/>
      <c r="E138" s="36" t="s">
        <v>42</v>
      </c>
      <c r="F138" s="37" t="s">
        <v>137</v>
      </c>
      <c r="G138" s="38">
        <v>4.8</v>
      </c>
      <c r="H138" s="39" t="str">
        <f>IF(D138="","",Pedido!$G138*Pedido!$D138)</f>
        <v/>
      </c>
      <c r="I138" s="279"/>
    </row>
    <row r="139" spans="2:9" s="18" customFormat="1" ht="18.75" x14ac:dyDescent="0.3">
      <c r="B139" s="106">
        <v>105866</v>
      </c>
      <c r="C139" s="107" t="s">
        <v>351</v>
      </c>
      <c r="D139" s="29"/>
      <c r="E139" s="41" t="s">
        <v>43</v>
      </c>
      <c r="F139" s="42" t="s">
        <v>137</v>
      </c>
      <c r="G139" s="43">
        <v>4.5999999999999996</v>
      </c>
      <c r="H139" s="44" t="str">
        <f>IF(D139="","",Pedido!$G139*Pedido!$D139)</f>
        <v/>
      </c>
      <c r="I139" s="279"/>
    </row>
    <row r="140" spans="2:9" s="18" customFormat="1" ht="18.75" x14ac:dyDescent="0.3">
      <c r="B140" s="104">
        <v>105880</v>
      </c>
      <c r="C140" s="105" t="s">
        <v>352</v>
      </c>
      <c r="D140" s="29"/>
      <c r="E140" s="36" t="s">
        <v>43</v>
      </c>
      <c r="F140" s="37" t="s">
        <v>137</v>
      </c>
      <c r="G140" s="38">
        <v>4.5999999999999996</v>
      </c>
      <c r="H140" s="39" t="str">
        <f>IF(D140="","",Pedido!$G140*Pedido!$D140)</f>
        <v/>
      </c>
      <c r="I140" s="279"/>
    </row>
    <row r="141" spans="2:9" s="18" customFormat="1" ht="18.75" x14ac:dyDescent="0.3">
      <c r="B141" s="106">
        <v>105279</v>
      </c>
      <c r="C141" s="107" t="s">
        <v>353</v>
      </c>
      <c r="D141" s="29"/>
      <c r="E141" s="41" t="s">
        <v>44</v>
      </c>
      <c r="F141" s="42" t="s">
        <v>137</v>
      </c>
      <c r="G141" s="43">
        <v>5</v>
      </c>
      <c r="H141" s="44" t="str">
        <f>IF(D141="","",Pedido!$G141*Pedido!$D141)</f>
        <v/>
      </c>
      <c r="I141" s="279"/>
    </row>
    <row r="142" spans="2:9" s="18" customFormat="1" ht="18.75" x14ac:dyDescent="0.3">
      <c r="B142" s="104">
        <v>376</v>
      </c>
      <c r="C142" s="105" t="s">
        <v>354</v>
      </c>
      <c r="D142" s="29"/>
      <c r="E142" s="36" t="s">
        <v>45</v>
      </c>
      <c r="F142" s="37" t="s">
        <v>137</v>
      </c>
      <c r="G142" s="38">
        <v>5</v>
      </c>
      <c r="H142" s="39" t="str">
        <f>IF(D142="","",Pedido!$G142*Pedido!$D142)</f>
        <v/>
      </c>
      <c r="I142" s="279"/>
    </row>
    <row r="143" spans="2:9" s="18" customFormat="1" ht="18.75" x14ac:dyDescent="0.3">
      <c r="B143" s="106">
        <v>390</v>
      </c>
      <c r="C143" s="107" t="s">
        <v>355</v>
      </c>
      <c r="D143" s="29"/>
      <c r="E143" s="41" t="s">
        <v>46</v>
      </c>
      <c r="F143" s="42" t="s">
        <v>143</v>
      </c>
      <c r="G143" s="43">
        <v>5</v>
      </c>
      <c r="H143" s="44" t="str">
        <f>IF(D143="","",Pedido!$G143*Pedido!$D143)</f>
        <v/>
      </c>
      <c r="I143" s="279"/>
    </row>
    <row r="144" spans="2:9" s="18" customFormat="1" ht="18.75" x14ac:dyDescent="0.3">
      <c r="B144" s="104">
        <v>406</v>
      </c>
      <c r="C144" s="105" t="s">
        <v>356</v>
      </c>
      <c r="D144" s="29"/>
      <c r="E144" s="36" t="s">
        <v>23</v>
      </c>
      <c r="F144" s="37" t="s">
        <v>137</v>
      </c>
      <c r="G144" s="38">
        <v>3.9</v>
      </c>
      <c r="H144" s="39" t="str">
        <f>IF(D144="","",Pedido!$G144*Pedido!$D144)</f>
        <v/>
      </c>
      <c r="I144" s="279"/>
    </row>
    <row r="145" spans="2:9" s="18" customFormat="1" ht="18.75" x14ac:dyDescent="0.3">
      <c r="B145" s="106">
        <v>413</v>
      </c>
      <c r="C145" s="107" t="s">
        <v>357</v>
      </c>
      <c r="D145" s="29"/>
      <c r="E145" s="41" t="s">
        <v>47</v>
      </c>
      <c r="F145" s="42" t="s">
        <v>139</v>
      </c>
      <c r="G145" s="43">
        <v>3.1</v>
      </c>
      <c r="H145" s="44" t="str">
        <f>IF(D145="","",Pedido!$G145*Pedido!$D145)</f>
        <v/>
      </c>
      <c r="I145" s="279"/>
    </row>
    <row r="146" spans="2:9" s="18" customFormat="1" ht="18.75" x14ac:dyDescent="0.3">
      <c r="B146" s="104">
        <v>109765</v>
      </c>
      <c r="C146" s="105" t="s">
        <v>751</v>
      </c>
      <c r="D146" s="29"/>
      <c r="E146" s="36" t="s">
        <v>43</v>
      </c>
      <c r="F146" s="37" t="s">
        <v>137</v>
      </c>
      <c r="G146" s="38">
        <v>3.1</v>
      </c>
      <c r="H146" s="39" t="str">
        <f>IF(D146="","",Pedido!$G146*Pedido!$D146)</f>
        <v/>
      </c>
      <c r="I146" s="279"/>
    </row>
    <row r="147" spans="2:9" s="18" customFormat="1" ht="18.75" x14ac:dyDescent="0.3">
      <c r="B147" s="106">
        <v>437</v>
      </c>
      <c r="C147" s="107" t="s">
        <v>625</v>
      </c>
      <c r="D147" s="29"/>
      <c r="E147" s="41" t="s">
        <v>626</v>
      </c>
      <c r="F147" s="42" t="s">
        <v>137</v>
      </c>
      <c r="G147" s="43">
        <v>3.6</v>
      </c>
      <c r="H147" s="44" t="str">
        <f>IF(D147="","",Pedido!$G147*Pedido!$D147)</f>
        <v/>
      </c>
      <c r="I147" s="279"/>
    </row>
    <row r="148" spans="2:9" s="18" customFormat="1" ht="18.75" x14ac:dyDescent="0.3">
      <c r="B148" s="104">
        <v>451</v>
      </c>
      <c r="C148" s="105" t="s">
        <v>358</v>
      </c>
      <c r="D148" s="29"/>
      <c r="E148" s="36" t="s">
        <v>48</v>
      </c>
      <c r="F148" s="37" t="s">
        <v>138</v>
      </c>
      <c r="G148" s="38">
        <v>3</v>
      </c>
      <c r="H148" s="39" t="str">
        <f>IF(D148="","",Pedido!$G148*Pedido!$D148)</f>
        <v/>
      </c>
      <c r="I148" s="279"/>
    </row>
    <row r="149" spans="2:9" s="18" customFormat="1" ht="18.75" x14ac:dyDescent="0.3">
      <c r="B149" s="106">
        <v>104791</v>
      </c>
      <c r="C149" s="107" t="s">
        <v>359</v>
      </c>
      <c r="D149" s="29"/>
      <c r="E149" s="41" t="s">
        <v>49</v>
      </c>
      <c r="F149" s="42" t="s">
        <v>137</v>
      </c>
      <c r="G149" s="43">
        <v>2.8</v>
      </c>
      <c r="H149" s="44" t="str">
        <f>IF(D149="","",Pedido!$G149*Pedido!$D149)</f>
        <v/>
      </c>
      <c r="I149" s="279"/>
    </row>
    <row r="150" spans="2:9" s="18" customFormat="1" ht="18.75" x14ac:dyDescent="0.3">
      <c r="B150" s="104">
        <v>5470</v>
      </c>
      <c r="C150" s="105" t="s">
        <v>759</v>
      </c>
      <c r="D150" s="29"/>
      <c r="E150" s="36" t="s">
        <v>770</v>
      </c>
      <c r="F150" s="37" t="s">
        <v>137</v>
      </c>
      <c r="G150" s="38">
        <v>3.3</v>
      </c>
      <c r="H150" s="39" t="str">
        <f>IF(D150="","",Pedido!$G150*Pedido!$D150)</f>
        <v/>
      </c>
      <c r="I150" s="279"/>
    </row>
    <row r="151" spans="2:9" s="18" customFormat="1" ht="18.75" x14ac:dyDescent="0.3">
      <c r="B151" s="106">
        <v>110150</v>
      </c>
      <c r="C151" s="107" t="s">
        <v>757</v>
      </c>
      <c r="D151" s="29"/>
      <c r="E151" s="41" t="s">
        <v>771</v>
      </c>
      <c r="F151" s="42" t="s">
        <v>137</v>
      </c>
      <c r="G151" s="43">
        <v>3.7</v>
      </c>
      <c r="H151" s="44" t="str">
        <f>IF(D151="","",Pedido!$G151*Pedido!$D151)</f>
        <v/>
      </c>
      <c r="I151" s="279"/>
    </row>
    <row r="152" spans="2:9" s="18" customFormat="1" ht="18.75" x14ac:dyDescent="0.3">
      <c r="B152" s="104">
        <v>482</v>
      </c>
      <c r="C152" s="105" t="s">
        <v>360</v>
      </c>
      <c r="D152" s="29"/>
      <c r="E152" s="36" t="s">
        <v>50</v>
      </c>
      <c r="F152" s="37" t="s">
        <v>137</v>
      </c>
      <c r="G152" s="38">
        <v>4.7</v>
      </c>
      <c r="H152" s="39" t="str">
        <f>IF(D152="","",Pedido!$G152*Pedido!$D152)</f>
        <v/>
      </c>
      <c r="I152" s="279"/>
    </row>
    <row r="153" spans="2:9" s="18" customFormat="1" ht="18.75" x14ac:dyDescent="0.3">
      <c r="B153" s="106">
        <v>105835</v>
      </c>
      <c r="C153" s="107" t="s">
        <v>361</v>
      </c>
      <c r="D153" s="29"/>
      <c r="E153" s="41" t="s">
        <v>51</v>
      </c>
      <c r="F153" s="42" t="s">
        <v>137</v>
      </c>
      <c r="G153" s="43">
        <v>5.15</v>
      </c>
      <c r="H153" s="44" t="str">
        <f>IF(D153="","",Pedido!$G153*Pedido!$D153)</f>
        <v/>
      </c>
      <c r="I153" s="279"/>
    </row>
    <row r="154" spans="2:9" s="18" customFormat="1" ht="18.75" x14ac:dyDescent="0.3">
      <c r="B154" s="104">
        <v>499</v>
      </c>
      <c r="C154" s="105" t="s">
        <v>362</v>
      </c>
      <c r="D154" s="29"/>
      <c r="E154" s="36" t="s">
        <v>51</v>
      </c>
      <c r="F154" s="37" t="s">
        <v>137</v>
      </c>
      <c r="G154" s="38">
        <v>7.5</v>
      </c>
      <c r="H154" s="39" t="str">
        <f>IF(D154="","",Pedido!$G154*Pedido!$D154)</f>
        <v/>
      </c>
      <c r="I154" s="279"/>
    </row>
    <row r="155" spans="2:9" s="18" customFormat="1" ht="18.75" x14ac:dyDescent="0.3">
      <c r="B155" s="106">
        <v>104814</v>
      </c>
      <c r="C155" s="107" t="s">
        <v>363</v>
      </c>
      <c r="D155" s="29"/>
      <c r="E155" s="41" t="s">
        <v>52</v>
      </c>
      <c r="F155" s="42" t="s">
        <v>137</v>
      </c>
      <c r="G155" s="43">
        <v>3.1</v>
      </c>
      <c r="H155" s="44" t="str">
        <f>IF(D155="","",Pedido!$G155*Pedido!$D155)</f>
        <v/>
      </c>
      <c r="I155" s="279"/>
    </row>
    <row r="156" spans="2:9" s="18" customFormat="1" ht="18.75" x14ac:dyDescent="0.3">
      <c r="B156" s="104">
        <v>104838</v>
      </c>
      <c r="C156" s="105" t="s">
        <v>364</v>
      </c>
      <c r="D156" s="29"/>
      <c r="E156" s="36" t="s">
        <v>53</v>
      </c>
      <c r="F156" s="37" t="s">
        <v>137</v>
      </c>
      <c r="G156" s="38">
        <v>3</v>
      </c>
      <c r="H156" s="39" t="str">
        <f>IF(D156="","",Pedido!$G156*Pedido!$D156)</f>
        <v/>
      </c>
      <c r="I156" s="279"/>
    </row>
    <row r="157" spans="2:9" s="18" customFormat="1" ht="18.75" x14ac:dyDescent="0.3">
      <c r="B157" s="106">
        <v>505</v>
      </c>
      <c r="C157" s="107" t="s">
        <v>365</v>
      </c>
      <c r="D157" s="29"/>
      <c r="E157" s="41" t="s">
        <v>54</v>
      </c>
      <c r="F157" s="42" t="s">
        <v>137</v>
      </c>
      <c r="G157" s="43">
        <v>4.75</v>
      </c>
      <c r="H157" s="44" t="str">
        <f>IF(D157="","",Pedido!$G157*Pedido!$D157)</f>
        <v/>
      </c>
      <c r="I157" s="279"/>
    </row>
    <row r="158" spans="2:9" s="18" customFormat="1" ht="18.75" x14ac:dyDescent="0.3">
      <c r="B158" s="104">
        <v>512</v>
      </c>
      <c r="C158" s="105" t="s">
        <v>366</v>
      </c>
      <c r="D158" s="29"/>
      <c r="E158" s="36" t="s">
        <v>55</v>
      </c>
      <c r="F158" s="37" t="s">
        <v>137</v>
      </c>
      <c r="G158" s="38">
        <v>2.8</v>
      </c>
      <c r="H158" s="39" t="str">
        <f>IF(D158="","",Pedido!$G158*Pedido!$D158)</f>
        <v/>
      </c>
      <c r="I158" s="279"/>
    </row>
    <row r="159" spans="2:9" s="18" customFormat="1" ht="18.75" x14ac:dyDescent="0.3">
      <c r="B159" s="106">
        <v>529</v>
      </c>
      <c r="C159" s="107" t="s">
        <v>367</v>
      </c>
      <c r="D159" s="29"/>
      <c r="E159" s="41" t="s">
        <v>56</v>
      </c>
      <c r="F159" s="42" t="s">
        <v>138</v>
      </c>
      <c r="G159" s="43">
        <v>5.5</v>
      </c>
      <c r="H159" s="44" t="str">
        <f>IF(D159="","",Pedido!$G159*Pedido!$D159)</f>
        <v/>
      </c>
      <c r="I159" s="279"/>
    </row>
    <row r="160" spans="2:9" s="18" customFormat="1" ht="18.75" x14ac:dyDescent="0.3">
      <c r="B160" s="104">
        <v>536</v>
      </c>
      <c r="C160" s="105" t="s">
        <v>369</v>
      </c>
      <c r="D160" s="29"/>
      <c r="E160" s="36" t="s">
        <v>750</v>
      </c>
      <c r="F160" s="37" t="s">
        <v>137</v>
      </c>
      <c r="G160" s="38">
        <v>4.8499999999999996</v>
      </c>
      <c r="H160" s="39" t="str">
        <f>IF(D160="","",Pedido!$G160*Pedido!$D160)</f>
        <v/>
      </c>
      <c r="I160" s="279"/>
    </row>
    <row r="161" spans="2:9" s="18" customFormat="1" ht="18.75" x14ac:dyDescent="0.3">
      <c r="B161" s="106">
        <v>345</v>
      </c>
      <c r="C161" s="107" t="s">
        <v>370</v>
      </c>
      <c r="D161" s="29"/>
      <c r="E161" s="41" t="s">
        <v>57</v>
      </c>
      <c r="F161" s="42" t="s">
        <v>137</v>
      </c>
      <c r="G161" s="43">
        <v>2.5</v>
      </c>
      <c r="H161" s="44" t="str">
        <f>IF(D161="","",Pedido!$G161*Pedido!$D161)</f>
        <v/>
      </c>
      <c r="I161" s="279"/>
    </row>
    <row r="162" spans="2:9" s="18" customFormat="1" ht="18.75" x14ac:dyDescent="0.3">
      <c r="B162" s="104">
        <v>550</v>
      </c>
      <c r="C162" s="105" t="s">
        <v>371</v>
      </c>
      <c r="D162" s="29"/>
      <c r="E162" s="36" t="s">
        <v>58</v>
      </c>
      <c r="F162" s="37" t="s">
        <v>137</v>
      </c>
      <c r="G162" s="38">
        <v>3.7</v>
      </c>
      <c r="H162" s="39" t="str">
        <f>IF(D162="","",Pedido!$G162*Pedido!$D162)</f>
        <v/>
      </c>
      <c r="I162" s="279"/>
    </row>
    <row r="163" spans="2:9" s="18" customFormat="1" ht="18.75" x14ac:dyDescent="0.3">
      <c r="B163" s="90">
        <v>543</v>
      </c>
      <c r="C163" s="108" t="s">
        <v>372</v>
      </c>
      <c r="D163" s="29"/>
      <c r="E163" s="91" t="s">
        <v>59</v>
      </c>
      <c r="F163" s="92" t="s">
        <v>137</v>
      </c>
      <c r="G163" s="93">
        <v>3</v>
      </c>
      <c r="H163" s="94" t="str">
        <f>IF(D163="","",Pedido!$G163*Pedido!$D163)</f>
        <v/>
      </c>
      <c r="I163" s="279"/>
    </row>
    <row r="164" spans="2:9" s="18" customFormat="1" ht="18.75" x14ac:dyDescent="0.3">
      <c r="B164" s="104">
        <v>383</v>
      </c>
      <c r="C164" s="105" t="s">
        <v>373</v>
      </c>
      <c r="D164" s="29"/>
      <c r="E164" s="36" t="s">
        <v>60</v>
      </c>
      <c r="F164" s="37" t="s">
        <v>137</v>
      </c>
      <c r="G164" s="38">
        <v>2.5</v>
      </c>
      <c r="H164" s="39" t="str">
        <f>IF(D164="","",Pedido!$G164*Pedido!$D164)</f>
        <v/>
      </c>
      <c r="I164" s="279"/>
    </row>
    <row r="165" spans="2:9" s="18" customFormat="1" ht="18.75" x14ac:dyDescent="0.3">
      <c r="B165" s="106">
        <v>567</v>
      </c>
      <c r="C165" s="107" t="s">
        <v>374</v>
      </c>
      <c r="D165" s="29"/>
      <c r="E165" s="41" t="s">
        <v>61</v>
      </c>
      <c r="F165" s="42" t="s">
        <v>138</v>
      </c>
      <c r="G165" s="43">
        <v>4.5</v>
      </c>
      <c r="H165" s="44" t="str">
        <f>IF(D165="","",Pedido!$G165*Pedido!$D165)</f>
        <v/>
      </c>
      <c r="I165" s="279"/>
    </row>
    <row r="166" spans="2:9" s="18" customFormat="1" ht="18.75" x14ac:dyDescent="0.3">
      <c r="B166" s="104">
        <v>104852</v>
      </c>
      <c r="C166" s="105" t="s">
        <v>375</v>
      </c>
      <c r="D166" s="29"/>
      <c r="E166" s="36" t="s">
        <v>62</v>
      </c>
      <c r="F166" s="37" t="s">
        <v>137</v>
      </c>
      <c r="G166" s="38">
        <v>4.3499999999999996</v>
      </c>
      <c r="H166" s="39" t="str">
        <f>IF(D166="","",Pedido!$G166*Pedido!$D166)</f>
        <v/>
      </c>
      <c r="I166" s="279"/>
    </row>
    <row r="167" spans="2:9" s="18" customFormat="1" ht="18.75" x14ac:dyDescent="0.3">
      <c r="B167" s="106">
        <v>574</v>
      </c>
      <c r="C167" s="107" t="s">
        <v>376</v>
      </c>
      <c r="D167" s="29"/>
      <c r="E167" s="41" t="s">
        <v>63</v>
      </c>
      <c r="F167" s="42" t="s">
        <v>137</v>
      </c>
      <c r="G167" s="43">
        <v>3.9</v>
      </c>
      <c r="H167" s="44" t="str">
        <f>IF(D167="","",Pedido!$G167*Pedido!$D167)</f>
        <v/>
      </c>
      <c r="I167" s="279"/>
    </row>
    <row r="168" spans="2:9" s="18" customFormat="1" ht="18.75" x14ac:dyDescent="0.3">
      <c r="B168" s="104">
        <v>598</v>
      </c>
      <c r="C168" s="105" t="s">
        <v>377</v>
      </c>
      <c r="D168" s="29"/>
      <c r="E168" s="36" t="s">
        <v>64</v>
      </c>
      <c r="F168" s="37" t="s">
        <v>137</v>
      </c>
      <c r="G168" s="38">
        <v>2.5</v>
      </c>
      <c r="H168" s="39" t="str">
        <f>IF(D168="","",Pedido!$G168*Pedido!$D168)</f>
        <v/>
      </c>
      <c r="I168" s="279"/>
    </row>
    <row r="169" spans="2:9" s="18" customFormat="1" ht="18.75" x14ac:dyDescent="0.3">
      <c r="B169" s="106">
        <v>611</v>
      </c>
      <c r="C169" s="107" t="s">
        <v>378</v>
      </c>
      <c r="D169" s="29"/>
      <c r="E169" s="41" t="s">
        <v>65</v>
      </c>
      <c r="F169" s="42" t="s">
        <v>137</v>
      </c>
      <c r="G169" s="43">
        <v>2.7</v>
      </c>
      <c r="H169" s="44" t="str">
        <f>IF(D169="","",Pedido!$G169*Pedido!$D169)</f>
        <v/>
      </c>
      <c r="I169" s="279"/>
    </row>
    <row r="170" spans="2:9" s="18" customFormat="1" ht="18.75" x14ac:dyDescent="0.3">
      <c r="B170" s="106">
        <v>11976</v>
      </c>
      <c r="C170" s="107" t="s">
        <v>1079</v>
      </c>
      <c r="D170" s="29"/>
      <c r="E170" s="36" t="s">
        <v>1080</v>
      </c>
      <c r="F170" s="42" t="s">
        <v>138</v>
      </c>
      <c r="G170" s="43">
        <v>3.8</v>
      </c>
      <c r="H170" s="39" t="str">
        <f>IF(D170="","",Pedido!$G170*Pedido!$D170)</f>
        <v/>
      </c>
      <c r="I170" s="279"/>
    </row>
    <row r="171" spans="2:9" s="18" customFormat="1" ht="18.75" x14ac:dyDescent="0.3">
      <c r="B171" s="104">
        <v>628</v>
      </c>
      <c r="C171" s="105" t="s">
        <v>379</v>
      </c>
      <c r="D171" s="29"/>
      <c r="E171" s="36" t="s">
        <v>66</v>
      </c>
      <c r="F171" s="37" t="s">
        <v>137</v>
      </c>
      <c r="G171" s="38">
        <v>7.2</v>
      </c>
      <c r="H171" s="39" t="str">
        <f>IF(D171="","",Pedido!$G171*Pedido!$D171)</f>
        <v/>
      </c>
      <c r="I171" s="279"/>
    </row>
    <row r="172" spans="2:9" s="18" customFormat="1" ht="18.75" x14ac:dyDescent="0.3">
      <c r="B172" s="106">
        <v>635</v>
      </c>
      <c r="C172" s="107" t="s">
        <v>380</v>
      </c>
      <c r="D172" s="29"/>
      <c r="E172" s="41" t="s">
        <v>67</v>
      </c>
      <c r="F172" s="42" t="s">
        <v>138</v>
      </c>
      <c r="G172" s="43">
        <v>3.7</v>
      </c>
      <c r="H172" s="44" t="str">
        <f>IF(D172="","",Pedido!$G172*Pedido!$D172)</f>
        <v/>
      </c>
      <c r="I172" s="279"/>
    </row>
    <row r="173" spans="2:9" s="18" customFormat="1" ht="18.75" x14ac:dyDescent="0.3">
      <c r="B173" s="104">
        <v>642</v>
      </c>
      <c r="C173" s="105" t="s">
        <v>381</v>
      </c>
      <c r="D173" s="29"/>
      <c r="E173" s="36" t="s">
        <v>68</v>
      </c>
      <c r="F173" s="37" t="s">
        <v>139</v>
      </c>
      <c r="G173" s="38">
        <v>8</v>
      </c>
      <c r="H173" s="39" t="str">
        <f>IF(D173="","",Pedido!$G173*Pedido!$D173)</f>
        <v/>
      </c>
      <c r="I173" s="279"/>
    </row>
    <row r="174" spans="2:9" s="18" customFormat="1" ht="18.75" x14ac:dyDescent="0.3">
      <c r="B174" s="106">
        <v>666</v>
      </c>
      <c r="C174" s="107" t="s">
        <v>382</v>
      </c>
      <c r="D174" s="29"/>
      <c r="E174" s="41" t="s">
        <v>69</v>
      </c>
      <c r="F174" s="42" t="s">
        <v>137</v>
      </c>
      <c r="G174" s="43">
        <v>4.3</v>
      </c>
      <c r="H174" s="44" t="str">
        <f>IF(D174="","",Pedido!$G174*Pedido!$D174)</f>
        <v/>
      </c>
      <c r="I174" s="279"/>
    </row>
    <row r="175" spans="2:9" s="18" customFormat="1" ht="18.75" x14ac:dyDescent="0.3">
      <c r="B175" s="104">
        <v>659</v>
      </c>
      <c r="C175" s="105" t="s">
        <v>383</v>
      </c>
      <c r="D175" s="29"/>
      <c r="E175" s="36" t="s">
        <v>69</v>
      </c>
      <c r="F175" s="37" t="s">
        <v>137</v>
      </c>
      <c r="G175" s="38">
        <v>5.0999999999999996</v>
      </c>
      <c r="H175" s="39" t="str">
        <f>IF(D175="","",Pedido!$G175*Pedido!$D175)</f>
        <v/>
      </c>
      <c r="I175" s="279"/>
    </row>
    <row r="176" spans="2:9" s="18" customFormat="1" ht="18.75" x14ac:dyDescent="0.3">
      <c r="B176" s="106">
        <v>673</v>
      </c>
      <c r="C176" s="107" t="s">
        <v>384</v>
      </c>
      <c r="D176" s="29"/>
      <c r="E176" s="41" t="s">
        <v>70</v>
      </c>
      <c r="F176" s="42" t="s">
        <v>137</v>
      </c>
      <c r="G176" s="43">
        <v>2.6</v>
      </c>
      <c r="H176" s="44" t="str">
        <f>IF(D176="","",Pedido!$G176*Pedido!$D176)</f>
        <v/>
      </c>
      <c r="I176" s="279"/>
    </row>
    <row r="177" spans="2:9" s="18" customFormat="1" ht="18.75" x14ac:dyDescent="0.3">
      <c r="B177" s="104">
        <v>105934</v>
      </c>
      <c r="C177" s="105" t="s">
        <v>385</v>
      </c>
      <c r="D177" s="29"/>
      <c r="E177" s="36" t="s">
        <v>70</v>
      </c>
      <c r="F177" s="37" t="s">
        <v>137</v>
      </c>
      <c r="G177" s="38">
        <v>2.7</v>
      </c>
      <c r="H177" s="39" t="str">
        <f>IF(D177="","",Pedido!$G177*Pedido!$D177)</f>
        <v/>
      </c>
      <c r="I177" s="279"/>
    </row>
    <row r="178" spans="2:9" s="18" customFormat="1" ht="18.75" x14ac:dyDescent="0.3">
      <c r="B178" s="106">
        <v>104500</v>
      </c>
      <c r="C178" s="107" t="s">
        <v>386</v>
      </c>
      <c r="D178" s="29"/>
      <c r="E178" s="41" t="s">
        <v>71</v>
      </c>
      <c r="F178" s="42" t="s">
        <v>137</v>
      </c>
      <c r="G178" s="43">
        <v>3.2</v>
      </c>
      <c r="H178" s="44" t="str">
        <f>IF(D178="","",Pedido!$G178*Pedido!$D178)</f>
        <v/>
      </c>
      <c r="I178" s="279"/>
    </row>
    <row r="179" spans="2:9" s="18" customFormat="1" ht="18.75" x14ac:dyDescent="0.3">
      <c r="B179" s="104">
        <v>680</v>
      </c>
      <c r="C179" s="105" t="s">
        <v>388</v>
      </c>
      <c r="D179" s="29"/>
      <c r="E179" s="36" t="s">
        <v>72</v>
      </c>
      <c r="F179" s="37" t="s">
        <v>137</v>
      </c>
      <c r="G179" s="38">
        <v>3.45</v>
      </c>
      <c r="H179" s="39" t="str">
        <f>IF(D179="","",Pedido!$G179*Pedido!$D179)</f>
        <v/>
      </c>
      <c r="I179" s="279"/>
    </row>
    <row r="180" spans="2:9" s="18" customFormat="1" ht="18.75" x14ac:dyDescent="0.3">
      <c r="B180" s="106">
        <v>697</v>
      </c>
      <c r="C180" s="107" t="s">
        <v>389</v>
      </c>
      <c r="D180" s="29"/>
      <c r="E180" s="41" t="s">
        <v>73</v>
      </c>
      <c r="F180" s="42" t="s">
        <v>137</v>
      </c>
      <c r="G180" s="43">
        <v>5.3</v>
      </c>
      <c r="H180" s="44" t="str">
        <f>IF(D180="","",Pedido!$G180*Pedido!$D180)</f>
        <v/>
      </c>
      <c r="I180" s="279"/>
    </row>
    <row r="181" spans="2:9" s="18" customFormat="1" ht="18.75" x14ac:dyDescent="0.3">
      <c r="B181" s="104">
        <v>758</v>
      </c>
      <c r="C181" s="105" t="s">
        <v>390</v>
      </c>
      <c r="D181" s="29"/>
      <c r="E181" s="36" t="s">
        <v>74</v>
      </c>
      <c r="F181" s="37" t="s">
        <v>138</v>
      </c>
      <c r="G181" s="38">
        <v>5.8</v>
      </c>
      <c r="H181" s="39" t="str">
        <f>IF(D181="","",Pedido!$G181*Pedido!$D181)</f>
        <v/>
      </c>
      <c r="I181" s="279"/>
    </row>
    <row r="182" spans="2:9" s="18" customFormat="1" ht="18.75" x14ac:dyDescent="0.3">
      <c r="B182" s="106">
        <v>3230</v>
      </c>
      <c r="C182" s="107" t="s">
        <v>758</v>
      </c>
      <c r="D182" s="29"/>
      <c r="E182" s="41" t="s">
        <v>772</v>
      </c>
      <c r="F182" s="42" t="s">
        <v>137</v>
      </c>
      <c r="G182" s="43">
        <v>3.5</v>
      </c>
      <c r="H182" s="44" t="str">
        <f>IF(D182="","",Pedido!$G182*Pedido!$D182)</f>
        <v/>
      </c>
      <c r="I182" s="279"/>
    </row>
    <row r="183" spans="2:9" s="18" customFormat="1" ht="18.75" x14ac:dyDescent="0.3">
      <c r="B183" s="104">
        <v>105088</v>
      </c>
      <c r="C183" s="105" t="s">
        <v>391</v>
      </c>
      <c r="D183" s="29"/>
      <c r="E183" s="36" t="s">
        <v>75</v>
      </c>
      <c r="F183" s="37" t="s">
        <v>137</v>
      </c>
      <c r="G183" s="38">
        <v>19.8</v>
      </c>
      <c r="H183" s="39" t="str">
        <f>IF(D183="","",Pedido!$G183*Pedido!$D183)</f>
        <v/>
      </c>
      <c r="I183" s="279"/>
    </row>
    <row r="184" spans="2:9" s="18" customFormat="1" ht="18.75" x14ac:dyDescent="0.3">
      <c r="B184" s="106">
        <v>727</v>
      </c>
      <c r="C184" s="107" t="s">
        <v>392</v>
      </c>
      <c r="D184" s="29"/>
      <c r="E184" s="41" t="s">
        <v>76</v>
      </c>
      <c r="F184" s="42" t="s">
        <v>137</v>
      </c>
      <c r="G184" s="43">
        <v>4.5</v>
      </c>
      <c r="H184" s="44" t="str">
        <f>IF(D184="","",Pedido!$G184*Pedido!$D184)</f>
        <v/>
      </c>
      <c r="I184" s="279"/>
    </row>
    <row r="185" spans="2:9" s="18" customFormat="1" ht="18.75" x14ac:dyDescent="0.3">
      <c r="B185" s="257">
        <v>734</v>
      </c>
      <c r="C185" s="258" t="s">
        <v>619</v>
      </c>
      <c r="D185" s="251"/>
      <c r="E185" s="259" t="s">
        <v>620</v>
      </c>
      <c r="F185" s="260" t="s">
        <v>137</v>
      </c>
      <c r="G185" s="261">
        <v>7.3</v>
      </c>
      <c r="H185" s="262" t="str">
        <f>IF(D185="","",Pedido!$G185*Pedido!$D185)</f>
        <v/>
      </c>
      <c r="I185" s="279"/>
    </row>
    <row r="186" spans="2:9" s="18" customFormat="1" ht="18.75" x14ac:dyDescent="0.3">
      <c r="B186" s="106">
        <v>741</v>
      </c>
      <c r="C186" s="107" t="s">
        <v>393</v>
      </c>
      <c r="D186" s="29"/>
      <c r="E186" s="41" t="s">
        <v>77</v>
      </c>
      <c r="F186" s="42" t="s">
        <v>137</v>
      </c>
      <c r="G186" s="43">
        <v>2.8</v>
      </c>
      <c r="H186" s="44" t="str">
        <f>IF(D186="","",Pedido!$G186*Pedido!$D186)</f>
        <v/>
      </c>
      <c r="I186" s="279"/>
    </row>
    <row r="187" spans="2:9" s="18" customFormat="1" ht="18.75" x14ac:dyDescent="0.3">
      <c r="B187" s="104">
        <v>765</v>
      </c>
      <c r="C187" s="105" t="s">
        <v>394</v>
      </c>
      <c r="D187" s="29"/>
      <c r="E187" s="36" t="s">
        <v>78</v>
      </c>
      <c r="F187" s="37" t="s">
        <v>138</v>
      </c>
      <c r="G187" s="38">
        <v>3.95</v>
      </c>
      <c r="H187" s="39" t="str">
        <f>IF(D187="","",Pedido!$G187*Pedido!$D187)</f>
        <v/>
      </c>
      <c r="I187" s="279"/>
    </row>
    <row r="188" spans="2:9" s="18" customFormat="1" ht="18.75" x14ac:dyDescent="0.3">
      <c r="B188" s="106">
        <v>772</v>
      </c>
      <c r="C188" s="107" t="s">
        <v>395</v>
      </c>
      <c r="D188" s="29"/>
      <c r="E188" s="41" t="s">
        <v>79</v>
      </c>
      <c r="F188" s="42" t="s">
        <v>137</v>
      </c>
      <c r="G188" s="43">
        <v>3</v>
      </c>
      <c r="H188" s="44" t="str">
        <f>IF(D188="","",Pedido!$G188*Pedido!$D188)</f>
        <v/>
      </c>
      <c r="I188" s="279"/>
    </row>
    <row r="189" spans="2:9" s="18" customFormat="1" ht="18.75" x14ac:dyDescent="0.3">
      <c r="B189" s="104">
        <v>789</v>
      </c>
      <c r="C189" s="105" t="s">
        <v>396</v>
      </c>
      <c r="D189" s="29"/>
      <c r="E189" s="36" t="s">
        <v>80</v>
      </c>
      <c r="F189" s="37" t="s">
        <v>137</v>
      </c>
      <c r="G189" s="38">
        <v>3.3</v>
      </c>
      <c r="H189" s="39" t="str">
        <f>IF(D189="","",Pedido!$G189*Pedido!$D189)</f>
        <v/>
      </c>
      <c r="I189" s="279"/>
    </row>
    <row r="190" spans="2:9" s="18" customFormat="1" ht="18.75" x14ac:dyDescent="0.3">
      <c r="B190" s="106">
        <v>107990</v>
      </c>
      <c r="C190" s="107" t="s">
        <v>713</v>
      </c>
      <c r="D190" s="29"/>
      <c r="E190" s="41" t="s">
        <v>711</v>
      </c>
      <c r="F190" s="42" t="s">
        <v>139</v>
      </c>
      <c r="G190" s="43">
        <v>8.3000000000000007</v>
      </c>
      <c r="H190" s="44" t="str">
        <f>IF(D190="","",Pedido!$G190*Pedido!$D190)</f>
        <v/>
      </c>
      <c r="I190" s="279"/>
    </row>
    <row r="191" spans="2:9" s="18" customFormat="1" ht="18.75" x14ac:dyDescent="0.3">
      <c r="B191" s="106">
        <v>796</v>
      </c>
      <c r="C191" s="107" t="s">
        <v>398</v>
      </c>
      <c r="D191" s="29"/>
      <c r="E191" s="41" t="s">
        <v>81</v>
      </c>
      <c r="F191" s="42" t="s">
        <v>137</v>
      </c>
      <c r="G191" s="43">
        <v>2.6</v>
      </c>
      <c r="H191" s="44" t="str">
        <f>IF(D191="","",Pedido!$G191*Pedido!$D191)</f>
        <v/>
      </c>
      <c r="I191" s="279"/>
    </row>
    <row r="192" spans="2:9" s="18" customFormat="1" ht="18.75" x14ac:dyDescent="0.3">
      <c r="B192" s="104">
        <v>105729</v>
      </c>
      <c r="C192" s="105" t="s">
        <v>399</v>
      </c>
      <c r="D192" s="29"/>
      <c r="E192" s="36" t="s">
        <v>82</v>
      </c>
      <c r="F192" s="37" t="s">
        <v>137</v>
      </c>
      <c r="G192" s="38">
        <v>3.7</v>
      </c>
      <c r="H192" s="39" t="str">
        <f>IF(D192="","",Pedido!$G192*Pedido!$D192)</f>
        <v/>
      </c>
      <c r="I192" s="279"/>
    </row>
    <row r="193" spans="2:9" s="18" customFormat="1" ht="18.75" x14ac:dyDescent="0.3">
      <c r="B193" s="106">
        <v>104876</v>
      </c>
      <c r="C193" s="107" t="s">
        <v>400</v>
      </c>
      <c r="D193" s="29"/>
      <c r="E193" s="41" t="s">
        <v>83</v>
      </c>
      <c r="F193" s="42" t="s">
        <v>137</v>
      </c>
      <c r="G193" s="43">
        <v>3.55</v>
      </c>
      <c r="H193" s="44" t="str">
        <f>IF(D193="","",Pedido!$G193*Pedido!$D193)</f>
        <v/>
      </c>
      <c r="I193" s="279"/>
    </row>
    <row r="194" spans="2:9" s="18" customFormat="1" ht="18.75" x14ac:dyDescent="0.3">
      <c r="B194" s="104">
        <v>104890</v>
      </c>
      <c r="C194" s="105" t="s">
        <v>785</v>
      </c>
      <c r="D194" s="29"/>
      <c r="E194" s="36" t="s">
        <v>84</v>
      </c>
      <c r="F194" s="37" t="s">
        <v>137</v>
      </c>
      <c r="G194" s="38">
        <v>3.1</v>
      </c>
      <c r="H194" s="39" t="str">
        <f>IF(D194="","",Pedido!$G194*Pedido!$D194)</f>
        <v/>
      </c>
      <c r="I194" s="279"/>
    </row>
    <row r="195" spans="2:9" s="18" customFormat="1" ht="18.75" x14ac:dyDescent="0.3">
      <c r="B195" s="106">
        <v>802</v>
      </c>
      <c r="C195" s="107" t="s">
        <v>401</v>
      </c>
      <c r="D195" s="29"/>
      <c r="E195" s="41" t="s">
        <v>85</v>
      </c>
      <c r="F195" s="42" t="s">
        <v>144</v>
      </c>
      <c r="G195" s="43">
        <v>5.3</v>
      </c>
      <c r="H195" s="44" t="str">
        <f>IF(D195="","",Pedido!$G195*Pedido!$D195)</f>
        <v/>
      </c>
      <c r="I195" s="279"/>
    </row>
    <row r="196" spans="2:9" s="18" customFormat="1" ht="18.75" x14ac:dyDescent="0.3">
      <c r="B196" s="257">
        <v>109239</v>
      </c>
      <c r="C196" s="258" t="s">
        <v>732</v>
      </c>
      <c r="D196" s="251"/>
      <c r="E196" s="259" t="s">
        <v>737</v>
      </c>
      <c r="F196" s="260" t="s">
        <v>137</v>
      </c>
      <c r="G196" s="261">
        <v>3.6</v>
      </c>
      <c r="H196" s="262" t="str">
        <f>IF(D196="","",Pedido!$G196*Pedido!$D196)</f>
        <v/>
      </c>
      <c r="I196" s="279"/>
    </row>
    <row r="197" spans="2:9" s="18" customFormat="1" ht="18.75" x14ac:dyDescent="0.3">
      <c r="B197" s="106">
        <v>819</v>
      </c>
      <c r="C197" s="107" t="s">
        <v>402</v>
      </c>
      <c r="D197" s="29"/>
      <c r="E197" s="41" t="s">
        <v>86</v>
      </c>
      <c r="F197" s="42" t="s">
        <v>137</v>
      </c>
      <c r="G197" s="43">
        <v>4.6500000000000004</v>
      </c>
      <c r="H197" s="44" t="str">
        <f>IF(D197="","",Pedido!$G197*Pedido!$D197)</f>
        <v/>
      </c>
      <c r="I197" s="279"/>
    </row>
    <row r="198" spans="2:9" s="18" customFormat="1" ht="18.75" x14ac:dyDescent="0.3">
      <c r="B198" s="104">
        <v>826</v>
      </c>
      <c r="C198" s="105" t="s">
        <v>403</v>
      </c>
      <c r="D198" s="29"/>
      <c r="E198" s="36" t="s">
        <v>87</v>
      </c>
      <c r="F198" s="37" t="s">
        <v>137</v>
      </c>
      <c r="G198" s="38">
        <v>13</v>
      </c>
      <c r="H198" s="39" t="str">
        <f>IF(D198="","",Pedido!$G198*Pedido!$D198)</f>
        <v/>
      </c>
      <c r="I198" s="279"/>
    </row>
    <row r="199" spans="2:9" s="18" customFormat="1" ht="18.75" x14ac:dyDescent="0.3">
      <c r="B199" s="106">
        <v>833</v>
      </c>
      <c r="C199" s="107" t="s">
        <v>404</v>
      </c>
      <c r="D199" s="29"/>
      <c r="E199" s="41" t="s">
        <v>88</v>
      </c>
      <c r="F199" s="42" t="s">
        <v>138</v>
      </c>
      <c r="G199" s="43">
        <v>7.6</v>
      </c>
      <c r="H199" s="44" t="str">
        <f>IF(D199="","",Pedido!$G199*Pedido!$D199)</f>
        <v/>
      </c>
      <c r="I199" s="279"/>
    </row>
    <row r="200" spans="2:9" s="18" customFormat="1" ht="18.75" x14ac:dyDescent="0.3">
      <c r="B200" s="104">
        <v>840</v>
      </c>
      <c r="C200" s="105" t="s">
        <v>405</v>
      </c>
      <c r="D200" s="29"/>
      <c r="E200" s="36" t="s">
        <v>89</v>
      </c>
      <c r="F200" s="37" t="s">
        <v>139</v>
      </c>
      <c r="G200" s="38">
        <v>6.5</v>
      </c>
      <c r="H200" s="39" t="str">
        <f>IF(D200="","",Pedido!$G200*Pedido!$D200)</f>
        <v/>
      </c>
      <c r="I200" s="279"/>
    </row>
    <row r="201" spans="2:9" s="18" customFormat="1" ht="18.75" x14ac:dyDescent="0.3">
      <c r="B201" s="90">
        <v>106672</v>
      </c>
      <c r="C201" s="108" t="s">
        <v>623</v>
      </c>
      <c r="D201" s="29"/>
      <c r="E201" s="91" t="s">
        <v>90</v>
      </c>
      <c r="F201" s="92" t="s">
        <v>137</v>
      </c>
      <c r="G201" s="93">
        <v>2.75</v>
      </c>
      <c r="H201" s="94" t="str">
        <f>IF(D201="","",Pedido!$G201*Pedido!$D201)</f>
        <v/>
      </c>
      <c r="I201" s="279"/>
    </row>
    <row r="202" spans="2:9" s="18" customFormat="1" ht="18.75" x14ac:dyDescent="0.3">
      <c r="B202" s="104">
        <v>857</v>
      </c>
      <c r="C202" s="105" t="s">
        <v>406</v>
      </c>
      <c r="D202" s="29"/>
      <c r="E202" s="36" t="s">
        <v>91</v>
      </c>
      <c r="F202" s="37" t="s">
        <v>137</v>
      </c>
      <c r="G202" s="38">
        <v>2.6</v>
      </c>
      <c r="H202" s="39" t="str">
        <f>IF(D202="","",Pedido!$G202*Pedido!$D202)</f>
        <v/>
      </c>
      <c r="I202" s="279"/>
    </row>
    <row r="203" spans="2:9" s="18" customFormat="1" ht="18.75" x14ac:dyDescent="0.3">
      <c r="B203" s="106">
        <v>864</v>
      </c>
      <c r="C203" s="107" t="s">
        <v>407</v>
      </c>
      <c r="D203" s="29"/>
      <c r="E203" s="41" t="s">
        <v>92</v>
      </c>
      <c r="F203" s="42" t="s">
        <v>137</v>
      </c>
      <c r="G203" s="43">
        <v>2.5</v>
      </c>
      <c r="H203" s="44" t="str">
        <f>IF(D203="","",Pedido!$G203*Pedido!$D203)</f>
        <v/>
      </c>
      <c r="I203" s="279"/>
    </row>
    <row r="204" spans="2:9" s="18" customFormat="1" ht="18.75" x14ac:dyDescent="0.3">
      <c r="B204" s="104">
        <v>871</v>
      </c>
      <c r="C204" s="105" t="s">
        <v>408</v>
      </c>
      <c r="D204" s="29"/>
      <c r="E204" s="36" t="s">
        <v>93</v>
      </c>
      <c r="F204" s="37" t="s">
        <v>137</v>
      </c>
      <c r="G204" s="38">
        <v>2.8</v>
      </c>
      <c r="H204" s="39" t="str">
        <f>IF(D204="","",Pedido!$G204*Pedido!$D204)</f>
        <v/>
      </c>
      <c r="I204" s="279"/>
    </row>
    <row r="205" spans="2:9" s="18" customFormat="1" ht="18.75" x14ac:dyDescent="0.3">
      <c r="B205" s="106">
        <v>895</v>
      </c>
      <c r="C205" s="107" t="s">
        <v>409</v>
      </c>
      <c r="D205" s="29"/>
      <c r="E205" s="41" t="s">
        <v>94</v>
      </c>
      <c r="F205" s="42" t="s">
        <v>137</v>
      </c>
      <c r="G205" s="43">
        <v>3.2</v>
      </c>
      <c r="H205" s="44" t="str">
        <f>IF(D205="","",Pedido!$G205*Pedido!$D205)</f>
        <v/>
      </c>
      <c r="I205" s="279"/>
    </row>
    <row r="206" spans="2:9" s="18" customFormat="1" ht="18.75" x14ac:dyDescent="0.3">
      <c r="B206" s="104">
        <v>901</v>
      </c>
      <c r="C206" s="105" t="s">
        <v>410</v>
      </c>
      <c r="D206" s="29"/>
      <c r="E206" s="36" t="s">
        <v>95</v>
      </c>
      <c r="F206" s="37" t="s">
        <v>138</v>
      </c>
      <c r="G206" s="38">
        <v>3</v>
      </c>
      <c r="H206" s="39" t="str">
        <f>IF(D206="","",Pedido!$G206*Pedido!$D206)</f>
        <v/>
      </c>
      <c r="I206" s="279"/>
    </row>
    <row r="207" spans="2:9" s="18" customFormat="1" ht="18.75" x14ac:dyDescent="0.3">
      <c r="B207" s="106">
        <v>949</v>
      </c>
      <c r="C207" s="107" t="s">
        <v>411</v>
      </c>
      <c r="D207" s="29"/>
      <c r="E207" s="41" t="s">
        <v>96</v>
      </c>
      <c r="F207" s="42" t="s">
        <v>137</v>
      </c>
      <c r="G207" s="43">
        <v>3.9</v>
      </c>
      <c r="H207" s="44" t="str">
        <f>IF(D207="","",Pedido!$G207*Pedido!$D207)</f>
        <v/>
      </c>
      <c r="I207" s="279"/>
    </row>
    <row r="208" spans="2:9" s="18" customFormat="1" ht="18.75" x14ac:dyDescent="0.3">
      <c r="B208" s="104">
        <v>956</v>
      </c>
      <c r="C208" s="105" t="s">
        <v>634</v>
      </c>
      <c r="D208" s="29"/>
      <c r="E208" s="36" t="s">
        <v>97</v>
      </c>
      <c r="F208" s="37" t="s">
        <v>137</v>
      </c>
      <c r="G208" s="38">
        <v>2.65</v>
      </c>
      <c r="H208" s="39" t="str">
        <f>IF(D208="","",Pedido!$G208*Pedido!$D208)</f>
        <v/>
      </c>
      <c r="I208" s="279"/>
    </row>
    <row r="209" spans="2:9" s="18" customFormat="1" ht="18.75" x14ac:dyDescent="0.3">
      <c r="B209" s="106">
        <v>963</v>
      </c>
      <c r="C209" s="107" t="s">
        <v>631</v>
      </c>
      <c r="D209" s="29"/>
      <c r="E209" s="41" t="s">
        <v>632</v>
      </c>
      <c r="F209" s="42" t="s">
        <v>137</v>
      </c>
      <c r="G209" s="43">
        <v>6.6</v>
      </c>
      <c r="H209" s="44" t="str">
        <f>IF(D209="","",Pedido!$G209*Pedido!$D209)</f>
        <v/>
      </c>
      <c r="I209" s="279"/>
    </row>
    <row r="210" spans="2:9" s="18" customFormat="1" ht="18.75" x14ac:dyDescent="0.3">
      <c r="B210" s="104">
        <v>987</v>
      </c>
      <c r="C210" s="105" t="s">
        <v>412</v>
      </c>
      <c r="D210" s="29"/>
      <c r="E210" s="36" t="s">
        <v>98</v>
      </c>
      <c r="F210" s="37" t="s">
        <v>138</v>
      </c>
      <c r="G210" s="38">
        <v>4.5999999999999996</v>
      </c>
      <c r="H210" s="39" t="str">
        <f>IF(D210="","",Pedido!$G210*Pedido!$D210)</f>
        <v/>
      </c>
      <c r="I210" s="279"/>
    </row>
    <row r="211" spans="2:9" s="18" customFormat="1" ht="18.75" x14ac:dyDescent="0.3">
      <c r="B211" s="106">
        <v>1007</v>
      </c>
      <c r="C211" s="107" t="s">
        <v>413</v>
      </c>
      <c r="D211" s="29"/>
      <c r="E211" s="41" t="s">
        <v>99</v>
      </c>
      <c r="F211" s="42" t="s">
        <v>137</v>
      </c>
      <c r="G211" s="43">
        <v>2.4</v>
      </c>
      <c r="H211" s="44" t="str">
        <f>IF(D211="","",Pedido!$G211*Pedido!$D211)</f>
        <v/>
      </c>
      <c r="I211" s="279"/>
    </row>
    <row r="212" spans="2:9" s="18" customFormat="1" ht="18.75" x14ac:dyDescent="0.3">
      <c r="B212" s="104">
        <v>1014</v>
      </c>
      <c r="C212" s="105" t="s">
        <v>414</v>
      </c>
      <c r="D212" s="29"/>
      <c r="E212" s="36" t="s">
        <v>100</v>
      </c>
      <c r="F212" s="37" t="s">
        <v>141</v>
      </c>
      <c r="G212" s="38">
        <v>3.5</v>
      </c>
      <c r="H212" s="39" t="str">
        <f>IF(D212="","",Pedido!$G212*Pedido!$D212)</f>
        <v/>
      </c>
      <c r="I212" s="279"/>
    </row>
    <row r="213" spans="2:9" s="18" customFormat="1" ht="18.75" x14ac:dyDescent="0.3">
      <c r="B213" s="106">
        <v>107327</v>
      </c>
      <c r="C213" s="107" t="s">
        <v>628</v>
      </c>
      <c r="D213" s="29"/>
      <c r="E213" s="41" t="s">
        <v>629</v>
      </c>
      <c r="F213" s="42" t="s">
        <v>137</v>
      </c>
      <c r="G213" s="43">
        <v>3.4</v>
      </c>
      <c r="H213" s="44" t="str">
        <f>IF(D213="","",Pedido!$G213*Pedido!$D213)</f>
        <v/>
      </c>
      <c r="I213" s="279"/>
    </row>
    <row r="214" spans="2:9" s="18" customFormat="1" ht="18.75" x14ac:dyDescent="0.3">
      <c r="B214" s="104">
        <v>108126</v>
      </c>
      <c r="C214" s="105" t="s">
        <v>714</v>
      </c>
      <c r="D214" s="29"/>
      <c r="E214" s="36" t="s">
        <v>716</v>
      </c>
      <c r="F214" s="37" t="s">
        <v>137</v>
      </c>
      <c r="G214" s="38">
        <v>4.3</v>
      </c>
      <c r="H214" s="39" t="str">
        <f>IF(D214="","",Pedido!$G214*Pedido!$D214)</f>
        <v/>
      </c>
      <c r="I214" s="279"/>
    </row>
    <row r="215" spans="2:9" s="18" customFormat="1" ht="18.75" x14ac:dyDescent="0.3">
      <c r="B215" s="106">
        <v>1021</v>
      </c>
      <c r="C215" s="107" t="s">
        <v>415</v>
      </c>
      <c r="D215" s="29"/>
      <c r="E215" s="41" t="s">
        <v>101</v>
      </c>
      <c r="F215" s="42" t="s">
        <v>137</v>
      </c>
      <c r="G215" s="43">
        <v>4.1500000000000004</v>
      </c>
      <c r="H215" s="44" t="str">
        <f>IF(D215="","",Pedido!$G215*Pedido!$D215)</f>
        <v/>
      </c>
      <c r="I215" s="279"/>
    </row>
    <row r="216" spans="2:9" s="18" customFormat="1" ht="18.75" x14ac:dyDescent="0.3">
      <c r="B216" s="104">
        <v>11341</v>
      </c>
      <c r="C216" s="105" t="s">
        <v>1052</v>
      </c>
      <c r="D216" s="29"/>
      <c r="E216" s="36" t="s">
        <v>102</v>
      </c>
      <c r="F216" s="37" t="s">
        <v>137</v>
      </c>
      <c r="G216" s="38">
        <v>3.1</v>
      </c>
      <c r="H216" s="39" t="str">
        <f>IF(D216="","",Pedido!$G216*Pedido!$D216)</f>
        <v/>
      </c>
      <c r="I216" s="279"/>
    </row>
    <row r="217" spans="2:9" s="18" customFormat="1" ht="18.75" x14ac:dyDescent="0.3">
      <c r="B217" s="106">
        <v>104913</v>
      </c>
      <c r="C217" s="107" t="s">
        <v>416</v>
      </c>
      <c r="D217" s="29"/>
      <c r="E217" s="41" t="s">
        <v>102</v>
      </c>
      <c r="F217" s="42" t="s">
        <v>137</v>
      </c>
      <c r="G217" s="43">
        <v>3.5</v>
      </c>
      <c r="H217" s="44" t="str">
        <f>IF(D217="","",Pedido!$G217*Pedido!$D217)</f>
        <v/>
      </c>
      <c r="I217" s="279"/>
    </row>
    <row r="218" spans="2:9" s="18" customFormat="1" ht="18.75" x14ac:dyDescent="0.3">
      <c r="B218" s="104">
        <v>104937</v>
      </c>
      <c r="C218" s="105" t="s">
        <v>417</v>
      </c>
      <c r="D218" s="29"/>
      <c r="E218" s="36" t="s">
        <v>102</v>
      </c>
      <c r="F218" s="37" t="s">
        <v>137</v>
      </c>
      <c r="G218" s="38">
        <v>3.5</v>
      </c>
      <c r="H218" s="39" t="str">
        <f>IF(D218="","",Pedido!$G218*Pedido!$D218)</f>
        <v/>
      </c>
      <c r="I218" s="279"/>
    </row>
    <row r="219" spans="2:9" s="18" customFormat="1" ht="18.75" x14ac:dyDescent="0.3">
      <c r="B219" s="106">
        <v>109246</v>
      </c>
      <c r="C219" s="107" t="s">
        <v>738</v>
      </c>
      <c r="D219" s="29"/>
      <c r="E219" s="41" t="s">
        <v>753</v>
      </c>
      <c r="F219" s="42" t="s">
        <v>137</v>
      </c>
      <c r="G219" s="43">
        <v>2.75</v>
      </c>
      <c r="H219" s="44" t="str">
        <f>IF(D219="","",Pedido!$G219*Pedido!$D219)</f>
        <v/>
      </c>
      <c r="I219" s="279"/>
    </row>
    <row r="220" spans="2:9" s="18" customFormat="1" ht="18.75" x14ac:dyDescent="0.3">
      <c r="B220" s="104">
        <v>1038</v>
      </c>
      <c r="C220" s="105" t="s">
        <v>418</v>
      </c>
      <c r="D220" s="29"/>
      <c r="E220" s="36" t="s">
        <v>103</v>
      </c>
      <c r="F220" s="37" t="s">
        <v>137</v>
      </c>
      <c r="G220" s="38">
        <v>3.4</v>
      </c>
      <c r="H220" s="39" t="str">
        <f>IF(D220="","",Pedido!$G220*Pedido!$D220)</f>
        <v/>
      </c>
      <c r="I220" s="279"/>
    </row>
    <row r="221" spans="2:9" s="18" customFormat="1" ht="18.75" x14ac:dyDescent="0.3">
      <c r="B221" s="106">
        <v>1045</v>
      </c>
      <c r="C221" s="107" t="s">
        <v>419</v>
      </c>
      <c r="D221" s="29"/>
      <c r="E221" s="41" t="s">
        <v>104</v>
      </c>
      <c r="F221" s="42" t="s">
        <v>138</v>
      </c>
      <c r="G221" s="43">
        <v>3.7</v>
      </c>
      <c r="H221" s="44" t="str">
        <f>IF(D221="","",Pedido!$G221*Pedido!$D221)</f>
        <v/>
      </c>
      <c r="I221" s="279"/>
    </row>
    <row r="222" spans="2:9" s="18" customFormat="1" ht="18.75" x14ac:dyDescent="0.3">
      <c r="B222" s="104">
        <v>105392</v>
      </c>
      <c r="C222" s="105" t="s">
        <v>420</v>
      </c>
      <c r="D222" s="29"/>
      <c r="E222" s="36" t="s">
        <v>105</v>
      </c>
      <c r="F222" s="37" t="s">
        <v>137</v>
      </c>
      <c r="G222" s="38">
        <v>3.5</v>
      </c>
      <c r="H222" s="39" t="str">
        <f>IF(D222="","",Pedido!$G222*Pedido!$D222)</f>
        <v/>
      </c>
      <c r="I222" s="279"/>
    </row>
    <row r="223" spans="2:9" s="18" customFormat="1" ht="18.75" x14ac:dyDescent="0.3">
      <c r="B223" s="106">
        <v>1052</v>
      </c>
      <c r="C223" s="107" t="s">
        <v>421</v>
      </c>
      <c r="D223" s="29"/>
      <c r="E223" s="41" t="s">
        <v>106</v>
      </c>
      <c r="F223" s="42" t="s">
        <v>137</v>
      </c>
      <c r="G223" s="43">
        <v>4.5999999999999996</v>
      </c>
      <c r="H223" s="44" t="str">
        <f>IF(D223="","",Pedido!$G223*Pedido!$D223)</f>
        <v/>
      </c>
      <c r="I223" s="279"/>
    </row>
    <row r="224" spans="2:9" s="18" customFormat="1" ht="18.75" x14ac:dyDescent="0.3">
      <c r="B224" s="104">
        <v>1076</v>
      </c>
      <c r="C224" s="105" t="s">
        <v>422</v>
      </c>
      <c r="D224" s="29"/>
      <c r="E224" s="36" t="s">
        <v>107</v>
      </c>
      <c r="F224" s="37" t="s">
        <v>137</v>
      </c>
      <c r="G224" s="38">
        <v>3.1</v>
      </c>
      <c r="H224" s="39" t="str">
        <f>IF(D224="","",Pedido!$G224*Pedido!$D224)</f>
        <v/>
      </c>
      <c r="I224" s="279"/>
    </row>
    <row r="225" spans="2:9" s="18" customFormat="1" ht="18.75" x14ac:dyDescent="0.3">
      <c r="B225" s="106">
        <v>1069</v>
      </c>
      <c r="C225" s="107" t="s">
        <v>423</v>
      </c>
      <c r="D225" s="29"/>
      <c r="E225" s="41" t="s">
        <v>107</v>
      </c>
      <c r="F225" s="42" t="s">
        <v>137</v>
      </c>
      <c r="G225" s="43">
        <v>2.8</v>
      </c>
      <c r="H225" s="44" t="str">
        <f>IF(D225="","",Pedido!$G225*Pedido!$D225)</f>
        <v/>
      </c>
      <c r="I225" s="279"/>
    </row>
    <row r="226" spans="2:9" s="18" customFormat="1" ht="18.75" x14ac:dyDescent="0.3">
      <c r="B226" s="104">
        <v>1083</v>
      </c>
      <c r="C226" s="105" t="s">
        <v>424</v>
      </c>
      <c r="D226" s="29"/>
      <c r="E226" s="36" t="s">
        <v>108</v>
      </c>
      <c r="F226" s="37" t="s">
        <v>137</v>
      </c>
      <c r="G226" s="38">
        <v>3.2</v>
      </c>
      <c r="H226" s="39" t="str">
        <f>IF(D226="","",Pedido!$G226*Pedido!$D226)</f>
        <v/>
      </c>
      <c r="I226" s="279"/>
    </row>
    <row r="227" spans="2:9" s="18" customFormat="1" ht="18.75" x14ac:dyDescent="0.3">
      <c r="B227" s="106">
        <v>104975</v>
      </c>
      <c r="C227" s="107" t="s">
        <v>425</v>
      </c>
      <c r="D227" s="29"/>
      <c r="E227" s="41" t="s">
        <v>109</v>
      </c>
      <c r="F227" s="42" t="s">
        <v>137</v>
      </c>
      <c r="G227" s="43">
        <v>3.7</v>
      </c>
      <c r="H227" s="44" t="str">
        <f>IF(D227="","",Pedido!$G227*Pedido!$D227)</f>
        <v/>
      </c>
      <c r="I227" s="279"/>
    </row>
    <row r="228" spans="2:9" s="18" customFormat="1" ht="18.75" x14ac:dyDescent="0.3">
      <c r="B228" s="104">
        <v>104692</v>
      </c>
      <c r="C228" s="105" t="s">
        <v>426</v>
      </c>
      <c r="D228" s="29"/>
      <c r="E228" s="36" t="s">
        <v>110</v>
      </c>
      <c r="F228" s="37" t="s">
        <v>137</v>
      </c>
      <c r="G228" s="38">
        <v>2.8</v>
      </c>
      <c r="H228" s="39" t="str">
        <f>IF(D228="","",Pedido!$G228*Pedido!$D228)</f>
        <v/>
      </c>
      <c r="I228" s="279"/>
    </row>
    <row r="229" spans="2:9" s="18" customFormat="1" ht="18.75" x14ac:dyDescent="0.3">
      <c r="B229" s="106">
        <v>1090</v>
      </c>
      <c r="C229" s="107" t="s">
        <v>427</v>
      </c>
      <c r="D229" s="29"/>
      <c r="E229" s="41" t="s">
        <v>111</v>
      </c>
      <c r="F229" s="42" t="s">
        <v>141</v>
      </c>
      <c r="G229" s="43">
        <v>3.9</v>
      </c>
      <c r="H229" s="44" t="str">
        <f>IF(D229="","",Pedido!$G229*Pedido!$D229)</f>
        <v/>
      </c>
      <c r="I229" s="279"/>
    </row>
    <row r="230" spans="2:9" s="18" customFormat="1" ht="18.75" x14ac:dyDescent="0.3">
      <c r="B230" s="104">
        <v>1106</v>
      </c>
      <c r="C230" s="105" t="s">
        <v>428</v>
      </c>
      <c r="D230" s="29"/>
      <c r="E230" s="36" t="s">
        <v>112</v>
      </c>
      <c r="F230" s="37" t="s">
        <v>137</v>
      </c>
      <c r="G230" s="38">
        <v>4.5</v>
      </c>
      <c r="H230" s="39" t="str">
        <f>IF(D230="","",Pedido!$G230*Pedido!$D230)</f>
        <v/>
      </c>
      <c r="I230" s="279"/>
    </row>
    <row r="231" spans="2:9" s="18" customFormat="1" ht="18.75" x14ac:dyDescent="0.3">
      <c r="B231" s="106">
        <v>1120</v>
      </c>
      <c r="C231" s="107" t="s">
        <v>430</v>
      </c>
      <c r="D231" s="29"/>
      <c r="E231" s="41" t="s">
        <v>113</v>
      </c>
      <c r="F231" s="42" t="s">
        <v>137</v>
      </c>
      <c r="G231" s="43">
        <v>2.6</v>
      </c>
      <c r="H231" s="44" t="str">
        <f>IF(D231="","",Pedido!$G231*Pedido!$D231)</f>
        <v/>
      </c>
      <c r="I231" s="279"/>
    </row>
    <row r="232" spans="2:9" s="18" customFormat="1" ht="18.75" x14ac:dyDescent="0.3">
      <c r="B232" s="104">
        <v>1137</v>
      </c>
      <c r="C232" s="105" t="s">
        <v>431</v>
      </c>
      <c r="D232" s="29"/>
      <c r="E232" s="36" t="s">
        <v>113</v>
      </c>
      <c r="F232" s="37" t="s">
        <v>137</v>
      </c>
      <c r="G232" s="38">
        <v>3.15</v>
      </c>
      <c r="H232" s="39" t="str">
        <f>IF(D232="","",Pedido!$G232*Pedido!$D232)</f>
        <v/>
      </c>
      <c r="I232" s="279"/>
    </row>
    <row r="233" spans="2:9" s="18" customFormat="1" ht="18.75" x14ac:dyDescent="0.3">
      <c r="B233" s="106">
        <v>1144</v>
      </c>
      <c r="C233" s="107" t="s">
        <v>432</v>
      </c>
      <c r="D233" s="29"/>
      <c r="E233" s="41" t="s">
        <v>114</v>
      </c>
      <c r="F233" s="42" t="s">
        <v>137</v>
      </c>
      <c r="G233" s="43">
        <v>4.9000000000000004</v>
      </c>
      <c r="H233" s="44" t="str">
        <f>IF(D233="","",Pedido!$G233*Pedido!$D233)</f>
        <v/>
      </c>
      <c r="I233" s="279"/>
    </row>
    <row r="234" spans="2:9" s="18" customFormat="1" ht="18.75" x14ac:dyDescent="0.3">
      <c r="B234" s="104">
        <v>1151</v>
      </c>
      <c r="C234" s="105" t="s">
        <v>433</v>
      </c>
      <c r="D234" s="29"/>
      <c r="E234" s="36" t="s">
        <v>115</v>
      </c>
      <c r="F234" s="37" t="s">
        <v>137</v>
      </c>
      <c r="G234" s="38">
        <v>3.1</v>
      </c>
      <c r="H234" s="39" t="str">
        <f>IF(D234="","",Pedido!$G234*Pedido!$D234)</f>
        <v/>
      </c>
      <c r="I234" s="279"/>
    </row>
    <row r="235" spans="2:9" s="18" customFormat="1" ht="18.75" x14ac:dyDescent="0.3">
      <c r="B235" s="106">
        <v>1175</v>
      </c>
      <c r="C235" s="107" t="s">
        <v>434</v>
      </c>
      <c r="D235" s="29"/>
      <c r="E235" s="41" t="s">
        <v>116</v>
      </c>
      <c r="F235" s="42" t="s">
        <v>137</v>
      </c>
      <c r="G235" s="43">
        <v>5.65</v>
      </c>
      <c r="H235" s="44" t="str">
        <f>IF(D235="","",Pedido!$G235*Pedido!$D235)</f>
        <v/>
      </c>
      <c r="I235" s="279"/>
    </row>
    <row r="236" spans="2:9" s="18" customFormat="1" ht="18.75" x14ac:dyDescent="0.3">
      <c r="B236" s="104">
        <v>1182</v>
      </c>
      <c r="C236" s="105" t="s">
        <v>435</v>
      </c>
      <c r="D236" s="29"/>
      <c r="E236" s="36" t="s">
        <v>776</v>
      </c>
      <c r="F236" s="37" t="s">
        <v>137</v>
      </c>
      <c r="G236" s="38">
        <v>21</v>
      </c>
      <c r="H236" s="39" t="str">
        <f>IF(D236="","",Pedido!$G236*Pedido!$D236)</f>
        <v/>
      </c>
      <c r="I236" s="279"/>
    </row>
    <row r="237" spans="2:9" s="18" customFormat="1" ht="18.75" x14ac:dyDescent="0.3">
      <c r="B237" s="106">
        <v>1199</v>
      </c>
      <c r="C237" s="107" t="s">
        <v>436</v>
      </c>
      <c r="D237" s="29"/>
      <c r="E237" s="41" t="s">
        <v>117</v>
      </c>
      <c r="F237" s="42" t="s">
        <v>137</v>
      </c>
      <c r="G237" s="43">
        <v>7.3</v>
      </c>
      <c r="H237" s="44" t="str">
        <f>IF(D237="","",Pedido!$G237*Pedido!$D237)</f>
        <v/>
      </c>
      <c r="I237" s="279"/>
    </row>
    <row r="238" spans="2:9" s="18" customFormat="1" ht="18.75" x14ac:dyDescent="0.3">
      <c r="B238" s="104">
        <v>102360</v>
      </c>
      <c r="C238" s="105" t="s">
        <v>437</v>
      </c>
      <c r="D238" s="29"/>
      <c r="E238" s="36" t="s">
        <v>118</v>
      </c>
      <c r="F238" s="37" t="s">
        <v>137</v>
      </c>
      <c r="G238" s="38">
        <v>19.5</v>
      </c>
      <c r="H238" s="39" t="str">
        <f>IF(D238="","",Pedido!$G238*Pedido!$D238)</f>
        <v/>
      </c>
      <c r="I238" s="279"/>
    </row>
    <row r="239" spans="2:9" s="18" customFormat="1" ht="18.75" x14ac:dyDescent="0.3">
      <c r="B239" s="106">
        <v>1205</v>
      </c>
      <c r="C239" s="107" t="s">
        <v>438</v>
      </c>
      <c r="D239" s="29"/>
      <c r="E239" s="41" t="s">
        <v>119</v>
      </c>
      <c r="F239" s="42" t="s">
        <v>138</v>
      </c>
      <c r="G239" s="43">
        <v>3.2</v>
      </c>
      <c r="H239" s="44" t="str">
        <f>IF(D239="","",Pedido!$G239*Pedido!$D239)</f>
        <v/>
      </c>
      <c r="I239" s="279"/>
    </row>
    <row r="240" spans="2:9" s="18" customFormat="1" ht="18.75" x14ac:dyDescent="0.3">
      <c r="B240" s="104">
        <v>105255</v>
      </c>
      <c r="C240" s="105" t="s">
        <v>439</v>
      </c>
      <c r="D240" s="29"/>
      <c r="E240" s="36" t="s">
        <v>120</v>
      </c>
      <c r="F240" s="37" t="s">
        <v>137</v>
      </c>
      <c r="G240" s="38">
        <v>3.5</v>
      </c>
      <c r="H240" s="39" t="str">
        <f>IF(D240="","",Pedido!$G240*Pedido!$D240)</f>
        <v/>
      </c>
      <c r="I240" s="279"/>
    </row>
    <row r="241" spans="2:9" s="18" customFormat="1" ht="18.75" x14ac:dyDescent="0.3">
      <c r="B241" s="106">
        <v>1212</v>
      </c>
      <c r="C241" s="107" t="s">
        <v>440</v>
      </c>
      <c r="D241" s="29"/>
      <c r="E241" s="41" t="s">
        <v>121</v>
      </c>
      <c r="F241" s="42" t="s">
        <v>137</v>
      </c>
      <c r="G241" s="43">
        <v>3.4</v>
      </c>
      <c r="H241" s="44" t="str">
        <f>IF(D241="","",Pedido!$G241*Pedido!$D241)</f>
        <v/>
      </c>
      <c r="I241" s="279"/>
    </row>
    <row r="242" spans="2:9" s="18" customFormat="1" ht="18.75" x14ac:dyDescent="0.3">
      <c r="B242" s="104">
        <v>4589</v>
      </c>
      <c r="C242" s="105" t="s">
        <v>441</v>
      </c>
      <c r="D242" s="29"/>
      <c r="E242" s="36" t="s">
        <v>122</v>
      </c>
      <c r="F242" s="37" t="s">
        <v>137</v>
      </c>
      <c r="G242" s="38">
        <v>3.5</v>
      </c>
      <c r="H242" s="39" t="str">
        <f>IF(D242="","",Pedido!$G242*Pedido!$D242)</f>
        <v/>
      </c>
      <c r="I242" s="279"/>
    </row>
    <row r="243" spans="2:9" s="18" customFormat="1" ht="18.75" x14ac:dyDescent="0.3">
      <c r="B243" s="106">
        <v>105231</v>
      </c>
      <c r="C243" s="107" t="s">
        <v>442</v>
      </c>
      <c r="D243" s="29"/>
      <c r="E243" s="41" t="s">
        <v>123</v>
      </c>
      <c r="F243" s="42" t="s">
        <v>138</v>
      </c>
      <c r="G243" s="43">
        <v>4.7</v>
      </c>
      <c r="H243" s="44" t="str">
        <f>IF(D243="","",Pedido!$G243*Pedido!$D243)</f>
        <v/>
      </c>
      <c r="I243" s="279"/>
    </row>
    <row r="244" spans="2:9" s="18" customFormat="1" ht="18.75" x14ac:dyDescent="0.3">
      <c r="B244" s="104">
        <v>1229</v>
      </c>
      <c r="C244" s="105" t="s">
        <v>443</v>
      </c>
      <c r="D244" s="29"/>
      <c r="E244" s="36" t="s">
        <v>124</v>
      </c>
      <c r="F244" s="37" t="s">
        <v>137</v>
      </c>
      <c r="G244" s="38">
        <v>2.8</v>
      </c>
      <c r="H244" s="39" t="str">
        <f>IF(D244="","",Pedido!$G244*Pedido!$D244)</f>
        <v/>
      </c>
      <c r="I244" s="279"/>
    </row>
    <row r="245" spans="2:9" s="18" customFormat="1" ht="18.75" x14ac:dyDescent="0.3">
      <c r="B245" s="106">
        <v>1304</v>
      </c>
      <c r="C245" s="107" t="s">
        <v>444</v>
      </c>
      <c r="D245" s="29"/>
      <c r="E245" s="41" t="s">
        <v>125</v>
      </c>
      <c r="F245" s="42" t="s">
        <v>137</v>
      </c>
      <c r="G245" s="43">
        <v>4.4000000000000004</v>
      </c>
      <c r="H245" s="44" t="str">
        <f>IF(D245="","",Pedido!$G245*Pedido!$D245)</f>
        <v/>
      </c>
      <c r="I245" s="279"/>
    </row>
    <row r="246" spans="2:9" s="18" customFormat="1" ht="18.75" x14ac:dyDescent="0.3">
      <c r="B246" s="104">
        <v>1328</v>
      </c>
      <c r="C246" s="105" t="s">
        <v>445</v>
      </c>
      <c r="D246" s="29"/>
      <c r="E246" s="36" t="s">
        <v>126</v>
      </c>
      <c r="F246" s="37" t="s">
        <v>137</v>
      </c>
      <c r="G246" s="38">
        <v>5.2</v>
      </c>
      <c r="H246" s="39" t="str">
        <f>IF(D246="","",Pedido!$G246*Pedido!$D246)</f>
        <v/>
      </c>
      <c r="I246" s="279"/>
    </row>
    <row r="247" spans="2:9" s="18" customFormat="1" ht="18.75" x14ac:dyDescent="0.3">
      <c r="B247" s="251">
        <v>1335</v>
      </c>
      <c r="C247" s="252" t="s">
        <v>446</v>
      </c>
      <c r="D247" s="251"/>
      <c r="E247" s="253" t="s">
        <v>127</v>
      </c>
      <c r="F247" s="254" t="s">
        <v>138</v>
      </c>
      <c r="G247" s="255">
        <v>18.899999999999999</v>
      </c>
      <c r="H247" s="256" t="str">
        <f>IF(D247="","",Pedido!$G247*Pedido!$D247)</f>
        <v/>
      </c>
      <c r="I247" s="279"/>
    </row>
    <row r="248" spans="2:9" s="18" customFormat="1" ht="18.75" x14ac:dyDescent="0.3">
      <c r="B248" s="104">
        <v>1342</v>
      </c>
      <c r="C248" s="105" t="s">
        <v>447</v>
      </c>
      <c r="D248" s="29"/>
      <c r="E248" s="36" t="s">
        <v>128</v>
      </c>
      <c r="F248" s="37" t="s">
        <v>137</v>
      </c>
      <c r="G248" s="38">
        <v>3.3</v>
      </c>
      <c r="H248" s="39" t="str">
        <f>IF(D248="","",Pedido!$G248*Pedido!$D248)</f>
        <v/>
      </c>
      <c r="I248" s="279"/>
    </row>
    <row r="249" spans="2:9" s="18" customFormat="1" ht="18.75" x14ac:dyDescent="0.3">
      <c r="B249" s="106">
        <v>1359</v>
      </c>
      <c r="C249" s="107" t="s">
        <v>448</v>
      </c>
      <c r="D249" s="29"/>
      <c r="E249" s="41" t="s">
        <v>129</v>
      </c>
      <c r="F249" s="42" t="s">
        <v>137</v>
      </c>
      <c r="G249" s="43">
        <v>2.5</v>
      </c>
      <c r="H249" s="44" t="str">
        <f>IF(D249="","",Pedido!$G249*Pedido!$D249)</f>
        <v/>
      </c>
      <c r="I249" s="279"/>
    </row>
    <row r="250" spans="2:9" s="18" customFormat="1" ht="18.75" x14ac:dyDescent="0.3">
      <c r="B250" s="104">
        <v>1366</v>
      </c>
      <c r="C250" s="105" t="s">
        <v>449</v>
      </c>
      <c r="D250" s="29"/>
      <c r="E250" s="36" t="s">
        <v>130</v>
      </c>
      <c r="F250" s="37" t="s">
        <v>137</v>
      </c>
      <c r="G250" s="38">
        <v>3</v>
      </c>
      <c r="H250" s="39" t="str">
        <f>IF(D250="","",Pedido!$G250*Pedido!$D250)</f>
        <v/>
      </c>
      <c r="I250" s="279"/>
    </row>
    <row r="251" spans="2:9" s="18" customFormat="1" ht="18.75" x14ac:dyDescent="0.3">
      <c r="B251" s="106">
        <v>1373</v>
      </c>
      <c r="C251" s="107" t="s">
        <v>450</v>
      </c>
      <c r="D251" s="29"/>
      <c r="E251" s="41" t="s">
        <v>131</v>
      </c>
      <c r="F251" s="42" t="s">
        <v>139</v>
      </c>
      <c r="G251" s="43">
        <v>11.5</v>
      </c>
      <c r="H251" s="44" t="str">
        <f>IF(D251="","",Pedido!$G251*Pedido!$D251)</f>
        <v/>
      </c>
      <c r="I251" s="279"/>
    </row>
    <row r="252" spans="2:9" s="18" customFormat="1" ht="18.75" x14ac:dyDescent="0.3">
      <c r="B252" s="104">
        <v>1380</v>
      </c>
      <c r="C252" s="105" t="s">
        <v>451</v>
      </c>
      <c r="D252" s="29"/>
      <c r="E252" s="36" t="s">
        <v>132</v>
      </c>
      <c r="F252" s="37" t="s">
        <v>137</v>
      </c>
      <c r="G252" s="38">
        <v>2.7</v>
      </c>
      <c r="H252" s="39" t="str">
        <f>IF(D252="","",Pedido!$G252*Pedido!$D252)</f>
        <v/>
      </c>
      <c r="I252" s="279"/>
    </row>
    <row r="253" spans="2:9" s="18" customFormat="1" ht="18.75" x14ac:dyDescent="0.3">
      <c r="B253" s="106">
        <v>1397</v>
      </c>
      <c r="C253" s="107" t="s">
        <v>452</v>
      </c>
      <c r="D253" s="29"/>
      <c r="E253" s="41" t="s">
        <v>133</v>
      </c>
      <c r="F253" s="42" t="s">
        <v>137</v>
      </c>
      <c r="G253" s="43">
        <v>2.9</v>
      </c>
      <c r="H253" s="44" t="str">
        <f>IF(D253="","",Pedido!$G253*Pedido!$D253)</f>
        <v/>
      </c>
      <c r="I253" s="279"/>
    </row>
    <row r="254" spans="2:9" s="18" customFormat="1" ht="18.75" x14ac:dyDescent="0.3">
      <c r="B254" s="104">
        <v>1403</v>
      </c>
      <c r="C254" s="105" t="s">
        <v>453</v>
      </c>
      <c r="D254" s="29"/>
      <c r="E254" s="36" t="s">
        <v>134</v>
      </c>
      <c r="F254" s="37" t="s">
        <v>137</v>
      </c>
      <c r="G254" s="38">
        <v>3.15</v>
      </c>
      <c r="H254" s="39" t="str">
        <f>IF(D254="","",Pedido!$G254*Pedido!$D254)</f>
        <v/>
      </c>
      <c r="I254" s="279"/>
    </row>
    <row r="255" spans="2:9" s="18" customFormat="1" ht="18.75" x14ac:dyDescent="0.3">
      <c r="B255" s="106">
        <v>1410</v>
      </c>
      <c r="C255" s="107" t="s">
        <v>454</v>
      </c>
      <c r="D255" s="29"/>
      <c r="E255" s="41" t="s">
        <v>49</v>
      </c>
      <c r="F255" s="42" t="s">
        <v>138</v>
      </c>
      <c r="G255" s="43">
        <v>5.7</v>
      </c>
      <c r="H255" s="44" t="str">
        <f>IF(D255="","",Pedido!$G255*Pedido!$D255)</f>
        <v/>
      </c>
      <c r="I255" s="279"/>
    </row>
    <row r="256" spans="2:9" s="18" customFormat="1" ht="18.75" x14ac:dyDescent="0.3">
      <c r="B256" s="104">
        <v>1427</v>
      </c>
      <c r="C256" s="105" t="s">
        <v>455</v>
      </c>
      <c r="D256" s="29"/>
      <c r="E256" s="36" t="s">
        <v>135</v>
      </c>
      <c r="F256" s="37" t="s">
        <v>137</v>
      </c>
      <c r="G256" s="38">
        <v>3.1</v>
      </c>
      <c r="H256" s="39" t="str">
        <f>IF(D256="","",Pedido!$G256*Pedido!$D256)</f>
        <v/>
      </c>
      <c r="I256" s="279"/>
    </row>
    <row r="257" spans="2:9" s="18" customFormat="1" ht="18.75" x14ac:dyDescent="0.3">
      <c r="B257" s="90">
        <v>1434</v>
      </c>
      <c r="C257" s="108" t="s">
        <v>456</v>
      </c>
      <c r="D257" s="29"/>
      <c r="E257" s="91" t="s">
        <v>136</v>
      </c>
      <c r="F257" s="92" t="s">
        <v>137</v>
      </c>
      <c r="G257" s="93">
        <v>10.199999999999999</v>
      </c>
      <c r="H257" s="94" t="str">
        <f>IF(D257="","",Pedido!$G257*Pedido!$D257)</f>
        <v/>
      </c>
      <c r="I257" s="279"/>
    </row>
    <row r="258" spans="2:9" s="18" customFormat="1" ht="18.75" x14ac:dyDescent="0.3">
      <c r="B258" s="104">
        <v>106382</v>
      </c>
      <c r="C258" s="105" t="s">
        <v>457</v>
      </c>
      <c r="D258" s="29"/>
      <c r="E258" s="36" t="s">
        <v>136</v>
      </c>
      <c r="F258" s="37" t="s">
        <v>137</v>
      </c>
      <c r="G258" s="38">
        <v>11</v>
      </c>
      <c r="H258" s="39" t="str">
        <f>IF(D258="","",Pedido!$G258*Pedido!$D258)</f>
        <v/>
      </c>
      <c r="I258" s="279"/>
    </row>
    <row r="259" spans="2:9" s="18" customFormat="1" ht="19.5" thickBot="1" x14ac:dyDescent="0.35">
      <c r="B259" s="4"/>
      <c r="C259" s="21"/>
      <c r="D259" s="4">
        <f>SUM(D95:D258)</f>
        <v>0</v>
      </c>
      <c r="E259" s="21"/>
      <c r="F259" s="4"/>
      <c r="G259" s="21"/>
      <c r="H259" s="5">
        <f>SUM(H95:H258)</f>
        <v>0</v>
      </c>
    </row>
    <row r="260" spans="2:9" s="18" customFormat="1" ht="18.75" x14ac:dyDescent="0.3">
      <c r="B260" s="3"/>
      <c r="F260" s="3"/>
    </row>
    <row r="261" spans="2:9" s="18" customFormat="1" ht="26.25" x14ac:dyDescent="0.3">
      <c r="B261" s="27"/>
      <c r="C261" s="27"/>
      <c r="D261" s="28"/>
      <c r="E261" s="71" t="s">
        <v>255</v>
      </c>
      <c r="F261" s="27"/>
      <c r="G261" s="27"/>
      <c r="H261" s="27"/>
      <c r="I261" s="16"/>
    </row>
    <row r="262" spans="2:9" s="18" customFormat="1" ht="18.75" x14ac:dyDescent="0.3">
      <c r="B262" s="33" t="s">
        <v>778</v>
      </c>
      <c r="C262" s="32" t="s">
        <v>161</v>
      </c>
      <c r="D262" s="33" t="s">
        <v>3</v>
      </c>
      <c r="E262" s="33" t="s">
        <v>290</v>
      </c>
      <c r="F262" s="33" t="s">
        <v>721</v>
      </c>
      <c r="G262" s="33" t="s">
        <v>611</v>
      </c>
      <c r="H262" s="33" t="s">
        <v>233</v>
      </c>
      <c r="I262" s="34" t="s">
        <v>162</v>
      </c>
    </row>
    <row r="263" spans="2:9" s="18" customFormat="1" ht="18.75" x14ac:dyDescent="0.3">
      <c r="B263" s="104">
        <v>105439</v>
      </c>
      <c r="C263" s="105" t="s">
        <v>164</v>
      </c>
      <c r="D263" s="29"/>
      <c r="E263" s="37">
        <v>100</v>
      </c>
      <c r="F263" s="37">
        <v>600</v>
      </c>
      <c r="G263" s="38">
        <v>21.9</v>
      </c>
      <c r="H263" s="39" t="str">
        <f>IF(D263="","",Pedido!$G263*Pedido!$D263)</f>
        <v/>
      </c>
      <c r="I263" s="98" t="s">
        <v>165</v>
      </c>
    </row>
    <row r="264" spans="2:9" s="18" customFormat="1" ht="18.75" x14ac:dyDescent="0.3">
      <c r="B264" s="106">
        <v>107204</v>
      </c>
      <c r="C264" s="107" t="s">
        <v>618</v>
      </c>
      <c r="D264" s="29"/>
      <c r="E264" s="42">
        <v>120</v>
      </c>
      <c r="F264" s="42">
        <v>600</v>
      </c>
      <c r="G264" s="43">
        <v>22.5</v>
      </c>
      <c r="H264" s="44" t="str">
        <f>IF(D264="","",Pedido!$G264*Pedido!$D264)</f>
        <v/>
      </c>
      <c r="I264" s="99" t="s">
        <v>168</v>
      </c>
    </row>
    <row r="265" spans="2:9" s="18" customFormat="1" ht="18.75" x14ac:dyDescent="0.3">
      <c r="B265" s="104">
        <v>107105</v>
      </c>
      <c r="C265" s="105" t="s">
        <v>167</v>
      </c>
      <c r="D265" s="29"/>
      <c r="E265" s="37">
        <v>60</v>
      </c>
      <c r="F265" s="37">
        <v>1400</v>
      </c>
      <c r="G265" s="38">
        <v>29.5</v>
      </c>
      <c r="H265" s="39" t="str">
        <f>IF(D265="","",Pedido!$G265*Pedido!$D265)</f>
        <v/>
      </c>
      <c r="I265" s="98" t="s">
        <v>168</v>
      </c>
    </row>
    <row r="266" spans="2:9" s="18" customFormat="1" ht="18.75" x14ac:dyDescent="0.3">
      <c r="B266" s="104">
        <v>4008</v>
      </c>
      <c r="C266" s="105" t="s">
        <v>170</v>
      </c>
      <c r="D266" s="29"/>
      <c r="E266" s="37">
        <v>100</v>
      </c>
      <c r="F266" s="37">
        <v>300</v>
      </c>
      <c r="G266" s="38">
        <v>15.8</v>
      </c>
      <c r="H266" s="39" t="str">
        <f>IF(D266="","",Pedido!$G266*Pedido!$D266)</f>
        <v/>
      </c>
      <c r="I266" s="98" t="s">
        <v>171</v>
      </c>
    </row>
    <row r="267" spans="2:9" s="18" customFormat="1" ht="18.75" x14ac:dyDescent="0.3">
      <c r="B267" s="106">
        <v>4022</v>
      </c>
      <c r="C267" s="107" t="s">
        <v>173</v>
      </c>
      <c r="D267" s="29"/>
      <c r="E267" s="42">
        <v>100</v>
      </c>
      <c r="F267" s="42">
        <v>500</v>
      </c>
      <c r="G267" s="43">
        <v>19.8</v>
      </c>
      <c r="H267" s="44" t="str">
        <f>IF(D267="","",Pedido!$G267*Pedido!$D267)</f>
        <v/>
      </c>
      <c r="I267" s="99" t="s">
        <v>174</v>
      </c>
    </row>
    <row r="268" spans="2:9" s="18" customFormat="1" ht="18.75" x14ac:dyDescent="0.3">
      <c r="B268" s="104">
        <v>109482</v>
      </c>
      <c r="C268" s="105" t="s">
        <v>744</v>
      </c>
      <c r="D268" s="29"/>
      <c r="E268" s="37">
        <v>60</v>
      </c>
      <c r="F268" s="37">
        <v>500</v>
      </c>
      <c r="G268" s="38">
        <v>19.8</v>
      </c>
      <c r="H268" s="39" t="str">
        <f>IF(D268="","",Pedido!$G268*Pedido!$D268)</f>
        <v/>
      </c>
      <c r="I268" s="98" t="s">
        <v>168</v>
      </c>
    </row>
    <row r="269" spans="2:9" s="18" customFormat="1" ht="18.75" x14ac:dyDescent="0.3">
      <c r="B269" s="106">
        <v>109499</v>
      </c>
      <c r="C269" s="107" t="s">
        <v>746</v>
      </c>
      <c r="D269" s="29"/>
      <c r="E269" s="42">
        <v>60</v>
      </c>
      <c r="F269" s="42">
        <v>500</v>
      </c>
      <c r="G269" s="43">
        <v>16.5</v>
      </c>
      <c r="H269" s="44" t="str">
        <f>IF(D269="","",Pedido!$G269*Pedido!$D269)</f>
        <v/>
      </c>
      <c r="I269" s="99" t="s">
        <v>168</v>
      </c>
    </row>
    <row r="270" spans="2:9" s="18" customFormat="1" ht="18.75" x14ac:dyDescent="0.3">
      <c r="B270" s="104">
        <v>109505</v>
      </c>
      <c r="C270" s="105" t="s">
        <v>745</v>
      </c>
      <c r="D270" s="29"/>
      <c r="E270" s="37">
        <v>60</v>
      </c>
      <c r="F270" s="37">
        <v>500</v>
      </c>
      <c r="G270" s="38">
        <v>18.399999999999999</v>
      </c>
      <c r="H270" s="39" t="str">
        <f>IF(D270="","",Pedido!$G270*Pedido!$D270)</f>
        <v/>
      </c>
      <c r="I270" s="98" t="s">
        <v>168</v>
      </c>
    </row>
    <row r="271" spans="2:9" s="18" customFormat="1" ht="18.75" x14ac:dyDescent="0.3">
      <c r="B271" s="106">
        <v>109512</v>
      </c>
      <c r="C271" s="107" t="s">
        <v>747</v>
      </c>
      <c r="D271" s="29"/>
      <c r="E271" s="42">
        <v>60</v>
      </c>
      <c r="F271" s="42">
        <v>500</v>
      </c>
      <c r="G271" s="43">
        <v>15.5</v>
      </c>
      <c r="H271" s="44" t="str">
        <f>IF(D271="","",Pedido!$G271*Pedido!$D271)</f>
        <v/>
      </c>
      <c r="I271" s="99" t="s">
        <v>168</v>
      </c>
    </row>
    <row r="272" spans="2:9" s="18" customFormat="1" ht="18.75" x14ac:dyDescent="0.3">
      <c r="B272" s="104">
        <v>109529</v>
      </c>
      <c r="C272" s="105" t="s">
        <v>748</v>
      </c>
      <c r="D272" s="29"/>
      <c r="E272" s="37">
        <v>60</v>
      </c>
      <c r="F272" s="37">
        <v>500</v>
      </c>
      <c r="G272" s="38">
        <v>16.5</v>
      </c>
      <c r="H272" s="39" t="str">
        <f>IF(D272="","",Pedido!$G272*Pedido!$D272)</f>
        <v/>
      </c>
      <c r="I272" s="98" t="s">
        <v>168</v>
      </c>
    </row>
    <row r="273" spans="2:9" s="18" customFormat="1" ht="18.75" x14ac:dyDescent="0.3">
      <c r="B273" s="90">
        <v>107495</v>
      </c>
      <c r="C273" s="108" t="s">
        <v>683</v>
      </c>
      <c r="D273" s="29"/>
      <c r="E273" s="92">
        <v>60</v>
      </c>
      <c r="F273" s="92">
        <v>400</v>
      </c>
      <c r="G273" s="93">
        <v>13.8</v>
      </c>
      <c r="H273" s="94" t="str">
        <f>IF(D273="","",Pedido!$G273*Pedido!$D273)</f>
        <v/>
      </c>
      <c r="I273" s="214" t="s">
        <v>168</v>
      </c>
    </row>
    <row r="274" spans="2:9" s="18" customFormat="1" ht="18.75" x14ac:dyDescent="0.3">
      <c r="B274" s="90">
        <v>106443</v>
      </c>
      <c r="C274" s="108" t="s">
        <v>175</v>
      </c>
      <c r="D274" s="29"/>
      <c r="E274" s="92">
        <v>60</v>
      </c>
      <c r="F274" s="92">
        <v>200</v>
      </c>
      <c r="G274" s="93">
        <v>18.899999999999999</v>
      </c>
      <c r="H274" s="94" t="str">
        <f>IF(D274="","",Pedido!$G274*Pedido!$D274)</f>
        <v/>
      </c>
      <c r="I274" s="214" t="s">
        <v>168</v>
      </c>
    </row>
    <row r="275" spans="2:9" s="18" customFormat="1" ht="18.75" x14ac:dyDescent="0.3">
      <c r="B275" s="106">
        <v>4060</v>
      </c>
      <c r="C275" s="107" t="s">
        <v>176</v>
      </c>
      <c r="D275" s="29"/>
      <c r="E275" s="42">
        <v>100</v>
      </c>
      <c r="F275" s="42">
        <v>600</v>
      </c>
      <c r="G275" s="43">
        <v>18.5</v>
      </c>
      <c r="H275" s="44" t="str">
        <f>IF(D275="","",Pedido!$G275*Pedido!$D275)</f>
        <v/>
      </c>
      <c r="I275" s="99" t="s">
        <v>177</v>
      </c>
    </row>
    <row r="276" spans="2:9" s="18" customFormat="1" ht="18.75" x14ac:dyDescent="0.3">
      <c r="B276" s="104">
        <v>106405</v>
      </c>
      <c r="C276" s="105" t="s">
        <v>178</v>
      </c>
      <c r="D276" s="29"/>
      <c r="E276" s="37">
        <v>60</v>
      </c>
      <c r="F276" s="37">
        <v>750</v>
      </c>
      <c r="G276" s="38">
        <v>12.8</v>
      </c>
      <c r="H276" s="39" t="str">
        <f>IF(D276="","",Pedido!$G276*Pedido!$D276)</f>
        <v/>
      </c>
      <c r="I276" s="98" t="s">
        <v>177</v>
      </c>
    </row>
    <row r="277" spans="2:9" s="18" customFormat="1" ht="18.75" x14ac:dyDescent="0.3">
      <c r="B277" s="104">
        <v>4077</v>
      </c>
      <c r="C277" s="105" t="s">
        <v>182</v>
      </c>
      <c r="D277" s="29"/>
      <c r="E277" s="37">
        <v>100</v>
      </c>
      <c r="F277" s="37">
        <v>400</v>
      </c>
      <c r="G277" s="38">
        <v>29</v>
      </c>
      <c r="H277" s="39" t="str">
        <f>IF(D277="","",Pedido!$G277*Pedido!$D277)</f>
        <v/>
      </c>
      <c r="I277" s="98" t="s">
        <v>183</v>
      </c>
    </row>
    <row r="278" spans="2:9" s="18" customFormat="1" ht="18.75" x14ac:dyDescent="0.3">
      <c r="B278" s="106">
        <v>107426</v>
      </c>
      <c r="C278" s="107" t="s">
        <v>688</v>
      </c>
      <c r="D278" s="29"/>
      <c r="E278" s="42">
        <v>60</v>
      </c>
      <c r="F278" s="42">
        <v>500</v>
      </c>
      <c r="G278" s="43">
        <v>44</v>
      </c>
      <c r="H278" s="44" t="str">
        <f>IF(D278="","",Pedido!$G278*Pedido!$D278)</f>
        <v/>
      </c>
      <c r="I278" s="99" t="s">
        <v>168</v>
      </c>
    </row>
    <row r="279" spans="2:9" s="18" customFormat="1" ht="18.75" x14ac:dyDescent="0.3">
      <c r="B279" s="104">
        <v>4084</v>
      </c>
      <c r="C279" s="105" t="s">
        <v>184</v>
      </c>
      <c r="D279" s="29"/>
      <c r="E279" s="37">
        <v>100</v>
      </c>
      <c r="F279" s="37">
        <v>500</v>
      </c>
      <c r="G279" s="38">
        <v>32</v>
      </c>
      <c r="H279" s="39" t="str">
        <f>IF(D279="","",Pedido!$G279*Pedido!$D279)</f>
        <v/>
      </c>
      <c r="I279" s="98" t="s">
        <v>185</v>
      </c>
    </row>
    <row r="280" spans="2:9" s="18" customFormat="1" ht="18.75" x14ac:dyDescent="0.3">
      <c r="B280" s="104">
        <v>109062</v>
      </c>
      <c r="C280" s="105" t="s">
        <v>725</v>
      </c>
      <c r="D280" s="29"/>
      <c r="E280" s="37">
        <v>60</v>
      </c>
      <c r="F280" s="37">
        <v>500</v>
      </c>
      <c r="G280" s="38">
        <v>16.5</v>
      </c>
      <c r="H280" s="39" t="str">
        <f>IF(D280="","",Pedido!$G280*Pedido!$D280)</f>
        <v/>
      </c>
      <c r="I280" s="98" t="s">
        <v>722</v>
      </c>
    </row>
    <row r="281" spans="2:9" s="18" customFormat="1" ht="18.75" x14ac:dyDescent="0.3">
      <c r="B281" s="104">
        <v>107822</v>
      </c>
      <c r="C281" s="105" t="s">
        <v>741</v>
      </c>
      <c r="D281" s="29"/>
      <c r="E281" s="37">
        <v>100</v>
      </c>
      <c r="F281" s="37">
        <v>500</v>
      </c>
      <c r="G281" s="38">
        <v>24.6</v>
      </c>
      <c r="H281" s="39" t="str">
        <f>IF(D281="","",Pedido!$G281*Pedido!$D281)</f>
        <v/>
      </c>
      <c r="I281" s="98" t="s">
        <v>168</v>
      </c>
    </row>
    <row r="282" spans="2:9" s="18" customFormat="1" ht="18.75" x14ac:dyDescent="0.3">
      <c r="B282" s="106">
        <v>4435</v>
      </c>
      <c r="C282" s="107" t="s">
        <v>193</v>
      </c>
      <c r="D282" s="29"/>
      <c r="E282" s="42">
        <v>100</v>
      </c>
      <c r="F282" s="42">
        <v>500</v>
      </c>
      <c r="G282" s="43">
        <v>15.9</v>
      </c>
      <c r="H282" s="44" t="str">
        <f>IF(D282="","",Pedido!$G282*Pedido!$D282)</f>
        <v/>
      </c>
      <c r="I282" s="99" t="s">
        <v>194</v>
      </c>
    </row>
    <row r="283" spans="2:9" s="18" customFormat="1" ht="18.75" x14ac:dyDescent="0.3">
      <c r="B283" s="215">
        <v>4152</v>
      </c>
      <c r="C283" s="216" t="s">
        <v>195</v>
      </c>
      <c r="D283" s="217"/>
      <c r="E283" s="218">
        <v>100</v>
      </c>
      <c r="F283" s="218">
        <v>500</v>
      </c>
      <c r="G283" s="219">
        <v>21.5</v>
      </c>
      <c r="H283" s="220" t="str">
        <f>IF(D283="","",Pedido!$G283*Pedido!$D283)</f>
        <v/>
      </c>
      <c r="I283" s="221" t="s">
        <v>196</v>
      </c>
    </row>
    <row r="284" spans="2:9" s="18" customFormat="1" ht="18.75" x14ac:dyDescent="0.3">
      <c r="B284" s="106">
        <v>106474</v>
      </c>
      <c r="C284" s="107" t="s">
        <v>622</v>
      </c>
      <c r="D284" s="29"/>
      <c r="E284" s="42">
        <v>60</v>
      </c>
      <c r="F284" s="42">
        <v>200</v>
      </c>
      <c r="G284" s="43">
        <v>29.8</v>
      </c>
      <c r="H284" s="44" t="str">
        <f>IF(D284="","",Pedido!$G284*Pedido!$D284)</f>
        <v/>
      </c>
      <c r="I284" s="99">
        <v>62613063</v>
      </c>
    </row>
    <row r="285" spans="2:9" s="18" customFormat="1" ht="18.75" x14ac:dyDescent="0.3">
      <c r="B285" s="104">
        <v>4169</v>
      </c>
      <c r="C285" s="105" t="s">
        <v>199</v>
      </c>
      <c r="D285" s="29"/>
      <c r="E285" s="37">
        <v>100</v>
      </c>
      <c r="F285" s="37">
        <v>1000</v>
      </c>
      <c r="G285" s="38">
        <v>50</v>
      </c>
      <c r="H285" s="39" t="str">
        <f>IF(D285="","",Pedido!$G285*Pedido!$D285)</f>
        <v/>
      </c>
      <c r="I285" s="98" t="s">
        <v>200</v>
      </c>
    </row>
    <row r="286" spans="2:9" s="18" customFormat="1" ht="18.75" x14ac:dyDescent="0.3">
      <c r="B286" s="106">
        <v>4183</v>
      </c>
      <c r="C286" s="107" t="s">
        <v>777</v>
      </c>
      <c r="D286" s="29"/>
      <c r="E286" s="42">
        <v>100</v>
      </c>
      <c r="F286" s="42">
        <v>500</v>
      </c>
      <c r="G286" s="43">
        <v>21.5</v>
      </c>
      <c r="H286" s="44" t="str">
        <f>IF(D286="","",Pedido!$G286*Pedido!$D286)</f>
        <v/>
      </c>
      <c r="I286" s="99" t="s">
        <v>203</v>
      </c>
    </row>
    <row r="287" spans="2:9" s="18" customFormat="1" ht="18.75" x14ac:dyDescent="0.3">
      <c r="B287" s="106">
        <v>107006</v>
      </c>
      <c r="C287" s="107" t="s">
        <v>205</v>
      </c>
      <c r="D287" s="29"/>
      <c r="E287" s="42">
        <v>60</v>
      </c>
      <c r="F287" s="42">
        <v>350</v>
      </c>
      <c r="G287" s="43">
        <v>14.5</v>
      </c>
      <c r="H287" s="44" t="str">
        <f>IF(D287="","",Pedido!$G287*Pedido!$D287)</f>
        <v/>
      </c>
      <c r="I287" s="99" t="s">
        <v>168</v>
      </c>
    </row>
    <row r="288" spans="2:9" s="18" customFormat="1" ht="18.75" x14ac:dyDescent="0.3">
      <c r="B288" s="104">
        <v>109451</v>
      </c>
      <c r="C288" s="105" t="s">
        <v>749</v>
      </c>
      <c r="D288" s="29"/>
      <c r="E288" s="37">
        <v>60</v>
      </c>
      <c r="F288" s="37">
        <v>2.1000000000000001E-2</v>
      </c>
      <c r="G288" s="38">
        <v>12.9</v>
      </c>
      <c r="H288" s="39" t="str">
        <f>IF(D288="","",Pedido!$G288*Pedido!$D288)</f>
        <v/>
      </c>
      <c r="I288" s="98" t="s">
        <v>168</v>
      </c>
    </row>
    <row r="289" spans="2:9" s="18" customFormat="1" ht="18.75" x14ac:dyDescent="0.3">
      <c r="B289" s="106">
        <v>4206</v>
      </c>
      <c r="C289" s="107" t="s">
        <v>206</v>
      </c>
      <c r="D289" s="29"/>
      <c r="E289" s="42">
        <v>100</v>
      </c>
      <c r="F289" s="42">
        <v>250</v>
      </c>
      <c r="G289" s="43">
        <v>24.5</v>
      </c>
      <c r="H289" s="44" t="str">
        <f>IF(D289="","",Pedido!$G289*Pedido!$D289)</f>
        <v/>
      </c>
      <c r="I289" s="99" t="s">
        <v>207</v>
      </c>
    </row>
    <row r="290" spans="2:9" s="18" customFormat="1" ht="18.75" x14ac:dyDescent="0.3">
      <c r="B290" s="104">
        <v>106412</v>
      </c>
      <c r="C290" s="105" t="s">
        <v>208</v>
      </c>
      <c r="D290" s="29"/>
      <c r="E290" s="37">
        <v>60</v>
      </c>
      <c r="F290" s="37">
        <v>250</v>
      </c>
      <c r="G290" s="38">
        <v>18.5</v>
      </c>
      <c r="H290" s="39" t="str">
        <f>IF(D290="","",Pedido!$G290*Pedido!$D290)</f>
        <v/>
      </c>
      <c r="I290" s="98" t="s">
        <v>207</v>
      </c>
    </row>
    <row r="291" spans="2:9" s="18" customFormat="1" ht="18.75" x14ac:dyDescent="0.3">
      <c r="B291" s="104">
        <v>105828</v>
      </c>
      <c r="C291" s="105" t="s">
        <v>215</v>
      </c>
      <c r="D291" s="29"/>
      <c r="E291" s="37">
        <v>100</v>
      </c>
      <c r="F291" s="37">
        <v>1000</v>
      </c>
      <c r="G291" s="38">
        <v>41.5</v>
      </c>
      <c r="H291" s="39" t="str">
        <f>IF(D291="","",Pedido!$G291*Pedido!$D291)</f>
        <v/>
      </c>
      <c r="I291" s="98" t="s">
        <v>214</v>
      </c>
    </row>
    <row r="292" spans="2:9" s="18" customFormat="1" ht="18.75" x14ac:dyDescent="0.3">
      <c r="B292" s="106">
        <v>106979</v>
      </c>
      <c r="C292" s="107" t="s">
        <v>216</v>
      </c>
      <c r="D292" s="29"/>
      <c r="E292" s="42">
        <v>60</v>
      </c>
      <c r="F292" s="42">
        <v>1000</v>
      </c>
      <c r="G292" s="43">
        <v>25.9</v>
      </c>
      <c r="H292" s="44" t="str">
        <f>IF(D292="","",Pedido!$G292*Pedido!$D292)</f>
        <v/>
      </c>
      <c r="I292" s="99" t="s">
        <v>214</v>
      </c>
    </row>
    <row r="293" spans="2:9" s="18" customFormat="1" ht="18.75" x14ac:dyDescent="0.3">
      <c r="B293" s="104">
        <v>105446</v>
      </c>
      <c r="C293" s="105" t="s">
        <v>218</v>
      </c>
      <c r="D293" s="29"/>
      <c r="E293" s="37">
        <v>100</v>
      </c>
      <c r="F293" s="37">
        <v>1000</v>
      </c>
      <c r="G293" s="38">
        <v>52</v>
      </c>
      <c r="H293" s="39" t="str">
        <f>IF(D293="","",Pedido!$G293*Pedido!$D293)</f>
        <v/>
      </c>
      <c r="I293" s="98" t="s">
        <v>217</v>
      </c>
    </row>
    <row r="294" spans="2:9" s="18" customFormat="1" ht="18.75" x14ac:dyDescent="0.3">
      <c r="B294" s="106">
        <v>4251</v>
      </c>
      <c r="C294" s="107" t="s">
        <v>219</v>
      </c>
      <c r="D294" s="29"/>
      <c r="E294" s="42">
        <v>100</v>
      </c>
      <c r="F294" s="42">
        <v>500</v>
      </c>
      <c r="G294" s="43">
        <v>49.5</v>
      </c>
      <c r="H294" s="44" t="str">
        <f>IF(D294="","",Pedido!$G294*Pedido!$D294)</f>
        <v/>
      </c>
      <c r="I294" s="99" t="s">
        <v>220</v>
      </c>
    </row>
    <row r="295" spans="2:9" s="18" customFormat="1" ht="18.75" x14ac:dyDescent="0.3">
      <c r="B295" s="104">
        <v>4268</v>
      </c>
      <c r="C295" s="105" t="s">
        <v>221</v>
      </c>
      <c r="D295" s="29"/>
      <c r="E295" s="37">
        <v>60</v>
      </c>
      <c r="F295" s="37">
        <v>500</v>
      </c>
      <c r="G295" s="38">
        <v>31.5</v>
      </c>
      <c r="H295" s="39" t="str">
        <f>IF(D295="","",Pedido!$G295*Pedido!$D295)</f>
        <v/>
      </c>
      <c r="I295" s="98" t="s">
        <v>220</v>
      </c>
    </row>
    <row r="296" spans="2:9" s="18" customFormat="1" ht="18.75" x14ac:dyDescent="0.3">
      <c r="B296" s="106">
        <v>106573</v>
      </c>
      <c r="C296" s="107" t="s">
        <v>222</v>
      </c>
      <c r="D296" s="29"/>
      <c r="E296" s="42">
        <v>60</v>
      </c>
      <c r="F296" s="42">
        <v>1000</v>
      </c>
      <c r="G296" s="43">
        <v>34</v>
      </c>
      <c r="H296" s="44" t="str">
        <f>IF(D296="","",Pedido!$G296*Pedido!$D296)</f>
        <v/>
      </c>
      <c r="I296" s="99" t="s">
        <v>217</v>
      </c>
    </row>
    <row r="297" spans="2:9" s="18" customFormat="1" ht="18.75" x14ac:dyDescent="0.3">
      <c r="B297" s="104">
        <v>105712</v>
      </c>
      <c r="C297" s="105" t="s">
        <v>223</v>
      </c>
      <c r="D297" s="29"/>
      <c r="E297" s="37">
        <v>60</v>
      </c>
      <c r="F297" s="37">
        <v>210</v>
      </c>
      <c r="G297" s="38">
        <v>11.7</v>
      </c>
      <c r="H297" s="39" t="str">
        <f>IF(D297="","",Pedido!$G297*Pedido!$D297)</f>
        <v/>
      </c>
      <c r="I297" s="98" t="s">
        <v>168</v>
      </c>
    </row>
    <row r="298" spans="2:9" s="18" customFormat="1" ht="18.75" x14ac:dyDescent="0.3">
      <c r="B298" s="104">
        <v>4459</v>
      </c>
      <c r="C298" s="105" t="s">
        <v>693</v>
      </c>
      <c r="D298" s="29"/>
      <c r="E298" s="37">
        <v>60</v>
      </c>
      <c r="F298" s="37">
        <v>550</v>
      </c>
      <c r="G298" s="38">
        <v>22.5</v>
      </c>
      <c r="H298" s="39" t="str">
        <f>IF(D298="","",Pedido!$G298*Pedido!$D298)</f>
        <v/>
      </c>
      <c r="I298" s="98" t="s">
        <v>168</v>
      </c>
    </row>
    <row r="299" spans="2:9" s="18" customFormat="1" ht="18.75" x14ac:dyDescent="0.3">
      <c r="B299" s="106">
        <v>3988</v>
      </c>
      <c r="C299" s="107" t="s">
        <v>227</v>
      </c>
      <c r="D299" s="29"/>
      <c r="E299" s="42">
        <v>100</v>
      </c>
      <c r="F299" s="42">
        <v>450</v>
      </c>
      <c r="G299" s="43">
        <v>19</v>
      </c>
      <c r="H299" s="44" t="str">
        <f>IF(D299="","",Pedido!$G299*Pedido!$D299)</f>
        <v/>
      </c>
      <c r="I299" s="99" t="s">
        <v>228</v>
      </c>
    </row>
    <row r="300" spans="2:9" s="18" customFormat="1" ht="18.75" x14ac:dyDescent="0.3">
      <c r="B300" s="159">
        <v>107402</v>
      </c>
      <c r="C300" s="160" t="s">
        <v>689</v>
      </c>
      <c r="D300" s="29"/>
      <c r="E300" s="162">
        <v>60</v>
      </c>
      <c r="F300" s="162">
        <v>300</v>
      </c>
      <c r="G300" s="163">
        <v>21</v>
      </c>
      <c r="H300" s="164" t="str">
        <f>IF(D300="","",Pedido!$G300*Pedido!$D300)</f>
        <v/>
      </c>
      <c r="I300" s="165" t="s">
        <v>168</v>
      </c>
    </row>
    <row r="301" spans="2:9" s="18" customFormat="1" ht="18.75" x14ac:dyDescent="0.3">
      <c r="B301" s="120">
        <v>4282</v>
      </c>
      <c r="C301" s="121" t="s">
        <v>230</v>
      </c>
      <c r="D301" s="29"/>
      <c r="E301" s="123">
        <v>100</v>
      </c>
      <c r="F301" s="123">
        <v>500</v>
      </c>
      <c r="G301" s="124">
        <v>16.5</v>
      </c>
      <c r="H301" s="125" t="str">
        <f>IF(D301="","",Pedido!$G301*Pedido!$D301)</f>
        <v/>
      </c>
      <c r="I301" s="166" t="s">
        <v>212</v>
      </c>
    </row>
    <row r="302" spans="2:9" s="18" customFormat="1" ht="18.75" x14ac:dyDescent="0.3">
      <c r="B302" s="159">
        <v>109079</v>
      </c>
      <c r="C302" s="160" t="s">
        <v>719</v>
      </c>
      <c r="D302" s="29"/>
      <c r="E302" s="162">
        <v>60</v>
      </c>
      <c r="F302" s="162" t="s">
        <v>720</v>
      </c>
      <c r="G302" s="163">
        <v>13.3</v>
      </c>
      <c r="H302" s="164" t="str">
        <f>IF(D302="","",Pedido!$G302*Pedido!$D302)</f>
        <v/>
      </c>
      <c r="I302" s="165" t="s">
        <v>722</v>
      </c>
    </row>
    <row r="303" spans="2:9" s="18" customFormat="1" ht="18.75" x14ac:dyDescent="0.3">
      <c r="B303" s="120">
        <v>109086</v>
      </c>
      <c r="C303" s="121" t="s">
        <v>723</v>
      </c>
      <c r="D303" s="29"/>
      <c r="E303" s="123">
        <v>60</v>
      </c>
      <c r="F303" s="123" t="s">
        <v>724</v>
      </c>
      <c r="G303" s="124">
        <v>13.4</v>
      </c>
      <c r="H303" s="125" t="str">
        <f>IF(D303="","",Pedido!$G303*Pedido!$D303)</f>
        <v/>
      </c>
      <c r="I303" s="166" t="s">
        <v>722</v>
      </c>
    </row>
    <row r="304" spans="2:9" s="18" customFormat="1" ht="18.75" x14ac:dyDescent="0.3">
      <c r="B304" s="159">
        <v>4299</v>
      </c>
      <c r="C304" s="160" t="s">
        <v>231</v>
      </c>
      <c r="D304" s="29"/>
      <c r="E304" s="162">
        <v>100</v>
      </c>
      <c r="F304" s="162">
        <v>300</v>
      </c>
      <c r="G304" s="163">
        <v>18.8</v>
      </c>
      <c r="H304" s="164" t="str">
        <f>IF(D304="","",Pedido!$G304*Pedido!$D304)</f>
        <v/>
      </c>
      <c r="I304" s="165" t="s">
        <v>232</v>
      </c>
    </row>
    <row r="305" spans="2:9" s="18" customFormat="1" ht="18.75" x14ac:dyDescent="0.3">
      <c r="B305" s="106">
        <v>109093</v>
      </c>
      <c r="C305" s="107" t="s">
        <v>726</v>
      </c>
      <c r="D305" s="29"/>
      <c r="E305" s="42">
        <v>60</v>
      </c>
      <c r="F305" s="42" t="s">
        <v>729</v>
      </c>
      <c r="G305" s="43">
        <v>14.5</v>
      </c>
      <c r="H305" s="44" t="str">
        <f>IF(D305="","",Pedido!$G305*Pedido!$D305)</f>
        <v/>
      </c>
      <c r="I305" s="99" t="s">
        <v>722</v>
      </c>
    </row>
    <row r="306" spans="2:9" s="18" customFormat="1" ht="18.75" x14ac:dyDescent="0.3">
      <c r="B306" s="159">
        <v>109109</v>
      </c>
      <c r="C306" s="160" t="s">
        <v>727</v>
      </c>
      <c r="D306" s="29"/>
      <c r="E306" s="162">
        <v>60</v>
      </c>
      <c r="F306" s="162" t="s">
        <v>728</v>
      </c>
      <c r="G306" s="163">
        <v>13</v>
      </c>
      <c r="H306" s="164" t="str">
        <f>IF(D306="","",Pedido!$G306*Pedido!$D306)</f>
        <v/>
      </c>
      <c r="I306" s="165" t="s">
        <v>722</v>
      </c>
    </row>
    <row r="307" spans="2:9" s="18" customFormat="1" ht="18.75" x14ac:dyDescent="0.3">
      <c r="B307" s="153">
        <v>107433</v>
      </c>
      <c r="C307" s="154" t="s">
        <v>687</v>
      </c>
      <c r="D307" s="29"/>
      <c r="E307" s="155">
        <v>60</v>
      </c>
      <c r="F307" s="155">
        <v>400</v>
      </c>
      <c r="G307" s="156">
        <v>29</v>
      </c>
      <c r="H307" s="157" t="str">
        <f>IF(D307="","",Pedido!$G307*Pedido!$D307)</f>
        <v/>
      </c>
      <c r="I307" s="158" t="s">
        <v>168</v>
      </c>
    </row>
    <row r="308" spans="2:9" s="18" customFormat="1" ht="18.75" x14ac:dyDescent="0.3">
      <c r="B308" s="159">
        <v>107587</v>
      </c>
      <c r="C308" s="160" t="s">
        <v>690</v>
      </c>
      <c r="D308" s="29"/>
      <c r="E308" s="162">
        <v>60</v>
      </c>
      <c r="F308" s="162">
        <v>500</v>
      </c>
      <c r="G308" s="163">
        <v>20</v>
      </c>
      <c r="H308" s="164" t="str">
        <f>IF(D308="","",Pedido!$G308*Pedido!$D308)</f>
        <v/>
      </c>
      <c r="I308" s="165" t="s">
        <v>168</v>
      </c>
    </row>
    <row r="309" spans="2:9" s="18" customFormat="1" ht="18.75" x14ac:dyDescent="0.3">
      <c r="B309" s="106">
        <v>109116</v>
      </c>
      <c r="C309" s="107" t="s">
        <v>730</v>
      </c>
      <c r="D309" s="106"/>
      <c r="E309" s="42">
        <v>60</v>
      </c>
      <c r="F309" s="42" t="s">
        <v>731</v>
      </c>
      <c r="G309" s="43">
        <v>14.9</v>
      </c>
      <c r="H309" s="44" t="str">
        <f>IF(D309="","",Pedido!$G309*Pedido!$D309)</f>
        <v/>
      </c>
      <c r="I309" s="99" t="s">
        <v>722</v>
      </c>
    </row>
    <row r="310" spans="2:9" s="18" customFormat="1" ht="19.5" thickBot="1" x14ac:dyDescent="0.35">
      <c r="B310" s="4"/>
      <c r="C310" s="21"/>
      <c r="D310" s="4">
        <f>SUM(D263:D309)</f>
        <v>0</v>
      </c>
      <c r="E310" s="21"/>
      <c r="F310" s="4"/>
      <c r="G310" s="21"/>
      <c r="H310" s="5">
        <f>SUM(H263:H309)</f>
        <v>0</v>
      </c>
    </row>
    <row r="311" spans="2:9" s="18" customFormat="1" ht="18.75" x14ac:dyDescent="0.3">
      <c r="B311" s="3"/>
      <c r="F311" s="3"/>
    </row>
    <row r="312" spans="2:9" s="18" customFormat="1" ht="26.25" x14ac:dyDescent="0.3">
      <c r="B312" s="16"/>
      <c r="C312" s="17"/>
      <c r="D312" s="28"/>
      <c r="E312" s="16" t="s">
        <v>160</v>
      </c>
      <c r="F312" s="17"/>
      <c r="G312" s="17"/>
      <c r="H312" s="27"/>
    </row>
    <row r="313" spans="2:9" s="18" customFormat="1" ht="18.75" x14ac:dyDescent="0.3">
      <c r="B313" s="33" t="s">
        <v>778</v>
      </c>
      <c r="C313" s="32" t="s">
        <v>0</v>
      </c>
      <c r="D313" s="33" t="s">
        <v>3</v>
      </c>
      <c r="E313" s="32" t="s">
        <v>150</v>
      </c>
      <c r="F313" s="33" t="s">
        <v>2</v>
      </c>
      <c r="G313" s="33" t="s">
        <v>611</v>
      </c>
      <c r="H313" s="34" t="s">
        <v>234</v>
      </c>
    </row>
    <row r="314" spans="2:9" s="18" customFormat="1" ht="18.75" x14ac:dyDescent="0.3">
      <c r="B314" s="106">
        <v>104562</v>
      </c>
      <c r="C314" s="107" t="s">
        <v>260</v>
      </c>
      <c r="D314" s="29"/>
      <c r="E314" s="40" t="s">
        <v>159</v>
      </c>
      <c r="F314" s="42" t="s">
        <v>155</v>
      </c>
      <c r="G314" s="49">
        <v>4.2</v>
      </c>
      <c r="H314" s="44" t="str">
        <f>IF(D314="","",Pedido!$G314*Pedido!$D314)</f>
        <v/>
      </c>
    </row>
    <row r="315" spans="2:9" s="18" customFormat="1" ht="18.75" x14ac:dyDescent="0.3">
      <c r="B315" s="104">
        <v>104579</v>
      </c>
      <c r="C315" s="105" t="s">
        <v>261</v>
      </c>
      <c r="D315" s="29"/>
      <c r="E315" s="35" t="s">
        <v>159</v>
      </c>
      <c r="F315" s="37" t="s">
        <v>155</v>
      </c>
      <c r="G315" s="48">
        <v>4.0999999999999996</v>
      </c>
      <c r="H315" s="39" t="str">
        <f>IF(D315="","",Pedido!$G315*Pedido!$D315)</f>
        <v/>
      </c>
    </row>
    <row r="316" spans="2:9" s="18" customFormat="1" ht="18.75" x14ac:dyDescent="0.3">
      <c r="B316" s="106">
        <v>105811</v>
      </c>
      <c r="C316" s="107" t="s">
        <v>263</v>
      </c>
      <c r="D316" s="29"/>
      <c r="E316" s="40" t="s">
        <v>159</v>
      </c>
      <c r="F316" s="42" t="s">
        <v>155</v>
      </c>
      <c r="G316" s="49">
        <v>5.6</v>
      </c>
      <c r="H316" s="44" t="str">
        <f>IF(D316="","",Pedido!$G316*Pedido!$D316)</f>
        <v/>
      </c>
    </row>
    <row r="317" spans="2:9" s="18" customFormat="1" ht="18.75" x14ac:dyDescent="0.3">
      <c r="B317" s="104">
        <v>3780</v>
      </c>
      <c r="C317" s="105" t="s">
        <v>265</v>
      </c>
      <c r="D317" s="29"/>
      <c r="E317" s="35" t="s">
        <v>159</v>
      </c>
      <c r="F317" s="37" t="s">
        <v>155</v>
      </c>
      <c r="G317" s="48">
        <v>3.95</v>
      </c>
      <c r="H317" s="39" t="str">
        <f>IF(D317="","",Pedido!$G317*Pedido!$D317)</f>
        <v/>
      </c>
    </row>
    <row r="318" spans="2:9" s="18" customFormat="1" ht="18.75" x14ac:dyDescent="0.3">
      <c r="B318" s="106">
        <v>3803</v>
      </c>
      <c r="C318" s="107" t="s">
        <v>266</v>
      </c>
      <c r="D318" s="29"/>
      <c r="E318" s="40" t="s">
        <v>159</v>
      </c>
      <c r="F318" s="42" t="s">
        <v>156</v>
      </c>
      <c r="G318" s="49">
        <v>3.75</v>
      </c>
      <c r="H318" s="44" t="str">
        <f>IF(D318="","",Pedido!$G318*Pedido!$D318)</f>
        <v/>
      </c>
    </row>
    <row r="319" spans="2:9" s="18" customFormat="1" ht="18.75" x14ac:dyDescent="0.3">
      <c r="B319" s="104">
        <v>102810</v>
      </c>
      <c r="C319" s="105" t="s">
        <v>267</v>
      </c>
      <c r="D319" s="29"/>
      <c r="E319" s="35" t="s">
        <v>159</v>
      </c>
      <c r="F319" s="37" t="s">
        <v>155</v>
      </c>
      <c r="G319" s="48">
        <v>3.8</v>
      </c>
      <c r="H319" s="39" t="str">
        <f>IF(D319="","",Pedido!$G319*Pedido!$D319)</f>
        <v/>
      </c>
    </row>
    <row r="320" spans="2:9" s="18" customFormat="1" ht="18.75" x14ac:dyDescent="0.3">
      <c r="B320" s="106">
        <v>3797</v>
      </c>
      <c r="C320" s="107" t="s">
        <v>268</v>
      </c>
      <c r="D320" s="29"/>
      <c r="E320" s="40" t="s">
        <v>159</v>
      </c>
      <c r="F320" s="42" t="s">
        <v>155</v>
      </c>
      <c r="G320" s="49">
        <v>3.65</v>
      </c>
      <c r="H320" s="44" t="str">
        <f>IF(D320="","",Pedido!$G320*Pedido!$D320)</f>
        <v/>
      </c>
    </row>
    <row r="321" spans="2:8" s="18" customFormat="1" ht="18.75" x14ac:dyDescent="0.3">
      <c r="B321" s="104">
        <v>105491</v>
      </c>
      <c r="C321" s="105" t="s">
        <v>269</v>
      </c>
      <c r="D321" s="29"/>
      <c r="E321" s="35" t="s">
        <v>159</v>
      </c>
      <c r="F321" s="37" t="s">
        <v>156</v>
      </c>
      <c r="G321" s="48">
        <v>3.7</v>
      </c>
      <c r="H321" s="39" t="str">
        <f>IF(D321="","",Pedido!$G321*Pedido!$D321)</f>
        <v/>
      </c>
    </row>
    <row r="322" spans="2:8" s="18" customFormat="1" ht="18.75" x14ac:dyDescent="0.3">
      <c r="B322" s="106">
        <v>101578</v>
      </c>
      <c r="C322" s="107" t="s">
        <v>270</v>
      </c>
      <c r="D322" s="29"/>
      <c r="E322" s="40" t="s">
        <v>159</v>
      </c>
      <c r="F322" s="42" t="s">
        <v>155</v>
      </c>
      <c r="G322" s="49">
        <v>3.75</v>
      </c>
      <c r="H322" s="44" t="str">
        <f>IF(D322="","",Pedido!$G322*Pedido!$D322)</f>
        <v/>
      </c>
    </row>
    <row r="323" spans="2:8" s="18" customFormat="1" ht="18.75" x14ac:dyDescent="0.3">
      <c r="B323" s="104">
        <v>3810</v>
      </c>
      <c r="C323" s="105" t="s">
        <v>271</v>
      </c>
      <c r="D323" s="29"/>
      <c r="E323" s="35" t="s">
        <v>159</v>
      </c>
      <c r="F323" s="37" t="s">
        <v>155</v>
      </c>
      <c r="G323" s="48">
        <v>3.6</v>
      </c>
      <c r="H323" s="39" t="str">
        <f>IF(D323="","",Pedido!$G323*Pedido!$D323)</f>
        <v/>
      </c>
    </row>
    <row r="324" spans="2:8" s="18" customFormat="1" ht="18.75" x14ac:dyDescent="0.3">
      <c r="B324" s="106">
        <v>3827</v>
      </c>
      <c r="C324" s="107" t="s">
        <v>781</v>
      </c>
      <c r="D324" s="29"/>
      <c r="E324" s="40" t="s">
        <v>159</v>
      </c>
      <c r="F324" s="42" t="s">
        <v>157</v>
      </c>
      <c r="G324" s="49">
        <v>4.1500000000000004</v>
      </c>
      <c r="H324" s="44" t="str">
        <f>IF(D324="","",Pedido!$G324*Pedido!$D324)</f>
        <v/>
      </c>
    </row>
    <row r="325" spans="2:8" s="18" customFormat="1" ht="18.75" x14ac:dyDescent="0.3">
      <c r="B325" s="104">
        <v>3841</v>
      </c>
      <c r="C325" s="105" t="s">
        <v>273</v>
      </c>
      <c r="D325" s="29"/>
      <c r="E325" s="35" t="s">
        <v>159</v>
      </c>
      <c r="F325" s="37" t="s">
        <v>155</v>
      </c>
      <c r="G325" s="48">
        <v>3.85</v>
      </c>
      <c r="H325" s="39" t="str">
        <f>IF(D325="","",Pedido!$G325*Pedido!$D325)</f>
        <v/>
      </c>
    </row>
    <row r="326" spans="2:8" s="18" customFormat="1" ht="18.75" x14ac:dyDescent="0.3">
      <c r="B326" s="106">
        <v>102827</v>
      </c>
      <c r="C326" s="107" t="s">
        <v>274</v>
      </c>
      <c r="D326" s="29"/>
      <c r="E326" s="40" t="s">
        <v>159</v>
      </c>
      <c r="F326" s="42" t="s">
        <v>157</v>
      </c>
      <c r="G326" s="49">
        <v>3.9</v>
      </c>
      <c r="H326" s="44" t="str">
        <f>IF(D326="","",Pedido!$G326*Pedido!$D326)</f>
        <v/>
      </c>
    </row>
    <row r="327" spans="2:8" s="18" customFormat="1" ht="18.75" x14ac:dyDescent="0.3">
      <c r="B327" s="104">
        <v>106559</v>
      </c>
      <c r="C327" s="105" t="s">
        <v>794</v>
      </c>
      <c r="D327" s="29"/>
      <c r="E327" s="35" t="s">
        <v>159</v>
      </c>
      <c r="F327" s="37" t="s">
        <v>157</v>
      </c>
      <c r="G327" s="48">
        <v>4.25</v>
      </c>
      <c r="H327" s="39" t="str">
        <f>IF(D327="","",Pedido!$G327*Pedido!$D327)</f>
        <v/>
      </c>
    </row>
    <row r="328" spans="2:8" s="18" customFormat="1" ht="18.75" x14ac:dyDescent="0.3">
      <c r="B328" s="106">
        <v>106542</v>
      </c>
      <c r="C328" s="107" t="s">
        <v>276</v>
      </c>
      <c r="D328" s="29"/>
      <c r="E328" s="40" t="s">
        <v>159</v>
      </c>
      <c r="F328" s="42" t="s">
        <v>157</v>
      </c>
      <c r="G328" s="49">
        <v>4.5</v>
      </c>
      <c r="H328" s="44" t="str">
        <f>IF(D328="","",Pedido!$G328*Pedido!$D328)</f>
        <v/>
      </c>
    </row>
    <row r="329" spans="2:8" s="18" customFormat="1" ht="18.75" x14ac:dyDescent="0.3">
      <c r="B329" s="104">
        <v>3865</v>
      </c>
      <c r="C329" s="105" t="s">
        <v>277</v>
      </c>
      <c r="D329" s="29"/>
      <c r="E329" s="35" t="s">
        <v>159</v>
      </c>
      <c r="F329" s="37" t="s">
        <v>139</v>
      </c>
      <c r="G329" s="48">
        <v>4</v>
      </c>
      <c r="H329" s="39" t="str">
        <f>IF(D329="","",Pedido!$G329*Pedido!$D329)</f>
        <v/>
      </c>
    </row>
    <row r="330" spans="2:8" s="18" customFormat="1" ht="18.75" x14ac:dyDescent="0.3">
      <c r="B330" s="106">
        <v>106566</v>
      </c>
      <c r="C330" s="107" t="s">
        <v>795</v>
      </c>
      <c r="D330" s="29"/>
      <c r="E330" s="40" t="s">
        <v>159</v>
      </c>
      <c r="F330" s="42" t="s">
        <v>157</v>
      </c>
      <c r="G330" s="49">
        <v>4.7</v>
      </c>
      <c r="H330" s="44" t="str">
        <f>IF(D330="","",Pedido!$G330*Pedido!$D330)</f>
        <v/>
      </c>
    </row>
    <row r="331" spans="2:8" s="18" customFormat="1" ht="18.75" x14ac:dyDescent="0.3">
      <c r="B331" s="104">
        <v>102759</v>
      </c>
      <c r="C331" s="105" t="s">
        <v>279</v>
      </c>
      <c r="D331" s="29"/>
      <c r="E331" s="35" t="s">
        <v>159</v>
      </c>
      <c r="F331" s="37" t="s">
        <v>155</v>
      </c>
      <c r="G331" s="48">
        <v>3.7</v>
      </c>
      <c r="H331" s="39" t="str">
        <f>IF(D331="","",Pedido!$G331*Pedido!$D331)</f>
        <v/>
      </c>
    </row>
    <row r="332" spans="2:8" s="18" customFormat="1" ht="18.75" x14ac:dyDescent="0.3">
      <c r="B332" s="106">
        <v>105453</v>
      </c>
      <c r="C332" s="107" t="s">
        <v>280</v>
      </c>
      <c r="D332" s="29"/>
      <c r="E332" s="40" t="s">
        <v>159</v>
      </c>
      <c r="F332" s="42" t="s">
        <v>155</v>
      </c>
      <c r="G332" s="49">
        <v>4.1500000000000004</v>
      </c>
      <c r="H332" s="44" t="str">
        <f>IF(D332="","",Pedido!$G332*Pedido!$D332)</f>
        <v/>
      </c>
    </row>
    <row r="333" spans="2:8" s="18" customFormat="1" ht="18.75" x14ac:dyDescent="0.3">
      <c r="B333" s="104">
        <v>102773</v>
      </c>
      <c r="C333" s="105" t="s">
        <v>281</v>
      </c>
      <c r="D333" s="29"/>
      <c r="E333" s="35" t="s">
        <v>159</v>
      </c>
      <c r="F333" s="37" t="s">
        <v>155</v>
      </c>
      <c r="G333" s="48">
        <v>4</v>
      </c>
      <c r="H333" s="39" t="str">
        <f>IF(D333="","",Pedido!$G333*Pedido!$D333)</f>
        <v/>
      </c>
    </row>
    <row r="334" spans="2:8" s="18" customFormat="1" ht="18.75" x14ac:dyDescent="0.3">
      <c r="B334" s="106">
        <v>3902</v>
      </c>
      <c r="C334" s="107" t="s">
        <v>282</v>
      </c>
      <c r="D334" s="29"/>
      <c r="E334" s="40" t="s">
        <v>159</v>
      </c>
      <c r="F334" s="42" t="s">
        <v>156</v>
      </c>
      <c r="G334" s="49">
        <v>3.55</v>
      </c>
      <c r="H334" s="44" t="str">
        <f>IF(D334="","",Pedido!$G334*Pedido!$D334)</f>
        <v/>
      </c>
    </row>
    <row r="335" spans="2:8" s="18" customFormat="1" ht="18.75" x14ac:dyDescent="0.3">
      <c r="B335" s="104">
        <v>105774</v>
      </c>
      <c r="C335" s="105" t="s">
        <v>283</v>
      </c>
      <c r="D335" s="29"/>
      <c r="E335" s="35" t="s">
        <v>159</v>
      </c>
      <c r="F335" s="37" t="s">
        <v>157</v>
      </c>
      <c r="G335" s="48">
        <v>4.0999999999999996</v>
      </c>
      <c r="H335" s="39" t="str">
        <f>IF(D335="","",Pedido!$G335*Pedido!$D335)</f>
        <v/>
      </c>
    </row>
    <row r="336" spans="2:8" s="18" customFormat="1" ht="18.75" x14ac:dyDescent="0.3">
      <c r="B336" s="106">
        <v>3933</v>
      </c>
      <c r="C336" s="107" t="s">
        <v>285</v>
      </c>
      <c r="D336" s="29"/>
      <c r="E336" s="40" t="s">
        <v>159</v>
      </c>
      <c r="F336" s="42" t="s">
        <v>155</v>
      </c>
      <c r="G336" s="49">
        <v>4</v>
      </c>
      <c r="H336" s="44" t="str">
        <f>IF(D336="","",Pedido!$G336*Pedido!$D336)</f>
        <v/>
      </c>
    </row>
    <row r="337" spans="2:9" s="18" customFormat="1" ht="18.75" x14ac:dyDescent="0.3">
      <c r="B337" s="104">
        <v>3940</v>
      </c>
      <c r="C337" s="105" t="s">
        <v>286</v>
      </c>
      <c r="D337" s="29"/>
      <c r="E337" s="35" t="s">
        <v>159</v>
      </c>
      <c r="F337" s="37" t="s">
        <v>155</v>
      </c>
      <c r="G337" s="48">
        <v>4.3</v>
      </c>
      <c r="H337" s="39" t="str">
        <f>IF(D337="","",Pedido!$G337*Pedido!$D337)</f>
        <v/>
      </c>
    </row>
    <row r="338" spans="2:9" s="18" customFormat="1" ht="18.75" x14ac:dyDescent="0.3">
      <c r="B338" s="106">
        <v>102780</v>
      </c>
      <c r="C338" s="107" t="s">
        <v>287</v>
      </c>
      <c r="D338" s="29"/>
      <c r="E338" s="40" t="s">
        <v>159</v>
      </c>
      <c r="F338" s="42" t="s">
        <v>155</v>
      </c>
      <c r="G338" s="49">
        <v>3.9</v>
      </c>
      <c r="H338" s="44" t="str">
        <f>IF(D338="","",Pedido!$G338*Pedido!$D338)</f>
        <v/>
      </c>
    </row>
    <row r="339" spans="2:9" s="18" customFormat="1" ht="18.75" x14ac:dyDescent="0.3">
      <c r="B339" s="104">
        <v>101561</v>
      </c>
      <c r="C339" s="105" t="s">
        <v>288</v>
      </c>
      <c r="D339" s="29"/>
      <c r="E339" s="35" t="s">
        <v>159</v>
      </c>
      <c r="F339" s="37" t="s">
        <v>155</v>
      </c>
      <c r="G339" s="48">
        <v>3.6</v>
      </c>
      <c r="H339" s="39" t="str">
        <f>IF(D339="","",Pedido!$G339*Pedido!$D339)</f>
        <v/>
      </c>
    </row>
    <row r="340" spans="2:9" s="18" customFormat="1" ht="18.75" x14ac:dyDescent="0.3">
      <c r="B340" s="106">
        <v>101554</v>
      </c>
      <c r="C340" s="107" t="s">
        <v>782</v>
      </c>
      <c r="D340" s="29"/>
      <c r="E340" s="40" t="s">
        <v>159</v>
      </c>
      <c r="F340" s="42" t="s">
        <v>155</v>
      </c>
      <c r="G340" s="49">
        <v>4</v>
      </c>
      <c r="H340" s="44" t="str">
        <f>IF(D340="","",Pedido!$G340*Pedido!$D340)</f>
        <v/>
      </c>
    </row>
    <row r="341" spans="2:9" s="18" customFormat="1" ht="19.5" thickBot="1" x14ac:dyDescent="0.35">
      <c r="B341" s="4"/>
      <c r="C341" s="21"/>
      <c r="D341" s="4">
        <f>SUM(D314:D340)</f>
        <v>0</v>
      </c>
      <c r="E341" s="21"/>
      <c r="F341" s="4"/>
      <c r="G341" s="21"/>
      <c r="H341" s="5">
        <f>SUM(H314:H340)</f>
        <v>0</v>
      </c>
    </row>
    <row r="342" spans="2:9" s="18" customFormat="1" ht="18.75" x14ac:dyDescent="0.3">
      <c r="B342" s="3"/>
      <c r="F342" s="3"/>
    </row>
    <row r="343" spans="2:9" s="18" customFormat="1" ht="26.25" x14ac:dyDescent="0.3">
      <c r="B343" s="16"/>
      <c r="C343" s="17"/>
      <c r="D343" s="16" t="s">
        <v>653</v>
      </c>
      <c r="E343" s="17"/>
      <c r="F343" s="17" t="s">
        <v>984</v>
      </c>
      <c r="G343" s="17"/>
      <c r="H343" s="27"/>
      <c r="I343" s="27"/>
    </row>
    <row r="344" spans="2:9" s="18" customFormat="1" ht="18.75" x14ac:dyDescent="0.3">
      <c r="B344" s="33" t="s">
        <v>778</v>
      </c>
      <c r="C344" s="32" t="s">
        <v>0</v>
      </c>
      <c r="D344" s="33" t="s">
        <v>3</v>
      </c>
      <c r="E344" s="32" t="s">
        <v>249</v>
      </c>
      <c r="F344" s="33" t="s">
        <v>236</v>
      </c>
      <c r="G344" s="33" t="s">
        <v>611</v>
      </c>
      <c r="H344" s="34" t="s">
        <v>248</v>
      </c>
      <c r="I344" s="34" t="s">
        <v>162</v>
      </c>
    </row>
    <row r="345" spans="2:9" s="18" customFormat="1" ht="18.75" x14ac:dyDescent="0.3">
      <c r="B345" s="104">
        <v>10559</v>
      </c>
      <c r="C345" s="105" t="s">
        <v>237</v>
      </c>
      <c r="D345" s="29"/>
      <c r="E345" s="36" t="s">
        <v>11</v>
      </c>
      <c r="F345" s="37" t="s">
        <v>238</v>
      </c>
      <c r="G345" s="38">
        <v>22</v>
      </c>
      <c r="H345" s="39" t="str">
        <f>IF(D345="","",Pedido!$G345*Pedido!$D345)</f>
        <v/>
      </c>
      <c r="I345" s="39" t="s">
        <v>661</v>
      </c>
    </row>
    <row r="346" spans="2:9" s="18" customFormat="1" ht="18.75" x14ac:dyDescent="0.3">
      <c r="B346" s="106">
        <v>10160</v>
      </c>
      <c r="C346" s="107" t="s">
        <v>239</v>
      </c>
      <c r="D346" s="29"/>
      <c r="E346" s="41" t="s">
        <v>33</v>
      </c>
      <c r="F346" s="42" t="s">
        <v>240</v>
      </c>
      <c r="G346" s="43">
        <v>44</v>
      </c>
      <c r="H346" s="44" t="str">
        <f>IF(D346="","",Pedido!$G346*Pedido!$D346)</f>
        <v/>
      </c>
      <c r="I346" s="44" t="s">
        <v>662</v>
      </c>
    </row>
    <row r="347" spans="2:9" s="18" customFormat="1" ht="18.75" x14ac:dyDescent="0.3">
      <c r="B347" s="104">
        <v>11334</v>
      </c>
      <c r="C347" s="105" t="s">
        <v>1050</v>
      </c>
      <c r="D347" s="29"/>
      <c r="E347" s="36" t="s">
        <v>35</v>
      </c>
      <c r="F347" s="37" t="s">
        <v>238</v>
      </c>
      <c r="G347" s="38">
        <v>29.5</v>
      </c>
      <c r="H347" s="39" t="str">
        <f>IF(D347="","",Pedido!$G347*Pedido!$D347)</f>
        <v/>
      </c>
      <c r="I347" s="39" t="s">
        <v>1051</v>
      </c>
    </row>
    <row r="348" spans="2:9" s="18" customFormat="1" ht="18.75" x14ac:dyDescent="0.3">
      <c r="B348" s="106">
        <v>10399</v>
      </c>
      <c r="C348" s="107" t="s">
        <v>241</v>
      </c>
      <c r="D348" s="29"/>
      <c r="E348" s="41" t="s">
        <v>254</v>
      </c>
      <c r="F348" s="42" t="s">
        <v>238</v>
      </c>
      <c r="G348" s="43">
        <v>22</v>
      </c>
      <c r="H348" s="44" t="str">
        <f>IF(D348="","",Pedido!$G348*Pedido!$D348)</f>
        <v/>
      </c>
      <c r="I348" s="44" t="s">
        <v>663</v>
      </c>
    </row>
    <row r="349" spans="2:9" s="18" customFormat="1" ht="18.75" x14ac:dyDescent="0.3">
      <c r="B349" s="104">
        <v>202510</v>
      </c>
      <c r="C349" s="105" t="s">
        <v>637</v>
      </c>
      <c r="D349" s="29"/>
      <c r="E349" s="36" t="s">
        <v>645</v>
      </c>
      <c r="F349" s="37" t="s">
        <v>238</v>
      </c>
      <c r="G349" s="38">
        <v>27.7</v>
      </c>
      <c r="H349" s="39" t="str">
        <f>IF(D349="","",Pedido!$G349*Pedido!$D349)</f>
        <v/>
      </c>
      <c r="I349" s="39" t="s">
        <v>664</v>
      </c>
    </row>
    <row r="350" spans="2:9" s="18" customFormat="1" ht="18.75" x14ac:dyDescent="0.3">
      <c r="B350" s="106">
        <v>10214</v>
      </c>
      <c r="C350" s="107" t="s">
        <v>638</v>
      </c>
      <c r="D350" s="29"/>
      <c r="E350" s="41" t="s">
        <v>646</v>
      </c>
      <c r="F350" s="42" t="s">
        <v>238</v>
      </c>
      <c r="G350" s="43">
        <v>14.5</v>
      </c>
      <c r="H350" s="44" t="str">
        <f>IF(D350="","",Pedido!$G350*Pedido!$D350)</f>
        <v/>
      </c>
      <c r="I350" s="44" t="s">
        <v>665</v>
      </c>
    </row>
    <row r="351" spans="2:9" s="18" customFormat="1" ht="18.75" x14ac:dyDescent="0.3">
      <c r="B351" s="104">
        <v>10221</v>
      </c>
      <c r="C351" s="105" t="s">
        <v>636</v>
      </c>
      <c r="D351" s="29"/>
      <c r="E351" s="36" t="s">
        <v>647</v>
      </c>
      <c r="F351" s="37" t="s">
        <v>238</v>
      </c>
      <c r="G351" s="38">
        <v>29.3</v>
      </c>
      <c r="H351" s="39" t="str">
        <f>IF(D351="","",Pedido!$G351*Pedido!$D351)</f>
        <v/>
      </c>
      <c r="I351" s="39" t="s">
        <v>666</v>
      </c>
    </row>
    <row r="352" spans="2:9" s="18" customFormat="1" ht="18.75" x14ac:dyDescent="0.3">
      <c r="B352" s="106">
        <v>10498</v>
      </c>
      <c r="C352" s="107" t="s">
        <v>242</v>
      </c>
      <c r="D352" s="29"/>
      <c r="E352" s="41" t="s">
        <v>57</v>
      </c>
      <c r="F352" s="42" t="s">
        <v>240</v>
      </c>
      <c r="G352" s="43">
        <v>32.5</v>
      </c>
      <c r="H352" s="44" t="str">
        <f>IF(D352="","",Pedido!$G352*Pedido!$D352)</f>
        <v/>
      </c>
      <c r="I352" s="44" t="s">
        <v>667</v>
      </c>
    </row>
    <row r="353" spans="2:9" s="18" customFormat="1" ht="18.75" x14ac:dyDescent="0.3">
      <c r="B353" s="104">
        <v>10412</v>
      </c>
      <c r="C353" s="105" t="s">
        <v>250</v>
      </c>
      <c r="D353" s="29"/>
      <c r="E353" s="36" t="s">
        <v>64</v>
      </c>
      <c r="F353" s="37" t="s">
        <v>238</v>
      </c>
      <c r="G353" s="38">
        <v>19.899999999999999</v>
      </c>
      <c r="H353" s="39" t="str">
        <f>IF(D353="","",Pedido!$G353*Pedido!$D353)</f>
        <v/>
      </c>
      <c r="I353" s="39" t="s">
        <v>668</v>
      </c>
    </row>
    <row r="354" spans="2:9" s="18" customFormat="1" ht="18.75" x14ac:dyDescent="0.3">
      <c r="B354" s="106">
        <v>10252</v>
      </c>
      <c r="C354" s="107" t="s">
        <v>243</v>
      </c>
      <c r="D354" s="29"/>
      <c r="E354" s="41" t="s">
        <v>69</v>
      </c>
      <c r="F354" s="42" t="s">
        <v>238</v>
      </c>
      <c r="G354" s="43">
        <v>52</v>
      </c>
      <c r="H354" s="44" t="str">
        <f>IF(D354="","",Pedido!$G354*Pedido!$D354)</f>
        <v/>
      </c>
      <c r="I354" s="44" t="s">
        <v>669</v>
      </c>
    </row>
    <row r="355" spans="2:9" s="18" customFormat="1" ht="18.75" x14ac:dyDescent="0.3">
      <c r="B355" s="104">
        <v>10146</v>
      </c>
      <c r="C355" s="105" t="s">
        <v>635</v>
      </c>
      <c r="D355" s="29"/>
      <c r="E355" s="36" t="s">
        <v>648</v>
      </c>
      <c r="F355" s="37" t="s">
        <v>238</v>
      </c>
      <c r="G355" s="38">
        <v>49.8</v>
      </c>
      <c r="H355" s="39" t="str">
        <f>IF(D355="","",Pedido!$G355*Pedido!$D355)</f>
        <v/>
      </c>
      <c r="I355" s="39" t="s">
        <v>670</v>
      </c>
    </row>
    <row r="356" spans="2:9" s="18" customFormat="1" ht="18.75" x14ac:dyDescent="0.3">
      <c r="B356" s="106">
        <v>101851</v>
      </c>
      <c r="C356" s="107" t="s">
        <v>639</v>
      </c>
      <c r="D356" s="29"/>
      <c r="E356" s="41" t="s">
        <v>77</v>
      </c>
      <c r="F356" s="42" t="s">
        <v>238</v>
      </c>
      <c r="G356" s="43">
        <v>23.8</v>
      </c>
      <c r="H356" s="44" t="str">
        <f>IF(D356="","",Pedido!$G356*Pedido!$D356)</f>
        <v/>
      </c>
      <c r="I356" s="44" t="s">
        <v>671</v>
      </c>
    </row>
    <row r="357" spans="2:9" s="18" customFormat="1" ht="18.75" x14ac:dyDescent="0.3">
      <c r="B357" s="104">
        <v>10269</v>
      </c>
      <c r="C357" s="105" t="s">
        <v>641</v>
      </c>
      <c r="D357" s="29"/>
      <c r="E357" s="36" t="s">
        <v>82</v>
      </c>
      <c r="F357" s="37" t="s">
        <v>238</v>
      </c>
      <c r="G357" s="38">
        <v>12.8</v>
      </c>
      <c r="H357" s="39" t="str">
        <f>IF(D357="","",Pedido!$G357*Pedido!$D357)</f>
        <v/>
      </c>
      <c r="I357" s="39" t="s">
        <v>672</v>
      </c>
    </row>
    <row r="358" spans="2:9" s="18" customFormat="1" ht="18.75" x14ac:dyDescent="0.3">
      <c r="B358" s="106">
        <v>10276</v>
      </c>
      <c r="C358" s="107" t="s">
        <v>244</v>
      </c>
      <c r="D358" s="29"/>
      <c r="E358" s="41" t="s">
        <v>251</v>
      </c>
      <c r="F358" s="42" t="s">
        <v>238</v>
      </c>
      <c r="G358" s="43">
        <v>28</v>
      </c>
      <c r="H358" s="44" t="str">
        <f>IF(D358="","",Pedido!$G358*Pedido!$D358)</f>
        <v/>
      </c>
      <c r="I358" s="44" t="s">
        <v>673</v>
      </c>
    </row>
    <row r="359" spans="2:9" s="18" customFormat="1" ht="18.75" x14ac:dyDescent="0.3">
      <c r="B359" s="104">
        <v>10306</v>
      </c>
      <c r="C359" s="105" t="s">
        <v>642</v>
      </c>
      <c r="D359" s="29"/>
      <c r="E359" s="36" t="s">
        <v>649</v>
      </c>
      <c r="F359" s="37" t="s">
        <v>238</v>
      </c>
      <c r="G359" s="38">
        <v>17.5</v>
      </c>
      <c r="H359" s="39" t="str">
        <f>IF(D359="","",Pedido!$G359*Pedido!$D359)</f>
        <v/>
      </c>
      <c r="I359" s="39" t="s">
        <v>674</v>
      </c>
    </row>
    <row r="360" spans="2:9" s="18" customFormat="1" ht="18.75" x14ac:dyDescent="0.3">
      <c r="B360" s="106">
        <v>10313</v>
      </c>
      <c r="C360" s="107" t="s">
        <v>644</v>
      </c>
      <c r="D360" s="29"/>
      <c r="E360" s="41" t="s">
        <v>650</v>
      </c>
      <c r="F360" s="42" t="s">
        <v>238</v>
      </c>
      <c r="G360" s="43">
        <v>29</v>
      </c>
      <c r="H360" s="44" t="str">
        <f>IF(D360="","",Pedido!$G360*Pedido!$D360)</f>
        <v/>
      </c>
      <c r="I360" s="44" t="s">
        <v>675</v>
      </c>
    </row>
    <row r="361" spans="2:9" s="18" customFormat="1" ht="18.75" x14ac:dyDescent="0.3">
      <c r="B361" s="104">
        <v>10320</v>
      </c>
      <c r="C361" s="105" t="s">
        <v>245</v>
      </c>
      <c r="D361" s="29"/>
      <c r="E361" s="36" t="s">
        <v>252</v>
      </c>
      <c r="F361" s="37" t="s">
        <v>238</v>
      </c>
      <c r="G361" s="38">
        <v>18.5</v>
      </c>
      <c r="H361" s="39" t="str">
        <f>IF(D361="","",Pedido!$G361*Pedido!$D361)</f>
        <v/>
      </c>
      <c r="I361" s="39" t="s">
        <v>676</v>
      </c>
    </row>
    <row r="362" spans="2:9" s="18" customFormat="1" ht="18.75" x14ac:dyDescent="0.3">
      <c r="B362" s="106">
        <v>10436</v>
      </c>
      <c r="C362" s="107" t="s">
        <v>246</v>
      </c>
      <c r="D362" s="29"/>
      <c r="E362" s="41" t="s">
        <v>253</v>
      </c>
      <c r="F362" s="42" t="s">
        <v>238</v>
      </c>
      <c r="G362" s="43">
        <v>21</v>
      </c>
      <c r="H362" s="44" t="str">
        <f>IF(D362="","",Pedido!$G362*Pedido!$D362)</f>
        <v/>
      </c>
      <c r="I362" s="44" t="s">
        <v>677</v>
      </c>
    </row>
    <row r="363" spans="2:9" s="18" customFormat="1" ht="18.75" x14ac:dyDescent="0.3">
      <c r="B363" s="104">
        <v>10344</v>
      </c>
      <c r="C363" s="105" t="s">
        <v>643</v>
      </c>
      <c r="D363" s="29"/>
      <c r="E363" s="36" t="s">
        <v>651</v>
      </c>
      <c r="F363" s="37" t="s">
        <v>238</v>
      </c>
      <c r="G363" s="38">
        <v>33.799999999999997</v>
      </c>
      <c r="H363" s="39" t="str">
        <f>IF(D363="","",Pedido!$G363*Pedido!$D363)</f>
        <v/>
      </c>
      <c r="I363" s="39" t="s">
        <v>678</v>
      </c>
    </row>
    <row r="364" spans="2:9" s="18" customFormat="1" ht="18.75" x14ac:dyDescent="0.3">
      <c r="B364" s="106">
        <v>10375</v>
      </c>
      <c r="C364" s="107" t="s">
        <v>640</v>
      </c>
      <c r="D364" s="29"/>
      <c r="E364" s="41" t="s">
        <v>652</v>
      </c>
      <c r="F364" s="42" t="s">
        <v>238</v>
      </c>
      <c r="G364" s="43">
        <v>62.8</v>
      </c>
      <c r="H364" s="44" t="str">
        <f>IF(D364="","",Pedido!$G364*Pedido!$D364)</f>
        <v/>
      </c>
      <c r="I364" s="44" t="s">
        <v>679</v>
      </c>
    </row>
    <row r="365" spans="2:9" s="18" customFormat="1" ht="18.75" x14ac:dyDescent="0.3">
      <c r="B365" s="111">
        <v>10467</v>
      </c>
      <c r="C365" s="112" t="s">
        <v>657</v>
      </c>
      <c r="D365" s="29"/>
      <c r="E365" s="36" t="s">
        <v>658</v>
      </c>
      <c r="F365" s="37" t="s">
        <v>656</v>
      </c>
      <c r="G365" s="38">
        <v>16.5</v>
      </c>
      <c r="H365" s="39" t="str">
        <f>IF(D365="","",Pedido!$G365*Pedido!$D365)</f>
        <v/>
      </c>
      <c r="I365" s="39" t="s">
        <v>680</v>
      </c>
    </row>
    <row r="366" spans="2:9" s="18" customFormat="1" ht="18.75" x14ac:dyDescent="0.3">
      <c r="B366" s="113">
        <v>107365</v>
      </c>
      <c r="C366" s="114" t="s">
        <v>654</v>
      </c>
      <c r="D366" s="29"/>
      <c r="E366" s="51" t="s">
        <v>659</v>
      </c>
      <c r="F366" s="52" t="s">
        <v>656</v>
      </c>
      <c r="G366" s="43">
        <v>16.5</v>
      </c>
      <c r="H366" s="44" t="str">
        <f>IF(D366="","",Pedido!$G366*Pedido!$D366)</f>
        <v/>
      </c>
      <c r="I366" s="44" t="s">
        <v>681</v>
      </c>
    </row>
    <row r="367" spans="2:9" s="18" customFormat="1" ht="18.75" x14ac:dyDescent="0.3">
      <c r="B367" s="115">
        <v>10481</v>
      </c>
      <c r="C367" s="116" t="s">
        <v>655</v>
      </c>
      <c r="D367" s="29"/>
      <c r="E367" s="55" t="s">
        <v>660</v>
      </c>
      <c r="F367" s="56" t="s">
        <v>656</v>
      </c>
      <c r="G367" s="38">
        <v>16.5</v>
      </c>
      <c r="H367" s="45" t="str">
        <f>IF(D367="","",Pedido!$G367*Pedido!$D367)</f>
        <v/>
      </c>
      <c r="I367" s="45" t="s">
        <v>667</v>
      </c>
    </row>
    <row r="368" spans="2:9" s="18" customFormat="1" ht="19.5" thickBot="1" x14ac:dyDescent="0.35">
      <c r="B368" s="4"/>
      <c r="C368" s="21"/>
      <c r="D368" s="4">
        <f>SUM(D345:D367)</f>
        <v>0</v>
      </c>
      <c r="E368" s="21"/>
      <c r="F368" s="4"/>
      <c r="G368" s="21"/>
      <c r="H368" s="5">
        <f>SUM(H345:H367)</f>
        <v>0</v>
      </c>
    </row>
    <row r="369" spans="2:8" s="18" customFormat="1" ht="18.75" x14ac:dyDescent="0.3">
      <c r="B369" s="3"/>
      <c r="F369" s="3"/>
    </row>
    <row r="370" spans="2:8" s="18" customFormat="1" ht="26.25" x14ac:dyDescent="0.3">
      <c r="B370" s="16"/>
      <c r="C370" s="17"/>
      <c r="D370" s="28"/>
      <c r="E370" s="16" t="s">
        <v>304</v>
      </c>
      <c r="F370" s="17"/>
      <c r="G370" s="17"/>
      <c r="H370" s="27"/>
    </row>
    <row r="371" spans="2:8" s="18" customFormat="1" ht="18.75" x14ac:dyDescent="0.3">
      <c r="B371" s="33" t="s">
        <v>778</v>
      </c>
      <c r="C371" s="32" t="s">
        <v>0</v>
      </c>
      <c r="D371" s="33" t="s">
        <v>3</v>
      </c>
      <c r="E371" s="32" t="s">
        <v>1</v>
      </c>
      <c r="F371" s="33" t="s">
        <v>2</v>
      </c>
      <c r="G371" s="33" t="s">
        <v>611</v>
      </c>
      <c r="H371" s="34" t="s">
        <v>305</v>
      </c>
    </row>
    <row r="372" spans="2:8" s="18" customFormat="1" ht="18.75" x14ac:dyDescent="0.3">
      <c r="B372" s="104">
        <v>2608</v>
      </c>
      <c r="C372" s="105" t="s">
        <v>458</v>
      </c>
      <c r="D372" s="29"/>
      <c r="E372" s="36" t="s">
        <v>6</v>
      </c>
      <c r="F372" s="37" t="s">
        <v>5</v>
      </c>
      <c r="G372" s="38">
        <v>23.4</v>
      </c>
      <c r="H372" s="39" t="str">
        <f>IF(D372="","",Pedido!$G372*Pedido!$D372)</f>
        <v/>
      </c>
    </row>
    <row r="373" spans="2:8" s="18" customFormat="1" ht="18.75" x14ac:dyDescent="0.3">
      <c r="B373" s="106">
        <v>2615</v>
      </c>
      <c r="C373" s="107" t="s">
        <v>459</v>
      </c>
      <c r="D373" s="29"/>
      <c r="E373" s="41" t="s">
        <v>7</v>
      </c>
      <c r="F373" s="42" t="s">
        <v>5</v>
      </c>
      <c r="G373" s="43">
        <v>15.3</v>
      </c>
      <c r="H373" s="44" t="str">
        <f>IF(D373="","",Pedido!$G373*Pedido!$D373)</f>
        <v/>
      </c>
    </row>
    <row r="374" spans="2:8" s="18" customFormat="1" ht="18.75" x14ac:dyDescent="0.3">
      <c r="B374" s="104">
        <v>2622</v>
      </c>
      <c r="C374" s="105" t="s">
        <v>460</v>
      </c>
      <c r="D374" s="29"/>
      <c r="E374" s="36" t="s">
        <v>8</v>
      </c>
      <c r="F374" s="37" t="s">
        <v>5</v>
      </c>
      <c r="G374" s="38">
        <v>30</v>
      </c>
      <c r="H374" s="39" t="str">
        <f>IF(D374="","",Pedido!$G374*Pedido!$D374)</f>
        <v/>
      </c>
    </row>
    <row r="375" spans="2:8" s="18" customFormat="1" ht="18.75" x14ac:dyDescent="0.3">
      <c r="B375" s="106">
        <v>2639</v>
      </c>
      <c r="C375" s="107" t="s">
        <v>461</v>
      </c>
      <c r="D375" s="29"/>
      <c r="E375" s="41" t="s">
        <v>9</v>
      </c>
      <c r="F375" s="42" t="s">
        <v>5</v>
      </c>
      <c r="G375" s="43">
        <v>28</v>
      </c>
      <c r="H375" s="44" t="str">
        <f>IF(D375="","",Pedido!$G375*Pedido!$D375)</f>
        <v/>
      </c>
    </row>
    <row r="376" spans="2:8" s="18" customFormat="1" ht="18.75" x14ac:dyDescent="0.3">
      <c r="B376" s="104">
        <v>105323</v>
      </c>
      <c r="C376" s="105" t="s">
        <v>462</v>
      </c>
      <c r="D376" s="29"/>
      <c r="E376" s="36" t="s">
        <v>10</v>
      </c>
      <c r="F376" s="37" t="s">
        <v>5</v>
      </c>
      <c r="G376" s="38">
        <v>42.5</v>
      </c>
      <c r="H376" s="39" t="str">
        <f>IF(D376="","",Pedido!$G376*Pedido!$D376)</f>
        <v/>
      </c>
    </row>
    <row r="377" spans="2:8" s="18" customFormat="1" ht="18.75" x14ac:dyDescent="0.3">
      <c r="B377" s="106">
        <v>2646</v>
      </c>
      <c r="C377" s="107" t="s">
        <v>463</v>
      </c>
      <c r="D377" s="29"/>
      <c r="E377" s="41" t="s">
        <v>11</v>
      </c>
      <c r="F377" s="42" t="s">
        <v>5</v>
      </c>
      <c r="G377" s="43">
        <v>31</v>
      </c>
      <c r="H377" s="44" t="str">
        <f>IF(D377="","",Pedido!$G377*Pedido!$D377)</f>
        <v/>
      </c>
    </row>
    <row r="378" spans="2:8" s="18" customFormat="1" ht="18.75" x14ac:dyDescent="0.3">
      <c r="B378" s="104">
        <v>2653</v>
      </c>
      <c r="C378" s="105" t="s">
        <v>464</v>
      </c>
      <c r="D378" s="29"/>
      <c r="E378" s="36" t="s">
        <v>12</v>
      </c>
      <c r="F378" s="37" t="s">
        <v>5</v>
      </c>
      <c r="G378" s="38">
        <v>14</v>
      </c>
      <c r="H378" s="39" t="str">
        <f>IF(D378="","",Pedido!$G378*Pedido!$D378)</f>
        <v/>
      </c>
    </row>
    <row r="379" spans="2:8" s="18" customFormat="1" ht="18.75" x14ac:dyDescent="0.3">
      <c r="B379" s="106">
        <v>2660</v>
      </c>
      <c r="C379" s="107" t="s">
        <v>465</v>
      </c>
      <c r="D379" s="29"/>
      <c r="E379" s="41" t="s">
        <v>13</v>
      </c>
      <c r="F379" s="42" t="s">
        <v>5</v>
      </c>
      <c r="G379" s="43">
        <v>12.5</v>
      </c>
      <c r="H379" s="44" t="str">
        <f>IF(D379="","",Pedido!$G379*Pedido!$D379)</f>
        <v/>
      </c>
    </row>
    <row r="380" spans="2:8" s="18" customFormat="1" ht="18.75" x14ac:dyDescent="0.3">
      <c r="B380" s="104">
        <v>4602</v>
      </c>
      <c r="C380" s="105" t="s">
        <v>466</v>
      </c>
      <c r="D380" s="29"/>
      <c r="E380" s="36" t="s">
        <v>14</v>
      </c>
      <c r="F380" s="37" t="s">
        <v>5</v>
      </c>
      <c r="G380" s="38">
        <v>72</v>
      </c>
      <c r="H380" s="39" t="str">
        <f>IF(D380="","",Pedido!$G380*Pedido!$D380)</f>
        <v/>
      </c>
    </row>
    <row r="381" spans="2:8" s="18" customFormat="1" ht="18.75" x14ac:dyDescent="0.3">
      <c r="B381" s="106">
        <v>104784</v>
      </c>
      <c r="C381" s="107" t="s">
        <v>467</v>
      </c>
      <c r="D381" s="29"/>
      <c r="E381" s="41" t="s">
        <v>15</v>
      </c>
      <c r="F381" s="42" t="s">
        <v>5</v>
      </c>
      <c r="G381" s="43">
        <v>33</v>
      </c>
      <c r="H381" s="44" t="str">
        <f>IF(D381="","",Pedido!$G381*Pedido!$D381)</f>
        <v/>
      </c>
    </row>
    <row r="382" spans="2:8" s="18" customFormat="1" ht="18.75" x14ac:dyDescent="0.3">
      <c r="B382" s="104">
        <v>2677</v>
      </c>
      <c r="C382" s="105" t="s">
        <v>468</v>
      </c>
      <c r="D382" s="29"/>
      <c r="E382" s="36" t="s">
        <v>16</v>
      </c>
      <c r="F382" s="37" t="s">
        <v>5</v>
      </c>
      <c r="G382" s="38">
        <v>19</v>
      </c>
      <c r="H382" s="39" t="str">
        <f>IF(D382="","",Pedido!$G382*Pedido!$D382)</f>
        <v/>
      </c>
    </row>
    <row r="383" spans="2:8" s="18" customFormat="1" ht="18.75" x14ac:dyDescent="0.3">
      <c r="B383" s="106">
        <v>2684</v>
      </c>
      <c r="C383" s="107" t="s">
        <v>470</v>
      </c>
      <c r="D383" s="29"/>
      <c r="E383" s="41" t="s">
        <v>17</v>
      </c>
      <c r="F383" s="42" t="s">
        <v>5</v>
      </c>
      <c r="G383" s="43">
        <v>53</v>
      </c>
      <c r="H383" s="44" t="str">
        <f>IF(D383="","",Pedido!$G383*Pedido!$D383)</f>
        <v/>
      </c>
    </row>
    <row r="384" spans="2:8" s="18" customFormat="1" ht="18.75" x14ac:dyDescent="0.3">
      <c r="B384" s="104">
        <v>2691</v>
      </c>
      <c r="C384" s="105" t="s">
        <v>471</v>
      </c>
      <c r="D384" s="29"/>
      <c r="E384" s="36" t="s">
        <v>18</v>
      </c>
      <c r="F384" s="37" t="s">
        <v>5</v>
      </c>
      <c r="G384" s="38">
        <v>55</v>
      </c>
      <c r="H384" s="39" t="str">
        <f>IF(D384="","",Pedido!$G384*Pedido!$D384)</f>
        <v/>
      </c>
    </row>
    <row r="385" spans="2:8" s="18" customFormat="1" ht="18.75" x14ac:dyDescent="0.3">
      <c r="B385" s="106">
        <v>2707</v>
      </c>
      <c r="C385" s="107" t="s">
        <v>472</v>
      </c>
      <c r="D385" s="29"/>
      <c r="E385" s="41" t="s">
        <v>19</v>
      </c>
      <c r="F385" s="42" t="s">
        <v>5</v>
      </c>
      <c r="G385" s="43">
        <v>72</v>
      </c>
      <c r="H385" s="44" t="str">
        <f>IF(D385="","",Pedido!$G385*Pedido!$D385)</f>
        <v/>
      </c>
    </row>
    <row r="386" spans="2:8" s="18" customFormat="1" ht="18.75" x14ac:dyDescent="0.3">
      <c r="B386" s="104">
        <v>2721</v>
      </c>
      <c r="C386" s="105" t="s">
        <v>474</v>
      </c>
      <c r="D386" s="29"/>
      <c r="E386" s="36" t="s">
        <v>20</v>
      </c>
      <c r="F386" s="37" t="s">
        <v>5</v>
      </c>
      <c r="G386" s="38">
        <v>18.8</v>
      </c>
      <c r="H386" s="39" t="str">
        <f>IF(D386="","",Pedido!$G386*Pedido!$D386)</f>
        <v/>
      </c>
    </row>
    <row r="387" spans="2:8" s="18" customFormat="1" ht="18.75" x14ac:dyDescent="0.3">
      <c r="B387" s="106">
        <v>2738</v>
      </c>
      <c r="C387" s="107" t="s">
        <v>475</v>
      </c>
      <c r="D387" s="29"/>
      <c r="E387" s="41" t="s">
        <v>21</v>
      </c>
      <c r="F387" s="42" t="s">
        <v>5</v>
      </c>
      <c r="G387" s="43">
        <v>15</v>
      </c>
      <c r="H387" s="44" t="str">
        <f>IF(D387="","",Pedido!$G387*Pedido!$D387)</f>
        <v/>
      </c>
    </row>
    <row r="388" spans="2:8" s="18" customFormat="1" ht="18.75" x14ac:dyDescent="0.3">
      <c r="B388" s="159">
        <v>110143</v>
      </c>
      <c r="C388" s="160" t="s">
        <v>760</v>
      </c>
      <c r="D388" s="29"/>
      <c r="E388" s="161" t="s">
        <v>769</v>
      </c>
      <c r="F388" s="162" t="s">
        <v>5</v>
      </c>
      <c r="G388" s="163">
        <v>35</v>
      </c>
      <c r="H388" s="164" t="str">
        <f>IF(D388="","",Pedido!$G388*Pedido!$D388)</f>
        <v/>
      </c>
    </row>
    <row r="389" spans="2:8" s="18" customFormat="1" ht="18.75" x14ac:dyDescent="0.3">
      <c r="B389" s="120">
        <v>109253</v>
      </c>
      <c r="C389" s="121" t="s">
        <v>735</v>
      </c>
      <c r="D389" s="29"/>
      <c r="E389" s="122" t="s">
        <v>736</v>
      </c>
      <c r="F389" s="123" t="s">
        <v>5</v>
      </c>
      <c r="G389" s="124">
        <v>20.8</v>
      </c>
      <c r="H389" s="125" t="str">
        <f>IF(D389="","",Pedido!$G389*Pedido!$D389)</f>
        <v/>
      </c>
    </row>
    <row r="390" spans="2:8" s="18" customFormat="1" ht="18.75" x14ac:dyDescent="0.3">
      <c r="B390" s="104">
        <v>105347</v>
      </c>
      <c r="C390" s="105" t="s">
        <v>476</v>
      </c>
      <c r="D390" s="29"/>
      <c r="E390" s="36" t="s">
        <v>22</v>
      </c>
      <c r="F390" s="37" t="s">
        <v>5</v>
      </c>
      <c r="G390" s="38">
        <v>15</v>
      </c>
      <c r="H390" s="39" t="str">
        <f>IF(D390="","",Pedido!$G390*Pedido!$D390)</f>
        <v/>
      </c>
    </row>
    <row r="391" spans="2:8" s="18" customFormat="1" ht="18.75" x14ac:dyDescent="0.3">
      <c r="B391" s="106">
        <v>2745</v>
      </c>
      <c r="C391" s="107" t="s">
        <v>477</v>
      </c>
      <c r="D391" s="29"/>
      <c r="E391" s="41" t="s">
        <v>23</v>
      </c>
      <c r="F391" s="42" t="s">
        <v>5</v>
      </c>
      <c r="G391" s="43">
        <v>13.8</v>
      </c>
      <c r="H391" s="44" t="str">
        <f>IF(D391="","",Pedido!$G391*Pedido!$D391)</f>
        <v/>
      </c>
    </row>
    <row r="392" spans="2:8" s="18" customFormat="1" ht="18.75" x14ac:dyDescent="0.3">
      <c r="B392" s="104">
        <v>2752</v>
      </c>
      <c r="C392" s="105" t="s">
        <v>478</v>
      </c>
      <c r="D392" s="29"/>
      <c r="E392" s="36" t="s">
        <v>24</v>
      </c>
      <c r="F392" s="37" t="s">
        <v>5</v>
      </c>
      <c r="G392" s="38">
        <v>17</v>
      </c>
      <c r="H392" s="39" t="str">
        <f>IF(D392="","",Pedido!$G392*Pedido!$D392)</f>
        <v/>
      </c>
    </row>
    <row r="393" spans="2:8" s="18" customFormat="1" ht="18.75" x14ac:dyDescent="0.3">
      <c r="B393" s="106">
        <v>2769</v>
      </c>
      <c r="C393" s="107" t="s">
        <v>479</v>
      </c>
      <c r="D393" s="29"/>
      <c r="E393" s="41" t="s">
        <v>25</v>
      </c>
      <c r="F393" s="42" t="s">
        <v>5</v>
      </c>
      <c r="G393" s="43">
        <v>35</v>
      </c>
      <c r="H393" s="44" t="str">
        <f>IF(D393="","",Pedido!$G393*Pedido!$D393)</f>
        <v/>
      </c>
    </row>
    <row r="394" spans="2:8" s="18" customFormat="1" ht="18.75" x14ac:dyDescent="0.3">
      <c r="B394" s="104">
        <v>105064</v>
      </c>
      <c r="C394" s="105" t="s">
        <v>783</v>
      </c>
      <c r="D394" s="29"/>
      <c r="E394" s="36" t="s">
        <v>26</v>
      </c>
      <c r="F394" s="37" t="s">
        <v>5</v>
      </c>
      <c r="G394" s="38">
        <v>32</v>
      </c>
      <c r="H394" s="39" t="str">
        <f>IF(D394="","",Pedido!$G394*Pedido!$D394)</f>
        <v/>
      </c>
    </row>
    <row r="395" spans="2:8" s="18" customFormat="1" ht="18.75" x14ac:dyDescent="0.3">
      <c r="B395" s="106">
        <v>2776</v>
      </c>
      <c r="C395" s="107" t="s">
        <v>480</v>
      </c>
      <c r="D395" s="29"/>
      <c r="E395" s="41" t="s">
        <v>27</v>
      </c>
      <c r="F395" s="42" t="s">
        <v>5</v>
      </c>
      <c r="G395" s="43">
        <v>25</v>
      </c>
      <c r="H395" s="44" t="str">
        <f>IF(D395="","",Pedido!$G395*Pedido!$D395)</f>
        <v/>
      </c>
    </row>
    <row r="396" spans="2:8" s="18" customFormat="1" ht="18.75" x14ac:dyDescent="0.3">
      <c r="B396" s="104">
        <v>11228</v>
      </c>
      <c r="C396" s="105" t="s">
        <v>1049</v>
      </c>
      <c r="D396" s="29"/>
      <c r="E396" s="36" t="s">
        <v>1045</v>
      </c>
      <c r="F396" s="42" t="s">
        <v>5</v>
      </c>
      <c r="G396" s="43">
        <v>36.799999999999997</v>
      </c>
      <c r="H396" s="39"/>
    </row>
    <row r="397" spans="2:8" s="18" customFormat="1" ht="18.75" x14ac:dyDescent="0.3">
      <c r="B397" s="104">
        <v>2783</v>
      </c>
      <c r="C397" s="105" t="s">
        <v>481</v>
      </c>
      <c r="D397" s="29"/>
      <c r="E397" s="36" t="s">
        <v>28</v>
      </c>
      <c r="F397" s="37" t="s">
        <v>5</v>
      </c>
      <c r="G397" s="38">
        <v>43</v>
      </c>
      <c r="H397" s="39" t="str">
        <f>IF(D397="","",Pedido!$G397*Pedido!$D397)</f>
        <v/>
      </c>
    </row>
    <row r="398" spans="2:8" s="18" customFormat="1" ht="18.75" x14ac:dyDescent="0.3">
      <c r="B398" s="106">
        <v>105361</v>
      </c>
      <c r="C398" s="107" t="s">
        <v>483</v>
      </c>
      <c r="D398" s="29"/>
      <c r="E398" s="41" t="s">
        <v>31</v>
      </c>
      <c r="F398" s="42" t="s">
        <v>5</v>
      </c>
      <c r="G398" s="43">
        <v>17</v>
      </c>
      <c r="H398" s="44" t="str">
        <f>IF(D398="","",Pedido!$G398*Pedido!$D398)</f>
        <v/>
      </c>
    </row>
    <row r="399" spans="2:8" s="18" customFormat="1" ht="18.75" x14ac:dyDescent="0.3">
      <c r="B399" s="104">
        <v>2806</v>
      </c>
      <c r="C399" s="105" t="s">
        <v>484</v>
      </c>
      <c r="D399" s="29"/>
      <c r="E399" s="36" t="s">
        <v>32</v>
      </c>
      <c r="F399" s="37" t="s">
        <v>5</v>
      </c>
      <c r="G399" s="38">
        <v>70</v>
      </c>
      <c r="H399" s="39" t="str">
        <f>IF(D399="","",Pedido!$G399*Pedido!$D399)</f>
        <v/>
      </c>
    </row>
    <row r="400" spans="2:8" s="18" customFormat="1" ht="18.75" x14ac:dyDescent="0.3">
      <c r="B400" s="106">
        <v>2813</v>
      </c>
      <c r="C400" s="107" t="s">
        <v>485</v>
      </c>
      <c r="D400" s="29"/>
      <c r="E400" s="41" t="s">
        <v>33</v>
      </c>
      <c r="F400" s="42" t="s">
        <v>5</v>
      </c>
      <c r="G400" s="43">
        <v>28</v>
      </c>
      <c r="H400" s="44" t="str">
        <f>IF(D400="","",Pedido!$G400*Pedido!$D400)</f>
        <v/>
      </c>
    </row>
    <row r="401" spans="2:8" s="18" customFormat="1" ht="18.75" x14ac:dyDescent="0.3">
      <c r="B401" s="104">
        <v>2820</v>
      </c>
      <c r="C401" s="105" t="s">
        <v>486</v>
      </c>
      <c r="D401" s="29"/>
      <c r="E401" s="36" t="s">
        <v>34</v>
      </c>
      <c r="F401" s="37" t="s">
        <v>5</v>
      </c>
      <c r="G401" s="38">
        <v>13</v>
      </c>
      <c r="H401" s="39" t="str">
        <f>IF(D401="","",Pedido!$G401*Pedido!$D401)</f>
        <v/>
      </c>
    </row>
    <row r="402" spans="2:8" s="18" customFormat="1" ht="18.75" x14ac:dyDescent="0.3">
      <c r="B402" s="106">
        <v>2837</v>
      </c>
      <c r="C402" s="107" t="s">
        <v>487</v>
      </c>
      <c r="D402" s="29"/>
      <c r="E402" s="41" t="s">
        <v>35</v>
      </c>
      <c r="F402" s="42" t="s">
        <v>5</v>
      </c>
      <c r="G402" s="43">
        <v>20</v>
      </c>
      <c r="H402" s="44" t="str">
        <f>IF(D402="","",Pedido!$G402*Pedido!$D402)</f>
        <v/>
      </c>
    </row>
    <row r="403" spans="2:8" s="18" customFormat="1" ht="18.75" x14ac:dyDescent="0.3">
      <c r="B403" s="104">
        <v>2844</v>
      </c>
      <c r="C403" s="105" t="s">
        <v>488</v>
      </c>
      <c r="D403" s="29"/>
      <c r="E403" s="36" t="s">
        <v>35</v>
      </c>
      <c r="F403" s="37" t="s">
        <v>5</v>
      </c>
      <c r="G403" s="38">
        <v>56.5</v>
      </c>
      <c r="H403" s="39" t="str">
        <f>IF(D403="","",Pedido!$G403*Pedido!$D403)</f>
        <v/>
      </c>
    </row>
    <row r="404" spans="2:8" s="18" customFormat="1" ht="18.75" x14ac:dyDescent="0.3">
      <c r="B404" s="201">
        <v>2851</v>
      </c>
      <c r="C404" s="202" t="s">
        <v>489</v>
      </c>
      <c r="D404" s="207"/>
      <c r="E404" s="203" t="s">
        <v>36</v>
      </c>
      <c r="F404" s="204" t="s">
        <v>5</v>
      </c>
      <c r="G404" s="205">
        <v>18</v>
      </c>
      <c r="H404" s="206" t="str">
        <f>IF(D404="","",Pedido!$G404*Pedido!$D404)</f>
        <v/>
      </c>
    </row>
    <row r="405" spans="2:8" s="18" customFormat="1" ht="18.75" x14ac:dyDescent="0.3">
      <c r="B405" s="104">
        <v>2882</v>
      </c>
      <c r="C405" s="105" t="s">
        <v>490</v>
      </c>
      <c r="D405" s="29"/>
      <c r="E405" s="36" t="s">
        <v>37</v>
      </c>
      <c r="F405" s="37" t="s">
        <v>5</v>
      </c>
      <c r="G405" s="38">
        <v>14.5</v>
      </c>
      <c r="H405" s="39" t="str">
        <f>IF(D405="","",Pedido!$G405*Pedido!$D405)</f>
        <v/>
      </c>
    </row>
    <row r="406" spans="2:8" s="18" customFormat="1" ht="18.75" x14ac:dyDescent="0.3">
      <c r="B406" s="106">
        <v>2899</v>
      </c>
      <c r="C406" s="107" t="s">
        <v>491</v>
      </c>
      <c r="D406" s="29"/>
      <c r="E406" s="41" t="s">
        <v>38</v>
      </c>
      <c r="F406" s="42" t="s">
        <v>5</v>
      </c>
      <c r="G406" s="43">
        <v>18</v>
      </c>
      <c r="H406" s="44" t="str">
        <f>IF(D406="","",Pedido!$G406*Pedido!$D406)</f>
        <v/>
      </c>
    </row>
    <row r="407" spans="2:8" s="18" customFormat="1" ht="18.75" x14ac:dyDescent="0.3">
      <c r="B407" s="240">
        <v>4626</v>
      </c>
      <c r="C407" s="231" t="s">
        <v>492</v>
      </c>
      <c r="D407" s="207"/>
      <c r="E407" s="242" t="s">
        <v>39</v>
      </c>
      <c r="F407" s="243" t="s">
        <v>5</v>
      </c>
      <c r="G407" s="244">
        <v>110</v>
      </c>
      <c r="H407" s="245" t="str">
        <f>IF(D407="","",Pedido!$G407*Pedido!$D407)</f>
        <v/>
      </c>
    </row>
    <row r="408" spans="2:8" s="18" customFormat="1" ht="18.75" x14ac:dyDescent="0.3">
      <c r="B408" s="106">
        <v>2905</v>
      </c>
      <c r="C408" s="107" t="s">
        <v>493</v>
      </c>
      <c r="D408" s="29"/>
      <c r="E408" s="41" t="s">
        <v>40</v>
      </c>
      <c r="F408" s="42" t="s">
        <v>5</v>
      </c>
      <c r="G408" s="43">
        <v>43</v>
      </c>
      <c r="H408" s="44" t="str">
        <f>IF(D408="","",Pedido!$G408*Pedido!$D408)</f>
        <v/>
      </c>
    </row>
    <row r="409" spans="2:8" s="18" customFormat="1" ht="18.75" x14ac:dyDescent="0.3">
      <c r="B409" s="104">
        <v>106634</v>
      </c>
      <c r="C409" s="105" t="s">
        <v>494</v>
      </c>
      <c r="D409" s="29"/>
      <c r="E409" s="36" t="s">
        <v>40</v>
      </c>
      <c r="F409" s="37" t="s">
        <v>5</v>
      </c>
      <c r="G409" s="38">
        <v>38.700000000000003</v>
      </c>
      <c r="H409" s="39" t="str">
        <f>IF(D409="","",Pedido!$G409*Pedido!$D409)</f>
        <v/>
      </c>
    </row>
    <row r="410" spans="2:8" s="18" customFormat="1" ht="18.75" x14ac:dyDescent="0.3">
      <c r="B410" s="106">
        <v>2929</v>
      </c>
      <c r="C410" s="107" t="s">
        <v>495</v>
      </c>
      <c r="D410" s="29"/>
      <c r="E410" s="41" t="s">
        <v>41</v>
      </c>
      <c r="F410" s="42" t="s">
        <v>5</v>
      </c>
      <c r="G410" s="43">
        <v>25</v>
      </c>
      <c r="H410" s="44" t="str">
        <f>IF(D410="","",Pedido!$G410*Pedido!$D410)</f>
        <v/>
      </c>
    </row>
    <row r="411" spans="2:8" s="18" customFormat="1" ht="18.75" x14ac:dyDescent="0.3">
      <c r="B411" s="104">
        <v>106597</v>
      </c>
      <c r="C411" s="105" t="s">
        <v>496</v>
      </c>
      <c r="D411" s="29"/>
      <c r="E411" s="36" t="s">
        <v>41</v>
      </c>
      <c r="F411" s="37" t="s">
        <v>5</v>
      </c>
      <c r="G411" s="38">
        <v>17.5</v>
      </c>
      <c r="H411" s="39" t="str">
        <f>IF(D411="","",Pedido!$G411*Pedido!$D411)</f>
        <v/>
      </c>
    </row>
    <row r="412" spans="2:8" s="18" customFormat="1" ht="18.75" x14ac:dyDescent="0.3">
      <c r="B412" s="106">
        <v>2936</v>
      </c>
      <c r="C412" s="107" t="s">
        <v>497</v>
      </c>
      <c r="D412" s="29"/>
      <c r="E412" s="41" t="s">
        <v>42</v>
      </c>
      <c r="F412" s="42" t="s">
        <v>5</v>
      </c>
      <c r="G412" s="43">
        <v>45</v>
      </c>
      <c r="H412" s="44" t="str">
        <f>IF(D412="","",Pedido!$G412*Pedido!$D412)</f>
        <v/>
      </c>
    </row>
    <row r="413" spans="2:8" s="18" customFormat="1" ht="18.75" x14ac:dyDescent="0.3">
      <c r="B413" s="104">
        <v>105873</v>
      </c>
      <c r="C413" s="105" t="s">
        <v>498</v>
      </c>
      <c r="D413" s="29"/>
      <c r="E413" s="36" t="s">
        <v>43</v>
      </c>
      <c r="F413" s="37" t="s">
        <v>5</v>
      </c>
      <c r="G413" s="38">
        <v>36</v>
      </c>
      <c r="H413" s="39" t="str">
        <f>IF(D413="","",Pedido!$G413*Pedido!$D413)</f>
        <v/>
      </c>
    </row>
    <row r="414" spans="2:8" s="18" customFormat="1" ht="18.75" x14ac:dyDescent="0.3">
      <c r="B414" s="106">
        <v>105897</v>
      </c>
      <c r="C414" s="107" t="s">
        <v>499</v>
      </c>
      <c r="D414" s="29"/>
      <c r="E414" s="41" t="s">
        <v>43</v>
      </c>
      <c r="F414" s="42" t="s">
        <v>5</v>
      </c>
      <c r="G414" s="43">
        <v>34.4</v>
      </c>
      <c r="H414" s="44" t="str">
        <f>IF(D414="","",Pedido!$G414*Pedido!$D414)</f>
        <v/>
      </c>
    </row>
    <row r="415" spans="2:8" s="18" customFormat="1" ht="18.75" x14ac:dyDescent="0.3">
      <c r="B415" s="104">
        <v>1052862</v>
      </c>
      <c r="C415" s="105" t="s">
        <v>500</v>
      </c>
      <c r="D415" s="29"/>
      <c r="E415" s="36" t="s">
        <v>44</v>
      </c>
      <c r="F415" s="37" t="s">
        <v>5</v>
      </c>
      <c r="G415" s="38">
        <v>43</v>
      </c>
      <c r="H415" s="39" t="str">
        <f>IF(D415="","",Pedido!$G415*Pedido!$D415)</f>
        <v/>
      </c>
    </row>
    <row r="416" spans="2:8" s="18" customFormat="1" ht="18.75" x14ac:dyDescent="0.3">
      <c r="B416" s="209">
        <v>2943</v>
      </c>
      <c r="C416" s="190" t="s">
        <v>501</v>
      </c>
      <c r="D416" s="207"/>
      <c r="E416" s="210" t="s">
        <v>45</v>
      </c>
      <c r="F416" s="211" t="s">
        <v>5</v>
      </c>
      <c r="G416" s="212">
        <v>47</v>
      </c>
      <c r="H416" s="213" t="str">
        <f>IF(D416="","",Pedido!$G416*Pedido!$D416)</f>
        <v/>
      </c>
    </row>
    <row r="417" spans="2:8" s="18" customFormat="1" ht="18.75" x14ac:dyDescent="0.3">
      <c r="B417" s="104">
        <v>2967</v>
      </c>
      <c r="C417" s="105" t="s">
        <v>502</v>
      </c>
      <c r="D417" s="29"/>
      <c r="E417" s="36" t="s">
        <v>46</v>
      </c>
      <c r="F417" s="37" t="s">
        <v>5</v>
      </c>
      <c r="G417" s="38">
        <v>17</v>
      </c>
      <c r="H417" s="39" t="str">
        <f>IF(D417="","",Pedido!$G417*Pedido!$D417)</f>
        <v/>
      </c>
    </row>
    <row r="418" spans="2:8" s="18" customFormat="1" ht="18.75" x14ac:dyDescent="0.3">
      <c r="B418" s="106">
        <v>2974</v>
      </c>
      <c r="C418" s="107" t="s">
        <v>503</v>
      </c>
      <c r="D418" s="29"/>
      <c r="E418" s="41" t="s">
        <v>23</v>
      </c>
      <c r="F418" s="42" t="s">
        <v>5</v>
      </c>
      <c r="G418" s="43">
        <v>28.4</v>
      </c>
      <c r="H418" s="44" t="str">
        <f>IF(D418="","",Pedido!$G418*Pedido!$D418)</f>
        <v/>
      </c>
    </row>
    <row r="419" spans="2:8" s="18" customFormat="1" ht="18.75" x14ac:dyDescent="0.3">
      <c r="B419" s="104">
        <v>2981</v>
      </c>
      <c r="C419" s="105" t="s">
        <v>504</v>
      </c>
      <c r="D419" s="29"/>
      <c r="E419" s="36" t="s">
        <v>47</v>
      </c>
      <c r="F419" s="37" t="s">
        <v>5</v>
      </c>
      <c r="G419" s="38">
        <v>30</v>
      </c>
      <c r="H419" s="39" t="str">
        <f>IF(D419="","",Pedido!$G419*Pedido!$D419)</f>
        <v/>
      </c>
    </row>
    <row r="420" spans="2:8" s="18" customFormat="1" ht="18.75" x14ac:dyDescent="0.3">
      <c r="B420" s="106">
        <v>109772</v>
      </c>
      <c r="C420" s="107" t="s">
        <v>752</v>
      </c>
      <c r="D420" s="29"/>
      <c r="E420" s="41" t="s">
        <v>43</v>
      </c>
      <c r="F420" s="42" t="s">
        <v>5</v>
      </c>
      <c r="G420" s="43">
        <v>19.5</v>
      </c>
      <c r="H420" s="44" t="str">
        <f>IF(D420="","",Pedido!$G420*Pedido!$D420)</f>
        <v/>
      </c>
    </row>
    <row r="421" spans="2:8" s="18" customFormat="1" ht="18.75" x14ac:dyDescent="0.3">
      <c r="B421" s="104">
        <v>3001</v>
      </c>
      <c r="C421" s="105" t="s">
        <v>627</v>
      </c>
      <c r="D421" s="29"/>
      <c r="E421" s="36" t="s">
        <v>626</v>
      </c>
      <c r="F421" s="37" t="s">
        <v>5</v>
      </c>
      <c r="G421" s="38">
        <v>23</v>
      </c>
      <c r="H421" s="39" t="str">
        <f>IF(D421="","",Pedido!$G421*Pedido!$D421)</f>
        <v/>
      </c>
    </row>
    <row r="422" spans="2:8" s="18" customFormat="1" ht="18.75" x14ac:dyDescent="0.3">
      <c r="B422" s="106">
        <v>3025</v>
      </c>
      <c r="C422" s="107" t="s">
        <v>505</v>
      </c>
      <c r="D422" s="29"/>
      <c r="E422" s="41" t="s">
        <v>48</v>
      </c>
      <c r="F422" s="42" t="s">
        <v>5</v>
      </c>
      <c r="G422" s="43">
        <v>16.5</v>
      </c>
      <c r="H422" s="44" t="str">
        <f>IF(D422="","",Pedido!$G422*Pedido!$D422)</f>
        <v/>
      </c>
    </row>
    <row r="423" spans="2:8" s="18" customFormat="1" ht="18.75" x14ac:dyDescent="0.3">
      <c r="B423" s="104">
        <v>104807</v>
      </c>
      <c r="C423" s="105" t="s">
        <v>506</v>
      </c>
      <c r="D423" s="29"/>
      <c r="E423" s="36" t="s">
        <v>49</v>
      </c>
      <c r="F423" s="37" t="s">
        <v>5</v>
      </c>
      <c r="G423" s="38">
        <v>19</v>
      </c>
      <c r="H423" s="39" t="str">
        <f>IF(D423="","",Pedido!$G423*Pedido!$D423)</f>
        <v/>
      </c>
    </row>
    <row r="424" spans="2:8" s="18" customFormat="1" ht="18.75" x14ac:dyDescent="0.3">
      <c r="B424" s="106">
        <v>20039</v>
      </c>
      <c r="C424" s="107" t="s">
        <v>761</v>
      </c>
      <c r="D424" s="29"/>
      <c r="E424" s="41" t="s">
        <v>770</v>
      </c>
      <c r="F424" s="42" t="s">
        <v>5</v>
      </c>
      <c r="G424" s="43">
        <v>22</v>
      </c>
      <c r="H424" s="44" t="str">
        <f>IF(D424="","",Pedido!$G424*Pedido!$D424)</f>
        <v/>
      </c>
    </row>
    <row r="425" spans="2:8" s="18" customFormat="1" ht="18.75" x14ac:dyDescent="0.3">
      <c r="B425" s="104">
        <v>110167</v>
      </c>
      <c r="C425" s="105" t="s">
        <v>762</v>
      </c>
      <c r="D425" s="29"/>
      <c r="E425" s="36" t="s">
        <v>771</v>
      </c>
      <c r="F425" s="37" t="s">
        <v>5</v>
      </c>
      <c r="G425" s="38">
        <v>26</v>
      </c>
      <c r="H425" s="39" t="str">
        <f>IF(D425="","",Pedido!$G425*Pedido!$D425)</f>
        <v/>
      </c>
    </row>
    <row r="426" spans="2:8" s="18" customFormat="1" ht="18.75" x14ac:dyDescent="0.3">
      <c r="B426" s="106">
        <v>106511</v>
      </c>
      <c r="C426" s="107" t="s">
        <v>507</v>
      </c>
      <c r="D426" s="29"/>
      <c r="E426" s="41" t="s">
        <v>50</v>
      </c>
      <c r="F426" s="42" t="s">
        <v>5</v>
      </c>
      <c r="G426" s="43">
        <v>43</v>
      </c>
      <c r="H426" s="44" t="str">
        <f>IF(D426="","",Pedido!$G426*Pedido!$D426)</f>
        <v/>
      </c>
    </row>
    <row r="427" spans="2:8" s="18" customFormat="1" ht="18.75" x14ac:dyDescent="0.3">
      <c r="B427" s="104">
        <v>105842</v>
      </c>
      <c r="C427" s="105" t="s">
        <v>508</v>
      </c>
      <c r="D427" s="29"/>
      <c r="E427" s="36" t="s">
        <v>51</v>
      </c>
      <c r="F427" s="37" t="s">
        <v>5</v>
      </c>
      <c r="G427" s="38">
        <v>38</v>
      </c>
      <c r="H427" s="39" t="str">
        <f>IF(D427="","",Pedido!$G427*Pedido!$D427)</f>
        <v/>
      </c>
    </row>
    <row r="428" spans="2:8" s="18" customFormat="1" ht="18.75" x14ac:dyDescent="0.3">
      <c r="B428" s="106">
        <v>3032</v>
      </c>
      <c r="C428" s="107" t="s">
        <v>509</v>
      </c>
      <c r="D428" s="29"/>
      <c r="E428" s="41" t="s">
        <v>51</v>
      </c>
      <c r="F428" s="42" t="s">
        <v>5</v>
      </c>
      <c r="G428" s="43">
        <v>74</v>
      </c>
      <c r="H428" s="44" t="str">
        <f>IF(D428="","",Pedido!$G428*Pedido!$D428)</f>
        <v/>
      </c>
    </row>
    <row r="429" spans="2:8" s="18" customFormat="1" ht="18.75" x14ac:dyDescent="0.3">
      <c r="B429" s="104">
        <v>104821</v>
      </c>
      <c r="C429" s="105" t="s">
        <v>510</v>
      </c>
      <c r="D429" s="29"/>
      <c r="E429" s="36" t="s">
        <v>52</v>
      </c>
      <c r="F429" s="37" t="s">
        <v>5</v>
      </c>
      <c r="G429" s="38">
        <v>18.7</v>
      </c>
      <c r="H429" s="39" t="str">
        <f>IF(D429="","",Pedido!$G429*Pedido!$D429)</f>
        <v/>
      </c>
    </row>
    <row r="430" spans="2:8" s="18" customFormat="1" ht="18.75" x14ac:dyDescent="0.3">
      <c r="B430" s="106">
        <v>104845</v>
      </c>
      <c r="C430" s="107" t="s">
        <v>511</v>
      </c>
      <c r="D430" s="29"/>
      <c r="E430" s="41" t="s">
        <v>53</v>
      </c>
      <c r="F430" s="42" t="s">
        <v>5</v>
      </c>
      <c r="G430" s="43">
        <v>15</v>
      </c>
      <c r="H430" s="44" t="str">
        <f>IF(D430="","",Pedido!$G430*Pedido!$D430)</f>
        <v/>
      </c>
    </row>
    <row r="431" spans="2:8" s="18" customFormat="1" ht="18.75" x14ac:dyDescent="0.3">
      <c r="B431" s="104">
        <v>3049</v>
      </c>
      <c r="C431" s="105" t="s">
        <v>512</v>
      </c>
      <c r="D431" s="29"/>
      <c r="E431" s="36" t="s">
        <v>54</v>
      </c>
      <c r="F431" s="37" t="s">
        <v>5</v>
      </c>
      <c r="G431" s="38">
        <v>45</v>
      </c>
      <c r="H431" s="39" t="str">
        <f>IF(D431="","",Pedido!$G431*Pedido!$D431)</f>
        <v/>
      </c>
    </row>
    <row r="432" spans="2:8" s="18" customFormat="1" ht="18.75" x14ac:dyDescent="0.3">
      <c r="B432" s="106">
        <v>3056</v>
      </c>
      <c r="C432" s="107" t="s">
        <v>513</v>
      </c>
      <c r="D432" s="29"/>
      <c r="E432" s="41" t="s">
        <v>55</v>
      </c>
      <c r="F432" s="42" t="s">
        <v>5</v>
      </c>
      <c r="G432" s="43">
        <v>22</v>
      </c>
      <c r="H432" s="44" t="str">
        <f>IF(D432="","",Pedido!$G432*Pedido!$D432)</f>
        <v/>
      </c>
    </row>
    <row r="433" spans="2:8" s="18" customFormat="1" ht="18.75" x14ac:dyDescent="0.3">
      <c r="B433" s="104">
        <v>3063</v>
      </c>
      <c r="C433" s="105" t="s">
        <v>514</v>
      </c>
      <c r="D433" s="29"/>
      <c r="E433" s="36" t="s">
        <v>56</v>
      </c>
      <c r="F433" s="37" t="s">
        <v>5</v>
      </c>
      <c r="G433" s="38">
        <v>30</v>
      </c>
      <c r="H433" s="39" t="str">
        <f>IF(D433="","",Pedido!$G433*Pedido!$D433)</f>
        <v/>
      </c>
    </row>
    <row r="434" spans="2:8" s="18" customFormat="1" ht="18.75" x14ac:dyDescent="0.3">
      <c r="B434" s="106">
        <v>4428</v>
      </c>
      <c r="C434" s="107" t="s">
        <v>516</v>
      </c>
      <c r="D434" s="29"/>
      <c r="E434" s="41" t="s">
        <v>750</v>
      </c>
      <c r="F434" s="42" t="s">
        <v>5</v>
      </c>
      <c r="G434" s="43">
        <v>46</v>
      </c>
      <c r="H434" s="44" t="str">
        <f>IF(D434="","",Pedido!$G434*Pedido!$D434)</f>
        <v/>
      </c>
    </row>
    <row r="435" spans="2:8" s="18" customFormat="1" ht="18.75" x14ac:dyDescent="0.3">
      <c r="B435" s="104">
        <v>2912</v>
      </c>
      <c r="C435" s="105" t="s">
        <v>517</v>
      </c>
      <c r="D435" s="29"/>
      <c r="E435" s="36" t="s">
        <v>57</v>
      </c>
      <c r="F435" s="37" t="s">
        <v>5</v>
      </c>
      <c r="G435" s="38">
        <v>19</v>
      </c>
      <c r="H435" s="39" t="str">
        <f>IF(D435="","",Pedido!$G435*Pedido!$D435)</f>
        <v/>
      </c>
    </row>
    <row r="436" spans="2:8" s="18" customFormat="1" ht="18.75" x14ac:dyDescent="0.3">
      <c r="B436" s="201">
        <v>3087</v>
      </c>
      <c r="C436" s="202" t="s">
        <v>518</v>
      </c>
      <c r="D436" s="207"/>
      <c r="E436" s="203" t="s">
        <v>58</v>
      </c>
      <c r="F436" s="204" t="s">
        <v>5</v>
      </c>
      <c r="G436" s="205">
        <v>30</v>
      </c>
      <c r="H436" s="206" t="str">
        <f>IF(D436="","",Pedido!$G436*Pedido!$D436)</f>
        <v/>
      </c>
    </row>
    <row r="437" spans="2:8" s="18" customFormat="1" ht="18.75" x14ac:dyDescent="0.3">
      <c r="B437" s="104">
        <v>3070</v>
      </c>
      <c r="C437" s="105" t="s">
        <v>519</v>
      </c>
      <c r="D437" s="29"/>
      <c r="E437" s="36" t="s">
        <v>59</v>
      </c>
      <c r="F437" s="37" t="s">
        <v>5</v>
      </c>
      <c r="G437" s="38">
        <v>21.3</v>
      </c>
      <c r="H437" s="39" t="str">
        <f>IF(D437="","",Pedido!$G437*Pedido!$D437)</f>
        <v/>
      </c>
    </row>
    <row r="438" spans="2:8" s="18" customFormat="1" ht="18.75" x14ac:dyDescent="0.3">
      <c r="B438" s="106">
        <v>2950</v>
      </c>
      <c r="C438" s="107" t="s">
        <v>520</v>
      </c>
      <c r="D438" s="29"/>
      <c r="E438" s="41" t="s">
        <v>60</v>
      </c>
      <c r="F438" s="42" t="s">
        <v>5</v>
      </c>
      <c r="G438" s="43">
        <v>19</v>
      </c>
      <c r="H438" s="44" t="str">
        <f>IF(D438="","",Pedido!$G438*Pedido!$D438)</f>
        <v/>
      </c>
    </row>
    <row r="439" spans="2:8" s="18" customFormat="1" ht="18.75" x14ac:dyDescent="0.3">
      <c r="B439" s="104">
        <v>3094</v>
      </c>
      <c r="C439" s="105" t="s">
        <v>521</v>
      </c>
      <c r="D439" s="29"/>
      <c r="E439" s="36" t="s">
        <v>61</v>
      </c>
      <c r="F439" s="37" t="s">
        <v>5</v>
      </c>
      <c r="G439" s="38">
        <v>28</v>
      </c>
      <c r="H439" s="39" t="str">
        <f>IF(D439="","",Pedido!$G439*Pedido!$D439)</f>
        <v/>
      </c>
    </row>
    <row r="440" spans="2:8" s="18" customFormat="1" ht="18.75" x14ac:dyDescent="0.3">
      <c r="B440" s="106">
        <v>104869</v>
      </c>
      <c r="C440" s="107" t="s">
        <v>522</v>
      </c>
      <c r="D440" s="29"/>
      <c r="E440" s="41" t="s">
        <v>62</v>
      </c>
      <c r="F440" s="42" t="s">
        <v>5</v>
      </c>
      <c r="G440" s="43">
        <v>28</v>
      </c>
      <c r="H440" s="44" t="str">
        <f>IF(D440="","",Pedido!$G440*Pedido!$D440)</f>
        <v/>
      </c>
    </row>
    <row r="441" spans="2:8" s="18" customFormat="1" ht="18.75" x14ac:dyDescent="0.3">
      <c r="B441" s="104">
        <v>3100</v>
      </c>
      <c r="C441" s="105" t="s">
        <v>523</v>
      </c>
      <c r="D441" s="29"/>
      <c r="E441" s="36" t="s">
        <v>63</v>
      </c>
      <c r="F441" s="37" t="s">
        <v>5</v>
      </c>
      <c r="G441" s="38">
        <v>27</v>
      </c>
      <c r="H441" s="39" t="str">
        <f>IF(D441="","",Pedido!$G441*Pedido!$D441)</f>
        <v/>
      </c>
    </row>
    <row r="442" spans="2:8" s="18" customFormat="1" ht="18.75" x14ac:dyDescent="0.3">
      <c r="B442" s="106">
        <v>3124</v>
      </c>
      <c r="C442" s="107" t="s">
        <v>524</v>
      </c>
      <c r="D442" s="29"/>
      <c r="E442" s="41" t="s">
        <v>64</v>
      </c>
      <c r="F442" s="42" t="s">
        <v>5</v>
      </c>
      <c r="G442" s="43">
        <v>15</v>
      </c>
      <c r="H442" s="44" t="str">
        <f>IF(D442="","",Pedido!$G442*Pedido!$D442)</f>
        <v/>
      </c>
    </row>
    <row r="443" spans="2:8" s="18" customFormat="1" ht="18.75" x14ac:dyDescent="0.3">
      <c r="B443" s="104">
        <v>3148</v>
      </c>
      <c r="C443" s="105" t="s">
        <v>525</v>
      </c>
      <c r="D443" s="29"/>
      <c r="E443" s="36" t="s">
        <v>65</v>
      </c>
      <c r="F443" s="37" t="s">
        <v>5</v>
      </c>
      <c r="G443" s="38">
        <v>18</v>
      </c>
      <c r="H443" s="39" t="str">
        <f>IF(D443="","",Pedido!$G443*Pedido!$D443)</f>
        <v/>
      </c>
    </row>
    <row r="444" spans="2:8" s="18" customFormat="1" ht="18.75" x14ac:dyDescent="0.3">
      <c r="B444" s="104">
        <v>11983</v>
      </c>
      <c r="C444" s="105" t="s">
        <v>1081</v>
      </c>
      <c r="D444" s="29"/>
      <c r="E444" s="36" t="s">
        <v>1080</v>
      </c>
      <c r="F444" s="37" t="s">
        <v>5</v>
      </c>
      <c r="G444" s="38">
        <v>16.5</v>
      </c>
      <c r="H444" s="39" t="str">
        <f>IF(D444="","",Pedido!$G444*Pedido!$D444)</f>
        <v/>
      </c>
    </row>
    <row r="445" spans="2:8" s="18" customFormat="1" ht="18.75" x14ac:dyDescent="0.3">
      <c r="B445" s="106">
        <v>3155</v>
      </c>
      <c r="C445" s="107" t="s">
        <v>526</v>
      </c>
      <c r="D445" s="29"/>
      <c r="E445" s="41" t="s">
        <v>66</v>
      </c>
      <c r="F445" s="42" t="s">
        <v>5</v>
      </c>
      <c r="G445" s="43">
        <v>72</v>
      </c>
      <c r="H445" s="44" t="str">
        <f>IF(D445="","",Pedido!$G445*Pedido!$D445)</f>
        <v/>
      </c>
    </row>
    <row r="446" spans="2:8" s="18" customFormat="1" ht="18.75" x14ac:dyDescent="0.3">
      <c r="B446" s="104">
        <v>3162</v>
      </c>
      <c r="C446" s="105" t="s">
        <v>527</v>
      </c>
      <c r="D446" s="29"/>
      <c r="E446" s="36" t="s">
        <v>67</v>
      </c>
      <c r="F446" s="37" t="s">
        <v>5</v>
      </c>
      <c r="G446" s="38">
        <v>21</v>
      </c>
      <c r="H446" s="39" t="str">
        <f>IF(D446="","",Pedido!$G446*Pedido!$D446)</f>
        <v/>
      </c>
    </row>
    <row r="447" spans="2:8" s="18" customFormat="1" ht="18.75" x14ac:dyDescent="0.3">
      <c r="B447" s="106">
        <v>4688</v>
      </c>
      <c r="C447" s="107" t="s">
        <v>528</v>
      </c>
      <c r="D447" s="29"/>
      <c r="E447" s="41" t="s">
        <v>68</v>
      </c>
      <c r="F447" s="42" t="s">
        <v>5</v>
      </c>
      <c r="G447" s="43">
        <v>150</v>
      </c>
      <c r="H447" s="44" t="str">
        <f>IF(D447="","",Pedido!$G447*Pedido!$D447)</f>
        <v/>
      </c>
    </row>
    <row r="448" spans="2:8" s="18" customFormat="1" ht="18.75" x14ac:dyDescent="0.3">
      <c r="B448" s="104">
        <v>3179</v>
      </c>
      <c r="C448" s="105" t="s">
        <v>529</v>
      </c>
      <c r="D448" s="29"/>
      <c r="E448" s="36" t="s">
        <v>69</v>
      </c>
      <c r="F448" s="37" t="s">
        <v>5</v>
      </c>
      <c r="G448" s="38">
        <v>31</v>
      </c>
      <c r="H448" s="39" t="str">
        <f>IF(D448="","",Pedido!$G448*Pedido!$D448)</f>
        <v/>
      </c>
    </row>
    <row r="449" spans="2:8" s="18" customFormat="1" ht="18.75" x14ac:dyDescent="0.3">
      <c r="B449" s="106">
        <v>3186</v>
      </c>
      <c r="C449" s="107" t="s">
        <v>530</v>
      </c>
      <c r="D449" s="29"/>
      <c r="E449" s="41" t="s">
        <v>69</v>
      </c>
      <c r="F449" s="42" t="s">
        <v>5</v>
      </c>
      <c r="G449" s="43">
        <v>49</v>
      </c>
      <c r="H449" s="44" t="str">
        <f>IF(D449="","",Pedido!$G449*Pedido!$D449)</f>
        <v/>
      </c>
    </row>
    <row r="450" spans="2:8" s="18" customFormat="1" ht="18.75" x14ac:dyDescent="0.3">
      <c r="B450" s="104">
        <v>3193</v>
      </c>
      <c r="C450" s="105" t="s">
        <v>531</v>
      </c>
      <c r="D450" s="29"/>
      <c r="E450" s="36" t="s">
        <v>70</v>
      </c>
      <c r="F450" s="37" t="s">
        <v>5</v>
      </c>
      <c r="G450" s="38">
        <v>15</v>
      </c>
      <c r="H450" s="39" t="str">
        <f>IF(D450="","",Pedido!$G450*Pedido!$D450)</f>
        <v/>
      </c>
    </row>
    <row r="451" spans="2:8" s="18" customFormat="1" ht="18.75" x14ac:dyDescent="0.3">
      <c r="B451" s="106">
        <v>90940</v>
      </c>
      <c r="C451" s="107" t="s">
        <v>532</v>
      </c>
      <c r="D451" s="29"/>
      <c r="E451" s="41" t="s">
        <v>70</v>
      </c>
      <c r="F451" s="42" t="s">
        <v>5</v>
      </c>
      <c r="G451" s="43">
        <v>16</v>
      </c>
      <c r="H451" s="44" t="str">
        <f>IF(D451="","",Pedido!$G451*Pedido!$D451)</f>
        <v/>
      </c>
    </row>
    <row r="452" spans="2:8" s="18" customFormat="1" ht="18.75" x14ac:dyDescent="0.3">
      <c r="B452" s="104">
        <v>104517</v>
      </c>
      <c r="C452" s="105" t="s">
        <v>533</v>
      </c>
      <c r="D452" s="29"/>
      <c r="E452" s="36" t="s">
        <v>71</v>
      </c>
      <c r="F452" s="37" t="s">
        <v>5</v>
      </c>
      <c r="G452" s="38">
        <v>20</v>
      </c>
      <c r="H452" s="39" t="str">
        <f>IF(D452="","",Pedido!$G452*Pedido!$D452)</f>
        <v/>
      </c>
    </row>
    <row r="453" spans="2:8" s="18" customFormat="1" ht="18.75" x14ac:dyDescent="0.3">
      <c r="B453" s="106">
        <v>3209</v>
      </c>
      <c r="C453" s="107" t="s">
        <v>535</v>
      </c>
      <c r="D453" s="29"/>
      <c r="E453" s="41" t="s">
        <v>72</v>
      </c>
      <c r="F453" s="42" t="s">
        <v>5</v>
      </c>
      <c r="G453" s="43">
        <v>26.6</v>
      </c>
      <c r="H453" s="44" t="str">
        <f>IF(D453="","",Pedido!$G453*Pedido!$D453)</f>
        <v/>
      </c>
    </row>
    <row r="454" spans="2:8" s="18" customFormat="1" ht="18.75" x14ac:dyDescent="0.3">
      <c r="B454" s="104">
        <v>3216</v>
      </c>
      <c r="C454" s="105" t="s">
        <v>536</v>
      </c>
      <c r="D454" s="29"/>
      <c r="E454" s="36" t="s">
        <v>73</v>
      </c>
      <c r="F454" s="37" t="s">
        <v>5</v>
      </c>
      <c r="G454" s="38">
        <v>55</v>
      </c>
      <c r="H454" s="39" t="str">
        <f>IF(D454="","",Pedido!$G454*Pedido!$D454)</f>
        <v/>
      </c>
    </row>
    <row r="455" spans="2:8" s="18" customFormat="1" ht="18.75" x14ac:dyDescent="0.3">
      <c r="B455" s="106">
        <v>3223</v>
      </c>
      <c r="C455" s="107" t="s">
        <v>537</v>
      </c>
      <c r="D455" s="29"/>
      <c r="E455" s="41" t="s">
        <v>74</v>
      </c>
      <c r="F455" s="42" t="s">
        <v>5</v>
      </c>
      <c r="G455" s="43">
        <v>37</v>
      </c>
      <c r="H455" s="44" t="str">
        <f>IF(D455="","",Pedido!$G455*Pedido!$D455)</f>
        <v/>
      </c>
    </row>
    <row r="456" spans="2:8" s="18" customFormat="1" ht="18.75" x14ac:dyDescent="0.3">
      <c r="B456" s="257">
        <v>710</v>
      </c>
      <c r="C456" s="258" t="s">
        <v>763</v>
      </c>
      <c r="D456" s="251"/>
      <c r="E456" s="259" t="s">
        <v>772</v>
      </c>
      <c r="F456" s="260" t="s">
        <v>5</v>
      </c>
      <c r="G456" s="261">
        <v>27</v>
      </c>
      <c r="H456" s="262" t="str">
        <f>IF(D456="","",Pedido!$G456*Pedido!$D456)</f>
        <v/>
      </c>
    </row>
    <row r="457" spans="2:8" s="18" customFormat="1" ht="18.75" x14ac:dyDescent="0.3">
      <c r="B457" s="90">
        <v>105095</v>
      </c>
      <c r="C457" s="108" t="s">
        <v>538</v>
      </c>
      <c r="D457" s="29"/>
      <c r="E457" s="91" t="s">
        <v>75</v>
      </c>
      <c r="F457" s="92" t="s">
        <v>5</v>
      </c>
      <c r="G457" s="93">
        <v>220</v>
      </c>
      <c r="H457" s="94" t="str">
        <f>IF(D457="","",Pedido!$G457*Pedido!$D457)</f>
        <v/>
      </c>
    </row>
    <row r="458" spans="2:8" s="18" customFormat="1" ht="18.75" x14ac:dyDescent="0.3">
      <c r="B458" s="104">
        <v>3247</v>
      </c>
      <c r="C458" s="105" t="s">
        <v>539</v>
      </c>
      <c r="D458" s="29"/>
      <c r="E458" s="36" t="s">
        <v>76</v>
      </c>
      <c r="F458" s="37" t="s">
        <v>5</v>
      </c>
      <c r="G458" s="38">
        <v>42</v>
      </c>
      <c r="H458" s="39" t="str">
        <f>IF(D458="","",Pedido!$G458*Pedido!$D458)</f>
        <v/>
      </c>
    </row>
    <row r="459" spans="2:8" s="18" customFormat="1" ht="18.75" x14ac:dyDescent="0.3">
      <c r="B459" s="251">
        <v>3254</v>
      </c>
      <c r="C459" s="252" t="s">
        <v>621</v>
      </c>
      <c r="D459" s="251"/>
      <c r="E459" s="253" t="s">
        <v>620</v>
      </c>
      <c r="F459" s="254" t="s">
        <v>5</v>
      </c>
      <c r="G459" s="255">
        <v>77</v>
      </c>
      <c r="H459" s="256" t="str">
        <f>IF(D459="","",Pedido!$G459*Pedido!$D459)</f>
        <v/>
      </c>
    </row>
    <row r="460" spans="2:8" s="18" customFormat="1" ht="18.75" x14ac:dyDescent="0.3">
      <c r="B460" s="104">
        <v>3261</v>
      </c>
      <c r="C460" s="105" t="s">
        <v>540</v>
      </c>
      <c r="D460" s="29"/>
      <c r="E460" s="36" t="s">
        <v>77</v>
      </c>
      <c r="F460" s="37" t="s">
        <v>5</v>
      </c>
      <c r="G460" s="38">
        <v>17.5</v>
      </c>
      <c r="H460" s="39" t="str">
        <f>IF(D460="","",Pedido!$G460*Pedido!$D460)</f>
        <v/>
      </c>
    </row>
    <row r="461" spans="2:8" s="18" customFormat="1" ht="18.75" x14ac:dyDescent="0.3">
      <c r="B461" s="106">
        <v>3278</v>
      </c>
      <c r="C461" s="107" t="s">
        <v>541</v>
      </c>
      <c r="D461" s="29"/>
      <c r="E461" s="41" t="s">
        <v>78</v>
      </c>
      <c r="F461" s="42" t="s">
        <v>5</v>
      </c>
      <c r="G461" s="43">
        <v>23</v>
      </c>
      <c r="H461" s="44" t="str">
        <f>IF(D461="","",Pedido!$G461*Pedido!$D461)</f>
        <v/>
      </c>
    </row>
    <row r="462" spans="2:8" s="18" customFormat="1" ht="18.75" x14ac:dyDescent="0.3">
      <c r="B462" s="104">
        <v>3285</v>
      </c>
      <c r="C462" s="105" t="s">
        <v>542</v>
      </c>
      <c r="D462" s="29"/>
      <c r="E462" s="36" t="s">
        <v>79</v>
      </c>
      <c r="F462" s="37" t="s">
        <v>5</v>
      </c>
      <c r="G462" s="38">
        <v>19</v>
      </c>
      <c r="H462" s="39" t="str">
        <f>IF(D462="","",Pedido!$G462*Pedido!$D462)</f>
        <v/>
      </c>
    </row>
    <row r="463" spans="2:8" s="18" customFormat="1" ht="18.75" x14ac:dyDescent="0.3">
      <c r="B463" s="106">
        <v>3292</v>
      </c>
      <c r="C463" s="107" t="s">
        <v>543</v>
      </c>
      <c r="D463" s="29"/>
      <c r="E463" s="41" t="s">
        <v>80</v>
      </c>
      <c r="F463" s="42" t="s">
        <v>5</v>
      </c>
      <c r="G463" s="43">
        <v>22</v>
      </c>
      <c r="H463" s="44" t="str">
        <f>IF(D463="","",Pedido!$G463*Pedido!$D463)</f>
        <v/>
      </c>
    </row>
    <row r="464" spans="2:8" s="18" customFormat="1" ht="18.75" x14ac:dyDescent="0.3">
      <c r="B464" s="104">
        <v>108003</v>
      </c>
      <c r="C464" s="105" t="s">
        <v>712</v>
      </c>
      <c r="D464" s="29"/>
      <c r="E464" s="36" t="s">
        <v>711</v>
      </c>
      <c r="F464" s="37" t="s">
        <v>5</v>
      </c>
      <c r="G464" s="38">
        <v>78</v>
      </c>
      <c r="H464" s="39" t="str">
        <f>IF(D464="","",Pedido!$G464*Pedido!$D464)</f>
        <v/>
      </c>
    </row>
    <row r="465" spans="2:8" s="18" customFormat="1" ht="18.75" x14ac:dyDescent="0.3">
      <c r="B465" s="104">
        <v>3308</v>
      </c>
      <c r="C465" s="105" t="s">
        <v>545</v>
      </c>
      <c r="D465" s="29"/>
      <c r="E465" s="36" t="s">
        <v>81</v>
      </c>
      <c r="F465" s="37" t="s">
        <v>5</v>
      </c>
      <c r="G465" s="38">
        <v>20</v>
      </c>
      <c r="H465" s="39" t="str">
        <f>IF(D465="","",Pedido!$G465*Pedido!$D465)</f>
        <v/>
      </c>
    </row>
    <row r="466" spans="2:8" s="18" customFormat="1" ht="18.75" x14ac:dyDescent="0.3">
      <c r="B466" s="106">
        <v>105156</v>
      </c>
      <c r="C466" s="107" t="s">
        <v>546</v>
      </c>
      <c r="D466" s="29"/>
      <c r="E466" s="41" t="s">
        <v>82</v>
      </c>
      <c r="F466" s="42" t="s">
        <v>5</v>
      </c>
      <c r="G466" s="43">
        <v>30</v>
      </c>
      <c r="H466" s="44" t="str">
        <f>IF(D466="","",Pedido!$G466*Pedido!$D466)</f>
        <v/>
      </c>
    </row>
    <row r="467" spans="2:8" s="18" customFormat="1" ht="18.75" x14ac:dyDescent="0.3">
      <c r="B467" s="104">
        <v>104883</v>
      </c>
      <c r="C467" s="105" t="s">
        <v>547</v>
      </c>
      <c r="D467" s="29"/>
      <c r="E467" s="36" t="s">
        <v>83</v>
      </c>
      <c r="F467" s="37" t="s">
        <v>5</v>
      </c>
      <c r="G467" s="38">
        <v>26</v>
      </c>
      <c r="H467" s="39" t="str">
        <f>IF(D467="","",Pedido!$G467*Pedido!$D467)</f>
        <v/>
      </c>
    </row>
    <row r="468" spans="2:8" s="18" customFormat="1" ht="18.75" x14ac:dyDescent="0.3">
      <c r="B468" s="106">
        <v>104906</v>
      </c>
      <c r="C468" s="107" t="s">
        <v>784</v>
      </c>
      <c r="D468" s="29"/>
      <c r="E468" s="41" t="s">
        <v>84</v>
      </c>
      <c r="F468" s="42" t="s">
        <v>5</v>
      </c>
      <c r="G468" s="43">
        <v>18.5</v>
      </c>
      <c r="H468" s="44" t="str">
        <f>IF(D468="","",Pedido!$G468*Pedido!$D468)</f>
        <v/>
      </c>
    </row>
    <row r="469" spans="2:8" s="18" customFormat="1" ht="18.75" x14ac:dyDescent="0.3">
      <c r="B469" s="104">
        <v>3315</v>
      </c>
      <c r="C469" s="105" t="s">
        <v>548</v>
      </c>
      <c r="D469" s="29"/>
      <c r="E469" s="36" t="s">
        <v>85</v>
      </c>
      <c r="F469" s="37" t="s">
        <v>5</v>
      </c>
      <c r="G469" s="38">
        <v>15</v>
      </c>
      <c r="H469" s="39" t="str">
        <f>IF(D469="","",Pedido!$G469*Pedido!$D469)</f>
        <v/>
      </c>
    </row>
    <row r="470" spans="2:8" s="18" customFormat="1" ht="18.75" x14ac:dyDescent="0.3">
      <c r="B470" s="251">
        <v>109260</v>
      </c>
      <c r="C470" s="252" t="s">
        <v>733</v>
      </c>
      <c r="D470" s="251"/>
      <c r="E470" s="253" t="s">
        <v>737</v>
      </c>
      <c r="F470" s="254" t="s">
        <v>5</v>
      </c>
      <c r="G470" s="255">
        <v>29</v>
      </c>
      <c r="H470" s="256" t="str">
        <f>IF(D470="","",Pedido!$G470*Pedido!$D470)</f>
        <v/>
      </c>
    </row>
    <row r="471" spans="2:8" s="18" customFormat="1" ht="18.75" x14ac:dyDescent="0.3">
      <c r="B471" s="104">
        <v>3322</v>
      </c>
      <c r="C471" s="105" t="s">
        <v>549</v>
      </c>
      <c r="D471" s="29"/>
      <c r="E471" s="36" t="s">
        <v>86</v>
      </c>
      <c r="F471" s="37" t="s">
        <v>5</v>
      </c>
      <c r="G471" s="38">
        <v>39.4</v>
      </c>
      <c r="H471" s="39" t="str">
        <f>IF(D471="","",Pedido!$G471*Pedido!$D471)</f>
        <v/>
      </c>
    </row>
    <row r="472" spans="2:8" s="18" customFormat="1" ht="18.75" x14ac:dyDescent="0.3">
      <c r="B472" s="106">
        <v>8198</v>
      </c>
      <c r="C472" s="107" t="s">
        <v>550</v>
      </c>
      <c r="D472" s="29"/>
      <c r="E472" s="41" t="s">
        <v>87</v>
      </c>
      <c r="F472" s="42" t="s">
        <v>5</v>
      </c>
      <c r="G472" s="43">
        <v>140</v>
      </c>
      <c r="H472" s="44" t="str">
        <f>IF(D472="","",Pedido!$G472*Pedido!$D472)</f>
        <v/>
      </c>
    </row>
    <row r="473" spans="2:8" s="18" customFormat="1" ht="18.75" x14ac:dyDescent="0.3">
      <c r="B473" s="159">
        <v>3339</v>
      </c>
      <c r="C473" s="160" t="s">
        <v>551</v>
      </c>
      <c r="D473" s="29"/>
      <c r="E473" s="161" t="s">
        <v>88</v>
      </c>
      <c r="F473" s="162" t="s">
        <v>5</v>
      </c>
      <c r="G473" s="163">
        <v>48</v>
      </c>
      <c r="H473" s="164" t="str">
        <f>IF(D473="","",Pedido!$G473*Pedido!$D473)</f>
        <v/>
      </c>
    </row>
    <row r="474" spans="2:8" s="18" customFormat="1" ht="18.75" x14ac:dyDescent="0.3">
      <c r="B474" s="251">
        <v>3346</v>
      </c>
      <c r="C474" s="252" t="s">
        <v>552</v>
      </c>
      <c r="D474" s="251"/>
      <c r="E474" s="253" t="s">
        <v>89</v>
      </c>
      <c r="F474" s="254" t="s">
        <v>5</v>
      </c>
      <c r="G474" s="255">
        <v>72</v>
      </c>
      <c r="H474" s="256" t="str">
        <f>IF(D474="","",Pedido!$G474*Pedido!$D474)</f>
        <v/>
      </c>
    </row>
    <row r="475" spans="2:8" s="18" customFormat="1" ht="18.75" x14ac:dyDescent="0.3">
      <c r="B475" s="104">
        <v>106849</v>
      </c>
      <c r="C475" s="105" t="s">
        <v>624</v>
      </c>
      <c r="D475" s="29"/>
      <c r="E475" s="36" t="s">
        <v>90</v>
      </c>
      <c r="F475" s="37" t="s">
        <v>5</v>
      </c>
      <c r="G475" s="38">
        <v>22</v>
      </c>
      <c r="H475" s="39" t="str">
        <f>IF(D475="","",Pedido!$G475*Pedido!$D475)</f>
        <v/>
      </c>
    </row>
    <row r="476" spans="2:8" s="18" customFormat="1" ht="18.75" x14ac:dyDescent="0.3">
      <c r="B476" s="106">
        <v>3353</v>
      </c>
      <c r="C476" s="107" t="s">
        <v>553</v>
      </c>
      <c r="D476" s="29"/>
      <c r="E476" s="41" t="s">
        <v>91</v>
      </c>
      <c r="F476" s="42" t="s">
        <v>5</v>
      </c>
      <c r="G476" s="43">
        <v>16</v>
      </c>
      <c r="H476" s="44" t="str">
        <f>IF(D476="","",Pedido!$G476*Pedido!$D476)</f>
        <v/>
      </c>
    </row>
    <row r="477" spans="2:8" s="18" customFormat="1" ht="18.75" x14ac:dyDescent="0.3">
      <c r="B477" s="104">
        <v>3360</v>
      </c>
      <c r="C477" s="105" t="s">
        <v>554</v>
      </c>
      <c r="D477" s="29"/>
      <c r="E477" s="36" t="s">
        <v>92</v>
      </c>
      <c r="F477" s="37" t="s">
        <v>5</v>
      </c>
      <c r="G477" s="38">
        <v>15</v>
      </c>
      <c r="H477" s="39" t="str">
        <f>IF(D477="","",Pedido!$G477*Pedido!$D477)</f>
        <v/>
      </c>
    </row>
    <row r="478" spans="2:8" s="18" customFormat="1" ht="18.75" x14ac:dyDescent="0.3">
      <c r="B478" s="106">
        <v>2011</v>
      </c>
      <c r="C478" s="107" t="s">
        <v>555</v>
      </c>
      <c r="D478" s="29"/>
      <c r="E478" s="41" t="s">
        <v>93</v>
      </c>
      <c r="F478" s="42" t="s">
        <v>5</v>
      </c>
      <c r="G478" s="43">
        <v>14.5</v>
      </c>
      <c r="H478" s="44" t="str">
        <f>IF(D478="","",Pedido!$G478*Pedido!$D478)</f>
        <v/>
      </c>
    </row>
    <row r="479" spans="2:8" s="18" customFormat="1" ht="18.75" x14ac:dyDescent="0.3">
      <c r="B479" s="104">
        <v>3384</v>
      </c>
      <c r="C479" s="105" t="s">
        <v>556</v>
      </c>
      <c r="D479" s="29"/>
      <c r="E479" s="36" t="s">
        <v>94</v>
      </c>
      <c r="F479" s="37" t="s">
        <v>5</v>
      </c>
      <c r="G479" s="38">
        <v>25</v>
      </c>
      <c r="H479" s="39" t="str">
        <f>IF(D479="","",Pedido!$G479*Pedido!$D479)</f>
        <v/>
      </c>
    </row>
    <row r="480" spans="2:8" s="18" customFormat="1" ht="18.75" x14ac:dyDescent="0.3">
      <c r="B480" s="106">
        <v>3391</v>
      </c>
      <c r="C480" s="107" t="s">
        <v>557</v>
      </c>
      <c r="D480" s="29"/>
      <c r="E480" s="41" t="s">
        <v>95</v>
      </c>
      <c r="F480" s="42" t="s">
        <v>5</v>
      </c>
      <c r="G480" s="43">
        <v>15</v>
      </c>
      <c r="H480" s="44" t="str">
        <f>IF(D480="","",Pedido!$G480*Pedido!$D480)</f>
        <v/>
      </c>
    </row>
    <row r="481" spans="2:8" s="18" customFormat="1" ht="18.75" x14ac:dyDescent="0.3">
      <c r="B481" s="104">
        <v>3407</v>
      </c>
      <c r="C481" s="105" t="s">
        <v>558</v>
      </c>
      <c r="D481" s="29"/>
      <c r="E481" s="36" t="s">
        <v>96</v>
      </c>
      <c r="F481" s="37" t="s">
        <v>5</v>
      </c>
      <c r="G481" s="38">
        <v>27</v>
      </c>
      <c r="H481" s="39" t="str">
        <f>IF(D481="","",Pedido!$G481*Pedido!$D481)</f>
        <v/>
      </c>
    </row>
    <row r="482" spans="2:8" s="18" customFormat="1" ht="18.75" x14ac:dyDescent="0.3">
      <c r="B482" s="106">
        <v>3414</v>
      </c>
      <c r="C482" s="107" t="s">
        <v>559</v>
      </c>
      <c r="D482" s="29"/>
      <c r="E482" s="41" t="s">
        <v>97</v>
      </c>
      <c r="F482" s="42" t="s">
        <v>5</v>
      </c>
      <c r="G482" s="43">
        <v>14.5</v>
      </c>
      <c r="H482" s="44" t="str">
        <f>IF(D482="","",Pedido!$G482*Pedido!$D482)</f>
        <v/>
      </c>
    </row>
    <row r="483" spans="2:8" s="18" customFormat="1" ht="18.75" x14ac:dyDescent="0.3">
      <c r="B483" s="109">
        <v>3421</v>
      </c>
      <c r="C483" s="110" t="s">
        <v>633</v>
      </c>
      <c r="D483" s="89"/>
      <c r="E483" s="76" t="s">
        <v>632</v>
      </c>
      <c r="F483" s="77" t="s">
        <v>5</v>
      </c>
      <c r="G483" s="78">
        <v>58</v>
      </c>
      <c r="H483" s="79" t="str">
        <f>IF(D483="","",Pedido!$G483*Pedido!$D483)</f>
        <v/>
      </c>
    </row>
    <row r="484" spans="2:8" s="18" customFormat="1" ht="18.75" x14ac:dyDescent="0.3">
      <c r="B484" s="106">
        <v>3438</v>
      </c>
      <c r="C484" s="107" t="s">
        <v>560</v>
      </c>
      <c r="D484" s="29"/>
      <c r="E484" s="41" t="s">
        <v>98</v>
      </c>
      <c r="F484" s="42" t="s">
        <v>5</v>
      </c>
      <c r="G484" s="43">
        <v>27.3</v>
      </c>
      <c r="H484" s="44" t="str">
        <f>IF(D484="","",Pedido!$G484*Pedido!$D484)</f>
        <v/>
      </c>
    </row>
    <row r="485" spans="2:8" s="18" customFormat="1" ht="18.75" x14ac:dyDescent="0.3">
      <c r="B485" s="104">
        <v>3452</v>
      </c>
      <c r="C485" s="105" t="s">
        <v>561</v>
      </c>
      <c r="D485" s="29"/>
      <c r="E485" s="36" t="s">
        <v>99</v>
      </c>
      <c r="F485" s="37" t="s">
        <v>5</v>
      </c>
      <c r="G485" s="38">
        <v>19</v>
      </c>
      <c r="H485" s="39" t="str">
        <f>IF(D485="","",Pedido!$G485*Pedido!$D485)</f>
        <v/>
      </c>
    </row>
    <row r="486" spans="2:8" s="18" customFormat="1" ht="18.75" x14ac:dyDescent="0.3">
      <c r="B486" s="106">
        <v>104715</v>
      </c>
      <c r="C486" s="107" t="s">
        <v>562</v>
      </c>
      <c r="D486" s="29"/>
      <c r="E486" s="41" t="s">
        <v>100</v>
      </c>
      <c r="F486" s="42" t="s">
        <v>5</v>
      </c>
      <c r="G486" s="43">
        <v>82</v>
      </c>
      <c r="H486" s="44" t="str">
        <f>IF(D486="","",Pedido!$G486*Pedido!$D486)</f>
        <v/>
      </c>
    </row>
    <row r="487" spans="2:8" s="18" customFormat="1" ht="18.75" x14ac:dyDescent="0.3">
      <c r="B487" s="104">
        <v>107334</v>
      </c>
      <c r="C487" s="105" t="s">
        <v>630</v>
      </c>
      <c r="D487" s="29"/>
      <c r="E487" s="36" t="s">
        <v>629</v>
      </c>
      <c r="F487" s="37" t="s">
        <v>5</v>
      </c>
      <c r="G487" s="38">
        <v>22</v>
      </c>
      <c r="H487" s="39" t="str">
        <f>IF(D487="","",Pedido!$G487*Pedido!$D487)</f>
        <v/>
      </c>
    </row>
    <row r="488" spans="2:8" s="18" customFormat="1" ht="18.75" x14ac:dyDescent="0.3">
      <c r="B488" s="106">
        <v>108133</v>
      </c>
      <c r="C488" s="107" t="s">
        <v>715</v>
      </c>
      <c r="D488" s="29"/>
      <c r="E488" s="41" t="s">
        <v>716</v>
      </c>
      <c r="F488" s="42" t="s">
        <v>5</v>
      </c>
      <c r="G488" s="43">
        <v>39.4</v>
      </c>
      <c r="H488" s="44" t="str">
        <f>IF(D488="","",Pedido!$G488*Pedido!$D488)</f>
        <v/>
      </c>
    </row>
    <row r="489" spans="2:8" s="18" customFormat="1" ht="18.75" x14ac:dyDescent="0.3">
      <c r="B489" s="104">
        <v>3469</v>
      </c>
      <c r="C489" s="105" t="s">
        <v>563</v>
      </c>
      <c r="D489" s="29"/>
      <c r="E489" s="36" t="s">
        <v>101</v>
      </c>
      <c r="F489" s="37" t="s">
        <v>5</v>
      </c>
      <c r="G489" s="38">
        <v>38</v>
      </c>
      <c r="H489" s="39" t="str">
        <f>IF(D489="","",Pedido!$G489*Pedido!$D489)</f>
        <v/>
      </c>
    </row>
    <row r="490" spans="2:8" s="18" customFormat="1" ht="18.75" x14ac:dyDescent="0.3">
      <c r="B490" s="106">
        <v>11358</v>
      </c>
      <c r="C490" s="107" t="s">
        <v>1054</v>
      </c>
      <c r="D490" s="29"/>
      <c r="E490" s="41" t="s">
        <v>102</v>
      </c>
      <c r="F490" s="42" t="s">
        <v>5</v>
      </c>
      <c r="G490" s="43">
        <v>22</v>
      </c>
      <c r="H490" s="44" t="str">
        <f>IF(D490="","",Pedido!$G490*Pedido!$D490)</f>
        <v/>
      </c>
    </row>
    <row r="491" spans="2:8" s="18" customFormat="1" ht="18.75" x14ac:dyDescent="0.3">
      <c r="B491" s="104">
        <v>104920</v>
      </c>
      <c r="C491" s="105" t="s">
        <v>564</v>
      </c>
      <c r="D491" s="29"/>
      <c r="E491" s="36" t="s">
        <v>102</v>
      </c>
      <c r="F491" s="37" t="s">
        <v>5</v>
      </c>
      <c r="G491" s="38">
        <v>22</v>
      </c>
      <c r="H491" s="39" t="str">
        <f>IF(D491="","",Pedido!$G491*Pedido!$D491)</f>
        <v/>
      </c>
    </row>
    <row r="492" spans="2:8" s="18" customFormat="1" ht="18.75" x14ac:dyDescent="0.3">
      <c r="B492" s="106">
        <v>104944</v>
      </c>
      <c r="C492" s="107" t="s">
        <v>565</v>
      </c>
      <c r="D492" s="29"/>
      <c r="E492" s="41" t="s">
        <v>102</v>
      </c>
      <c r="F492" s="42" t="s">
        <v>5</v>
      </c>
      <c r="G492" s="43">
        <v>22</v>
      </c>
      <c r="H492" s="44" t="str">
        <f>IF(D492="","",Pedido!$G492*Pedido!$D492)</f>
        <v/>
      </c>
    </row>
    <row r="493" spans="2:8" s="18" customFormat="1" ht="18.75" x14ac:dyDescent="0.3">
      <c r="B493" s="104">
        <v>109277</v>
      </c>
      <c r="C493" s="105" t="s">
        <v>739</v>
      </c>
      <c r="D493" s="29"/>
      <c r="E493" s="36" t="s">
        <v>753</v>
      </c>
      <c r="F493" s="37" t="s">
        <v>5</v>
      </c>
      <c r="G493" s="38">
        <v>19</v>
      </c>
      <c r="H493" s="39" t="str">
        <f>IF(D493="","",Pedido!$G493*Pedido!$D493)</f>
        <v/>
      </c>
    </row>
    <row r="494" spans="2:8" s="18" customFormat="1" ht="18.75" x14ac:dyDescent="0.3">
      <c r="B494" s="106">
        <v>3476</v>
      </c>
      <c r="C494" s="107" t="s">
        <v>566</v>
      </c>
      <c r="D494" s="29"/>
      <c r="E494" s="41" t="s">
        <v>103</v>
      </c>
      <c r="F494" s="42" t="s">
        <v>5</v>
      </c>
      <c r="G494" s="43">
        <v>25</v>
      </c>
      <c r="H494" s="44" t="str">
        <f>IF(D494="","",Pedido!$G494*Pedido!$D494)</f>
        <v/>
      </c>
    </row>
    <row r="495" spans="2:8" s="18" customFormat="1" ht="18.75" x14ac:dyDescent="0.3">
      <c r="B495" s="241">
        <v>3483</v>
      </c>
      <c r="C495" s="246" t="s">
        <v>567</v>
      </c>
      <c r="D495" s="29"/>
      <c r="E495" s="247" t="s">
        <v>104</v>
      </c>
      <c r="F495" s="248" t="s">
        <v>5</v>
      </c>
      <c r="G495" s="249">
        <v>19</v>
      </c>
      <c r="H495" s="250" t="str">
        <f>IF(D495="","",Pedido!$G495*Pedido!$D495)</f>
        <v/>
      </c>
    </row>
    <row r="496" spans="2:8" s="18" customFormat="1" ht="18.75" x14ac:dyDescent="0.3">
      <c r="B496" s="106">
        <v>105408</v>
      </c>
      <c r="C496" s="107" t="s">
        <v>568</v>
      </c>
      <c r="D496" s="29"/>
      <c r="E496" s="41" t="s">
        <v>105</v>
      </c>
      <c r="F496" s="42" t="s">
        <v>5</v>
      </c>
      <c r="G496" s="43">
        <v>20.75</v>
      </c>
      <c r="H496" s="44" t="str">
        <f>IF(D496="","",Pedido!$G496*Pedido!$D496)</f>
        <v/>
      </c>
    </row>
    <row r="497" spans="2:8" s="18" customFormat="1" ht="18.75" x14ac:dyDescent="0.3">
      <c r="B497" s="104">
        <v>3490</v>
      </c>
      <c r="C497" s="105" t="s">
        <v>569</v>
      </c>
      <c r="D497" s="29"/>
      <c r="E497" s="36" t="s">
        <v>106</v>
      </c>
      <c r="F497" s="37" t="s">
        <v>5</v>
      </c>
      <c r="G497" s="38">
        <v>38.5</v>
      </c>
      <c r="H497" s="39" t="str">
        <f>IF(D497="","",Pedido!$G497*Pedido!$D497)</f>
        <v/>
      </c>
    </row>
    <row r="498" spans="2:8" s="18" customFormat="1" ht="18.75" x14ac:dyDescent="0.3">
      <c r="B498" s="106">
        <v>3513</v>
      </c>
      <c r="C498" s="107" t="s">
        <v>570</v>
      </c>
      <c r="D498" s="29"/>
      <c r="E498" s="41" t="s">
        <v>107</v>
      </c>
      <c r="F498" s="42" t="s">
        <v>5</v>
      </c>
      <c r="G498" s="43">
        <v>20.399999999999999</v>
      </c>
      <c r="H498" s="44" t="str">
        <f>IF(D498="","",Pedido!$G498*Pedido!$D498)</f>
        <v/>
      </c>
    </row>
    <row r="499" spans="2:8" s="18" customFormat="1" ht="18.75" x14ac:dyDescent="0.3">
      <c r="B499" s="104">
        <v>3506</v>
      </c>
      <c r="C499" s="105" t="s">
        <v>571</v>
      </c>
      <c r="D499" s="29"/>
      <c r="E499" s="36" t="s">
        <v>107</v>
      </c>
      <c r="F499" s="37" t="s">
        <v>5</v>
      </c>
      <c r="G499" s="38">
        <v>20</v>
      </c>
      <c r="H499" s="39" t="str">
        <f>IF(D499="","",Pedido!$G499*Pedido!$D499)</f>
        <v/>
      </c>
    </row>
    <row r="500" spans="2:8" s="18" customFormat="1" ht="18.75" x14ac:dyDescent="0.3">
      <c r="B500" s="106">
        <v>3520</v>
      </c>
      <c r="C500" s="107" t="s">
        <v>572</v>
      </c>
      <c r="D500" s="29"/>
      <c r="E500" s="41" t="s">
        <v>108</v>
      </c>
      <c r="F500" s="42" t="s">
        <v>5</v>
      </c>
      <c r="G500" s="43">
        <v>21</v>
      </c>
      <c r="H500" s="44" t="str">
        <f>IF(D500="","",Pedido!$G500*Pedido!$D500)</f>
        <v/>
      </c>
    </row>
    <row r="501" spans="2:8" s="18" customFormat="1" ht="18.75" x14ac:dyDescent="0.3">
      <c r="B501" s="104">
        <v>104982</v>
      </c>
      <c r="C501" s="105" t="s">
        <v>573</v>
      </c>
      <c r="D501" s="29"/>
      <c r="E501" s="36" t="s">
        <v>109</v>
      </c>
      <c r="F501" s="37" t="s">
        <v>5</v>
      </c>
      <c r="G501" s="38">
        <v>25</v>
      </c>
      <c r="H501" s="39" t="str">
        <f>IF(D501="","",Pedido!$G501*Pedido!$D501)</f>
        <v/>
      </c>
    </row>
    <row r="502" spans="2:8" s="18" customFormat="1" ht="18.75" x14ac:dyDescent="0.3">
      <c r="B502" s="106">
        <v>104708</v>
      </c>
      <c r="C502" s="107" t="s">
        <v>574</v>
      </c>
      <c r="D502" s="29"/>
      <c r="E502" s="41" t="s">
        <v>110</v>
      </c>
      <c r="F502" s="42" t="s">
        <v>5</v>
      </c>
      <c r="G502" s="43">
        <v>20</v>
      </c>
      <c r="H502" s="44" t="str">
        <f>IF(D502="","",Pedido!$G502*Pedido!$D502)</f>
        <v/>
      </c>
    </row>
    <row r="503" spans="2:8" s="18" customFormat="1" ht="18.75" x14ac:dyDescent="0.3">
      <c r="B503" s="104">
        <v>3537</v>
      </c>
      <c r="C503" s="105" t="s">
        <v>576</v>
      </c>
      <c r="D503" s="29"/>
      <c r="E503" s="36" t="s">
        <v>112</v>
      </c>
      <c r="F503" s="37" t="s">
        <v>5</v>
      </c>
      <c r="G503" s="38">
        <v>34</v>
      </c>
      <c r="H503" s="39" t="str">
        <f>IF(D503="","",Pedido!$G503*Pedido!$D503)</f>
        <v/>
      </c>
    </row>
    <row r="504" spans="2:8" s="18" customFormat="1" ht="18.75" x14ac:dyDescent="0.3">
      <c r="B504" s="106">
        <v>3551</v>
      </c>
      <c r="C504" s="107" t="s">
        <v>578</v>
      </c>
      <c r="D504" s="29"/>
      <c r="E504" s="41" t="s">
        <v>113</v>
      </c>
      <c r="F504" s="42" t="s">
        <v>5</v>
      </c>
      <c r="G504" s="43">
        <v>18</v>
      </c>
      <c r="H504" s="44" t="str">
        <f>IF(D504="","",Pedido!$G504*Pedido!$D504)</f>
        <v/>
      </c>
    </row>
    <row r="505" spans="2:8" s="18" customFormat="1" ht="18.75" x14ac:dyDescent="0.3">
      <c r="B505" s="104">
        <v>3568</v>
      </c>
      <c r="C505" s="105" t="s">
        <v>579</v>
      </c>
      <c r="D505" s="29"/>
      <c r="E505" s="36" t="s">
        <v>113</v>
      </c>
      <c r="F505" s="37" t="s">
        <v>5</v>
      </c>
      <c r="G505" s="38">
        <v>19</v>
      </c>
      <c r="H505" s="39" t="str">
        <f>IF(D505="","",Pedido!$G505*Pedido!$D505)</f>
        <v/>
      </c>
    </row>
    <row r="506" spans="2:8" s="18" customFormat="1" ht="18.75" x14ac:dyDescent="0.3">
      <c r="B506" s="106">
        <v>3575</v>
      </c>
      <c r="C506" s="107" t="s">
        <v>580</v>
      </c>
      <c r="D506" s="29"/>
      <c r="E506" s="41" t="s">
        <v>114</v>
      </c>
      <c r="F506" s="42" t="s">
        <v>5</v>
      </c>
      <c r="G506" s="43">
        <v>42.5</v>
      </c>
      <c r="H506" s="44" t="str">
        <f>IF(D506="","",Pedido!$G506*Pedido!$D506)</f>
        <v/>
      </c>
    </row>
    <row r="507" spans="2:8" s="18" customFormat="1" ht="18.75" x14ac:dyDescent="0.3">
      <c r="B507" s="104">
        <v>3582</v>
      </c>
      <c r="C507" s="105" t="s">
        <v>581</v>
      </c>
      <c r="D507" s="29"/>
      <c r="E507" s="36" t="s">
        <v>115</v>
      </c>
      <c r="F507" s="37" t="s">
        <v>5</v>
      </c>
      <c r="G507" s="38">
        <v>21</v>
      </c>
      <c r="H507" s="39" t="str">
        <f>IF(D507="","",Pedido!$G507*Pedido!$D507)</f>
        <v/>
      </c>
    </row>
    <row r="508" spans="2:8" s="18" customFormat="1" ht="18.75" x14ac:dyDescent="0.3">
      <c r="B508" s="106">
        <v>3599</v>
      </c>
      <c r="C508" s="107" t="s">
        <v>582</v>
      </c>
      <c r="D508" s="29"/>
      <c r="E508" s="41" t="s">
        <v>116</v>
      </c>
      <c r="F508" s="42" t="s">
        <v>5</v>
      </c>
      <c r="G508" s="43">
        <v>53</v>
      </c>
      <c r="H508" s="44" t="str">
        <f>IF(D508="","",Pedido!$G508*Pedido!$D508)</f>
        <v/>
      </c>
    </row>
    <row r="509" spans="2:8" s="18" customFormat="1" ht="18.75" x14ac:dyDescent="0.3">
      <c r="B509" s="104">
        <v>11280</v>
      </c>
      <c r="C509" s="105" t="s">
        <v>1053</v>
      </c>
      <c r="D509" s="29"/>
      <c r="E509" s="36" t="s">
        <v>1011</v>
      </c>
      <c r="F509" s="37" t="s">
        <v>5</v>
      </c>
      <c r="G509" s="38">
        <v>50</v>
      </c>
      <c r="H509" s="39" t="str">
        <f>IF(D509="","",Pedido!$G509*Pedido!$D509)</f>
        <v/>
      </c>
    </row>
    <row r="510" spans="2:8" s="18" customFormat="1" ht="18.75" x14ac:dyDescent="0.3">
      <c r="B510" s="106">
        <v>1700</v>
      </c>
      <c r="C510" s="107" t="s">
        <v>583</v>
      </c>
      <c r="D510" s="29"/>
      <c r="E510" s="41" t="s">
        <v>776</v>
      </c>
      <c r="F510" s="42" t="s">
        <v>5</v>
      </c>
      <c r="G510" s="43">
        <v>245</v>
      </c>
      <c r="H510" s="44" t="str">
        <f>IF(D510="","",Pedido!$G510*Pedido!$D510)</f>
        <v/>
      </c>
    </row>
    <row r="511" spans="2:8" s="18" customFormat="1" ht="18.75" x14ac:dyDescent="0.3">
      <c r="B511" s="104">
        <v>3605</v>
      </c>
      <c r="C511" s="105" t="s">
        <v>584</v>
      </c>
      <c r="D511" s="29"/>
      <c r="E511" s="36" t="s">
        <v>117</v>
      </c>
      <c r="F511" s="37" t="s">
        <v>5</v>
      </c>
      <c r="G511" s="38">
        <v>66</v>
      </c>
      <c r="H511" s="39" t="str">
        <f>IF(D511="","",Pedido!$G511*Pedido!$D511)</f>
        <v/>
      </c>
    </row>
    <row r="512" spans="2:8" s="18" customFormat="1" ht="18.75" x14ac:dyDescent="0.3">
      <c r="B512" s="106">
        <v>3612</v>
      </c>
      <c r="C512" s="107" t="s">
        <v>586</v>
      </c>
      <c r="D512" s="29"/>
      <c r="E512" s="41" t="s">
        <v>119</v>
      </c>
      <c r="F512" s="42" t="s">
        <v>5</v>
      </c>
      <c r="G512" s="43">
        <v>18</v>
      </c>
      <c r="H512" s="44" t="str">
        <f>IF(D512="","",Pedido!$G512*Pedido!$D512)</f>
        <v/>
      </c>
    </row>
    <row r="513" spans="2:8" s="18" customFormat="1" ht="18.75" x14ac:dyDescent="0.3">
      <c r="B513" s="104">
        <v>105262</v>
      </c>
      <c r="C513" s="105" t="s">
        <v>587</v>
      </c>
      <c r="D513" s="29"/>
      <c r="E513" s="36" t="s">
        <v>120</v>
      </c>
      <c r="F513" s="37" t="s">
        <v>5</v>
      </c>
      <c r="G513" s="38">
        <v>21</v>
      </c>
      <c r="H513" s="39" t="str">
        <f>IF(D513="","",Pedido!$G513*Pedido!$D513)</f>
        <v/>
      </c>
    </row>
    <row r="514" spans="2:8" s="18" customFormat="1" ht="18.75" x14ac:dyDescent="0.3">
      <c r="B514" s="106">
        <v>3629</v>
      </c>
      <c r="C514" s="107" t="s">
        <v>588</v>
      </c>
      <c r="D514" s="29"/>
      <c r="E514" s="41" t="s">
        <v>121</v>
      </c>
      <c r="F514" s="42" t="s">
        <v>5</v>
      </c>
      <c r="G514" s="43">
        <v>26.7</v>
      </c>
      <c r="H514" s="44" t="str">
        <f>IF(D514="","",Pedido!$G514*Pedido!$D514)</f>
        <v/>
      </c>
    </row>
    <row r="515" spans="2:8" s="18" customFormat="1" ht="18.75" x14ac:dyDescent="0.3">
      <c r="B515" s="104">
        <v>4596</v>
      </c>
      <c r="C515" s="105" t="s">
        <v>589</v>
      </c>
      <c r="D515" s="29"/>
      <c r="E515" s="36" t="s">
        <v>122</v>
      </c>
      <c r="F515" s="37" t="s">
        <v>5</v>
      </c>
      <c r="G515" s="38">
        <v>16</v>
      </c>
      <c r="H515" s="39" t="str">
        <f>IF(D515="","",Pedido!$G515*Pedido!$D515)</f>
        <v/>
      </c>
    </row>
    <row r="516" spans="2:8" s="18" customFormat="1" ht="18.75" x14ac:dyDescent="0.3">
      <c r="B516" s="106">
        <v>105248</v>
      </c>
      <c r="C516" s="107" t="s">
        <v>590</v>
      </c>
      <c r="D516" s="29"/>
      <c r="E516" s="41" t="s">
        <v>123</v>
      </c>
      <c r="F516" s="42" t="s">
        <v>5</v>
      </c>
      <c r="G516" s="43">
        <v>25</v>
      </c>
      <c r="H516" s="44" t="str">
        <f>IF(D516="","",Pedido!$G516*Pedido!$D516)</f>
        <v/>
      </c>
    </row>
    <row r="517" spans="2:8" s="18" customFormat="1" ht="18.75" x14ac:dyDescent="0.3">
      <c r="B517" s="104">
        <v>3636</v>
      </c>
      <c r="C517" s="105" t="s">
        <v>591</v>
      </c>
      <c r="D517" s="29"/>
      <c r="E517" s="36" t="s">
        <v>124</v>
      </c>
      <c r="F517" s="37" t="s">
        <v>5</v>
      </c>
      <c r="G517" s="38">
        <v>19.5</v>
      </c>
      <c r="H517" s="39" t="str">
        <f>IF(D517="","",Pedido!$G517*Pedido!$D517)</f>
        <v/>
      </c>
    </row>
    <row r="518" spans="2:8" s="18" customFormat="1" ht="18.75" x14ac:dyDescent="0.3">
      <c r="B518" s="201">
        <v>3643</v>
      </c>
      <c r="C518" s="202" t="s">
        <v>592</v>
      </c>
      <c r="D518" s="207"/>
      <c r="E518" s="203" t="s">
        <v>125</v>
      </c>
      <c r="F518" s="204" t="s">
        <v>5</v>
      </c>
      <c r="G518" s="205">
        <v>38</v>
      </c>
      <c r="H518" s="206" t="str">
        <f>IF(D518="","",Pedido!$G518*Pedido!$D518)</f>
        <v/>
      </c>
    </row>
    <row r="519" spans="2:8" s="18" customFormat="1" ht="18.75" x14ac:dyDescent="0.3">
      <c r="B519" s="104">
        <v>3650</v>
      </c>
      <c r="C519" s="105" t="s">
        <v>593</v>
      </c>
      <c r="D519" s="29"/>
      <c r="E519" s="36" t="s">
        <v>126</v>
      </c>
      <c r="F519" s="37" t="s">
        <v>5</v>
      </c>
      <c r="G519" s="38">
        <v>47</v>
      </c>
      <c r="H519" s="39" t="str">
        <f>IF(D519="","",Pedido!$G519*Pedido!$D519)</f>
        <v/>
      </c>
    </row>
    <row r="520" spans="2:8" s="18" customFormat="1" ht="18.75" x14ac:dyDescent="0.3">
      <c r="B520" s="234">
        <v>3674</v>
      </c>
      <c r="C520" s="235" t="s">
        <v>594</v>
      </c>
      <c r="D520" s="234"/>
      <c r="E520" s="236" t="s">
        <v>127</v>
      </c>
      <c r="F520" s="237" t="s">
        <v>5</v>
      </c>
      <c r="G520" s="238">
        <v>82</v>
      </c>
      <c r="H520" s="239" t="str">
        <f>IF(D520="","",Pedido!$G520*Pedido!$D520)</f>
        <v/>
      </c>
    </row>
    <row r="521" spans="2:8" s="18" customFormat="1" ht="18.75" x14ac:dyDescent="0.3">
      <c r="B521" s="104">
        <v>3681</v>
      </c>
      <c r="C521" s="105" t="s">
        <v>595</v>
      </c>
      <c r="D521" s="29"/>
      <c r="E521" s="36" t="s">
        <v>128</v>
      </c>
      <c r="F521" s="37" t="s">
        <v>5</v>
      </c>
      <c r="G521" s="38">
        <v>27</v>
      </c>
      <c r="H521" s="39" t="str">
        <f>IF(D521="","",Pedido!$G521*Pedido!$D521)</f>
        <v/>
      </c>
    </row>
    <row r="522" spans="2:8" s="18" customFormat="1" ht="18.75" x14ac:dyDescent="0.3">
      <c r="B522" s="106">
        <v>3698</v>
      </c>
      <c r="C522" s="107" t="s">
        <v>596</v>
      </c>
      <c r="D522" s="29"/>
      <c r="E522" s="41" t="s">
        <v>129</v>
      </c>
      <c r="F522" s="42" t="s">
        <v>5</v>
      </c>
      <c r="G522" s="43">
        <v>15</v>
      </c>
      <c r="H522" s="44" t="str">
        <f>IF(D522="","",Pedido!$G522*Pedido!$D522)</f>
        <v/>
      </c>
    </row>
    <row r="523" spans="2:8" s="18" customFormat="1" ht="18.75" x14ac:dyDescent="0.3">
      <c r="B523" s="104">
        <v>3704</v>
      </c>
      <c r="C523" s="105" t="s">
        <v>597</v>
      </c>
      <c r="D523" s="29"/>
      <c r="E523" s="36" t="s">
        <v>130</v>
      </c>
      <c r="F523" s="37" t="s">
        <v>5</v>
      </c>
      <c r="G523" s="38">
        <v>27</v>
      </c>
      <c r="H523" s="39" t="str">
        <f>IF(D523="","",Pedido!$G523*Pedido!$D523)</f>
        <v/>
      </c>
    </row>
    <row r="524" spans="2:8" s="18" customFormat="1" ht="18.75" x14ac:dyDescent="0.3">
      <c r="B524" s="106">
        <v>104524</v>
      </c>
      <c r="C524" s="107" t="s">
        <v>598</v>
      </c>
      <c r="D524" s="29"/>
      <c r="E524" s="41" t="s">
        <v>131</v>
      </c>
      <c r="F524" s="42" t="s">
        <v>5</v>
      </c>
      <c r="G524" s="43">
        <v>180</v>
      </c>
      <c r="H524" s="44" t="str">
        <f>IF(D524="","",Pedido!$G524*Pedido!$D524)</f>
        <v/>
      </c>
    </row>
    <row r="525" spans="2:8" s="18" customFormat="1" ht="18.75" x14ac:dyDescent="0.3">
      <c r="B525" s="104">
        <v>3711</v>
      </c>
      <c r="C525" s="105" t="s">
        <v>599</v>
      </c>
      <c r="D525" s="29"/>
      <c r="E525" s="36" t="s">
        <v>132</v>
      </c>
      <c r="F525" s="37" t="s">
        <v>5</v>
      </c>
      <c r="G525" s="38">
        <v>18.2</v>
      </c>
      <c r="H525" s="39" t="str">
        <f>IF(D525="","",Pedido!$G525*Pedido!$D525)</f>
        <v/>
      </c>
    </row>
    <row r="526" spans="2:8" s="18" customFormat="1" ht="18.75" x14ac:dyDescent="0.3">
      <c r="B526" s="106">
        <v>3728</v>
      </c>
      <c r="C526" s="107" t="s">
        <v>600</v>
      </c>
      <c r="D526" s="29"/>
      <c r="E526" s="41" t="s">
        <v>133</v>
      </c>
      <c r="F526" s="42" t="s">
        <v>5</v>
      </c>
      <c r="G526" s="43">
        <v>20</v>
      </c>
      <c r="H526" s="44" t="str">
        <f>IF(D526="","",Pedido!$G526*Pedido!$D526)</f>
        <v/>
      </c>
    </row>
    <row r="527" spans="2:8" s="18" customFormat="1" ht="18.75" x14ac:dyDescent="0.3">
      <c r="B527" s="104">
        <v>3735</v>
      </c>
      <c r="C527" s="105" t="s">
        <v>601</v>
      </c>
      <c r="D527" s="29"/>
      <c r="E527" s="36" t="s">
        <v>134</v>
      </c>
      <c r="F527" s="37" t="s">
        <v>5</v>
      </c>
      <c r="G527" s="38">
        <v>25</v>
      </c>
      <c r="H527" s="39" t="str">
        <f>IF(D527="","",Pedido!$G527*Pedido!$D527)</f>
        <v/>
      </c>
    </row>
    <row r="528" spans="2:8" s="18" customFormat="1" ht="18.75" x14ac:dyDescent="0.3">
      <c r="B528" s="106">
        <v>3742</v>
      </c>
      <c r="C528" s="107" t="s">
        <v>602</v>
      </c>
      <c r="D528" s="29"/>
      <c r="E528" s="41" t="s">
        <v>49</v>
      </c>
      <c r="F528" s="42" t="s">
        <v>5</v>
      </c>
      <c r="G528" s="43">
        <v>33</v>
      </c>
      <c r="H528" s="44" t="str">
        <f>IF(D528="","",Pedido!$G528*Pedido!$D528)</f>
        <v/>
      </c>
    </row>
    <row r="529" spans="2:9" s="18" customFormat="1" ht="18.75" x14ac:dyDescent="0.3">
      <c r="B529" s="104">
        <v>3759</v>
      </c>
      <c r="C529" s="105" t="s">
        <v>603</v>
      </c>
      <c r="D529" s="29"/>
      <c r="E529" s="36" t="s">
        <v>135</v>
      </c>
      <c r="F529" s="37" t="s">
        <v>5</v>
      </c>
      <c r="G529" s="38">
        <v>22.5</v>
      </c>
      <c r="H529" s="39" t="str">
        <f>IF(D529="","",Pedido!$G529*Pedido!$D529)</f>
        <v/>
      </c>
    </row>
    <row r="530" spans="2:9" s="18" customFormat="1" ht="18.75" x14ac:dyDescent="0.3">
      <c r="B530" s="209">
        <v>84260</v>
      </c>
      <c r="C530" s="190" t="s">
        <v>604</v>
      </c>
      <c r="D530" s="207"/>
      <c r="E530" s="210" t="s">
        <v>136</v>
      </c>
      <c r="F530" s="211" t="s">
        <v>5</v>
      </c>
      <c r="G530" s="212">
        <v>107</v>
      </c>
      <c r="H530" s="213" t="str">
        <f>IF(D530="","",Pedido!$G530*Pedido!$D530)</f>
        <v/>
      </c>
    </row>
    <row r="531" spans="2:9" s="18" customFormat="1" ht="18.75" x14ac:dyDescent="0.3">
      <c r="B531" s="104">
        <v>107341</v>
      </c>
      <c r="C531" s="105" t="s">
        <v>605</v>
      </c>
      <c r="D531" s="29"/>
      <c r="E531" s="36" t="s">
        <v>136</v>
      </c>
      <c r="F531" s="37" t="s">
        <v>5</v>
      </c>
      <c r="G531" s="38">
        <v>106</v>
      </c>
      <c r="H531" s="39" t="str">
        <f>IF(D531="","",Pedido!$G531*Pedido!$D531)</f>
        <v/>
      </c>
    </row>
    <row r="532" spans="2:9" s="18" customFormat="1" ht="19.5" thickBot="1" x14ac:dyDescent="0.35">
      <c r="B532" s="4"/>
      <c r="C532" s="21"/>
      <c r="D532" s="4">
        <f>SUM(D372:D531)</f>
        <v>0</v>
      </c>
      <c r="E532" s="85"/>
      <c r="F532" s="4"/>
      <c r="G532" s="5"/>
      <c r="H532" s="5">
        <f>SUM(H372:H531)</f>
        <v>0</v>
      </c>
    </row>
    <row r="533" spans="2:9" s="18" customFormat="1" ht="28.9" customHeight="1" x14ac:dyDescent="0.3">
      <c r="B533" s="3"/>
      <c r="D533" s="3"/>
      <c r="E533" s="46"/>
      <c r="F533" s="3"/>
      <c r="G533" s="47"/>
      <c r="H533" s="47"/>
    </row>
    <row r="534" spans="2:9" s="18" customFormat="1" ht="26.25" x14ac:dyDescent="0.3">
      <c r="B534" s="16"/>
      <c r="C534" s="17"/>
      <c r="D534" s="28"/>
      <c r="E534" s="16" t="s">
        <v>706</v>
      </c>
      <c r="F534" s="17"/>
      <c r="G534" s="17"/>
      <c r="H534" s="27"/>
      <c r="I534" s="6"/>
    </row>
    <row r="535" spans="2:9" s="18" customFormat="1" ht="18.75" x14ac:dyDescent="0.3">
      <c r="B535" s="33" t="s">
        <v>778</v>
      </c>
      <c r="C535" s="32" t="s">
        <v>145</v>
      </c>
      <c r="D535" s="33" t="s">
        <v>3</v>
      </c>
      <c r="E535" s="32" t="s">
        <v>150</v>
      </c>
      <c r="F535" s="74" t="s">
        <v>4</v>
      </c>
      <c r="G535" s="33" t="s">
        <v>611</v>
      </c>
      <c r="H535" s="34" t="s">
        <v>235</v>
      </c>
    </row>
    <row r="536" spans="2:9" s="18" customFormat="1" ht="18.75" x14ac:dyDescent="0.3">
      <c r="B536" s="102">
        <v>932</v>
      </c>
      <c r="C536" s="103" t="s">
        <v>291</v>
      </c>
      <c r="D536" s="29"/>
      <c r="E536" s="55" t="s">
        <v>154</v>
      </c>
      <c r="F536" s="56" t="s">
        <v>146</v>
      </c>
      <c r="G536" s="45">
        <v>15.1</v>
      </c>
      <c r="H536" s="45" t="str">
        <f>IF(D536="","",Pedido!$G536*Pedido!$D536)</f>
        <v/>
      </c>
    </row>
    <row r="537" spans="2:9" s="18" customFormat="1" ht="18.75" x14ac:dyDescent="0.3">
      <c r="B537" s="117">
        <v>918</v>
      </c>
      <c r="C537" s="118" t="s">
        <v>754</v>
      </c>
      <c r="D537" s="29"/>
      <c r="E537" s="57" t="s">
        <v>153</v>
      </c>
      <c r="F537" s="53" t="s">
        <v>755</v>
      </c>
      <c r="G537" s="50">
        <v>14</v>
      </c>
      <c r="H537" s="50" t="str">
        <f>IF(D537="","",Pedido!$G537*Pedido!$D537)</f>
        <v/>
      </c>
    </row>
    <row r="538" spans="2:9" s="18" customFormat="1" ht="18.75" x14ac:dyDescent="0.3">
      <c r="B538" s="102">
        <v>925</v>
      </c>
      <c r="C538" s="103" t="s">
        <v>147</v>
      </c>
      <c r="D538" s="29"/>
      <c r="E538" s="55" t="s">
        <v>151</v>
      </c>
      <c r="F538" s="56" t="s">
        <v>5</v>
      </c>
      <c r="G538" s="45">
        <v>17.3</v>
      </c>
      <c r="H538" s="45" t="str">
        <f>IF(D538="","",Pedido!$G538*Pedido!$D538)</f>
        <v/>
      </c>
    </row>
    <row r="539" spans="2:9" s="18" customFormat="1" ht="19.5" thickBot="1" x14ac:dyDescent="0.35">
      <c r="B539" s="4"/>
      <c r="C539" s="21"/>
      <c r="D539" s="4">
        <f>SUM(D536:D538)</f>
        <v>0</v>
      </c>
      <c r="E539" s="85"/>
      <c r="F539" s="4"/>
      <c r="G539" s="5"/>
      <c r="H539" s="5">
        <f>SUM(H536:H538)</f>
        <v>0</v>
      </c>
    </row>
    <row r="540" spans="2:9" ht="18.75" x14ac:dyDescent="0.3">
      <c r="C540" s="18"/>
      <c r="D540" s="18"/>
      <c r="E540" s="3"/>
      <c r="F540" s="18"/>
      <c r="G540" s="18"/>
      <c r="H540" s="18"/>
      <c r="I540" s="18"/>
    </row>
    <row r="541" spans="2:9" x14ac:dyDescent="0.25"/>
    <row r="542" spans="2:9" x14ac:dyDescent="0.25"/>
    <row r="543" spans="2:9" x14ac:dyDescent="0.25">
      <c r="E543" s="2"/>
      <c r="F543" s="1"/>
    </row>
    <row r="544" spans="2:9" x14ac:dyDescent="0.25">
      <c r="E544" s="2"/>
      <c r="F544" s="19"/>
    </row>
    <row r="545" spans="5:8" x14ac:dyDescent="0.25">
      <c r="E545" s="2"/>
      <c r="F545" s="19"/>
      <c r="H545" s="20"/>
    </row>
    <row r="546" spans="5:8" x14ac:dyDescent="0.25">
      <c r="E546" s="2"/>
      <c r="F546" s="19"/>
    </row>
    <row r="547" spans="5:8" x14ac:dyDescent="0.25">
      <c r="E547" s="2"/>
      <c r="F547" s="19"/>
    </row>
    <row r="548" spans="5:8" x14ac:dyDescent="0.25">
      <c r="E548" s="2"/>
      <c r="F548" s="19"/>
    </row>
    <row r="549" spans="5:8" x14ac:dyDescent="0.25">
      <c r="E549" s="2"/>
      <c r="F549" s="19"/>
    </row>
    <row r="550" spans="5:8" x14ac:dyDescent="0.25">
      <c r="E550" s="2"/>
      <c r="F550" s="19"/>
    </row>
    <row r="551" spans="5:8" x14ac:dyDescent="0.25">
      <c r="E551" s="2"/>
      <c r="F551" s="19"/>
    </row>
    <row r="552" spans="5:8" x14ac:dyDescent="0.25">
      <c r="E552" s="2"/>
      <c r="F552" s="19"/>
    </row>
    <row r="553" spans="5:8" x14ac:dyDescent="0.25">
      <c r="E553" s="2"/>
      <c r="F553" s="19"/>
    </row>
    <row r="554" spans="5:8" x14ac:dyDescent="0.25"/>
    <row r="555" spans="5:8" x14ac:dyDescent="0.25"/>
    <row r="556" spans="5:8" x14ac:dyDescent="0.25"/>
    <row r="557" spans="5:8" x14ac:dyDescent="0.25"/>
    <row r="558" spans="5:8" x14ac:dyDescent="0.25"/>
    <row r="559" spans="5:8" x14ac:dyDescent="0.25"/>
    <row r="560" spans="5:8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spans="7:7" x14ac:dyDescent="0.25"/>
    <row r="1026" spans="7:7" x14ac:dyDescent="0.25"/>
    <row r="1027" spans="7:7" x14ac:dyDescent="0.25"/>
    <row r="1028" spans="7:7" x14ac:dyDescent="0.25"/>
    <row r="1029" spans="7:7" x14ac:dyDescent="0.25"/>
    <row r="1030" spans="7:7" x14ac:dyDescent="0.25"/>
    <row r="1031" spans="7:7" x14ac:dyDescent="0.25"/>
    <row r="1032" spans="7:7" x14ac:dyDescent="0.25"/>
    <row r="1033" spans="7:7" x14ac:dyDescent="0.25"/>
    <row r="1034" spans="7:7" x14ac:dyDescent="0.25"/>
    <row r="1035" spans="7:7" x14ac:dyDescent="0.25"/>
    <row r="1036" spans="7:7" x14ac:dyDescent="0.25"/>
    <row r="1037" spans="7:7" x14ac:dyDescent="0.25">
      <c r="G1037" s="86"/>
    </row>
    <row r="1038" spans="7:7" x14ac:dyDescent="0.25"/>
    <row r="1039" spans="7:7" x14ac:dyDescent="0.25"/>
    <row r="1040" spans="7:7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</sheetData>
  <sheetProtection algorithmName="SHA-512" hashValue="YPTM1Q5R09/BnR0cU6u1fK9Cjaal81DpYFDsd7tmDWN4kqmCm2pvdFSBapoJjf7v+vONFD9ohqluZLFsKKp4gg==" saltValue="E09+Sb+TjSiyBKX65Od0ug==" spinCount="100000" sheet="1" objects="1" scenarios="1"/>
  <mergeCells count="34">
    <mergeCell ref="B24:I24"/>
    <mergeCell ref="N29:P29"/>
    <mergeCell ref="N30:P30"/>
    <mergeCell ref="N42:P43"/>
    <mergeCell ref="F42:H42"/>
    <mergeCell ref="D35:D36"/>
    <mergeCell ref="C35:C36"/>
    <mergeCell ref="C37:C38"/>
    <mergeCell ref="I93:I258"/>
    <mergeCell ref="I72:I77"/>
    <mergeCell ref="I79:I86"/>
    <mergeCell ref="B14:G15"/>
    <mergeCell ref="E26:H26"/>
    <mergeCell ref="E18:I18"/>
    <mergeCell ref="E17:I17"/>
    <mergeCell ref="E19:I19"/>
    <mergeCell ref="E20:I20"/>
    <mergeCell ref="E21:I21"/>
    <mergeCell ref="B17:D17"/>
    <mergeCell ref="B18:D18"/>
    <mergeCell ref="B19:D19"/>
    <mergeCell ref="B20:D20"/>
    <mergeCell ref="B21:D21"/>
    <mergeCell ref="C26:D26"/>
    <mergeCell ref="B45:I45"/>
    <mergeCell ref="I54:I70"/>
    <mergeCell ref="B28:B41"/>
    <mergeCell ref="B43:I44"/>
    <mergeCell ref="D37:D41"/>
    <mergeCell ref="I47:I52"/>
    <mergeCell ref="E40:E41"/>
    <mergeCell ref="F40:F41"/>
    <mergeCell ref="G40:G41"/>
    <mergeCell ref="H40:H41"/>
  </mergeCells>
  <conditionalFormatting sqref="B28">
    <cfRule type="cellIs" dxfId="7" priority="1" operator="equal">
      <formula>"PARABÉNS, CADASTRO COMPLETO"</formula>
    </cfRule>
  </conditionalFormatting>
  <pageMargins left="0.511811024" right="0.511811024" top="0.78740157499999996" bottom="0.78740157499999996" header="0.31496062000000002" footer="0.31496062000000002"/>
  <pageSetup paperSize="9" scale="45" fitToHeight="0" orientation="portrait" r:id="rId1"/>
  <rowBreaks count="2" manualBreakCount="2">
    <brk id="257" max="16383" man="1"/>
    <brk id="53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 filterMode="1"/>
  <dimension ref="A1:XFD558"/>
  <sheetViews>
    <sheetView showGridLines="0" workbookViewId="0">
      <selection activeCell="C202" sqref="C202"/>
    </sheetView>
  </sheetViews>
  <sheetFormatPr defaultColWidth="0" defaultRowHeight="18.75" x14ac:dyDescent="0.3"/>
  <cols>
    <col min="1" max="1" width="13.28515625" style="2" customWidth="1"/>
    <col min="2" max="2" width="18.140625" style="54" bestFit="1" customWidth="1"/>
    <col min="3" max="3" width="46.28515625" style="18" customWidth="1"/>
    <col min="4" max="4" width="17.85546875" style="3" bestFit="1" customWidth="1"/>
    <col min="5" max="5" width="15.7109375" style="3" bestFit="1" customWidth="1"/>
    <col min="6" max="6" width="16.42578125" style="47" bestFit="1" customWidth="1"/>
    <col min="7" max="7" width="16.7109375" style="18" customWidth="1"/>
    <col min="8" max="16384" width="8.85546875" style="2" hidden="1"/>
  </cols>
  <sheetData>
    <row r="1" spans="1:16384" ht="18.75" customHeight="1" x14ac:dyDescent="0.25">
      <c r="A1" s="304" t="s">
        <v>710</v>
      </c>
      <c r="B1" s="305"/>
      <c r="C1" s="58" t="str">
        <f>IF(Pedido!D28=0,"",Pedido!D28)</f>
        <v/>
      </c>
      <c r="D1" s="59" t="s">
        <v>298</v>
      </c>
      <c r="E1" s="310" t="s">
        <v>299</v>
      </c>
      <c r="F1" s="311"/>
      <c r="G1" s="60" t="s">
        <v>300</v>
      </c>
    </row>
    <row r="2" spans="1:16384" ht="18.75" customHeight="1" x14ac:dyDescent="0.25">
      <c r="A2" s="304" t="s">
        <v>606</v>
      </c>
      <c r="B2" s="305"/>
      <c r="C2" s="82" t="str">
        <f>IF(Pedido!D29=0,"",Pedido!D29)</f>
        <v/>
      </c>
      <c r="D2" s="61" t="s">
        <v>1068</v>
      </c>
      <c r="E2" s="300">
        <f>Pedido!F29</f>
        <v>0</v>
      </c>
      <c r="F2" s="301"/>
      <c r="G2" s="81">
        <f>Pedido!G29</f>
        <v>0</v>
      </c>
    </row>
    <row r="3" spans="1:16384" ht="18.75" customHeight="1" x14ac:dyDescent="0.25">
      <c r="A3" s="304" t="s">
        <v>607</v>
      </c>
      <c r="B3" s="305"/>
      <c r="C3" s="83" t="str">
        <f>IF(Pedido!D30="","",Pedido!D30)</f>
        <v/>
      </c>
      <c r="D3" s="61" t="s">
        <v>996</v>
      </c>
      <c r="E3" s="300">
        <f>Pedido!F30</f>
        <v>0</v>
      </c>
      <c r="F3" s="301"/>
      <c r="G3" s="81">
        <f>Pedido!G30</f>
        <v>0</v>
      </c>
    </row>
    <row r="4" spans="1:16384" ht="18.75" customHeight="1" x14ac:dyDescent="0.25">
      <c r="A4" s="304" t="s">
        <v>709</v>
      </c>
      <c r="B4" s="305"/>
      <c r="C4" s="82" t="str">
        <f>IF(Pedido!D31=0,"",Pedido!D31)</f>
        <v/>
      </c>
      <c r="D4" s="61" t="s">
        <v>1016</v>
      </c>
      <c r="E4" s="300">
        <f>Pedido!F31</f>
        <v>0</v>
      </c>
      <c r="F4" s="301"/>
      <c r="G4" s="81">
        <f>Pedido!G31</f>
        <v>0</v>
      </c>
    </row>
    <row r="5" spans="1:16384" ht="18.75" customHeight="1" x14ac:dyDescent="0.25">
      <c r="A5" s="304" t="s">
        <v>608</v>
      </c>
      <c r="B5" s="305"/>
      <c r="C5" s="58" t="str">
        <f>IF(Pedido!D32=0,"",Pedido!D32)</f>
        <v/>
      </c>
      <c r="D5" s="61" t="s">
        <v>1017</v>
      </c>
      <c r="E5" s="300">
        <f>Pedido!F32</f>
        <v>0</v>
      </c>
      <c r="F5" s="301"/>
      <c r="G5" s="81">
        <f>Pedido!G32</f>
        <v>0</v>
      </c>
    </row>
    <row r="6" spans="1:16384" ht="18.75" customHeight="1" x14ac:dyDescent="0.25">
      <c r="A6" s="304" t="s">
        <v>609</v>
      </c>
      <c r="B6" s="305"/>
      <c r="C6" s="58" t="str">
        <f>IF(Pedido!D33=0,"",Pedido!D33)</f>
        <v/>
      </c>
      <c r="D6" s="61" t="s">
        <v>703</v>
      </c>
      <c r="E6" s="300">
        <f>Pedido!F33</f>
        <v>0</v>
      </c>
      <c r="F6" s="301"/>
      <c r="G6" s="81">
        <f>Pedido!G33</f>
        <v>0</v>
      </c>
    </row>
    <row r="7" spans="1:16384" ht="18.75" customHeight="1" x14ac:dyDescent="0.25">
      <c r="A7" s="304" t="s">
        <v>617</v>
      </c>
      <c r="B7" s="305"/>
      <c r="C7" s="82" t="str">
        <f>IF(Pedido!D34=0,"",Pedido!D34)</f>
        <v/>
      </c>
      <c r="D7" s="61" t="s">
        <v>256</v>
      </c>
      <c r="E7" s="300">
        <f>Pedido!F34</f>
        <v>0</v>
      </c>
      <c r="F7" s="301"/>
      <c r="G7" s="81">
        <f>Pedido!G34</f>
        <v>0</v>
      </c>
    </row>
    <row r="8" spans="1:16384" ht="18.75" customHeight="1" x14ac:dyDescent="0.25">
      <c r="A8" s="302" t="s">
        <v>790</v>
      </c>
      <c r="B8" s="303"/>
      <c r="C8" s="307" t="str">
        <f>IF(Pedido!D35=0,"",Pedido!D35)</f>
        <v/>
      </c>
      <c r="D8" s="61" t="s">
        <v>704</v>
      </c>
      <c r="E8" s="300">
        <f>Pedido!F35</f>
        <v>0</v>
      </c>
      <c r="F8" s="301"/>
      <c r="G8" s="81">
        <f>Pedido!G35</f>
        <v>0</v>
      </c>
    </row>
    <row r="9" spans="1:16384" ht="17.25" customHeight="1" x14ac:dyDescent="0.25">
      <c r="A9" s="302"/>
      <c r="B9" s="303"/>
      <c r="C9" s="308"/>
      <c r="D9" s="63" t="s">
        <v>158</v>
      </c>
      <c r="E9" s="300">
        <f>Pedido!F36</f>
        <v>0</v>
      </c>
      <c r="F9" s="301"/>
      <c r="G9" s="81">
        <f>Pedido!G36</f>
        <v>0</v>
      </c>
      <c r="H9" s="63"/>
      <c r="I9" s="298"/>
      <c r="J9" s="299"/>
      <c r="K9" s="81"/>
      <c r="L9" s="63"/>
      <c r="M9" s="298"/>
      <c r="N9" s="299"/>
      <c r="O9" s="81"/>
      <c r="P9" s="63"/>
      <c r="Q9" s="298"/>
      <c r="R9" s="299"/>
      <c r="S9" s="81"/>
      <c r="T9" s="63"/>
      <c r="U9" s="298"/>
      <c r="V9" s="299"/>
      <c r="W9" s="81"/>
      <c r="X9" s="63"/>
      <c r="Y9" s="298"/>
      <c r="Z9" s="299"/>
      <c r="AA9" s="81"/>
      <c r="AB9" s="63"/>
      <c r="AC9" s="298"/>
      <c r="AD9" s="299"/>
      <c r="AE9" s="81"/>
      <c r="AF9" s="63"/>
      <c r="AG9" s="298"/>
      <c r="AH9" s="299"/>
      <c r="AI9" s="81"/>
      <c r="AJ9" s="63"/>
      <c r="AK9" s="298"/>
      <c r="AL9" s="299"/>
      <c r="AM9" s="81"/>
      <c r="AN9" s="63"/>
      <c r="AO9" s="298"/>
      <c r="AP9" s="299"/>
      <c r="AQ9" s="81"/>
      <c r="AR9" s="63"/>
      <c r="AS9" s="298"/>
      <c r="AT9" s="299"/>
      <c r="AU9" s="81"/>
      <c r="AV9" s="63"/>
      <c r="AW9" s="298"/>
      <c r="AX9" s="299"/>
      <c r="AY9" s="81"/>
      <c r="AZ9" s="63"/>
      <c r="BA9" s="298"/>
      <c r="BB9" s="299"/>
      <c r="BC9" s="81"/>
      <c r="BD9" s="63"/>
      <c r="BE9" s="298"/>
      <c r="BF9" s="299"/>
      <c r="BG9" s="81"/>
      <c r="BH9" s="63"/>
      <c r="BI9" s="298"/>
      <c r="BJ9" s="299"/>
      <c r="BK9" s="81"/>
      <c r="BL9" s="63"/>
      <c r="BM9" s="298"/>
      <c r="BN9" s="299"/>
      <c r="BO9" s="81"/>
      <c r="BP9" s="63"/>
      <c r="BQ9" s="298"/>
      <c r="BR9" s="299"/>
      <c r="BS9" s="81"/>
      <c r="BT9" s="63"/>
      <c r="BU9" s="298"/>
      <c r="BV9" s="299"/>
      <c r="BW9" s="81"/>
      <c r="BX9" s="63"/>
      <c r="BY9" s="298"/>
      <c r="BZ9" s="299"/>
      <c r="CA9" s="81"/>
      <c r="CB9" s="63"/>
      <c r="CC9" s="298"/>
      <c r="CD9" s="299"/>
      <c r="CE9" s="81"/>
      <c r="CF9" s="63"/>
      <c r="CG9" s="298"/>
      <c r="CH9" s="299"/>
      <c r="CI9" s="81"/>
      <c r="CJ9" s="63"/>
      <c r="CK9" s="298"/>
      <c r="CL9" s="299"/>
      <c r="CM9" s="81"/>
      <c r="CN9" s="63"/>
      <c r="CO9" s="298"/>
      <c r="CP9" s="299"/>
      <c r="CQ9" s="81"/>
      <c r="CR9" s="63"/>
      <c r="CS9" s="298"/>
      <c r="CT9" s="299"/>
      <c r="CU9" s="81"/>
      <c r="CV9" s="63"/>
      <c r="CW9" s="298"/>
      <c r="CX9" s="299"/>
      <c r="CY9" s="81"/>
      <c r="CZ9" s="63"/>
      <c r="DA9" s="298"/>
      <c r="DB9" s="299"/>
      <c r="DC9" s="81"/>
      <c r="DD9" s="63"/>
      <c r="DE9" s="298"/>
      <c r="DF9" s="299"/>
      <c r="DG9" s="81"/>
      <c r="DH9" s="63"/>
      <c r="DI9" s="298"/>
      <c r="DJ9" s="299"/>
      <c r="DK9" s="81"/>
      <c r="DL9" s="63"/>
      <c r="DM9" s="298"/>
      <c r="DN9" s="299"/>
      <c r="DO9" s="81"/>
      <c r="DP9" s="63"/>
      <c r="DQ9" s="298"/>
      <c r="DR9" s="299"/>
      <c r="DS9" s="81"/>
      <c r="DT9" s="63"/>
      <c r="DU9" s="298"/>
      <c r="DV9" s="299"/>
      <c r="DW9" s="81"/>
      <c r="DX9" s="63"/>
      <c r="DY9" s="298"/>
      <c r="DZ9" s="299"/>
      <c r="EA9" s="81"/>
      <c r="EB9" s="63"/>
      <c r="EC9" s="298"/>
      <c r="ED9" s="299"/>
      <c r="EE9" s="81"/>
      <c r="EF9" s="63"/>
      <c r="EG9" s="298"/>
      <c r="EH9" s="299"/>
      <c r="EI9" s="81"/>
      <c r="EJ9" s="63"/>
      <c r="EK9" s="298"/>
      <c r="EL9" s="299"/>
      <c r="EM9" s="81"/>
      <c r="EN9" s="63"/>
      <c r="EO9" s="298"/>
      <c r="EP9" s="299"/>
      <c r="EQ9" s="81"/>
      <c r="ER9" s="63"/>
      <c r="ES9" s="298"/>
      <c r="ET9" s="299"/>
      <c r="EU9" s="81"/>
      <c r="EV9" s="63"/>
      <c r="EW9" s="298"/>
      <c r="EX9" s="299"/>
      <c r="EY9" s="81"/>
      <c r="EZ9" s="63"/>
      <c r="FA9" s="298"/>
      <c r="FB9" s="299"/>
      <c r="FC9" s="81"/>
      <c r="FD9" s="63"/>
      <c r="FE9" s="298"/>
      <c r="FF9" s="299"/>
      <c r="FG9" s="81"/>
      <c r="FH9" s="63"/>
      <c r="FI9" s="298"/>
      <c r="FJ9" s="299"/>
      <c r="FK9" s="81"/>
      <c r="FL9" s="63"/>
      <c r="FM9" s="298"/>
      <c r="FN9" s="299"/>
      <c r="FO9" s="81"/>
      <c r="FP9" s="63"/>
      <c r="FQ9" s="298"/>
      <c r="FR9" s="299"/>
      <c r="FS9" s="81"/>
      <c r="FT9" s="63"/>
      <c r="FU9" s="298"/>
      <c r="FV9" s="299"/>
      <c r="FW9" s="81"/>
      <c r="FX9" s="63"/>
      <c r="FY9" s="298"/>
      <c r="FZ9" s="299"/>
      <c r="GA9" s="81"/>
      <c r="GB9" s="63"/>
      <c r="GC9" s="298"/>
      <c r="GD9" s="299"/>
      <c r="GE9" s="81"/>
      <c r="GF9" s="63"/>
      <c r="GG9" s="298"/>
      <c r="GH9" s="299"/>
      <c r="GI9" s="81"/>
      <c r="GJ9" s="63"/>
      <c r="GK9" s="298"/>
      <c r="GL9" s="299"/>
      <c r="GM9" s="81"/>
      <c r="GN9" s="63"/>
      <c r="GO9" s="298"/>
      <c r="GP9" s="299"/>
      <c r="GQ9" s="81"/>
      <c r="GR9" s="63"/>
      <c r="GS9" s="298"/>
      <c r="GT9" s="299"/>
      <c r="GU9" s="81"/>
      <c r="GV9" s="63"/>
      <c r="GW9" s="298"/>
      <c r="GX9" s="299"/>
      <c r="GY9" s="81"/>
      <c r="GZ9" s="63"/>
      <c r="HA9" s="298"/>
      <c r="HB9" s="299"/>
      <c r="HC9" s="81"/>
      <c r="HD9" s="63"/>
      <c r="HE9" s="298"/>
      <c r="HF9" s="299"/>
      <c r="HG9" s="81"/>
      <c r="HH9" s="63"/>
      <c r="HI9" s="298"/>
      <c r="HJ9" s="299"/>
      <c r="HK9" s="81"/>
      <c r="HL9" s="63"/>
      <c r="HM9" s="298"/>
      <c r="HN9" s="299"/>
      <c r="HO9" s="81"/>
      <c r="HP9" s="63"/>
      <c r="HQ9" s="298"/>
      <c r="HR9" s="299"/>
      <c r="HS9" s="81"/>
      <c r="HT9" s="63"/>
      <c r="HU9" s="298"/>
      <c r="HV9" s="299"/>
      <c r="HW9" s="81"/>
      <c r="HX9" s="63"/>
      <c r="HY9" s="298"/>
      <c r="HZ9" s="299"/>
      <c r="IA9" s="81"/>
      <c r="IB9" s="63"/>
      <c r="IC9" s="298"/>
      <c r="ID9" s="299"/>
      <c r="IE9" s="81"/>
      <c r="IF9" s="63"/>
      <c r="IG9" s="298"/>
      <c r="IH9" s="299"/>
      <c r="II9" s="81"/>
      <c r="IJ9" s="63"/>
      <c r="IK9" s="298"/>
      <c r="IL9" s="299"/>
      <c r="IM9" s="81"/>
      <c r="IN9" s="63"/>
      <c r="IO9" s="298"/>
      <c r="IP9" s="299"/>
      <c r="IQ9" s="81"/>
      <c r="IR9" s="63"/>
      <c r="IS9" s="298"/>
      <c r="IT9" s="299"/>
      <c r="IU9" s="81"/>
      <c r="IV9" s="63"/>
      <c r="IW9" s="298"/>
      <c r="IX9" s="299"/>
      <c r="IY9" s="81"/>
      <c r="IZ9" s="63"/>
      <c r="JA9" s="298"/>
      <c r="JB9" s="299"/>
      <c r="JC9" s="81"/>
      <c r="JD9" s="63"/>
      <c r="JE9" s="298"/>
      <c r="JF9" s="299"/>
      <c r="JG9" s="81"/>
      <c r="JH9" s="63"/>
      <c r="JI9" s="298"/>
      <c r="JJ9" s="299"/>
      <c r="JK9" s="81"/>
      <c r="JL9" s="63"/>
      <c r="JM9" s="298"/>
      <c r="JN9" s="299"/>
      <c r="JO9" s="81"/>
      <c r="JP9" s="63"/>
      <c r="JQ9" s="298"/>
      <c r="JR9" s="299"/>
      <c r="JS9" s="81"/>
      <c r="JT9" s="63"/>
      <c r="JU9" s="298"/>
      <c r="JV9" s="299"/>
      <c r="JW9" s="81"/>
      <c r="JX9" s="63"/>
      <c r="JY9" s="298"/>
      <c r="JZ9" s="299"/>
      <c r="KA9" s="81"/>
      <c r="KB9" s="63"/>
      <c r="KC9" s="298"/>
      <c r="KD9" s="299"/>
      <c r="KE9" s="81"/>
      <c r="KF9" s="63"/>
      <c r="KG9" s="298"/>
      <c r="KH9" s="299"/>
      <c r="KI9" s="81"/>
      <c r="KJ9" s="63"/>
      <c r="KK9" s="298"/>
      <c r="KL9" s="299"/>
      <c r="KM9" s="81"/>
      <c r="KN9" s="63"/>
      <c r="KO9" s="298"/>
      <c r="KP9" s="299"/>
      <c r="KQ9" s="81"/>
      <c r="KR9" s="63"/>
      <c r="KS9" s="298"/>
      <c r="KT9" s="299"/>
      <c r="KU9" s="81"/>
      <c r="KV9" s="63"/>
      <c r="KW9" s="298"/>
      <c r="KX9" s="299"/>
      <c r="KY9" s="81"/>
      <c r="KZ9" s="63"/>
      <c r="LA9" s="298"/>
      <c r="LB9" s="299"/>
      <c r="LC9" s="81"/>
      <c r="LD9" s="63"/>
      <c r="LE9" s="298"/>
      <c r="LF9" s="299"/>
      <c r="LG9" s="81"/>
      <c r="LH9" s="63"/>
      <c r="LI9" s="298"/>
      <c r="LJ9" s="299"/>
      <c r="LK9" s="81"/>
      <c r="LL9" s="63"/>
      <c r="LM9" s="298"/>
      <c r="LN9" s="299"/>
      <c r="LO9" s="81"/>
      <c r="LP9" s="63"/>
      <c r="LQ9" s="298"/>
      <c r="LR9" s="299"/>
      <c r="LS9" s="81"/>
      <c r="LT9" s="63"/>
      <c r="LU9" s="298"/>
      <c r="LV9" s="299"/>
      <c r="LW9" s="81"/>
      <c r="LX9" s="63"/>
      <c r="LY9" s="298"/>
      <c r="LZ9" s="299"/>
      <c r="MA9" s="81"/>
      <c r="MB9" s="63"/>
      <c r="MC9" s="298"/>
      <c r="MD9" s="299"/>
      <c r="ME9" s="81"/>
      <c r="MF9" s="63"/>
      <c r="MG9" s="298"/>
      <c r="MH9" s="299"/>
      <c r="MI9" s="81"/>
      <c r="MJ9" s="63"/>
      <c r="MK9" s="298"/>
      <c r="ML9" s="299"/>
      <c r="MM9" s="81"/>
      <c r="MN9" s="63"/>
      <c r="MO9" s="298"/>
      <c r="MP9" s="299"/>
      <c r="MQ9" s="81"/>
      <c r="MR9" s="63"/>
      <c r="MS9" s="298"/>
      <c r="MT9" s="299"/>
      <c r="MU9" s="81"/>
      <c r="MV9" s="63"/>
      <c r="MW9" s="298"/>
      <c r="MX9" s="299"/>
      <c r="MY9" s="81"/>
      <c r="MZ9" s="63"/>
      <c r="NA9" s="298"/>
      <c r="NB9" s="299"/>
      <c r="NC9" s="81"/>
      <c r="ND9" s="63"/>
      <c r="NE9" s="298"/>
      <c r="NF9" s="299"/>
      <c r="NG9" s="81"/>
      <c r="NH9" s="63"/>
      <c r="NI9" s="298"/>
      <c r="NJ9" s="299"/>
      <c r="NK9" s="81"/>
      <c r="NL9" s="63"/>
      <c r="NM9" s="298"/>
      <c r="NN9" s="299"/>
      <c r="NO9" s="81"/>
      <c r="NP9" s="63"/>
      <c r="NQ9" s="298"/>
      <c r="NR9" s="299"/>
      <c r="NS9" s="81"/>
      <c r="NT9" s="63"/>
      <c r="NU9" s="298"/>
      <c r="NV9" s="299"/>
      <c r="NW9" s="81"/>
      <c r="NX9" s="63"/>
      <c r="NY9" s="298"/>
      <c r="NZ9" s="299"/>
      <c r="OA9" s="81"/>
      <c r="OB9" s="63"/>
      <c r="OC9" s="298"/>
      <c r="OD9" s="299"/>
      <c r="OE9" s="81"/>
      <c r="OF9" s="63"/>
      <c r="OG9" s="298"/>
      <c r="OH9" s="299"/>
      <c r="OI9" s="81"/>
      <c r="OJ9" s="63"/>
      <c r="OK9" s="298"/>
      <c r="OL9" s="299"/>
      <c r="OM9" s="81"/>
      <c r="ON9" s="63"/>
      <c r="OO9" s="298"/>
      <c r="OP9" s="299"/>
      <c r="OQ9" s="81"/>
      <c r="OR9" s="63"/>
      <c r="OS9" s="298"/>
      <c r="OT9" s="299"/>
      <c r="OU9" s="81"/>
      <c r="OV9" s="63"/>
      <c r="OW9" s="298"/>
      <c r="OX9" s="299"/>
      <c r="OY9" s="81"/>
      <c r="OZ9" s="63"/>
      <c r="PA9" s="298"/>
      <c r="PB9" s="299"/>
      <c r="PC9" s="81"/>
      <c r="PD9" s="63"/>
      <c r="PE9" s="298"/>
      <c r="PF9" s="299"/>
      <c r="PG9" s="81"/>
      <c r="PH9" s="63"/>
      <c r="PI9" s="298"/>
      <c r="PJ9" s="299"/>
      <c r="PK9" s="81"/>
      <c r="PL9" s="63"/>
      <c r="PM9" s="298"/>
      <c r="PN9" s="299"/>
      <c r="PO9" s="81"/>
      <c r="PP9" s="63"/>
      <c r="PQ9" s="298"/>
      <c r="PR9" s="299"/>
      <c r="PS9" s="81"/>
      <c r="PT9" s="63"/>
      <c r="PU9" s="298"/>
      <c r="PV9" s="299"/>
      <c r="PW9" s="81"/>
      <c r="PX9" s="63"/>
      <c r="PY9" s="298"/>
      <c r="PZ9" s="299"/>
      <c r="QA9" s="81"/>
      <c r="QB9" s="63"/>
      <c r="QC9" s="298"/>
      <c r="QD9" s="299"/>
      <c r="QE9" s="81"/>
      <c r="QF9" s="63"/>
      <c r="QG9" s="298"/>
      <c r="QH9" s="299"/>
      <c r="QI9" s="81"/>
      <c r="QJ9" s="63"/>
      <c r="QK9" s="298"/>
      <c r="QL9" s="299"/>
      <c r="QM9" s="81"/>
      <c r="QN9" s="63"/>
      <c r="QO9" s="298"/>
      <c r="QP9" s="299"/>
      <c r="QQ9" s="81"/>
      <c r="QR9" s="63"/>
      <c r="QS9" s="298"/>
      <c r="QT9" s="299"/>
      <c r="QU9" s="81"/>
      <c r="QV9" s="63"/>
      <c r="QW9" s="298"/>
      <c r="QX9" s="299"/>
      <c r="QY9" s="81"/>
      <c r="QZ9" s="63"/>
      <c r="RA9" s="298"/>
      <c r="RB9" s="299"/>
      <c r="RC9" s="81"/>
      <c r="RD9" s="63"/>
      <c r="RE9" s="298"/>
      <c r="RF9" s="299"/>
      <c r="RG9" s="81"/>
      <c r="RH9" s="63"/>
      <c r="RI9" s="298"/>
      <c r="RJ9" s="299"/>
      <c r="RK9" s="81"/>
      <c r="RL9" s="63"/>
      <c r="RM9" s="298"/>
      <c r="RN9" s="299"/>
      <c r="RO9" s="81"/>
      <c r="RP9" s="63"/>
      <c r="RQ9" s="298"/>
      <c r="RR9" s="299"/>
      <c r="RS9" s="81"/>
      <c r="RT9" s="63"/>
      <c r="RU9" s="298"/>
      <c r="RV9" s="299"/>
      <c r="RW9" s="81"/>
      <c r="RX9" s="63"/>
      <c r="RY9" s="298"/>
      <c r="RZ9" s="299"/>
      <c r="SA9" s="81"/>
      <c r="SB9" s="63"/>
      <c r="SC9" s="298"/>
      <c r="SD9" s="299"/>
      <c r="SE9" s="81"/>
      <c r="SF9" s="63"/>
      <c r="SG9" s="298"/>
      <c r="SH9" s="299"/>
      <c r="SI9" s="81"/>
      <c r="SJ9" s="63"/>
      <c r="SK9" s="298"/>
      <c r="SL9" s="299"/>
      <c r="SM9" s="81"/>
      <c r="SN9" s="63"/>
      <c r="SO9" s="298"/>
      <c r="SP9" s="299"/>
      <c r="SQ9" s="81"/>
      <c r="SR9" s="63"/>
      <c r="SS9" s="298"/>
      <c r="ST9" s="299"/>
      <c r="SU9" s="81"/>
      <c r="SV9" s="63"/>
      <c r="SW9" s="298"/>
      <c r="SX9" s="299"/>
      <c r="SY9" s="81"/>
      <c r="SZ9" s="63"/>
      <c r="TA9" s="298"/>
      <c r="TB9" s="299"/>
      <c r="TC9" s="81"/>
      <c r="TD9" s="63"/>
      <c r="TE9" s="298"/>
      <c r="TF9" s="299"/>
      <c r="TG9" s="81"/>
      <c r="TH9" s="63"/>
      <c r="TI9" s="298"/>
      <c r="TJ9" s="299"/>
      <c r="TK9" s="81"/>
      <c r="TL9" s="63"/>
      <c r="TM9" s="298"/>
      <c r="TN9" s="299"/>
      <c r="TO9" s="81"/>
      <c r="TP9" s="63"/>
      <c r="TQ9" s="298"/>
      <c r="TR9" s="299"/>
      <c r="TS9" s="81"/>
      <c r="TT9" s="63"/>
      <c r="TU9" s="298"/>
      <c r="TV9" s="299"/>
      <c r="TW9" s="81"/>
      <c r="TX9" s="63"/>
      <c r="TY9" s="298"/>
      <c r="TZ9" s="299"/>
      <c r="UA9" s="81"/>
      <c r="UB9" s="63"/>
      <c r="UC9" s="298"/>
      <c r="UD9" s="299"/>
      <c r="UE9" s="81"/>
      <c r="UF9" s="63"/>
      <c r="UG9" s="298"/>
      <c r="UH9" s="299"/>
      <c r="UI9" s="81"/>
      <c r="UJ9" s="63"/>
      <c r="UK9" s="298"/>
      <c r="UL9" s="299"/>
      <c r="UM9" s="81"/>
      <c r="UN9" s="63"/>
      <c r="UO9" s="298"/>
      <c r="UP9" s="299"/>
      <c r="UQ9" s="81"/>
      <c r="UR9" s="63"/>
      <c r="US9" s="298"/>
      <c r="UT9" s="299"/>
      <c r="UU9" s="81"/>
      <c r="UV9" s="63"/>
      <c r="UW9" s="298"/>
      <c r="UX9" s="299"/>
      <c r="UY9" s="81"/>
      <c r="UZ9" s="63"/>
      <c r="VA9" s="298"/>
      <c r="VB9" s="299"/>
      <c r="VC9" s="81"/>
      <c r="VD9" s="63"/>
      <c r="VE9" s="298"/>
      <c r="VF9" s="299"/>
      <c r="VG9" s="81"/>
      <c r="VH9" s="63"/>
      <c r="VI9" s="298"/>
      <c r="VJ9" s="299"/>
      <c r="VK9" s="81"/>
      <c r="VL9" s="63"/>
      <c r="VM9" s="298"/>
      <c r="VN9" s="299"/>
      <c r="VO9" s="81"/>
      <c r="VP9" s="63"/>
      <c r="VQ9" s="298"/>
      <c r="VR9" s="299"/>
      <c r="VS9" s="81"/>
      <c r="VT9" s="63"/>
      <c r="VU9" s="298"/>
      <c r="VV9" s="299"/>
      <c r="VW9" s="81"/>
      <c r="VX9" s="63"/>
      <c r="VY9" s="298"/>
      <c r="VZ9" s="299"/>
      <c r="WA9" s="81"/>
      <c r="WB9" s="63"/>
      <c r="WC9" s="298"/>
      <c r="WD9" s="299"/>
      <c r="WE9" s="81"/>
      <c r="WF9" s="63"/>
      <c r="WG9" s="298"/>
      <c r="WH9" s="299"/>
      <c r="WI9" s="81"/>
      <c r="WJ9" s="63"/>
      <c r="WK9" s="298"/>
      <c r="WL9" s="299"/>
      <c r="WM9" s="81"/>
      <c r="WN9" s="63"/>
      <c r="WO9" s="298"/>
      <c r="WP9" s="299"/>
      <c r="WQ9" s="81"/>
      <c r="WR9" s="63"/>
      <c r="WS9" s="298"/>
      <c r="WT9" s="299"/>
      <c r="WU9" s="81"/>
      <c r="WV9" s="63"/>
      <c r="WW9" s="298"/>
      <c r="WX9" s="299"/>
      <c r="WY9" s="81"/>
      <c r="WZ9" s="63"/>
      <c r="XA9" s="298"/>
      <c r="XB9" s="299"/>
      <c r="XC9" s="81"/>
      <c r="XD9" s="63"/>
      <c r="XE9" s="298"/>
      <c r="XF9" s="299"/>
      <c r="XG9" s="81"/>
      <c r="XH9" s="63"/>
      <c r="XI9" s="298"/>
      <c r="XJ9" s="299"/>
      <c r="XK9" s="81"/>
      <c r="XL9" s="63"/>
      <c r="XM9" s="298"/>
      <c r="XN9" s="299"/>
      <c r="XO9" s="81"/>
      <c r="XP9" s="63"/>
      <c r="XQ9" s="298"/>
      <c r="XR9" s="299"/>
      <c r="XS9" s="81"/>
      <c r="XT9" s="63"/>
      <c r="XU9" s="298"/>
      <c r="XV9" s="299"/>
      <c r="XW9" s="81"/>
      <c r="XX9" s="63"/>
      <c r="XY9" s="298"/>
      <c r="XZ9" s="299"/>
      <c r="YA9" s="81"/>
      <c r="YB9" s="63"/>
      <c r="YC9" s="298"/>
      <c r="YD9" s="299"/>
      <c r="YE9" s="81"/>
      <c r="YF9" s="63"/>
      <c r="YG9" s="298"/>
      <c r="YH9" s="299"/>
      <c r="YI9" s="81"/>
      <c r="YJ9" s="63"/>
      <c r="YK9" s="298"/>
      <c r="YL9" s="299"/>
      <c r="YM9" s="81"/>
      <c r="YN9" s="63"/>
      <c r="YO9" s="298"/>
      <c r="YP9" s="299"/>
      <c r="YQ9" s="81"/>
      <c r="YR9" s="63"/>
      <c r="YS9" s="298"/>
      <c r="YT9" s="299"/>
      <c r="YU9" s="81"/>
      <c r="YV9" s="63"/>
      <c r="YW9" s="298"/>
      <c r="YX9" s="299"/>
      <c r="YY9" s="81"/>
      <c r="YZ9" s="63"/>
      <c r="ZA9" s="298"/>
      <c r="ZB9" s="299"/>
      <c r="ZC9" s="81"/>
      <c r="ZD9" s="63"/>
      <c r="ZE9" s="298"/>
      <c r="ZF9" s="299"/>
      <c r="ZG9" s="81"/>
      <c r="ZH9" s="63"/>
      <c r="ZI9" s="298"/>
      <c r="ZJ9" s="299"/>
      <c r="ZK9" s="81"/>
      <c r="ZL9" s="63"/>
      <c r="ZM9" s="298"/>
      <c r="ZN9" s="299"/>
      <c r="ZO9" s="81"/>
      <c r="ZP9" s="63"/>
      <c r="ZQ9" s="298"/>
      <c r="ZR9" s="299"/>
      <c r="ZS9" s="81"/>
      <c r="ZT9" s="63"/>
      <c r="ZU9" s="298"/>
      <c r="ZV9" s="299"/>
      <c r="ZW9" s="81"/>
      <c r="ZX9" s="63"/>
      <c r="ZY9" s="298"/>
      <c r="ZZ9" s="299"/>
      <c r="AAA9" s="81"/>
      <c r="AAB9" s="63"/>
      <c r="AAC9" s="298"/>
      <c r="AAD9" s="299"/>
      <c r="AAE9" s="81"/>
      <c r="AAF9" s="63"/>
      <c r="AAG9" s="298"/>
      <c r="AAH9" s="299"/>
      <c r="AAI9" s="81"/>
      <c r="AAJ9" s="63"/>
      <c r="AAK9" s="298"/>
      <c r="AAL9" s="299"/>
      <c r="AAM9" s="81"/>
      <c r="AAN9" s="63"/>
      <c r="AAO9" s="298"/>
      <c r="AAP9" s="299"/>
      <c r="AAQ9" s="81"/>
      <c r="AAR9" s="63"/>
      <c r="AAS9" s="298"/>
      <c r="AAT9" s="299"/>
      <c r="AAU9" s="81"/>
      <c r="AAV9" s="63"/>
      <c r="AAW9" s="298"/>
      <c r="AAX9" s="299"/>
      <c r="AAY9" s="81"/>
      <c r="AAZ9" s="63"/>
      <c r="ABA9" s="298"/>
      <c r="ABB9" s="299"/>
      <c r="ABC9" s="81"/>
      <c r="ABD9" s="63"/>
      <c r="ABE9" s="298"/>
      <c r="ABF9" s="299"/>
      <c r="ABG9" s="81"/>
      <c r="ABH9" s="63"/>
      <c r="ABI9" s="298"/>
      <c r="ABJ9" s="299"/>
      <c r="ABK9" s="81"/>
      <c r="ABL9" s="63"/>
      <c r="ABM9" s="298"/>
      <c r="ABN9" s="299"/>
      <c r="ABO9" s="81"/>
      <c r="ABP9" s="63"/>
      <c r="ABQ9" s="298"/>
      <c r="ABR9" s="299"/>
      <c r="ABS9" s="81"/>
      <c r="ABT9" s="63"/>
      <c r="ABU9" s="298"/>
      <c r="ABV9" s="299"/>
      <c r="ABW9" s="81"/>
      <c r="ABX9" s="63"/>
      <c r="ABY9" s="298"/>
      <c r="ABZ9" s="299"/>
      <c r="ACA9" s="81"/>
      <c r="ACB9" s="63"/>
      <c r="ACC9" s="298"/>
      <c r="ACD9" s="299"/>
      <c r="ACE9" s="81"/>
      <c r="ACF9" s="63"/>
      <c r="ACG9" s="298"/>
      <c r="ACH9" s="299"/>
      <c r="ACI9" s="81"/>
      <c r="ACJ9" s="63"/>
      <c r="ACK9" s="298"/>
      <c r="ACL9" s="299"/>
      <c r="ACM9" s="81"/>
      <c r="ACN9" s="63"/>
      <c r="ACO9" s="298"/>
      <c r="ACP9" s="299"/>
      <c r="ACQ9" s="81"/>
      <c r="ACR9" s="63"/>
      <c r="ACS9" s="298"/>
      <c r="ACT9" s="299"/>
      <c r="ACU9" s="81"/>
      <c r="ACV9" s="63"/>
      <c r="ACW9" s="298"/>
      <c r="ACX9" s="299"/>
      <c r="ACY9" s="81"/>
      <c r="ACZ9" s="63"/>
      <c r="ADA9" s="298"/>
      <c r="ADB9" s="299"/>
      <c r="ADC9" s="81"/>
      <c r="ADD9" s="63"/>
      <c r="ADE9" s="298"/>
      <c r="ADF9" s="299"/>
      <c r="ADG9" s="81"/>
      <c r="ADH9" s="63"/>
      <c r="ADI9" s="298"/>
      <c r="ADJ9" s="299"/>
      <c r="ADK9" s="81"/>
      <c r="ADL9" s="63"/>
      <c r="ADM9" s="298"/>
      <c r="ADN9" s="299"/>
      <c r="ADO9" s="81"/>
      <c r="ADP9" s="63"/>
      <c r="ADQ9" s="298"/>
      <c r="ADR9" s="299"/>
      <c r="ADS9" s="81"/>
      <c r="ADT9" s="63"/>
      <c r="ADU9" s="298"/>
      <c r="ADV9" s="299"/>
      <c r="ADW9" s="81"/>
      <c r="ADX9" s="63"/>
      <c r="ADY9" s="298"/>
      <c r="ADZ9" s="299"/>
      <c r="AEA9" s="81"/>
      <c r="AEB9" s="63"/>
      <c r="AEC9" s="298"/>
      <c r="AED9" s="299"/>
      <c r="AEE9" s="81"/>
      <c r="AEF9" s="63"/>
      <c r="AEG9" s="298"/>
      <c r="AEH9" s="299"/>
      <c r="AEI9" s="81"/>
      <c r="AEJ9" s="63"/>
      <c r="AEK9" s="298"/>
      <c r="AEL9" s="299"/>
      <c r="AEM9" s="81"/>
      <c r="AEN9" s="63"/>
      <c r="AEO9" s="298"/>
      <c r="AEP9" s="299"/>
      <c r="AEQ9" s="81"/>
      <c r="AER9" s="63"/>
      <c r="AES9" s="298"/>
      <c r="AET9" s="299"/>
      <c r="AEU9" s="81"/>
      <c r="AEV9" s="63"/>
      <c r="AEW9" s="298"/>
      <c r="AEX9" s="299"/>
      <c r="AEY9" s="81"/>
      <c r="AEZ9" s="63"/>
      <c r="AFA9" s="298"/>
      <c r="AFB9" s="299"/>
      <c r="AFC9" s="81"/>
      <c r="AFD9" s="63"/>
      <c r="AFE9" s="298"/>
      <c r="AFF9" s="299"/>
      <c r="AFG9" s="81"/>
      <c r="AFH9" s="63"/>
      <c r="AFI9" s="298"/>
      <c r="AFJ9" s="299"/>
      <c r="AFK9" s="81"/>
      <c r="AFL9" s="63"/>
      <c r="AFM9" s="298"/>
      <c r="AFN9" s="299"/>
      <c r="AFO9" s="81"/>
      <c r="AFP9" s="63"/>
      <c r="AFQ9" s="298"/>
      <c r="AFR9" s="299"/>
      <c r="AFS9" s="81"/>
      <c r="AFT9" s="63"/>
      <c r="AFU9" s="298"/>
      <c r="AFV9" s="299"/>
      <c r="AFW9" s="81"/>
      <c r="AFX9" s="63"/>
      <c r="AFY9" s="298"/>
      <c r="AFZ9" s="299"/>
      <c r="AGA9" s="81"/>
      <c r="AGB9" s="63"/>
      <c r="AGC9" s="298"/>
      <c r="AGD9" s="299"/>
      <c r="AGE9" s="81"/>
      <c r="AGF9" s="63"/>
      <c r="AGG9" s="298"/>
      <c r="AGH9" s="299"/>
      <c r="AGI9" s="81"/>
      <c r="AGJ9" s="63"/>
      <c r="AGK9" s="298"/>
      <c r="AGL9" s="299"/>
      <c r="AGM9" s="81"/>
      <c r="AGN9" s="63"/>
      <c r="AGO9" s="298"/>
      <c r="AGP9" s="299"/>
      <c r="AGQ9" s="81"/>
      <c r="AGR9" s="63"/>
      <c r="AGS9" s="298"/>
      <c r="AGT9" s="299"/>
      <c r="AGU9" s="81"/>
      <c r="AGV9" s="63"/>
      <c r="AGW9" s="298"/>
      <c r="AGX9" s="299"/>
      <c r="AGY9" s="81"/>
      <c r="AGZ9" s="63"/>
      <c r="AHA9" s="298"/>
      <c r="AHB9" s="299"/>
      <c r="AHC9" s="81"/>
      <c r="AHD9" s="63"/>
      <c r="AHE9" s="298"/>
      <c r="AHF9" s="299"/>
      <c r="AHG9" s="81"/>
      <c r="AHH9" s="63"/>
      <c r="AHI9" s="298"/>
      <c r="AHJ9" s="299"/>
      <c r="AHK9" s="81"/>
      <c r="AHL9" s="63"/>
      <c r="AHM9" s="298"/>
      <c r="AHN9" s="299"/>
      <c r="AHO9" s="81"/>
      <c r="AHP9" s="63"/>
      <c r="AHQ9" s="298"/>
      <c r="AHR9" s="299"/>
      <c r="AHS9" s="81"/>
      <c r="AHT9" s="63"/>
      <c r="AHU9" s="298"/>
      <c r="AHV9" s="299"/>
      <c r="AHW9" s="81"/>
      <c r="AHX9" s="63"/>
      <c r="AHY9" s="298"/>
      <c r="AHZ9" s="299"/>
      <c r="AIA9" s="81"/>
      <c r="AIB9" s="63"/>
      <c r="AIC9" s="298"/>
      <c r="AID9" s="299"/>
      <c r="AIE9" s="81"/>
      <c r="AIF9" s="63"/>
      <c r="AIG9" s="298"/>
      <c r="AIH9" s="299"/>
      <c r="AII9" s="81"/>
      <c r="AIJ9" s="63"/>
      <c r="AIK9" s="298"/>
      <c r="AIL9" s="299"/>
      <c r="AIM9" s="81"/>
      <c r="AIN9" s="63"/>
      <c r="AIO9" s="298"/>
      <c r="AIP9" s="299"/>
      <c r="AIQ9" s="81"/>
      <c r="AIR9" s="63"/>
      <c r="AIS9" s="298"/>
      <c r="AIT9" s="299"/>
      <c r="AIU9" s="81"/>
      <c r="AIV9" s="63"/>
      <c r="AIW9" s="298"/>
      <c r="AIX9" s="299"/>
      <c r="AIY9" s="81"/>
      <c r="AIZ9" s="63"/>
      <c r="AJA9" s="298"/>
      <c r="AJB9" s="299"/>
      <c r="AJC9" s="81"/>
      <c r="AJD9" s="63"/>
      <c r="AJE9" s="298"/>
      <c r="AJF9" s="299"/>
      <c r="AJG9" s="81"/>
      <c r="AJH9" s="63"/>
      <c r="AJI9" s="298"/>
      <c r="AJJ9" s="299"/>
      <c r="AJK9" s="81"/>
      <c r="AJL9" s="63"/>
      <c r="AJM9" s="298"/>
      <c r="AJN9" s="299"/>
      <c r="AJO9" s="81"/>
      <c r="AJP9" s="63"/>
      <c r="AJQ9" s="298"/>
      <c r="AJR9" s="299"/>
      <c r="AJS9" s="81"/>
      <c r="AJT9" s="63"/>
      <c r="AJU9" s="298"/>
      <c r="AJV9" s="299"/>
      <c r="AJW9" s="81"/>
      <c r="AJX9" s="63"/>
      <c r="AJY9" s="298"/>
      <c r="AJZ9" s="299"/>
      <c r="AKA9" s="81"/>
      <c r="AKB9" s="63"/>
      <c r="AKC9" s="298"/>
      <c r="AKD9" s="299"/>
      <c r="AKE9" s="81"/>
      <c r="AKF9" s="63"/>
      <c r="AKG9" s="298"/>
      <c r="AKH9" s="299"/>
      <c r="AKI9" s="81"/>
      <c r="AKJ9" s="63"/>
      <c r="AKK9" s="298"/>
      <c r="AKL9" s="299"/>
      <c r="AKM9" s="81"/>
      <c r="AKN9" s="63"/>
      <c r="AKO9" s="298"/>
      <c r="AKP9" s="299"/>
      <c r="AKQ9" s="81"/>
      <c r="AKR9" s="63"/>
      <c r="AKS9" s="298"/>
      <c r="AKT9" s="299"/>
      <c r="AKU9" s="81"/>
      <c r="AKV9" s="63"/>
      <c r="AKW9" s="298"/>
      <c r="AKX9" s="299"/>
      <c r="AKY9" s="81"/>
      <c r="AKZ9" s="63"/>
      <c r="ALA9" s="298"/>
      <c r="ALB9" s="299"/>
      <c r="ALC9" s="81"/>
      <c r="ALD9" s="63"/>
      <c r="ALE9" s="298"/>
      <c r="ALF9" s="299"/>
      <c r="ALG9" s="81"/>
      <c r="ALH9" s="63"/>
      <c r="ALI9" s="298"/>
      <c r="ALJ9" s="299"/>
      <c r="ALK9" s="81"/>
      <c r="ALL9" s="63"/>
      <c r="ALM9" s="298"/>
      <c r="ALN9" s="299"/>
      <c r="ALO9" s="81"/>
      <c r="ALP9" s="63"/>
      <c r="ALQ9" s="298"/>
      <c r="ALR9" s="299"/>
      <c r="ALS9" s="81"/>
      <c r="ALT9" s="63"/>
      <c r="ALU9" s="298"/>
      <c r="ALV9" s="299"/>
      <c r="ALW9" s="81"/>
      <c r="ALX9" s="63"/>
      <c r="ALY9" s="298"/>
      <c r="ALZ9" s="299"/>
      <c r="AMA9" s="81"/>
      <c r="AMB9" s="63"/>
      <c r="AMC9" s="298"/>
      <c r="AMD9" s="299"/>
      <c r="AME9" s="81"/>
      <c r="AMF9" s="63"/>
      <c r="AMG9" s="298"/>
      <c r="AMH9" s="299"/>
      <c r="AMI9" s="81"/>
      <c r="AMJ9" s="63"/>
      <c r="AMK9" s="298"/>
      <c r="AML9" s="299"/>
      <c r="AMM9" s="81"/>
      <c r="AMN9" s="63"/>
      <c r="AMO9" s="298"/>
      <c r="AMP9" s="299"/>
      <c r="AMQ9" s="81"/>
      <c r="AMR9" s="63"/>
      <c r="AMS9" s="298"/>
      <c r="AMT9" s="299"/>
      <c r="AMU9" s="81"/>
      <c r="AMV9" s="63"/>
      <c r="AMW9" s="298"/>
      <c r="AMX9" s="299"/>
      <c r="AMY9" s="81"/>
      <c r="AMZ9" s="63"/>
      <c r="ANA9" s="298"/>
      <c r="ANB9" s="299"/>
      <c r="ANC9" s="81"/>
      <c r="AND9" s="63"/>
      <c r="ANE9" s="298"/>
      <c r="ANF9" s="299"/>
      <c r="ANG9" s="81"/>
      <c r="ANH9" s="63"/>
      <c r="ANI9" s="298"/>
      <c r="ANJ9" s="299"/>
      <c r="ANK9" s="81"/>
      <c r="ANL9" s="63"/>
      <c r="ANM9" s="298"/>
      <c r="ANN9" s="299"/>
      <c r="ANO9" s="81"/>
      <c r="ANP9" s="63"/>
      <c r="ANQ9" s="298"/>
      <c r="ANR9" s="299"/>
      <c r="ANS9" s="81"/>
      <c r="ANT9" s="63"/>
      <c r="ANU9" s="298"/>
      <c r="ANV9" s="299"/>
      <c r="ANW9" s="81"/>
      <c r="ANX9" s="63"/>
      <c r="ANY9" s="298"/>
      <c r="ANZ9" s="299"/>
      <c r="AOA9" s="81"/>
      <c r="AOB9" s="63"/>
      <c r="AOC9" s="298"/>
      <c r="AOD9" s="299"/>
      <c r="AOE9" s="81"/>
      <c r="AOF9" s="63"/>
      <c r="AOG9" s="298"/>
      <c r="AOH9" s="299"/>
      <c r="AOI9" s="81"/>
      <c r="AOJ9" s="63"/>
      <c r="AOK9" s="298"/>
      <c r="AOL9" s="299"/>
      <c r="AOM9" s="81"/>
      <c r="AON9" s="63"/>
      <c r="AOO9" s="298"/>
      <c r="AOP9" s="299"/>
      <c r="AOQ9" s="81"/>
      <c r="AOR9" s="63"/>
      <c r="AOS9" s="298"/>
      <c r="AOT9" s="299"/>
      <c r="AOU9" s="81"/>
      <c r="AOV9" s="63"/>
      <c r="AOW9" s="298"/>
      <c r="AOX9" s="299"/>
      <c r="AOY9" s="81"/>
      <c r="AOZ9" s="63"/>
      <c r="APA9" s="298"/>
      <c r="APB9" s="299"/>
      <c r="APC9" s="81"/>
      <c r="APD9" s="63"/>
      <c r="APE9" s="298"/>
      <c r="APF9" s="299"/>
      <c r="APG9" s="81"/>
      <c r="APH9" s="63"/>
      <c r="API9" s="298"/>
      <c r="APJ9" s="299"/>
      <c r="APK9" s="81"/>
      <c r="APL9" s="63"/>
      <c r="APM9" s="298"/>
      <c r="APN9" s="299"/>
      <c r="APO9" s="81"/>
      <c r="APP9" s="63"/>
      <c r="APQ9" s="298"/>
      <c r="APR9" s="299"/>
      <c r="APS9" s="81"/>
      <c r="APT9" s="63"/>
      <c r="APU9" s="298"/>
      <c r="APV9" s="299"/>
      <c r="APW9" s="81"/>
      <c r="APX9" s="63"/>
      <c r="APY9" s="298"/>
      <c r="APZ9" s="299"/>
      <c r="AQA9" s="81"/>
      <c r="AQB9" s="63"/>
      <c r="AQC9" s="298"/>
      <c r="AQD9" s="299"/>
      <c r="AQE9" s="81"/>
      <c r="AQF9" s="63"/>
      <c r="AQG9" s="298"/>
      <c r="AQH9" s="299"/>
      <c r="AQI9" s="81"/>
      <c r="AQJ9" s="63"/>
      <c r="AQK9" s="298"/>
      <c r="AQL9" s="299"/>
      <c r="AQM9" s="81"/>
      <c r="AQN9" s="63"/>
      <c r="AQO9" s="298"/>
      <c r="AQP9" s="299"/>
      <c r="AQQ9" s="81"/>
      <c r="AQR9" s="63"/>
      <c r="AQS9" s="298"/>
      <c r="AQT9" s="299"/>
      <c r="AQU9" s="81"/>
      <c r="AQV9" s="63"/>
      <c r="AQW9" s="298"/>
      <c r="AQX9" s="299"/>
      <c r="AQY9" s="81"/>
      <c r="AQZ9" s="63"/>
      <c r="ARA9" s="298"/>
      <c r="ARB9" s="299"/>
      <c r="ARC9" s="81"/>
      <c r="ARD9" s="63"/>
      <c r="ARE9" s="298"/>
      <c r="ARF9" s="299"/>
      <c r="ARG9" s="81"/>
      <c r="ARH9" s="63"/>
      <c r="ARI9" s="298"/>
      <c r="ARJ9" s="299"/>
      <c r="ARK9" s="81"/>
      <c r="ARL9" s="63"/>
      <c r="ARM9" s="298"/>
      <c r="ARN9" s="299"/>
      <c r="ARO9" s="81"/>
      <c r="ARP9" s="63"/>
      <c r="ARQ9" s="298"/>
      <c r="ARR9" s="299"/>
      <c r="ARS9" s="81"/>
      <c r="ART9" s="63"/>
      <c r="ARU9" s="298"/>
      <c r="ARV9" s="299"/>
      <c r="ARW9" s="81"/>
      <c r="ARX9" s="63"/>
      <c r="ARY9" s="298"/>
      <c r="ARZ9" s="299"/>
      <c r="ASA9" s="81"/>
      <c r="ASB9" s="63"/>
      <c r="ASC9" s="298"/>
      <c r="ASD9" s="299"/>
      <c r="ASE9" s="81"/>
      <c r="ASF9" s="63"/>
      <c r="ASG9" s="298"/>
      <c r="ASH9" s="299"/>
      <c r="ASI9" s="81"/>
      <c r="ASJ9" s="63"/>
      <c r="ASK9" s="298"/>
      <c r="ASL9" s="299"/>
      <c r="ASM9" s="81"/>
      <c r="ASN9" s="63"/>
      <c r="ASO9" s="298"/>
      <c r="ASP9" s="299"/>
      <c r="ASQ9" s="81"/>
      <c r="ASR9" s="63"/>
      <c r="ASS9" s="298"/>
      <c r="AST9" s="299"/>
      <c r="ASU9" s="81"/>
      <c r="ASV9" s="63"/>
      <c r="ASW9" s="298"/>
      <c r="ASX9" s="299"/>
      <c r="ASY9" s="81"/>
      <c r="ASZ9" s="63"/>
      <c r="ATA9" s="298"/>
      <c r="ATB9" s="299"/>
      <c r="ATC9" s="81"/>
      <c r="ATD9" s="63"/>
      <c r="ATE9" s="298"/>
      <c r="ATF9" s="299"/>
      <c r="ATG9" s="81"/>
      <c r="ATH9" s="63"/>
      <c r="ATI9" s="298"/>
      <c r="ATJ9" s="299"/>
      <c r="ATK9" s="81"/>
      <c r="ATL9" s="63"/>
      <c r="ATM9" s="298"/>
      <c r="ATN9" s="299"/>
      <c r="ATO9" s="81"/>
      <c r="ATP9" s="63"/>
      <c r="ATQ9" s="298"/>
      <c r="ATR9" s="299"/>
      <c r="ATS9" s="81"/>
      <c r="ATT9" s="63"/>
      <c r="ATU9" s="298"/>
      <c r="ATV9" s="299"/>
      <c r="ATW9" s="81"/>
      <c r="ATX9" s="63"/>
      <c r="ATY9" s="298"/>
      <c r="ATZ9" s="299"/>
      <c r="AUA9" s="81"/>
      <c r="AUB9" s="63"/>
      <c r="AUC9" s="298"/>
      <c r="AUD9" s="299"/>
      <c r="AUE9" s="81"/>
      <c r="AUF9" s="63"/>
      <c r="AUG9" s="298"/>
      <c r="AUH9" s="299"/>
      <c r="AUI9" s="81"/>
      <c r="AUJ9" s="63"/>
      <c r="AUK9" s="298"/>
      <c r="AUL9" s="299"/>
      <c r="AUM9" s="81"/>
      <c r="AUN9" s="63"/>
      <c r="AUO9" s="298"/>
      <c r="AUP9" s="299"/>
      <c r="AUQ9" s="81"/>
      <c r="AUR9" s="63"/>
      <c r="AUS9" s="298"/>
      <c r="AUT9" s="299"/>
      <c r="AUU9" s="81"/>
      <c r="AUV9" s="63"/>
      <c r="AUW9" s="298"/>
      <c r="AUX9" s="299"/>
      <c r="AUY9" s="81"/>
      <c r="AUZ9" s="63"/>
      <c r="AVA9" s="298"/>
      <c r="AVB9" s="299"/>
      <c r="AVC9" s="81"/>
      <c r="AVD9" s="63"/>
      <c r="AVE9" s="298"/>
      <c r="AVF9" s="299"/>
      <c r="AVG9" s="81"/>
      <c r="AVH9" s="63"/>
      <c r="AVI9" s="298"/>
      <c r="AVJ9" s="299"/>
      <c r="AVK9" s="81"/>
      <c r="AVL9" s="63"/>
      <c r="AVM9" s="298"/>
      <c r="AVN9" s="299"/>
      <c r="AVO9" s="81"/>
      <c r="AVP9" s="63"/>
      <c r="AVQ9" s="298"/>
      <c r="AVR9" s="299"/>
      <c r="AVS9" s="81"/>
      <c r="AVT9" s="63"/>
      <c r="AVU9" s="298"/>
      <c r="AVV9" s="299"/>
      <c r="AVW9" s="81"/>
      <c r="AVX9" s="63"/>
      <c r="AVY9" s="298"/>
      <c r="AVZ9" s="299"/>
      <c r="AWA9" s="81"/>
      <c r="AWB9" s="63"/>
      <c r="AWC9" s="298"/>
      <c r="AWD9" s="299"/>
      <c r="AWE9" s="81"/>
      <c r="AWF9" s="63"/>
      <c r="AWG9" s="298"/>
      <c r="AWH9" s="299"/>
      <c r="AWI9" s="81"/>
      <c r="AWJ9" s="63"/>
      <c r="AWK9" s="298"/>
      <c r="AWL9" s="299"/>
      <c r="AWM9" s="81"/>
      <c r="AWN9" s="63"/>
      <c r="AWO9" s="298"/>
      <c r="AWP9" s="299"/>
      <c r="AWQ9" s="81"/>
      <c r="AWR9" s="63"/>
      <c r="AWS9" s="298"/>
      <c r="AWT9" s="299"/>
      <c r="AWU9" s="81"/>
      <c r="AWV9" s="63"/>
      <c r="AWW9" s="298"/>
      <c r="AWX9" s="299"/>
      <c r="AWY9" s="81"/>
      <c r="AWZ9" s="63"/>
      <c r="AXA9" s="298"/>
      <c r="AXB9" s="299"/>
      <c r="AXC9" s="81"/>
      <c r="AXD9" s="63"/>
      <c r="AXE9" s="298"/>
      <c r="AXF9" s="299"/>
      <c r="AXG9" s="81"/>
      <c r="AXH9" s="63"/>
      <c r="AXI9" s="298"/>
      <c r="AXJ9" s="299"/>
      <c r="AXK9" s="81"/>
      <c r="AXL9" s="63"/>
      <c r="AXM9" s="298"/>
      <c r="AXN9" s="299"/>
      <c r="AXO9" s="81"/>
      <c r="AXP9" s="63"/>
      <c r="AXQ9" s="298"/>
      <c r="AXR9" s="299"/>
      <c r="AXS9" s="81"/>
      <c r="AXT9" s="63"/>
      <c r="AXU9" s="298"/>
      <c r="AXV9" s="299"/>
      <c r="AXW9" s="81"/>
      <c r="AXX9" s="63"/>
      <c r="AXY9" s="298"/>
      <c r="AXZ9" s="299"/>
      <c r="AYA9" s="81"/>
      <c r="AYB9" s="63"/>
      <c r="AYC9" s="298"/>
      <c r="AYD9" s="299"/>
      <c r="AYE9" s="81"/>
      <c r="AYF9" s="63"/>
      <c r="AYG9" s="298"/>
      <c r="AYH9" s="299"/>
      <c r="AYI9" s="81"/>
      <c r="AYJ9" s="63"/>
      <c r="AYK9" s="298"/>
      <c r="AYL9" s="299"/>
      <c r="AYM9" s="81"/>
      <c r="AYN9" s="63"/>
      <c r="AYO9" s="298"/>
      <c r="AYP9" s="299"/>
      <c r="AYQ9" s="81"/>
      <c r="AYR9" s="63"/>
      <c r="AYS9" s="298"/>
      <c r="AYT9" s="299"/>
      <c r="AYU9" s="81"/>
      <c r="AYV9" s="63"/>
      <c r="AYW9" s="298"/>
      <c r="AYX9" s="299"/>
      <c r="AYY9" s="81"/>
      <c r="AYZ9" s="63"/>
      <c r="AZA9" s="298"/>
      <c r="AZB9" s="299"/>
      <c r="AZC9" s="81"/>
      <c r="AZD9" s="63"/>
      <c r="AZE9" s="298"/>
      <c r="AZF9" s="299"/>
      <c r="AZG9" s="81"/>
      <c r="AZH9" s="63"/>
      <c r="AZI9" s="298"/>
      <c r="AZJ9" s="299"/>
      <c r="AZK9" s="81"/>
      <c r="AZL9" s="63"/>
      <c r="AZM9" s="298"/>
      <c r="AZN9" s="299"/>
      <c r="AZO9" s="81"/>
      <c r="AZP9" s="63"/>
      <c r="AZQ9" s="298"/>
      <c r="AZR9" s="299"/>
      <c r="AZS9" s="81"/>
      <c r="AZT9" s="63"/>
      <c r="AZU9" s="298"/>
      <c r="AZV9" s="299"/>
      <c r="AZW9" s="81"/>
      <c r="AZX9" s="63"/>
      <c r="AZY9" s="298"/>
      <c r="AZZ9" s="299"/>
      <c r="BAA9" s="81"/>
      <c r="BAB9" s="63"/>
      <c r="BAC9" s="298"/>
      <c r="BAD9" s="299"/>
      <c r="BAE9" s="81"/>
      <c r="BAF9" s="63"/>
      <c r="BAG9" s="298"/>
      <c r="BAH9" s="299"/>
      <c r="BAI9" s="81"/>
      <c r="BAJ9" s="63"/>
      <c r="BAK9" s="298"/>
      <c r="BAL9" s="299"/>
      <c r="BAM9" s="81"/>
      <c r="BAN9" s="63"/>
      <c r="BAO9" s="298"/>
      <c r="BAP9" s="299"/>
      <c r="BAQ9" s="81"/>
      <c r="BAR9" s="63"/>
      <c r="BAS9" s="298"/>
      <c r="BAT9" s="299"/>
      <c r="BAU9" s="81"/>
      <c r="BAV9" s="63"/>
      <c r="BAW9" s="298"/>
      <c r="BAX9" s="299"/>
      <c r="BAY9" s="81"/>
      <c r="BAZ9" s="63"/>
      <c r="BBA9" s="298"/>
      <c r="BBB9" s="299"/>
      <c r="BBC9" s="81"/>
      <c r="BBD9" s="63"/>
      <c r="BBE9" s="298"/>
      <c r="BBF9" s="299"/>
      <c r="BBG9" s="81"/>
      <c r="BBH9" s="63"/>
      <c r="BBI9" s="298"/>
      <c r="BBJ9" s="299"/>
      <c r="BBK9" s="81"/>
      <c r="BBL9" s="63"/>
      <c r="BBM9" s="298"/>
      <c r="BBN9" s="299"/>
      <c r="BBO9" s="81"/>
      <c r="BBP9" s="63"/>
      <c r="BBQ9" s="298"/>
      <c r="BBR9" s="299"/>
      <c r="BBS9" s="81"/>
      <c r="BBT9" s="63"/>
      <c r="BBU9" s="298"/>
      <c r="BBV9" s="299"/>
      <c r="BBW9" s="81"/>
      <c r="BBX9" s="63"/>
      <c r="BBY9" s="298"/>
      <c r="BBZ9" s="299"/>
      <c r="BCA9" s="81"/>
      <c r="BCB9" s="63"/>
      <c r="BCC9" s="298"/>
      <c r="BCD9" s="299"/>
      <c r="BCE9" s="81"/>
      <c r="BCF9" s="63"/>
      <c r="BCG9" s="298"/>
      <c r="BCH9" s="299"/>
      <c r="BCI9" s="81"/>
      <c r="BCJ9" s="63"/>
      <c r="BCK9" s="298"/>
      <c r="BCL9" s="299"/>
      <c r="BCM9" s="81"/>
      <c r="BCN9" s="63"/>
      <c r="BCO9" s="298"/>
      <c r="BCP9" s="299"/>
      <c r="BCQ9" s="81"/>
      <c r="BCR9" s="63"/>
      <c r="BCS9" s="298"/>
      <c r="BCT9" s="299"/>
      <c r="BCU9" s="81"/>
      <c r="BCV9" s="63"/>
      <c r="BCW9" s="298"/>
      <c r="BCX9" s="299"/>
      <c r="BCY9" s="81"/>
      <c r="BCZ9" s="63"/>
      <c r="BDA9" s="298"/>
      <c r="BDB9" s="299"/>
      <c r="BDC9" s="81"/>
      <c r="BDD9" s="63"/>
      <c r="BDE9" s="298"/>
      <c r="BDF9" s="299"/>
      <c r="BDG9" s="81"/>
      <c r="BDH9" s="63"/>
      <c r="BDI9" s="298"/>
      <c r="BDJ9" s="299"/>
      <c r="BDK9" s="81"/>
      <c r="BDL9" s="63"/>
      <c r="BDM9" s="298"/>
      <c r="BDN9" s="299"/>
      <c r="BDO9" s="81"/>
      <c r="BDP9" s="63"/>
      <c r="BDQ9" s="298"/>
      <c r="BDR9" s="299"/>
      <c r="BDS9" s="81"/>
      <c r="BDT9" s="63"/>
      <c r="BDU9" s="298"/>
      <c r="BDV9" s="299"/>
      <c r="BDW9" s="81"/>
      <c r="BDX9" s="63"/>
      <c r="BDY9" s="298"/>
      <c r="BDZ9" s="299"/>
      <c r="BEA9" s="81"/>
      <c r="BEB9" s="63"/>
      <c r="BEC9" s="298"/>
      <c r="BED9" s="299"/>
      <c r="BEE9" s="81"/>
      <c r="BEF9" s="63"/>
      <c r="BEG9" s="298"/>
      <c r="BEH9" s="299"/>
      <c r="BEI9" s="81"/>
      <c r="BEJ9" s="63"/>
      <c r="BEK9" s="298"/>
      <c r="BEL9" s="299"/>
      <c r="BEM9" s="81"/>
      <c r="BEN9" s="63"/>
      <c r="BEO9" s="298"/>
      <c r="BEP9" s="299"/>
      <c r="BEQ9" s="81"/>
      <c r="BER9" s="63"/>
      <c r="BES9" s="298"/>
      <c r="BET9" s="299"/>
      <c r="BEU9" s="81"/>
      <c r="BEV9" s="63"/>
      <c r="BEW9" s="298"/>
      <c r="BEX9" s="299"/>
      <c r="BEY9" s="81"/>
      <c r="BEZ9" s="63"/>
      <c r="BFA9" s="298"/>
      <c r="BFB9" s="299"/>
      <c r="BFC9" s="81"/>
      <c r="BFD9" s="63"/>
      <c r="BFE9" s="298"/>
      <c r="BFF9" s="299"/>
      <c r="BFG9" s="81"/>
      <c r="BFH9" s="63"/>
      <c r="BFI9" s="298"/>
      <c r="BFJ9" s="299"/>
      <c r="BFK9" s="81"/>
      <c r="BFL9" s="63"/>
      <c r="BFM9" s="298"/>
      <c r="BFN9" s="299"/>
      <c r="BFO9" s="81"/>
      <c r="BFP9" s="63"/>
      <c r="BFQ9" s="298"/>
      <c r="BFR9" s="299"/>
      <c r="BFS9" s="81"/>
      <c r="BFT9" s="63"/>
      <c r="BFU9" s="298"/>
      <c r="BFV9" s="299"/>
      <c r="BFW9" s="81"/>
      <c r="BFX9" s="63"/>
      <c r="BFY9" s="298"/>
      <c r="BFZ9" s="299"/>
      <c r="BGA9" s="81"/>
      <c r="BGB9" s="63"/>
      <c r="BGC9" s="298"/>
      <c r="BGD9" s="299"/>
      <c r="BGE9" s="81"/>
      <c r="BGF9" s="63"/>
      <c r="BGG9" s="298"/>
      <c r="BGH9" s="299"/>
      <c r="BGI9" s="81"/>
      <c r="BGJ9" s="63"/>
      <c r="BGK9" s="298"/>
      <c r="BGL9" s="299"/>
      <c r="BGM9" s="81"/>
      <c r="BGN9" s="63"/>
      <c r="BGO9" s="298"/>
      <c r="BGP9" s="299"/>
      <c r="BGQ9" s="81"/>
      <c r="BGR9" s="63"/>
      <c r="BGS9" s="298"/>
      <c r="BGT9" s="299"/>
      <c r="BGU9" s="81"/>
      <c r="BGV9" s="63"/>
      <c r="BGW9" s="298"/>
      <c r="BGX9" s="299"/>
      <c r="BGY9" s="81"/>
      <c r="BGZ9" s="63"/>
      <c r="BHA9" s="298"/>
      <c r="BHB9" s="299"/>
      <c r="BHC9" s="81"/>
      <c r="BHD9" s="63"/>
      <c r="BHE9" s="298"/>
      <c r="BHF9" s="299"/>
      <c r="BHG9" s="81"/>
      <c r="BHH9" s="63"/>
      <c r="BHI9" s="298"/>
      <c r="BHJ9" s="299"/>
      <c r="BHK9" s="81"/>
      <c r="BHL9" s="63"/>
      <c r="BHM9" s="298"/>
      <c r="BHN9" s="299"/>
      <c r="BHO9" s="81"/>
      <c r="BHP9" s="63"/>
      <c r="BHQ9" s="298"/>
      <c r="BHR9" s="299"/>
      <c r="BHS9" s="81"/>
      <c r="BHT9" s="63"/>
      <c r="BHU9" s="298"/>
      <c r="BHV9" s="299"/>
      <c r="BHW9" s="81"/>
      <c r="BHX9" s="63"/>
      <c r="BHY9" s="298"/>
      <c r="BHZ9" s="299"/>
      <c r="BIA9" s="81"/>
      <c r="BIB9" s="63"/>
      <c r="BIC9" s="298"/>
      <c r="BID9" s="299"/>
      <c r="BIE9" s="81"/>
      <c r="BIF9" s="63"/>
      <c r="BIG9" s="298"/>
      <c r="BIH9" s="299"/>
      <c r="BII9" s="81"/>
      <c r="BIJ9" s="63"/>
      <c r="BIK9" s="298"/>
      <c r="BIL9" s="299"/>
      <c r="BIM9" s="81"/>
      <c r="BIN9" s="63"/>
      <c r="BIO9" s="298"/>
      <c r="BIP9" s="299"/>
      <c r="BIQ9" s="81"/>
      <c r="BIR9" s="63"/>
      <c r="BIS9" s="298"/>
      <c r="BIT9" s="299"/>
      <c r="BIU9" s="81"/>
      <c r="BIV9" s="63"/>
      <c r="BIW9" s="298"/>
      <c r="BIX9" s="299"/>
      <c r="BIY9" s="81"/>
      <c r="BIZ9" s="63"/>
      <c r="BJA9" s="298"/>
      <c r="BJB9" s="299"/>
      <c r="BJC9" s="81"/>
      <c r="BJD9" s="63"/>
      <c r="BJE9" s="298"/>
      <c r="BJF9" s="299"/>
      <c r="BJG9" s="81"/>
      <c r="BJH9" s="63"/>
      <c r="BJI9" s="298"/>
      <c r="BJJ9" s="299"/>
      <c r="BJK9" s="81"/>
      <c r="BJL9" s="63"/>
      <c r="BJM9" s="298"/>
      <c r="BJN9" s="299"/>
      <c r="BJO9" s="81"/>
      <c r="BJP9" s="63"/>
      <c r="BJQ9" s="298"/>
      <c r="BJR9" s="299"/>
      <c r="BJS9" s="81"/>
      <c r="BJT9" s="63"/>
      <c r="BJU9" s="298"/>
      <c r="BJV9" s="299"/>
      <c r="BJW9" s="81"/>
      <c r="BJX9" s="63"/>
      <c r="BJY9" s="298"/>
      <c r="BJZ9" s="299"/>
      <c r="BKA9" s="81"/>
      <c r="BKB9" s="63"/>
      <c r="BKC9" s="298"/>
      <c r="BKD9" s="299"/>
      <c r="BKE9" s="81"/>
      <c r="BKF9" s="63"/>
      <c r="BKG9" s="298"/>
      <c r="BKH9" s="299"/>
      <c r="BKI9" s="81"/>
      <c r="BKJ9" s="63"/>
      <c r="BKK9" s="298"/>
      <c r="BKL9" s="299"/>
      <c r="BKM9" s="81"/>
      <c r="BKN9" s="63"/>
      <c r="BKO9" s="298"/>
      <c r="BKP9" s="299"/>
      <c r="BKQ9" s="81"/>
      <c r="BKR9" s="63"/>
      <c r="BKS9" s="298"/>
      <c r="BKT9" s="299"/>
      <c r="BKU9" s="81"/>
      <c r="BKV9" s="63"/>
      <c r="BKW9" s="298"/>
      <c r="BKX9" s="299"/>
      <c r="BKY9" s="81"/>
      <c r="BKZ9" s="63"/>
      <c r="BLA9" s="298"/>
      <c r="BLB9" s="299"/>
      <c r="BLC9" s="81"/>
      <c r="BLD9" s="63"/>
      <c r="BLE9" s="298"/>
      <c r="BLF9" s="299"/>
      <c r="BLG9" s="81"/>
      <c r="BLH9" s="63"/>
      <c r="BLI9" s="298"/>
      <c r="BLJ9" s="299"/>
      <c r="BLK9" s="81"/>
      <c r="BLL9" s="63"/>
      <c r="BLM9" s="298"/>
      <c r="BLN9" s="299"/>
      <c r="BLO9" s="81"/>
      <c r="BLP9" s="63"/>
      <c r="BLQ9" s="298"/>
      <c r="BLR9" s="299"/>
      <c r="BLS9" s="81"/>
      <c r="BLT9" s="63"/>
      <c r="BLU9" s="298"/>
      <c r="BLV9" s="299"/>
      <c r="BLW9" s="81"/>
      <c r="BLX9" s="63"/>
      <c r="BLY9" s="298"/>
      <c r="BLZ9" s="299"/>
      <c r="BMA9" s="81"/>
      <c r="BMB9" s="63"/>
      <c r="BMC9" s="298"/>
      <c r="BMD9" s="299"/>
      <c r="BME9" s="81"/>
      <c r="BMF9" s="63"/>
      <c r="BMG9" s="298"/>
      <c r="BMH9" s="299"/>
      <c r="BMI9" s="81"/>
      <c r="BMJ9" s="63"/>
      <c r="BMK9" s="298"/>
      <c r="BML9" s="299"/>
      <c r="BMM9" s="81"/>
      <c r="BMN9" s="63"/>
      <c r="BMO9" s="298"/>
      <c r="BMP9" s="299"/>
      <c r="BMQ9" s="81"/>
      <c r="BMR9" s="63"/>
      <c r="BMS9" s="298"/>
      <c r="BMT9" s="299"/>
      <c r="BMU9" s="81"/>
      <c r="BMV9" s="63"/>
      <c r="BMW9" s="298"/>
      <c r="BMX9" s="299"/>
      <c r="BMY9" s="81"/>
      <c r="BMZ9" s="63"/>
      <c r="BNA9" s="298"/>
      <c r="BNB9" s="299"/>
      <c r="BNC9" s="81"/>
      <c r="BND9" s="63"/>
      <c r="BNE9" s="298"/>
      <c r="BNF9" s="299"/>
      <c r="BNG9" s="81"/>
      <c r="BNH9" s="63"/>
      <c r="BNI9" s="298"/>
      <c r="BNJ9" s="299"/>
      <c r="BNK9" s="81"/>
      <c r="BNL9" s="63"/>
      <c r="BNM9" s="298"/>
      <c r="BNN9" s="299"/>
      <c r="BNO9" s="81"/>
      <c r="BNP9" s="63"/>
      <c r="BNQ9" s="298"/>
      <c r="BNR9" s="299"/>
      <c r="BNS9" s="81"/>
      <c r="BNT9" s="63"/>
      <c r="BNU9" s="298"/>
      <c r="BNV9" s="299"/>
      <c r="BNW9" s="81"/>
      <c r="BNX9" s="63"/>
      <c r="BNY9" s="298"/>
      <c r="BNZ9" s="299"/>
      <c r="BOA9" s="81"/>
      <c r="BOB9" s="63"/>
      <c r="BOC9" s="298"/>
      <c r="BOD9" s="299"/>
      <c r="BOE9" s="81"/>
      <c r="BOF9" s="63"/>
      <c r="BOG9" s="298"/>
      <c r="BOH9" s="299"/>
      <c r="BOI9" s="81"/>
      <c r="BOJ9" s="63"/>
      <c r="BOK9" s="298"/>
      <c r="BOL9" s="299"/>
      <c r="BOM9" s="81"/>
      <c r="BON9" s="63"/>
      <c r="BOO9" s="298"/>
      <c r="BOP9" s="299"/>
      <c r="BOQ9" s="81"/>
      <c r="BOR9" s="63"/>
      <c r="BOS9" s="298"/>
      <c r="BOT9" s="299"/>
      <c r="BOU9" s="81"/>
      <c r="BOV9" s="63"/>
      <c r="BOW9" s="298"/>
      <c r="BOX9" s="299"/>
      <c r="BOY9" s="81"/>
      <c r="BOZ9" s="63"/>
      <c r="BPA9" s="298"/>
      <c r="BPB9" s="299"/>
      <c r="BPC9" s="81"/>
      <c r="BPD9" s="63"/>
      <c r="BPE9" s="298"/>
      <c r="BPF9" s="299"/>
      <c r="BPG9" s="81"/>
      <c r="BPH9" s="63"/>
      <c r="BPI9" s="298"/>
      <c r="BPJ9" s="299"/>
      <c r="BPK9" s="81"/>
      <c r="BPL9" s="63"/>
      <c r="BPM9" s="298"/>
      <c r="BPN9" s="299"/>
      <c r="BPO9" s="81"/>
      <c r="BPP9" s="63"/>
      <c r="BPQ9" s="298"/>
      <c r="BPR9" s="299"/>
      <c r="BPS9" s="81"/>
      <c r="BPT9" s="63"/>
      <c r="BPU9" s="298"/>
      <c r="BPV9" s="299"/>
      <c r="BPW9" s="81"/>
      <c r="BPX9" s="63"/>
      <c r="BPY9" s="298"/>
      <c r="BPZ9" s="299"/>
      <c r="BQA9" s="81"/>
      <c r="BQB9" s="63"/>
      <c r="BQC9" s="298"/>
      <c r="BQD9" s="299"/>
      <c r="BQE9" s="81"/>
      <c r="BQF9" s="63"/>
      <c r="BQG9" s="298"/>
      <c r="BQH9" s="299"/>
      <c r="BQI9" s="81"/>
      <c r="BQJ9" s="63"/>
      <c r="BQK9" s="298"/>
      <c r="BQL9" s="299"/>
      <c r="BQM9" s="81"/>
      <c r="BQN9" s="63"/>
      <c r="BQO9" s="298"/>
      <c r="BQP9" s="299"/>
      <c r="BQQ9" s="81"/>
      <c r="BQR9" s="63"/>
      <c r="BQS9" s="298"/>
      <c r="BQT9" s="299"/>
      <c r="BQU9" s="81"/>
      <c r="BQV9" s="63"/>
      <c r="BQW9" s="298"/>
      <c r="BQX9" s="299"/>
      <c r="BQY9" s="81"/>
      <c r="BQZ9" s="63"/>
      <c r="BRA9" s="298"/>
      <c r="BRB9" s="299"/>
      <c r="BRC9" s="81"/>
      <c r="BRD9" s="63"/>
      <c r="BRE9" s="298"/>
      <c r="BRF9" s="299"/>
      <c r="BRG9" s="81"/>
      <c r="BRH9" s="63"/>
      <c r="BRI9" s="298"/>
      <c r="BRJ9" s="299"/>
      <c r="BRK9" s="81"/>
      <c r="BRL9" s="63"/>
      <c r="BRM9" s="298"/>
      <c r="BRN9" s="299"/>
      <c r="BRO9" s="81"/>
      <c r="BRP9" s="63"/>
      <c r="BRQ9" s="298"/>
      <c r="BRR9" s="299"/>
      <c r="BRS9" s="81"/>
      <c r="BRT9" s="63"/>
      <c r="BRU9" s="298"/>
      <c r="BRV9" s="299"/>
      <c r="BRW9" s="81"/>
      <c r="BRX9" s="63"/>
      <c r="BRY9" s="298"/>
      <c r="BRZ9" s="299"/>
      <c r="BSA9" s="81"/>
      <c r="BSB9" s="63"/>
      <c r="BSC9" s="298"/>
      <c r="BSD9" s="299"/>
      <c r="BSE9" s="81"/>
      <c r="BSF9" s="63"/>
      <c r="BSG9" s="298"/>
      <c r="BSH9" s="299"/>
      <c r="BSI9" s="81"/>
      <c r="BSJ9" s="63"/>
      <c r="BSK9" s="298"/>
      <c r="BSL9" s="299"/>
      <c r="BSM9" s="81"/>
      <c r="BSN9" s="63"/>
      <c r="BSO9" s="298"/>
      <c r="BSP9" s="299"/>
      <c r="BSQ9" s="81"/>
      <c r="BSR9" s="63"/>
      <c r="BSS9" s="298"/>
      <c r="BST9" s="299"/>
      <c r="BSU9" s="81"/>
      <c r="BSV9" s="63"/>
      <c r="BSW9" s="298"/>
      <c r="BSX9" s="299"/>
      <c r="BSY9" s="81"/>
      <c r="BSZ9" s="63"/>
      <c r="BTA9" s="298"/>
      <c r="BTB9" s="299"/>
      <c r="BTC9" s="81"/>
      <c r="BTD9" s="63"/>
      <c r="BTE9" s="298"/>
      <c r="BTF9" s="299"/>
      <c r="BTG9" s="81"/>
      <c r="BTH9" s="63"/>
      <c r="BTI9" s="298"/>
      <c r="BTJ9" s="299"/>
      <c r="BTK9" s="81"/>
      <c r="BTL9" s="63"/>
      <c r="BTM9" s="298"/>
      <c r="BTN9" s="299"/>
      <c r="BTO9" s="81"/>
      <c r="BTP9" s="63"/>
      <c r="BTQ9" s="298"/>
      <c r="BTR9" s="299"/>
      <c r="BTS9" s="81"/>
      <c r="BTT9" s="63"/>
      <c r="BTU9" s="298"/>
      <c r="BTV9" s="299"/>
      <c r="BTW9" s="81"/>
      <c r="BTX9" s="63"/>
      <c r="BTY9" s="298"/>
      <c r="BTZ9" s="299"/>
      <c r="BUA9" s="81"/>
      <c r="BUB9" s="63"/>
      <c r="BUC9" s="298"/>
      <c r="BUD9" s="299"/>
      <c r="BUE9" s="81"/>
      <c r="BUF9" s="63"/>
      <c r="BUG9" s="298"/>
      <c r="BUH9" s="299"/>
      <c r="BUI9" s="81"/>
      <c r="BUJ9" s="63"/>
      <c r="BUK9" s="298"/>
      <c r="BUL9" s="299"/>
      <c r="BUM9" s="81"/>
      <c r="BUN9" s="63"/>
      <c r="BUO9" s="298"/>
      <c r="BUP9" s="299"/>
      <c r="BUQ9" s="81"/>
      <c r="BUR9" s="63"/>
      <c r="BUS9" s="298"/>
      <c r="BUT9" s="299"/>
      <c r="BUU9" s="81"/>
      <c r="BUV9" s="63"/>
      <c r="BUW9" s="298"/>
      <c r="BUX9" s="299"/>
      <c r="BUY9" s="81"/>
      <c r="BUZ9" s="63"/>
      <c r="BVA9" s="298"/>
      <c r="BVB9" s="299"/>
      <c r="BVC9" s="81"/>
      <c r="BVD9" s="63"/>
      <c r="BVE9" s="298"/>
      <c r="BVF9" s="299"/>
      <c r="BVG9" s="81"/>
      <c r="BVH9" s="63"/>
      <c r="BVI9" s="298"/>
      <c r="BVJ9" s="299"/>
      <c r="BVK9" s="81"/>
      <c r="BVL9" s="63"/>
      <c r="BVM9" s="298"/>
      <c r="BVN9" s="299"/>
      <c r="BVO9" s="81"/>
      <c r="BVP9" s="63"/>
      <c r="BVQ9" s="298"/>
      <c r="BVR9" s="299"/>
      <c r="BVS9" s="81"/>
      <c r="BVT9" s="63"/>
      <c r="BVU9" s="298"/>
      <c r="BVV9" s="299"/>
      <c r="BVW9" s="81"/>
      <c r="BVX9" s="63"/>
      <c r="BVY9" s="298"/>
      <c r="BVZ9" s="299"/>
      <c r="BWA9" s="81"/>
      <c r="BWB9" s="63"/>
      <c r="BWC9" s="298"/>
      <c r="BWD9" s="299"/>
      <c r="BWE9" s="81"/>
      <c r="BWF9" s="63"/>
      <c r="BWG9" s="298"/>
      <c r="BWH9" s="299"/>
      <c r="BWI9" s="81"/>
      <c r="BWJ9" s="63"/>
      <c r="BWK9" s="298"/>
      <c r="BWL9" s="299"/>
      <c r="BWM9" s="81"/>
      <c r="BWN9" s="63"/>
      <c r="BWO9" s="298"/>
      <c r="BWP9" s="299"/>
      <c r="BWQ9" s="81"/>
      <c r="BWR9" s="63"/>
      <c r="BWS9" s="298"/>
      <c r="BWT9" s="299"/>
      <c r="BWU9" s="81"/>
      <c r="BWV9" s="63"/>
      <c r="BWW9" s="298"/>
      <c r="BWX9" s="299"/>
      <c r="BWY9" s="81"/>
      <c r="BWZ9" s="63"/>
      <c r="BXA9" s="298"/>
      <c r="BXB9" s="299"/>
      <c r="BXC9" s="81"/>
      <c r="BXD9" s="63"/>
      <c r="BXE9" s="298"/>
      <c r="BXF9" s="299"/>
      <c r="BXG9" s="81"/>
      <c r="BXH9" s="63"/>
      <c r="BXI9" s="298"/>
      <c r="BXJ9" s="299"/>
      <c r="BXK9" s="81"/>
      <c r="BXL9" s="63"/>
      <c r="BXM9" s="298"/>
      <c r="BXN9" s="299"/>
      <c r="BXO9" s="81"/>
      <c r="BXP9" s="63"/>
      <c r="BXQ9" s="298"/>
      <c r="BXR9" s="299"/>
      <c r="BXS9" s="81"/>
      <c r="BXT9" s="63"/>
      <c r="BXU9" s="298"/>
      <c r="BXV9" s="299"/>
      <c r="BXW9" s="81"/>
      <c r="BXX9" s="63"/>
      <c r="BXY9" s="298"/>
      <c r="BXZ9" s="299"/>
      <c r="BYA9" s="81"/>
      <c r="BYB9" s="63"/>
      <c r="BYC9" s="298"/>
      <c r="BYD9" s="299"/>
      <c r="BYE9" s="81"/>
      <c r="BYF9" s="63"/>
      <c r="BYG9" s="298"/>
      <c r="BYH9" s="299"/>
      <c r="BYI9" s="81"/>
      <c r="BYJ9" s="63"/>
      <c r="BYK9" s="298"/>
      <c r="BYL9" s="299"/>
      <c r="BYM9" s="81"/>
      <c r="BYN9" s="63"/>
      <c r="BYO9" s="298"/>
      <c r="BYP9" s="299"/>
      <c r="BYQ9" s="81"/>
      <c r="BYR9" s="63"/>
      <c r="BYS9" s="298"/>
      <c r="BYT9" s="299"/>
      <c r="BYU9" s="81"/>
      <c r="BYV9" s="63"/>
      <c r="BYW9" s="298"/>
      <c r="BYX9" s="299"/>
      <c r="BYY9" s="81"/>
      <c r="BYZ9" s="63"/>
      <c r="BZA9" s="298"/>
      <c r="BZB9" s="299"/>
      <c r="BZC9" s="81"/>
      <c r="BZD9" s="63"/>
      <c r="BZE9" s="298"/>
      <c r="BZF9" s="299"/>
      <c r="BZG9" s="81"/>
      <c r="BZH9" s="63"/>
      <c r="BZI9" s="298"/>
      <c r="BZJ9" s="299"/>
      <c r="BZK9" s="81"/>
      <c r="BZL9" s="63"/>
      <c r="BZM9" s="298"/>
      <c r="BZN9" s="299"/>
      <c r="BZO9" s="81"/>
      <c r="BZP9" s="63"/>
      <c r="BZQ9" s="298"/>
      <c r="BZR9" s="299"/>
      <c r="BZS9" s="81"/>
      <c r="BZT9" s="63"/>
      <c r="BZU9" s="298"/>
      <c r="BZV9" s="299"/>
      <c r="BZW9" s="81"/>
      <c r="BZX9" s="63"/>
      <c r="BZY9" s="298"/>
      <c r="BZZ9" s="299"/>
      <c r="CAA9" s="81"/>
      <c r="CAB9" s="63"/>
      <c r="CAC9" s="298"/>
      <c r="CAD9" s="299"/>
      <c r="CAE9" s="81"/>
      <c r="CAF9" s="63"/>
      <c r="CAG9" s="298"/>
      <c r="CAH9" s="299"/>
      <c r="CAI9" s="81"/>
      <c r="CAJ9" s="63"/>
      <c r="CAK9" s="298"/>
      <c r="CAL9" s="299"/>
      <c r="CAM9" s="81"/>
      <c r="CAN9" s="63"/>
      <c r="CAO9" s="298"/>
      <c r="CAP9" s="299"/>
      <c r="CAQ9" s="81"/>
      <c r="CAR9" s="63"/>
      <c r="CAS9" s="298"/>
      <c r="CAT9" s="299"/>
      <c r="CAU9" s="81"/>
      <c r="CAV9" s="63"/>
      <c r="CAW9" s="298"/>
      <c r="CAX9" s="299"/>
      <c r="CAY9" s="81"/>
      <c r="CAZ9" s="63"/>
      <c r="CBA9" s="298"/>
      <c r="CBB9" s="299"/>
      <c r="CBC9" s="81"/>
      <c r="CBD9" s="63"/>
      <c r="CBE9" s="298"/>
      <c r="CBF9" s="299"/>
      <c r="CBG9" s="81"/>
      <c r="CBH9" s="63"/>
      <c r="CBI9" s="298"/>
      <c r="CBJ9" s="299"/>
      <c r="CBK9" s="81"/>
      <c r="CBL9" s="63"/>
      <c r="CBM9" s="298"/>
      <c r="CBN9" s="299"/>
      <c r="CBO9" s="81"/>
      <c r="CBP9" s="63"/>
      <c r="CBQ9" s="298"/>
      <c r="CBR9" s="299"/>
      <c r="CBS9" s="81"/>
      <c r="CBT9" s="63"/>
      <c r="CBU9" s="298"/>
      <c r="CBV9" s="299"/>
      <c r="CBW9" s="81"/>
      <c r="CBX9" s="63"/>
      <c r="CBY9" s="298"/>
      <c r="CBZ9" s="299"/>
      <c r="CCA9" s="81"/>
      <c r="CCB9" s="63"/>
      <c r="CCC9" s="298"/>
      <c r="CCD9" s="299"/>
      <c r="CCE9" s="81"/>
      <c r="CCF9" s="63"/>
      <c r="CCG9" s="298"/>
      <c r="CCH9" s="299"/>
      <c r="CCI9" s="81"/>
      <c r="CCJ9" s="63"/>
      <c r="CCK9" s="298"/>
      <c r="CCL9" s="299"/>
      <c r="CCM9" s="81"/>
      <c r="CCN9" s="63"/>
      <c r="CCO9" s="298"/>
      <c r="CCP9" s="299"/>
      <c r="CCQ9" s="81"/>
      <c r="CCR9" s="63"/>
      <c r="CCS9" s="298"/>
      <c r="CCT9" s="299"/>
      <c r="CCU9" s="81"/>
      <c r="CCV9" s="63"/>
      <c r="CCW9" s="298"/>
      <c r="CCX9" s="299"/>
      <c r="CCY9" s="81"/>
      <c r="CCZ9" s="63"/>
      <c r="CDA9" s="298"/>
      <c r="CDB9" s="299"/>
      <c r="CDC9" s="81"/>
      <c r="CDD9" s="63"/>
      <c r="CDE9" s="298"/>
      <c r="CDF9" s="299"/>
      <c r="CDG9" s="81"/>
      <c r="CDH9" s="63"/>
      <c r="CDI9" s="298"/>
      <c r="CDJ9" s="299"/>
      <c r="CDK9" s="81"/>
      <c r="CDL9" s="63"/>
      <c r="CDM9" s="298"/>
      <c r="CDN9" s="299"/>
      <c r="CDO9" s="81"/>
      <c r="CDP9" s="63"/>
      <c r="CDQ9" s="298"/>
      <c r="CDR9" s="299"/>
      <c r="CDS9" s="81"/>
      <c r="CDT9" s="63"/>
      <c r="CDU9" s="298"/>
      <c r="CDV9" s="299"/>
      <c r="CDW9" s="81"/>
      <c r="CDX9" s="63"/>
      <c r="CDY9" s="298"/>
      <c r="CDZ9" s="299"/>
      <c r="CEA9" s="81"/>
      <c r="CEB9" s="63"/>
      <c r="CEC9" s="298"/>
      <c r="CED9" s="299"/>
      <c r="CEE9" s="81"/>
      <c r="CEF9" s="63"/>
      <c r="CEG9" s="298"/>
      <c r="CEH9" s="299"/>
      <c r="CEI9" s="81"/>
      <c r="CEJ9" s="63"/>
      <c r="CEK9" s="298"/>
      <c r="CEL9" s="299"/>
      <c r="CEM9" s="81"/>
      <c r="CEN9" s="63"/>
      <c r="CEO9" s="298"/>
      <c r="CEP9" s="299"/>
      <c r="CEQ9" s="81"/>
      <c r="CER9" s="63"/>
      <c r="CES9" s="298"/>
      <c r="CET9" s="299"/>
      <c r="CEU9" s="81"/>
      <c r="CEV9" s="63"/>
      <c r="CEW9" s="298"/>
      <c r="CEX9" s="299"/>
      <c r="CEY9" s="81"/>
      <c r="CEZ9" s="63"/>
      <c r="CFA9" s="298"/>
      <c r="CFB9" s="299"/>
      <c r="CFC9" s="81"/>
      <c r="CFD9" s="63"/>
      <c r="CFE9" s="298"/>
      <c r="CFF9" s="299"/>
      <c r="CFG9" s="81"/>
      <c r="CFH9" s="63"/>
      <c r="CFI9" s="298"/>
      <c r="CFJ9" s="299"/>
      <c r="CFK9" s="81"/>
      <c r="CFL9" s="63"/>
      <c r="CFM9" s="298"/>
      <c r="CFN9" s="299"/>
      <c r="CFO9" s="81"/>
      <c r="CFP9" s="63"/>
      <c r="CFQ9" s="298"/>
      <c r="CFR9" s="299"/>
      <c r="CFS9" s="81"/>
      <c r="CFT9" s="63"/>
      <c r="CFU9" s="298"/>
      <c r="CFV9" s="299"/>
      <c r="CFW9" s="81"/>
      <c r="CFX9" s="63"/>
      <c r="CFY9" s="298"/>
      <c r="CFZ9" s="299"/>
      <c r="CGA9" s="81"/>
      <c r="CGB9" s="63"/>
      <c r="CGC9" s="298"/>
      <c r="CGD9" s="299"/>
      <c r="CGE9" s="81"/>
      <c r="CGF9" s="63"/>
      <c r="CGG9" s="298"/>
      <c r="CGH9" s="299"/>
      <c r="CGI9" s="81"/>
      <c r="CGJ9" s="63"/>
      <c r="CGK9" s="298"/>
      <c r="CGL9" s="299"/>
      <c r="CGM9" s="81"/>
      <c r="CGN9" s="63"/>
      <c r="CGO9" s="298"/>
      <c r="CGP9" s="299"/>
      <c r="CGQ9" s="81"/>
      <c r="CGR9" s="63"/>
      <c r="CGS9" s="298"/>
      <c r="CGT9" s="299"/>
      <c r="CGU9" s="81"/>
      <c r="CGV9" s="63"/>
      <c r="CGW9" s="298"/>
      <c r="CGX9" s="299"/>
      <c r="CGY9" s="81"/>
      <c r="CGZ9" s="63"/>
      <c r="CHA9" s="298"/>
      <c r="CHB9" s="299"/>
      <c r="CHC9" s="81"/>
      <c r="CHD9" s="63"/>
      <c r="CHE9" s="298"/>
      <c r="CHF9" s="299"/>
      <c r="CHG9" s="81"/>
      <c r="CHH9" s="63"/>
      <c r="CHI9" s="298"/>
      <c r="CHJ9" s="299"/>
      <c r="CHK9" s="81"/>
      <c r="CHL9" s="63"/>
      <c r="CHM9" s="298"/>
      <c r="CHN9" s="299"/>
      <c r="CHO9" s="81"/>
      <c r="CHP9" s="63"/>
      <c r="CHQ9" s="298"/>
      <c r="CHR9" s="299"/>
      <c r="CHS9" s="81"/>
      <c r="CHT9" s="63"/>
      <c r="CHU9" s="298"/>
      <c r="CHV9" s="299"/>
      <c r="CHW9" s="81"/>
      <c r="CHX9" s="63"/>
      <c r="CHY9" s="298"/>
      <c r="CHZ9" s="299"/>
      <c r="CIA9" s="81"/>
      <c r="CIB9" s="63"/>
      <c r="CIC9" s="298"/>
      <c r="CID9" s="299"/>
      <c r="CIE9" s="81"/>
      <c r="CIF9" s="63"/>
      <c r="CIG9" s="298"/>
      <c r="CIH9" s="299"/>
      <c r="CII9" s="81"/>
      <c r="CIJ9" s="63"/>
      <c r="CIK9" s="298"/>
      <c r="CIL9" s="299"/>
      <c r="CIM9" s="81"/>
      <c r="CIN9" s="63"/>
      <c r="CIO9" s="298"/>
      <c r="CIP9" s="299"/>
      <c r="CIQ9" s="81"/>
      <c r="CIR9" s="63"/>
      <c r="CIS9" s="298"/>
      <c r="CIT9" s="299"/>
      <c r="CIU9" s="81"/>
      <c r="CIV9" s="63"/>
      <c r="CIW9" s="298"/>
      <c r="CIX9" s="299"/>
      <c r="CIY9" s="81"/>
      <c r="CIZ9" s="63"/>
      <c r="CJA9" s="298"/>
      <c r="CJB9" s="299"/>
      <c r="CJC9" s="81"/>
      <c r="CJD9" s="63"/>
      <c r="CJE9" s="298"/>
      <c r="CJF9" s="299"/>
      <c r="CJG9" s="81"/>
      <c r="CJH9" s="63"/>
      <c r="CJI9" s="298"/>
      <c r="CJJ9" s="299"/>
      <c r="CJK9" s="81"/>
      <c r="CJL9" s="63"/>
      <c r="CJM9" s="298"/>
      <c r="CJN9" s="299"/>
      <c r="CJO9" s="81"/>
      <c r="CJP9" s="63"/>
      <c r="CJQ9" s="298"/>
      <c r="CJR9" s="299"/>
      <c r="CJS9" s="81"/>
      <c r="CJT9" s="63"/>
      <c r="CJU9" s="298"/>
      <c r="CJV9" s="299"/>
      <c r="CJW9" s="81"/>
      <c r="CJX9" s="63"/>
      <c r="CJY9" s="298"/>
      <c r="CJZ9" s="299"/>
      <c r="CKA9" s="81"/>
      <c r="CKB9" s="63"/>
      <c r="CKC9" s="298"/>
      <c r="CKD9" s="299"/>
      <c r="CKE9" s="81"/>
      <c r="CKF9" s="63"/>
      <c r="CKG9" s="298"/>
      <c r="CKH9" s="299"/>
      <c r="CKI9" s="81"/>
      <c r="CKJ9" s="63"/>
      <c r="CKK9" s="298"/>
      <c r="CKL9" s="299"/>
      <c r="CKM9" s="81"/>
      <c r="CKN9" s="63"/>
      <c r="CKO9" s="298"/>
      <c r="CKP9" s="299"/>
      <c r="CKQ9" s="81"/>
      <c r="CKR9" s="63"/>
      <c r="CKS9" s="298"/>
      <c r="CKT9" s="299"/>
      <c r="CKU9" s="81"/>
      <c r="CKV9" s="63"/>
      <c r="CKW9" s="298"/>
      <c r="CKX9" s="299"/>
      <c r="CKY9" s="81"/>
      <c r="CKZ9" s="63"/>
      <c r="CLA9" s="298"/>
      <c r="CLB9" s="299"/>
      <c r="CLC9" s="81"/>
      <c r="CLD9" s="63"/>
      <c r="CLE9" s="298"/>
      <c r="CLF9" s="299"/>
      <c r="CLG9" s="81"/>
      <c r="CLH9" s="63"/>
      <c r="CLI9" s="298"/>
      <c r="CLJ9" s="299"/>
      <c r="CLK9" s="81"/>
      <c r="CLL9" s="63"/>
      <c r="CLM9" s="298"/>
      <c r="CLN9" s="299"/>
      <c r="CLO9" s="81"/>
      <c r="CLP9" s="63"/>
      <c r="CLQ9" s="298"/>
      <c r="CLR9" s="299"/>
      <c r="CLS9" s="81"/>
      <c r="CLT9" s="63"/>
      <c r="CLU9" s="298"/>
      <c r="CLV9" s="299"/>
      <c r="CLW9" s="81"/>
      <c r="CLX9" s="63"/>
      <c r="CLY9" s="298"/>
      <c r="CLZ9" s="299"/>
      <c r="CMA9" s="81"/>
      <c r="CMB9" s="63"/>
      <c r="CMC9" s="298"/>
      <c r="CMD9" s="299"/>
      <c r="CME9" s="81"/>
      <c r="CMF9" s="63"/>
      <c r="CMG9" s="298"/>
      <c r="CMH9" s="299"/>
      <c r="CMI9" s="81"/>
      <c r="CMJ9" s="63"/>
      <c r="CMK9" s="298"/>
      <c r="CML9" s="299"/>
      <c r="CMM9" s="81"/>
      <c r="CMN9" s="63"/>
      <c r="CMO9" s="298"/>
      <c r="CMP9" s="299"/>
      <c r="CMQ9" s="81"/>
      <c r="CMR9" s="63"/>
      <c r="CMS9" s="298"/>
      <c r="CMT9" s="299"/>
      <c r="CMU9" s="81"/>
      <c r="CMV9" s="63"/>
      <c r="CMW9" s="298"/>
      <c r="CMX9" s="299"/>
      <c r="CMY9" s="81"/>
      <c r="CMZ9" s="63"/>
      <c r="CNA9" s="298"/>
      <c r="CNB9" s="299"/>
      <c r="CNC9" s="81"/>
      <c r="CND9" s="63"/>
      <c r="CNE9" s="298"/>
      <c r="CNF9" s="299"/>
      <c r="CNG9" s="81"/>
      <c r="CNH9" s="63"/>
      <c r="CNI9" s="298"/>
      <c r="CNJ9" s="299"/>
      <c r="CNK9" s="81"/>
      <c r="CNL9" s="63"/>
      <c r="CNM9" s="298"/>
      <c r="CNN9" s="299"/>
      <c r="CNO9" s="81"/>
      <c r="CNP9" s="63"/>
      <c r="CNQ9" s="298"/>
      <c r="CNR9" s="299"/>
      <c r="CNS9" s="81"/>
      <c r="CNT9" s="63"/>
      <c r="CNU9" s="298"/>
      <c r="CNV9" s="299"/>
      <c r="CNW9" s="81"/>
      <c r="CNX9" s="63"/>
      <c r="CNY9" s="298"/>
      <c r="CNZ9" s="299"/>
      <c r="COA9" s="81"/>
      <c r="COB9" s="63"/>
      <c r="COC9" s="298"/>
      <c r="COD9" s="299"/>
      <c r="COE9" s="81"/>
      <c r="COF9" s="63"/>
      <c r="COG9" s="298"/>
      <c r="COH9" s="299"/>
      <c r="COI9" s="81"/>
      <c r="COJ9" s="63"/>
      <c r="COK9" s="298"/>
      <c r="COL9" s="299"/>
      <c r="COM9" s="81"/>
      <c r="CON9" s="63"/>
      <c r="COO9" s="298"/>
      <c r="COP9" s="299"/>
      <c r="COQ9" s="81"/>
      <c r="COR9" s="63"/>
      <c r="COS9" s="298"/>
      <c r="COT9" s="299"/>
      <c r="COU9" s="81"/>
      <c r="COV9" s="63"/>
      <c r="COW9" s="298"/>
      <c r="COX9" s="299"/>
      <c r="COY9" s="81"/>
      <c r="COZ9" s="63"/>
      <c r="CPA9" s="298"/>
      <c r="CPB9" s="299"/>
      <c r="CPC9" s="81"/>
      <c r="CPD9" s="63"/>
      <c r="CPE9" s="298"/>
      <c r="CPF9" s="299"/>
      <c r="CPG9" s="81"/>
      <c r="CPH9" s="63"/>
      <c r="CPI9" s="298"/>
      <c r="CPJ9" s="299"/>
      <c r="CPK9" s="81"/>
      <c r="CPL9" s="63"/>
      <c r="CPM9" s="298"/>
      <c r="CPN9" s="299"/>
      <c r="CPO9" s="81"/>
      <c r="CPP9" s="63"/>
      <c r="CPQ9" s="298"/>
      <c r="CPR9" s="299"/>
      <c r="CPS9" s="81"/>
      <c r="CPT9" s="63"/>
      <c r="CPU9" s="298"/>
      <c r="CPV9" s="299"/>
      <c r="CPW9" s="81"/>
      <c r="CPX9" s="63"/>
      <c r="CPY9" s="298"/>
      <c r="CPZ9" s="299"/>
      <c r="CQA9" s="81"/>
      <c r="CQB9" s="63"/>
      <c r="CQC9" s="298"/>
      <c r="CQD9" s="299"/>
      <c r="CQE9" s="81"/>
      <c r="CQF9" s="63"/>
      <c r="CQG9" s="298"/>
      <c r="CQH9" s="299"/>
      <c r="CQI9" s="81"/>
      <c r="CQJ9" s="63"/>
      <c r="CQK9" s="298"/>
      <c r="CQL9" s="299"/>
      <c r="CQM9" s="81"/>
      <c r="CQN9" s="63"/>
      <c r="CQO9" s="298"/>
      <c r="CQP9" s="299"/>
      <c r="CQQ9" s="81"/>
      <c r="CQR9" s="63"/>
      <c r="CQS9" s="298"/>
      <c r="CQT9" s="299"/>
      <c r="CQU9" s="81"/>
      <c r="CQV9" s="63"/>
      <c r="CQW9" s="298"/>
      <c r="CQX9" s="299"/>
      <c r="CQY9" s="81"/>
      <c r="CQZ9" s="63"/>
      <c r="CRA9" s="298"/>
      <c r="CRB9" s="299"/>
      <c r="CRC9" s="81"/>
      <c r="CRD9" s="63"/>
      <c r="CRE9" s="298"/>
      <c r="CRF9" s="299"/>
      <c r="CRG9" s="81"/>
      <c r="CRH9" s="63"/>
      <c r="CRI9" s="298"/>
      <c r="CRJ9" s="299"/>
      <c r="CRK9" s="81"/>
      <c r="CRL9" s="63"/>
      <c r="CRM9" s="298"/>
      <c r="CRN9" s="299"/>
      <c r="CRO9" s="81"/>
      <c r="CRP9" s="63"/>
      <c r="CRQ9" s="298"/>
      <c r="CRR9" s="299"/>
      <c r="CRS9" s="81"/>
      <c r="CRT9" s="63"/>
      <c r="CRU9" s="298"/>
      <c r="CRV9" s="299"/>
      <c r="CRW9" s="81"/>
      <c r="CRX9" s="63"/>
      <c r="CRY9" s="298"/>
      <c r="CRZ9" s="299"/>
      <c r="CSA9" s="81"/>
      <c r="CSB9" s="63"/>
      <c r="CSC9" s="298"/>
      <c r="CSD9" s="299"/>
      <c r="CSE9" s="81"/>
      <c r="CSF9" s="63"/>
      <c r="CSG9" s="298"/>
      <c r="CSH9" s="299"/>
      <c r="CSI9" s="81"/>
      <c r="CSJ9" s="63"/>
      <c r="CSK9" s="298"/>
      <c r="CSL9" s="299"/>
      <c r="CSM9" s="81"/>
      <c r="CSN9" s="63"/>
      <c r="CSO9" s="298"/>
      <c r="CSP9" s="299"/>
      <c r="CSQ9" s="81"/>
      <c r="CSR9" s="63"/>
      <c r="CSS9" s="298"/>
      <c r="CST9" s="299"/>
      <c r="CSU9" s="81"/>
      <c r="CSV9" s="63"/>
      <c r="CSW9" s="298"/>
      <c r="CSX9" s="299"/>
      <c r="CSY9" s="81"/>
      <c r="CSZ9" s="63"/>
      <c r="CTA9" s="298"/>
      <c r="CTB9" s="299"/>
      <c r="CTC9" s="81"/>
      <c r="CTD9" s="63"/>
      <c r="CTE9" s="298"/>
      <c r="CTF9" s="299"/>
      <c r="CTG9" s="81"/>
      <c r="CTH9" s="63"/>
      <c r="CTI9" s="298"/>
      <c r="CTJ9" s="299"/>
      <c r="CTK9" s="81"/>
      <c r="CTL9" s="63"/>
      <c r="CTM9" s="298"/>
      <c r="CTN9" s="299"/>
      <c r="CTO9" s="81"/>
      <c r="CTP9" s="63"/>
      <c r="CTQ9" s="298"/>
      <c r="CTR9" s="299"/>
      <c r="CTS9" s="81"/>
      <c r="CTT9" s="63"/>
      <c r="CTU9" s="298"/>
      <c r="CTV9" s="299"/>
      <c r="CTW9" s="81"/>
      <c r="CTX9" s="63"/>
      <c r="CTY9" s="298"/>
      <c r="CTZ9" s="299"/>
      <c r="CUA9" s="81"/>
      <c r="CUB9" s="63"/>
      <c r="CUC9" s="298"/>
      <c r="CUD9" s="299"/>
      <c r="CUE9" s="81"/>
      <c r="CUF9" s="63"/>
      <c r="CUG9" s="298"/>
      <c r="CUH9" s="299"/>
      <c r="CUI9" s="81"/>
      <c r="CUJ9" s="63"/>
      <c r="CUK9" s="298"/>
      <c r="CUL9" s="299"/>
      <c r="CUM9" s="81"/>
      <c r="CUN9" s="63"/>
      <c r="CUO9" s="298"/>
      <c r="CUP9" s="299"/>
      <c r="CUQ9" s="81"/>
      <c r="CUR9" s="63"/>
      <c r="CUS9" s="298"/>
      <c r="CUT9" s="299"/>
      <c r="CUU9" s="81"/>
      <c r="CUV9" s="63"/>
      <c r="CUW9" s="298"/>
      <c r="CUX9" s="299"/>
      <c r="CUY9" s="81"/>
      <c r="CUZ9" s="63"/>
      <c r="CVA9" s="298"/>
      <c r="CVB9" s="299"/>
      <c r="CVC9" s="81"/>
      <c r="CVD9" s="63"/>
      <c r="CVE9" s="298"/>
      <c r="CVF9" s="299"/>
      <c r="CVG9" s="81"/>
      <c r="CVH9" s="63"/>
      <c r="CVI9" s="298"/>
      <c r="CVJ9" s="299"/>
      <c r="CVK9" s="81"/>
      <c r="CVL9" s="63"/>
      <c r="CVM9" s="298"/>
      <c r="CVN9" s="299"/>
      <c r="CVO9" s="81"/>
      <c r="CVP9" s="63"/>
      <c r="CVQ9" s="298"/>
      <c r="CVR9" s="299"/>
      <c r="CVS9" s="81"/>
      <c r="CVT9" s="63"/>
      <c r="CVU9" s="298"/>
      <c r="CVV9" s="299"/>
      <c r="CVW9" s="81"/>
      <c r="CVX9" s="63"/>
      <c r="CVY9" s="298"/>
      <c r="CVZ9" s="299"/>
      <c r="CWA9" s="81"/>
      <c r="CWB9" s="63"/>
      <c r="CWC9" s="298"/>
      <c r="CWD9" s="299"/>
      <c r="CWE9" s="81"/>
      <c r="CWF9" s="63"/>
      <c r="CWG9" s="298"/>
      <c r="CWH9" s="299"/>
      <c r="CWI9" s="81"/>
      <c r="CWJ9" s="63"/>
      <c r="CWK9" s="298"/>
      <c r="CWL9" s="299"/>
      <c r="CWM9" s="81"/>
      <c r="CWN9" s="63"/>
      <c r="CWO9" s="298"/>
      <c r="CWP9" s="299"/>
      <c r="CWQ9" s="81"/>
      <c r="CWR9" s="63"/>
      <c r="CWS9" s="298"/>
      <c r="CWT9" s="299"/>
      <c r="CWU9" s="81"/>
      <c r="CWV9" s="63"/>
      <c r="CWW9" s="298"/>
      <c r="CWX9" s="299"/>
      <c r="CWY9" s="81"/>
      <c r="CWZ9" s="63"/>
      <c r="CXA9" s="298"/>
      <c r="CXB9" s="299"/>
      <c r="CXC9" s="81"/>
      <c r="CXD9" s="63"/>
      <c r="CXE9" s="298"/>
      <c r="CXF9" s="299"/>
      <c r="CXG9" s="81"/>
      <c r="CXH9" s="63"/>
      <c r="CXI9" s="298"/>
      <c r="CXJ9" s="299"/>
      <c r="CXK9" s="81"/>
      <c r="CXL9" s="63"/>
      <c r="CXM9" s="298"/>
      <c r="CXN9" s="299"/>
      <c r="CXO9" s="81"/>
      <c r="CXP9" s="63"/>
      <c r="CXQ9" s="298"/>
      <c r="CXR9" s="299"/>
      <c r="CXS9" s="81"/>
      <c r="CXT9" s="63"/>
      <c r="CXU9" s="298"/>
      <c r="CXV9" s="299"/>
      <c r="CXW9" s="81"/>
      <c r="CXX9" s="63"/>
      <c r="CXY9" s="298"/>
      <c r="CXZ9" s="299"/>
      <c r="CYA9" s="81"/>
      <c r="CYB9" s="63"/>
      <c r="CYC9" s="298"/>
      <c r="CYD9" s="299"/>
      <c r="CYE9" s="81"/>
      <c r="CYF9" s="63"/>
      <c r="CYG9" s="298"/>
      <c r="CYH9" s="299"/>
      <c r="CYI9" s="81"/>
      <c r="CYJ9" s="63"/>
      <c r="CYK9" s="298"/>
      <c r="CYL9" s="299"/>
      <c r="CYM9" s="81"/>
      <c r="CYN9" s="63"/>
      <c r="CYO9" s="298"/>
      <c r="CYP9" s="299"/>
      <c r="CYQ9" s="81"/>
      <c r="CYR9" s="63"/>
      <c r="CYS9" s="298"/>
      <c r="CYT9" s="299"/>
      <c r="CYU9" s="81"/>
      <c r="CYV9" s="63"/>
      <c r="CYW9" s="298"/>
      <c r="CYX9" s="299"/>
      <c r="CYY9" s="81"/>
      <c r="CYZ9" s="63"/>
      <c r="CZA9" s="298"/>
      <c r="CZB9" s="299"/>
      <c r="CZC9" s="81"/>
      <c r="CZD9" s="63"/>
      <c r="CZE9" s="298"/>
      <c r="CZF9" s="299"/>
      <c r="CZG9" s="81"/>
      <c r="CZH9" s="63"/>
      <c r="CZI9" s="298"/>
      <c r="CZJ9" s="299"/>
      <c r="CZK9" s="81"/>
      <c r="CZL9" s="63"/>
      <c r="CZM9" s="298"/>
      <c r="CZN9" s="299"/>
      <c r="CZO9" s="81"/>
      <c r="CZP9" s="63"/>
      <c r="CZQ9" s="298"/>
      <c r="CZR9" s="299"/>
      <c r="CZS9" s="81"/>
      <c r="CZT9" s="63"/>
      <c r="CZU9" s="298"/>
      <c r="CZV9" s="299"/>
      <c r="CZW9" s="81"/>
      <c r="CZX9" s="63"/>
      <c r="CZY9" s="298"/>
      <c r="CZZ9" s="299"/>
      <c r="DAA9" s="81"/>
      <c r="DAB9" s="63"/>
      <c r="DAC9" s="298"/>
      <c r="DAD9" s="299"/>
      <c r="DAE9" s="81"/>
      <c r="DAF9" s="63"/>
      <c r="DAG9" s="298"/>
      <c r="DAH9" s="299"/>
      <c r="DAI9" s="81"/>
      <c r="DAJ9" s="63"/>
      <c r="DAK9" s="298"/>
      <c r="DAL9" s="299"/>
      <c r="DAM9" s="81"/>
      <c r="DAN9" s="63"/>
      <c r="DAO9" s="298"/>
      <c r="DAP9" s="299"/>
      <c r="DAQ9" s="81"/>
      <c r="DAR9" s="63"/>
      <c r="DAS9" s="298"/>
      <c r="DAT9" s="299"/>
      <c r="DAU9" s="81"/>
      <c r="DAV9" s="63"/>
      <c r="DAW9" s="298"/>
      <c r="DAX9" s="299"/>
      <c r="DAY9" s="81"/>
      <c r="DAZ9" s="63"/>
      <c r="DBA9" s="298"/>
      <c r="DBB9" s="299"/>
      <c r="DBC9" s="81"/>
      <c r="DBD9" s="63"/>
      <c r="DBE9" s="298"/>
      <c r="DBF9" s="299"/>
      <c r="DBG9" s="81"/>
      <c r="DBH9" s="63"/>
      <c r="DBI9" s="298"/>
      <c r="DBJ9" s="299"/>
      <c r="DBK9" s="81"/>
      <c r="DBL9" s="63"/>
      <c r="DBM9" s="298"/>
      <c r="DBN9" s="299"/>
      <c r="DBO9" s="81"/>
      <c r="DBP9" s="63"/>
      <c r="DBQ9" s="298"/>
      <c r="DBR9" s="299"/>
      <c r="DBS9" s="81"/>
      <c r="DBT9" s="63"/>
      <c r="DBU9" s="298"/>
      <c r="DBV9" s="299"/>
      <c r="DBW9" s="81"/>
      <c r="DBX9" s="63"/>
      <c r="DBY9" s="298"/>
      <c r="DBZ9" s="299"/>
      <c r="DCA9" s="81"/>
      <c r="DCB9" s="63"/>
      <c r="DCC9" s="298"/>
      <c r="DCD9" s="299"/>
      <c r="DCE9" s="81"/>
      <c r="DCF9" s="63"/>
      <c r="DCG9" s="298"/>
      <c r="DCH9" s="299"/>
      <c r="DCI9" s="81"/>
      <c r="DCJ9" s="63"/>
      <c r="DCK9" s="298"/>
      <c r="DCL9" s="299"/>
      <c r="DCM9" s="81"/>
      <c r="DCN9" s="63"/>
      <c r="DCO9" s="298"/>
      <c r="DCP9" s="299"/>
      <c r="DCQ9" s="81"/>
      <c r="DCR9" s="63"/>
      <c r="DCS9" s="298"/>
      <c r="DCT9" s="299"/>
      <c r="DCU9" s="81"/>
      <c r="DCV9" s="63"/>
      <c r="DCW9" s="298"/>
      <c r="DCX9" s="299"/>
      <c r="DCY9" s="81"/>
      <c r="DCZ9" s="63"/>
      <c r="DDA9" s="298"/>
      <c r="DDB9" s="299"/>
      <c r="DDC9" s="81"/>
      <c r="DDD9" s="63"/>
      <c r="DDE9" s="298"/>
      <c r="DDF9" s="299"/>
      <c r="DDG9" s="81"/>
      <c r="DDH9" s="63"/>
      <c r="DDI9" s="298"/>
      <c r="DDJ9" s="299"/>
      <c r="DDK9" s="81"/>
      <c r="DDL9" s="63"/>
      <c r="DDM9" s="298"/>
      <c r="DDN9" s="299"/>
      <c r="DDO9" s="81"/>
      <c r="DDP9" s="63"/>
      <c r="DDQ9" s="298"/>
      <c r="DDR9" s="299"/>
      <c r="DDS9" s="81"/>
      <c r="DDT9" s="63"/>
      <c r="DDU9" s="298"/>
      <c r="DDV9" s="299"/>
      <c r="DDW9" s="81"/>
      <c r="DDX9" s="63"/>
      <c r="DDY9" s="298"/>
      <c r="DDZ9" s="299"/>
      <c r="DEA9" s="81"/>
      <c r="DEB9" s="63"/>
      <c r="DEC9" s="298"/>
      <c r="DED9" s="299"/>
      <c r="DEE9" s="81"/>
      <c r="DEF9" s="63"/>
      <c r="DEG9" s="298"/>
      <c r="DEH9" s="299"/>
      <c r="DEI9" s="81"/>
      <c r="DEJ9" s="63"/>
      <c r="DEK9" s="298"/>
      <c r="DEL9" s="299"/>
      <c r="DEM9" s="81"/>
      <c r="DEN9" s="63"/>
      <c r="DEO9" s="298"/>
      <c r="DEP9" s="299"/>
      <c r="DEQ9" s="81"/>
      <c r="DER9" s="63"/>
      <c r="DES9" s="298"/>
      <c r="DET9" s="299"/>
      <c r="DEU9" s="81"/>
      <c r="DEV9" s="63"/>
      <c r="DEW9" s="298"/>
      <c r="DEX9" s="299"/>
      <c r="DEY9" s="81"/>
      <c r="DEZ9" s="63"/>
      <c r="DFA9" s="298"/>
      <c r="DFB9" s="299"/>
      <c r="DFC9" s="81"/>
      <c r="DFD9" s="63"/>
      <c r="DFE9" s="298"/>
      <c r="DFF9" s="299"/>
      <c r="DFG9" s="81"/>
      <c r="DFH9" s="63"/>
      <c r="DFI9" s="298"/>
      <c r="DFJ9" s="299"/>
      <c r="DFK9" s="81"/>
      <c r="DFL9" s="63"/>
      <c r="DFM9" s="298"/>
      <c r="DFN9" s="299"/>
      <c r="DFO9" s="81"/>
      <c r="DFP9" s="63"/>
      <c r="DFQ9" s="298"/>
      <c r="DFR9" s="299"/>
      <c r="DFS9" s="81"/>
      <c r="DFT9" s="63"/>
      <c r="DFU9" s="298"/>
      <c r="DFV9" s="299"/>
      <c r="DFW9" s="81"/>
      <c r="DFX9" s="63"/>
      <c r="DFY9" s="298"/>
      <c r="DFZ9" s="299"/>
      <c r="DGA9" s="81"/>
      <c r="DGB9" s="63"/>
      <c r="DGC9" s="298"/>
      <c r="DGD9" s="299"/>
      <c r="DGE9" s="81"/>
      <c r="DGF9" s="63"/>
      <c r="DGG9" s="298"/>
      <c r="DGH9" s="299"/>
      <c r="DGI9" s="81"/>
      <c r="DGJ9" s="63"/>
      <c r="DGK9" s="298"/>
      <c r="DGL9" s="299"/>
      <c r="DGM9" s="81"/>
      <c r="DGN9" s="63"/>
      <c r="DGO9" s="298"/>
      <c r="DGP9" s="299"/>
      <c r="DGQ9" s="81"/>
      <c r="DGR9" s="63"/>
      <c r="DGS9" s="298"/>
      <c r="DGT9" s="299"/>
      <c r="DGU9" s="81"/>
      <c r="DGV9" s="63"/>
      <c r="DGW9" s="298"/>
      <c r="DGX9" s="299"/>
      <c r="DGY9" s="81"/>
      <c r="DGZ9" s="63"/>
      <c r="DHA9" s="298"/>
      <c r="DHB9" s="299"/>
      <c r="DHC9" s="81"/>
      <c r="DHD9" s="63"/>
      <c r="DHE9" s="298"/>
      <c r="DHF9" s="299"/>
      <c r="DHG9" s="81"/>
      <c r="DHH9" s="63"/>
      <c r="DHI9" s="298"/>
      <c r="DHJ9" s="299"/>
      <c r="DHK9" s="81"/>
      <c r="DHL9" s="63"/>
      <c r="DHM9" s="298"/>
      <c r="DHN9" s="299"/>
      <c r="DHO9" s="81"/>
      <c r="DHP9" s="63"/>
      <c r="DHQ9" s="298"/>
      <c r="DHR9" s="299"/>
      <c r="DHS9" s="81"/>
      <c r="DHT9" s="63"/>
      <c r="DHU9" s="298"/>
      <c r="DHV9" s="299"/>
      <c r="DHW9" s="81"/>
      <c r="DHX9" s="63"/>
      <c r="DHY9" s="298"/>
      <c r="DHZ9" s="299"/>
      <c r="DIA9" s="81"/>
      <c r="DIB9" s="63"/>
      <c r="DIC9" s="298"/>
      <c r="DID9" s="299"/>
      <c r="DIE9" s="81"/>
      <c r="DIF9" s="63"/>
      <c r="DIG9" s="298"/>
      <c r="DIH9" s="299"/>
      <c r="DII9" s="81"/>
      <c r="DIJ9" s="63"/>
      <c r="DIK9" s="298"/>
      <c r="DIL9" s="299"/>
      <c r="DIM9" s="81"/>
      <c r="DIN9" s="63"/>
      <c r="DIO9" s="298"/>
      <c r="DIP9" s="299"/>
      <c r="DIQ9" s="81"/>
      <c r="DIR9" s="63"/>
      <c r="DIS9" s="298"/>
      <c r="DIT9" s="299"/>
      <c r="DIU9" s="81"/>
      <c r="DIV9" s="63"/>
      <c r="DIW9" s="298"/>
      <c r="DIX9" s="299"/>
      <c r="DIY9" s="81"/>
      <c r="DIZ9" s="63"/>
      <c r="DJA9" s="298"/>
      <c r="DJB9" s="299"/>
      <c r="DJC9" s="81"/>
      <c r="DJD9" s="63"/>
      <c r="DJE9" s="298"/>
      <c r="DJF9" s="299"/>
      <c r="DJG9" s="81"/>
      <c r="DJH9" s="63"/>
      <c r="DJI9" s="298"/>
      <c r="DJJ9" s="299"/>
      <c r="DJK9" s="81"/>
      <c r="DJL9" s="63"/>
      <c r="DJM9" s="298"/>
      <c r="DJN9" s="299"/>
      <c r="DJO9" s="81"/>
      <c r="DJP9" s="63"/>
      <c r="DJQ9" s="298"/>
      <c r="DJR9" s="299"/>
      <c r="DJS9" s="81"/>
      <c r="DJT9" s="63"/>
      <c r="DJU9" s="298"/>
      <c r="DJV9" s="299"/>
      <c r="DJW9" s="81"/>
      <c r="DJX9" s="63"/>
      <c r="DJY9" s="298"/>
      <c r="DJZ9" s="299"/>
      <c r="DKA9" s="81"/>
      <c r="DKB9" s="63"/>
      <c r="DKC9" s="298"/>
      <c r="DKD9" s="299"/>
      <c r="DKE9" s="81"/>
      <c r="DKF9" s="63"/>
      <c r="DKG9" s="298"/>
      <c r="DKH9" s="299"/>
      <c r="DKI9" s="81"/>
      <c r="DKJ9" s="63"/>
      <c r="DKK9" s="298"/>
      <c r="DKL9" s="299"/>
      <c r="DKM9" s="81"/>
      <c r="DKN9" s="63"/>
      <c r="DKO9" s="298"/>
      <c r="DKP9" s="299"/>
      <c r="DKQ9" s="81"/>
      <c r="DKR9" s="63"/>
      <c r="DKS9" s="298"/>
      <c r="DKT9" s="299"/>
      <c r="DKU9" s="81"/>
      <c r="DKV9" s="63"/>
      <c r="DKW9" s="298"/>
      <c r="DKX9" s="299"/>
      <c r="DKY9" s="81"/>
      <c r="DKZ9" s="63"/>
      <c r="DLA9" s="298"/>
      <c r="DLB9" s="299"/>
      <c r="DLC9" s="81"/>
      <c r="DLD9" s="63"/>
      <c r="DLE9" s="298"/>
      <c r="DLF9" s="299"/>
      <c r="DLG9" s="81"/>
      <c r="DLH9" s="63"/>
      <c r="DLI9" s="298"/>
      <c r="DLJ9" s="299"/>
      <c r="DLK9" s="81"/>
      <c r="DLL9" s="63"/>
      <c r="DLM9" s="298"/>
      <c r="DLN9" s="299"/>
      <c r="DLO9" s="81"/>
      <c r="DLP9" s="63"/>
      <c r="DLQ9" s="298"/>
      <c r="DLR9" s="299"/>
      <c r="DLS9" s="81"/>
      <c r="DLT9" s="63"/>
      <c r="DLU9" s="298"/>
      <c r="DLV9" s="299"/>
      <c r="DLW9" s="81"/>
      <c r="DLX9" s="63"/>
      <c r="DLY9" s="298"/>
      <c r="DLZ9" s="299"/>
      <c r="DMA9" s="81"/>
      <c r="DMB9" s="63"/>
      <c r="DMC9" s="298"/>
      <c r="DMD9" s="299"/>
      <c r="DME9" s="81"/>
      <c r="DMF9" s="63"/>
      <c r="DMG9" s="298"/>
      <c r="DMH9" s="299"/>
      <c r="DMI9" s="81"/>
      <c r="DMJ9" s="63"/>
      <c r="DMK9" s="298"/>
      <c r="DML9" s="299"/>
      <c r="DMM9" s="81"/>
      <c r="DMN9" s="63"/>
      <c r="DMO9" s="298"/>
      <c r="DMP9" s="299"/>
      <c r="DMQ9" s="81"/>
      <c r="DMR9" s="63"/>
      <c r="DMS9" s="298"/>
      <c r="DMT9" s="299"/>
      <c r="DMU9" s="81"/>
      <c r="DMV9" s="63"/>
      <c r="DMW9" s="298"/>
      <c r="DMX9" s="299"/>
      <c r="DMY9" s="81"/>
      <c r="DMZ9" s="63"/>
      <c r="DNA9" s="298"/>
      <c r="DNB9" s="299"/>
      <c r="DNC9" s="81"/>
      <c r="DND9" s="63"/>
      <c r="DNE9" s="298"/>
      <c r="DNF9" s="299"/>
      <c r="DNG9" s="81"/>
      <c r="DNH9" s="63"/>
      <c r="DNI9" s="298"/>
      <c r="DNJ9" s="299"/>
      <c r="DNK9" s="81"/>
      <c r="DNL9" s="63"/>
      <c r="DNM9" s="298"/>
      <c r="DNN9" s="299"/>
      <c r="DNO9" s="81"/>
      <c r="DNP9" s="63"/>
      <c r="DNQ9" s="298"/>
      <c r="DNR9" s="299"/>
      <c r="DNS9" s="81"/>
      <c r="DNT9" s="63"/>
      <c r="DNU9" s="298"/>
      <c r="DNV9" s="299"/>
      <c r="DNW9" s="81"/>
      <c r="DNX9" s="63"/>
      <c r="DNY9" s="298"/>
      <c r="DNZ9" s="299"/>
      <c r="DOA9" s="81"/>
      <c r="DOB9" s="63"/>
      <c r="DOC9" s="298"/>
      <c r="DOD9" s="299"/>
      <c r="DOE9" s="81"/>
      <c r="DOF9" s="63"/>
      <c r="DOG9" s="298"/>
      <c r="DOH9" s="299"/>
      <c r="DOI9" s="81"/>
      <c r="DOJ9" s="63"/>
      <c r="DOK9" s="298"/>
      <c r="DOL9" s="299"/>
      <c r="DOM9" s="81"/>
      <c r="DON9" s="63"/>
      <c r="DOO9" s="298"/>
      <c r="DOP9" s="299"/>
      <c r="DOQ9" s="81"/>
      <c r="DOR9" s="63"/>
      <c r="DOS9" s="298"/>
      <c r="DOT9" s="299"/>
      <c r="DOU9" s="81"/>
      <c r="DOV9" s="63"/>
      <c r="DOW9" s="298"/>
      <c r="DOX9" s="299"/>
      <c r="DOY9" s="81"/>
      <c r="DOZ9" s="63"/>
      <c r="DPA9" s="298"/>
      <c r="DPB9" s="299"/>
      <c r="DPC9" s="81"/>
      <c r="DPD9" s="63"/>
      <c r="DPE9" s="298"/>
      <c r="DPF9" s="299"/>
      <c r="DPG9" s="81"/>
      <c r="DPH9" s="63"/>
      <c r="DPI9" s="298"/>
      <c r="DPJ9" s="299"/>
      <c r="DPK9" s="81"/>
      <c r="DPL9" s="63"/>
      <c r="DPM9" s="298"/>
      <c r="DPN9" s="299"/>
      <c r="DPO9" s="81"/>
      <c r="DPP9" s="63"/>
      <c r="DPQ9" s="298"/>
      <c r="DPR9" s="299"/>
      <c r="DPS9" s="81"/>
      <c r="DPT9" s="63"/>
      <c r="DPU9" s="298"/>
      <c r="DPV9" s="299"/>
      <c r="DPW9" s="81"/>
      <c r="DPX9" s="63"/>
      <c r="DPY9" s="298"/>
      <c r="DPZ9" s="299"/>
      <c r="DQA9" s="81"/>
      <c r="DQB9" s="63"/>
      <c r="DQC9" s="298"/>
      <c r="DQD9" s="299"/>
      <c r="DQE9" s="81"/>
      <c r="DQF9" s="63"/>
      <c r="DQG9" s="298"/>
      <c r="DQH9" s="299"/>
      <c r="DQI9" s="81"/>
      <c r="DQJ9" s="63"/>
      <c r="DQK9" s="298"/>
      <c r="DQL9" s="299"/>
      <c r="DQM9" s="81"/>
      <c r="DQN9" s="63"/>
      <c r="DQO9" s="298"/>
      <c r="DQP9" s="299"/>
      <c r="DQQ9" s="81"/>
      <c r="DQR9" s="63"/>
      <c r="DQS9" s="298"/>
      <c r="DQT9" s="299"/>
      <c r="DQU9" s="81"/>
      <c r="DQV9" s="63"/>
      <c r="DQW9" s="298"/>
      <c r="DQX9" s="299"/>
      <c r="DQY9" s="81"/>
      <c r="DQZ9" s="63"/>
      <c r="DRA9" s="298"/>
      <c r="DRB9" s="299"/>
      <c r="DRC9" s="81"/>
      <c r="DRD9" s="63"/>
      <c r="DRE9" s="298"/>
      <c r="DRF9" s="299"/>
      <c r="DRG9" s="81"/>
      <c r="DRH9" s="63"/>
      <c r="DRI9" s="298"/>
      <c r="DRJ9" s="299"/>
      <c r="DRK9" s="81"/>
      <c r="DRL9" s="63"/>
      <c r="DRM9" s="298"/>
      <c r="DRN9" s="299"/>
      <c r="DRO9" s="81"/>
      <c r="DRP9" s="63"/>
      <c r="DRQ9" s="298"/>
      <c r="DRR9" s="299"/>
      <c r="DRS9" s="81"/>
      <c r="DRT9" s="63"/>
      <c r="DRU9" s="298"/>
      <c r="DRV9" s="299"/>
      <c r="DRW9" s="81"/>
      <c r="DRX9" s="63"/>
      <c r="DRY9" s="298"/>
      <c r="DRZ9" s="299"/>
      <c r="DSA9" s="81"/>
      <c r="DSB9" s="63"/>
      <c r="DSC9" s="298"/>
      <c r="DSD9" s="299"/>
      <c r="DSE9" s="81"/>
      <c r="DSF9" s="63"/>
      <c r="DSG9" s="298"/>
      <c r="DSH9" s="299"/>
      <c r="DSI9" s="81"/>
      <c r="DSJ9" s="63"/>
      <c r="DSK9" s="298"/>
      <c r="DSL9" s="299"/>
      <c r="DSM9" s="81"/>
      <c r="DSN9" s="63"/>
      <c r="DSO9" s="298"/>
      <c r="DSP9" s="299"/>
      <c r="DSQ9" s="81"/>
      <c r="DSR9" s="63"/>
      <c r="DSS9" s="298"/>
      <c r="DST9" s="299"/>
      <c r="DSU9" s="81"/>
      <c r="DSV9" s="63"/>
      <c r="DSW9" s="298"/>
      <c r="DSX9" s="299"/>
      <c r="DSY9" s="81"/>
      <c r="DSZ9" s="63"/>
      <c r="DTA9" s="298"/>
      <c r="DTB9" s="299"/>
      <c r="DTC9" s="81"/>
      <c r="DTD9" s="63"/>
      <c r="DTE9" s="298"/>
      <c r="DTF9" s="299"/>
      <c r="DTG9" s="81"/>
      <c r="DTH9" s="63"/>
      <c r="DTI9" s="298"/>
      <c r="DTJ9" s="299"/>
      <c r="DTK9" s="81"/>
      <c r="DTL9" s="63"/>
      <c r="DTM9" s="298"/>
      <c r="DTN9" s="299"/>
      <c r="DTO9" s="81"/>
      <c r="DTP9" s="63"/>
      <c r="DTQ9" s="298"/>
      <c r="DTR9" s="299"/>
      <c r="DTS9" s="81"/>
      <c r="DTT9" s="63"/>
      <c r="DTU9" s="298"/>
      <c r="DTV9" s="299"/>
      <c r="DTW9" s="81"/>
      <c r="DTX9" s="63"/>
      <c r="DTY9" s="298"/>
      <c r="DTZ9" s="299"/>
      <c r="DUA9" s="81"/>
      <c r="DUB9" s="63"/>
      <c r="DUC9" s="298"/>
      <c r="DUD9" s="299"/>
      <c r="DUE9" s="81"/>
      <c r="DUF9" s="63"/>
      <c r="DUG9" s="298"/>
      <c r="DUH9" s="299"/>
      <c r="DUI9" s="81"/>
      <c r="DUJ9" s="63"/>
      <c r="DUK9" s="298"/>
      <c r="DUL9" s="299"/>
      <c r="DUM9" s="81"/>
      <c r="DUN9" s="63"/>
      <c r="DUO9" s="298"/>
      <c r="DUP9" s="299"/>
      <c r="DUQ9" s="81"/>
      <c r="DUR9" s="63"/>
      <c r="DUS9" s="298"/>
      <c r="DUT9" s="299"/>
      <c r="DUU9" s="81"/>
      <c r="DUV9" s="63"/>
      <c r="DUW9" s="298"/>
      <c r="DUX9" s="299"/>
      <c r="DUY9" s="81"/>
      <c r="DUZ9" s="63"/>
      <c r="DVA9" s="298"/>
      <c r="DVB9" s="299"/>
      <c r="DVC9" s="81"/>
      <c r="DVD9" s="63"/>
      <c r="DVE9" s="298"/>
      <c r="DVF9" s="299"/>
      <c r="DVG9" s="81"/>
      <c r="DVH9" s="63"/>
      <c r="DVI9" s="298"/>
      <c r="DVJ9" s="299"/>
      <c r="DVK9" s="81"/>
      <c r="DVL9" s="63"/>
      <c r="DVM9" s="298"/>
      <c r="DVN9" s="299"/>
      <c r="DVO9" s="81"/>
      <c r="DVP9" s="63"/>
      <c r="DVQ9" s="298"/>
      <c r="DVR9" s="299"/>
      <c r="DVS9" s="81"/>
      <c r="DVT9" s="63"/>
      <c r="DVU9" s="298"/>
      <c r="DVV9" s="299"/>
      <c r="DVW9" s="81"/>
      <c r="DVX9" s="63"/>
      <c r="DVY9" s="298"/>
      <c r="DVZ9" s="299"/>
      <c r="DWA9" s="81"/>
      <c r="DWB9" s="63"/>
      <c r="DWC9" s="298"/>
      <c r="DWD9" s="299"/>
      <c r="DWE9" s="81"/>
      <c r="DWF9" s="63"/>
      <c r="DWG9" s="298"/>
      <c r="DWH9" s="299"/>
      <c r="DWI9" s="81"/>
      <c r="DWJ9" s="63"/>
      <c r="DWK9" s="298"/>
      <c r="DWL9" s="299"/>
      <c r="DWM9" s="81"/>
      <c r="DWN9" s="63"/>
      <c r="DWO9" s="298"/>
      <c r="DWP9" s="299"/>
      <c r="DWQ9" s="81"/>
      <c r="DWR9" s="63"/>
      <c r="DWS9" s="298"/>
      <c r="DWT9" s="299"/>
      <c r="DWU9" s="81"/>
      <c r="DWV9" s="63"/>
      <c r="DWW9" s="298"/>
      <c r="DWX9" s="299"/>
      <c r="DWY9" s="81"/>
      <c r="DWZ9" s="63"/>
      <c r="DXA9" s="298"/>
      <c r="DXB9" s="299"/>
      <c r="DXC9" s="81"/>
      <c r="DXD9" s="63"/>
      <c r="DXE9" s="298"/>
      <c r="DXF9" s="299"/>
      <c r="DXG9" s="81"/>
      <c r="DXH9" s="63"/>
      <c r="DXI9" s="298"/>
      <c r="DXJ9" s="299"/>
      <c r="DXK9" s="81"/>
      <c r="DXL9" s="63"/>
      <c r="DXM9" s="298"/>
      <c r="DXN9" s="299"/>
      <c r="DXO9" s="81"/>
      <c r="DXP9" s="63"/>
      <c r="DXQ9" s="298"/>
      <c r="DXR9" s="299"/>
      <c r="DXS9" s="81"/>
      <c r="DXT9" s="63"/>
      <c r="DXU9" s="298"/>
      <c r="DXV9" s="299"/>
      <c r="DXW9" s="81"/>
      <c r="DXX9" s="63"/>
      <c r="DXY9" s="298"/>
      <c r="DXZ9" s="299"/>
      <c r="DYA9" s="81"/>
      <c r="DYB9" s="63"/>
      <c r="DYC9" s="298"/>
      <c r="DYD9" s="299"/>
      <c r="DYE9" s="81"/>
      <c r="DYF9" s="63"/>
      <c r="DYG9" s="298"/>
      <c r="DYH9" s="299"/>
      <c r="DYI9" s="81"/>
      <c r="DYJ9" s="63"/>
      <c r="DYK9" s="298"/>
      <c r="DYL9" s="299"/>
      <c r="DYM9" s="81"/>
      <c r="DYN9" s="63"/>
      <c r="DYO9" s="298"/>
      <c r="DYP9" s="299"/>
      <c r="DYQ9" s="81"/>
      <c r="DYR9" s="63"/>
      <c r="DYS9" s="298"/>
      <c r="DYT9" s="299"/>
      <c r="DYU9" s="81"/>
      <c r="DYV9" s="63"/>
      <c r="DYW9" s="298"/>
      <c r="DYX9" s="299"/>
      <c r="DYY9" s="81"/>
      <c r="DYZ9" s="63"/>
      <c r="DZA9" s="298"/>
      <c r="DZB9" s="299"/>
      <c r="DZC9" s="81"/>
      <c r="DZD9" s="63"/>
      <c r="DZE9" s="298"/>
      <c r="DZF9" s="299"/>
      <c r="DZG9" s="81"/>
      <c r="DZH9" s="63"/>
      <c r="DZI9" s="298"/>
      <c r="DZJ9" s="299"/>
      <c r="DZK9" s="81"/>
      <c r="DZL9" s="63"/>
      <c r="DZM9" s="298"/>
      <c r="DZN9" s="299"/>
      <c r="DZO9" s="81"/>
      <c r="DZP9" s="63"/>
      <c r="DZQ9" s="298"/>
      <c r="DZR9" s="299"/>
      <c r="DZS9" s="81"/>
      <c r="DZT9" s="63"/>
      <c r="DZU9" s="298"/>
      <c r="DZV9" s="299"/>
      <c r="DZW9" s="81"/>
      <c r="DZX9" s="63"/>
      <c r="DZY9" s="298"/>
      <c r="DZZ9" s="299"/>
      <c r="EAA9" s="81"/>
      <c r="EAB9" s="63"/>
      <c r="EAC9" s="298"/>
      <c r="EAD9" s="299"/>
      <c r="EAE9" s="81"/>
      <c r="EAF9" s="63"/>
      <c r="EAG9" s="298"/>
      <c r="EAH9" s="299"/>
      <c r="EAI9" s="81"/>
      <c r="EAJ9" s="63"/>
      <c r="EAK9" s="298"/>
      <c r="EAL9" s="299"/>
      <c r="EAM9" s="81"/>
      <c r="EAN9" s="63"/>
      <c r="EAO9" s="298"/>
      <c r="EAP9" s="299"/>
      <c r="EAQ9" s="81"/>
      <c r="EAR9" s="63"/>
      <c r="EAS9" s="298"/>
      <c r="EAT9" s="299"/>
      <c r="EAU9" s="81"/>
      <c r="EAV9" s="63"/>
      <c r="EAW9" s="298"/>
      <c r="EAX9" s="299"/>
      <c r="EAY9" s="81"/>
      <c r="EAZ9" s="63"/>
      <c r="EBA9" s="298"/>
      <c r="EBB9" s="299"/>
      <c r="EBC9" s="81"/>
      <c r="EBD9" s="63"/>
      <c r="EBE9" s="298"/>
      <c r="EBF9" s="299"/>
      <c r="EBG9" s="81"/>
      <c r="EBH9" s="63"/>
      <c r="EBI9" s="298"/>
      <c r="EBJ9" s="299"/>
      <c r="EBK9" s="81"/>
      <c r="EBL9" s="63"/>
      <c r="EBM9" s="298"/>
      <c r="EBN9" s="299"/>
      <c r="EBO9" s="81"/>
      <c r="EBP9" s="63"/>
      <c r="EBQ9" s="298"/>
      <c r="EBR9" s="299"/>
      <c r="EBS9" s="81"/>
      <c r="EBT9" s="63"/>
      <c r="EBU9" s="298"/>
      <c r="EBV9" s="299"/>
      <c r="EBW9" s="81"/>
      <c r="EBX9" s="63"/>
      <c r="EBY9" s="298"/>
      <c r="EBZ9" s="299"/>
      <c r="ECA9" s="81"/>
      <c r="ECB9" s="63"/>
      <c r="ECC9" s="298"/>
      <c r="ECD9" s="299"/>
      <c r="ECE9" s="81"/>
      <c r="ECF9" s="63"/>
      <c r="ECG9" s="298"/>
      <c r="ECH9" s="299"/>
      <c r="ECI9" s="81"/>
      <c r="ECJ9" s="63"/>
      <c r="ECK9" s="298"/>
      <c r="ECL9" s="299"/>
      <c r="ECM9" s="81"/>
      <c r="ECN9" s="63"/>
      <c r="ECO9" s="298"/>
      <c r="ECP9" s="299"/>
      <c r="ECQ9" s="81"/>
      <c r="ECR9" s="63"/>
      <c r="ECS9" s="298"/>
      <c r="ECT9" s="299"/>
      <c r="ECU9" s="81"/>
      <c r="ECV9" s="63"/>
      <c r="ECW9" s="298"/>
      <c r="ECX9" s="299"/>
      <c r="ECY9" s="81"/>
      <c r="ECZ9" s="63"/>
      <c r="EDA9" s="298"/>
      <c r="EDB9" s="299"/>
      <c r="EDC9" s="81"/>
      <c r="EDD9" s="63"/>
      <c r="EDE9" s="298"/>
      <c r="EDF9" s="299"/>
      <c r="EDG9" s="81"/>
      <c r="EDH9" s="63"/>
      <c r="EDI9" s="298"/>
      <c r="EDJ9" s="299"/>
      <c r="EDK9" s="81"/>
      <c r="EDL9" s="63"/>
      <c r="EDM9" s="298"/>
      <c r="EDN9" s="299"/>
      <c r="EDO9" s="81"/>
      <c r="EDP9" s="63"/>
      <c r="EDQ9" s="298"/>
      <c r="EDR9" s="299"/>
      <c r="EDS9" s="81"/>
      <c r="EDT9" s="63"/>
      <c r="EDU9" s="298"/>
      <c r="EDV9" s="299"/>
      <c r="EDW9" s="81"/>
      <c r="EDX9" s="63"/>
      <c r="EDY9" s="298"/>
      <c r="EDZ9" s="299"/>
      <c r="EEA9" s="81"/>
      <c r="EEB9" s="63"/>
      <c r="EEC9" s="298"/>
      <c r="EED9" s="299"/>
      <c r="EEE9" s="81"/>
      <c r="EEF9" s="63"/>
      <c r="EEG9" s="298"/>
      <c r="EEH9" s="299"/>
      <c r="EEI9" s="81"/>
      <c r="EEJ9" s="63"/>
      <c r="EEK9" s="298"/>
      <c r="EEL9" s="299"/>
      <c r="EEM9" s="81"/>
      <c r="EEN9" s="63"/>
      <c r="EEO9" s="298"/>
      <c r="EEP9" s="299"/>
      <c r="EEQ9" s="81"/>
      <c r="EER9" s="63"/>
      <c r="EES9" s="298"/>
      <c r="EET9" s="299"/>
      <c r="EEU9" s="81"/>
      <c r="EEV9" s="63"/>
      <c r="EEW9" s="298"/>
      <c r="EEX9" s="299"/>
      <c r="EEY9" s="81"/>
      <c r="EEZ9" s="63"/>
      <c r="EFA9" s="298"/>
      <c r="EFB9" s="299"/>
      <c r="EFC9" s="81"/>
      <c r="EFD9" s="63"/>
      <c r="EFE9" s="298"/>
      <c r="EFF9" s="299"/>
      <c r="EFG9" s="81"/>
      <c r="EFH9" s="63"/>
      <c r="EFI9" s="298"/>
      <c r="EFJ9" s="299"/>
      <c r="EFK9" s="81"/>
      <c r="EFL9" s="63"/>
      <c r="EFM9" s="298"/>
      <c r="EFN9" s="299"/>
      <c r="EFO9" s="81"/>
      <c r="EFP9" s="63"/>
      <c r="EFQ9" s="298"/>
      <c r="EFR9" s="299"/>
      <c r="EFS9" s="81"/>
      <c r="EFT9" s="63"/>
      <c r="EFU9" s="298"/>
      <c r="EFV9" s="299"/>
      <c r="EFW9" s="81"/>
      <c r="EFX9" s="63"/>
      <c r="EFY9" s="298"/>
      <c r="EFZ9" s="299"/>
      <c r="EGA9" s="81"/>
      <c r="EGB9" s="63"/>
      <c r="EGC9" s="298"/>
      <c r="EGD9" s="299"/>
      <c r="EGE9" s="81"/>
      <c r="EGF9" s="63"/>
      <c r="EGG9" s="298"/>
      <c r="EGH9" s="299"/>
      <c r="EGI9" s="81"/>
      <c r="EGJ9" s="63"/>
      <c r="EGK9" s="298"/>
      <c r="EGL9" s="299"/>
      <c r="EGM9" s="81"/>
      <c r="EGN9" s="63"/>
      <c r="EGO9" s="298"/>
      <c r="EGP9" s="299"/>
      <c r="EGQ9" s="81"/>
      <c r="EGR9" s="63"/>
      <c r="EGS9" s="298"/>
      <c r="EGT9" s="299"/>
      <c r="EGU9" s="81"/>
      <c r="EGV9" s="63"/>
      <c r="EGW9" s="298"/>
      <c r="EGX9" s="299"/>
      <c r="EGY9" s="81"/>
      <c r="EGZ9" s="63"/>
      <c r="EHA9" s="298"/>
      <c r="EHB9" s="299"/>
      <c r="EHC9" s="81"/>
      <c r="EHD9" s="63"/>
      <c r="EHE9" s="298"/>
      <c r="EHF9" s="299"/>
      <c r="EHG9" s="81"/>
      <c r="EHH9" s="63"/>
      <c r="EHI9" s="298"/>
      <c r="EHJ9" s="299"/>
      <c r="EHK9" s="81"/>
      <c r="EHL9" s="63"/>
      <c r="EHM9" s="298"/>
      <c r="EHN9" s="299"/>
      <c r="EHO9" s="81"/>
      <c r="EHP9" s="63"/>
      <c r="EHQ9" s="298"/>
      <c r="EHR9" s="299"/>
      <c r="EHS9" s="81"/>
      <c r="EHT9" s="63"/>
      <c r="EHU9" s="298"/>
      <c r="EHV9" s="299"/>
      <c r="EHW9" s="81"/>
      <c r="EHX9" s="63"/>
      <c r="EHY9" s="298"/>
      <c r="EHZ9" s="299"/>
      <c r="EIA9" s="81"/>
      <c r="EIB9" s="63"/>
      <c r="EIC9" s="298"/>
      <c r="EID9" s="299"/>
      <c r="EIE9" s="81"/>
      <c r="EIF9" s="63"/>
      <c r="EIG9" s="298"/>
      <c r="EIH9" s="299"/>
      <c r="EII9" s="81"/>
      <c r="EIJ9" s="63"/>
      <c r="EIK9" s="298"/>
      <c r="EIL9" s="299"/>
      <c r="EIM9" s="81"/>
      <c r="EIN9" s="63"/>
      <c r="EIO9" s="298"/>
      <c r="EIP9" s="299"/>
      <c r="EIQ9" s="81"/>
      <c r="EIR9" s="63"/>
      <c r="EIS9" s="298"/>
      <c r="EIT9" s="299"/>
      <c r="EIU9" s="81"/>
      <c r="EIV9" s="63"/>
      <c r="EIW9" s="298"/>
      <c r="EIX9" s="299"/>
      <c r="EIY9" s="81"/>
      <c r="EIZ9" s="63"/>
      <c r="EJA9" s="298"/>
      <c r="EJB9" s="299"/>
      <c r="EJC9" s="81"/>
      <c r="EJD9" s="63"/>
      <c r="EJE9" s="298"/>
      <c r="EJF9" s="299"/>
      <c r="EJG9" s="81"/>
      <c r="EJH9" s="63"/>
      <c r="EJI9" s="298"/>
      <c r="EJJ9" s="299"/>
      <c r="EJK9" s="81"/>
      <c r="EJL9" s="63"/>
      <c r="EJM9" s="298"/>
      <c r="EJN9" s="299"/>
      <c r="EJO9" s="81"/>
      <c r="EJP9" s="63"/>
      <c r="EJQ9" s="298"/>
      <c r="EJR9" s="299"/>
      <c r="EJS9" s="81"/>
      <c r="EJT9" s="63"/>
      <c r="EJU9" s="298"/>
      <c r="EJV9" s="299"/>
      <c r="EJW9" s="81"/>
      <c r="EJX9" s="63"/>
      <c r="EJY9" s="298"/>
      <c r="EJZ9" s="299"/>
      <c r="EKA9" s="81"/>
      <c r="EKB9" s="63"/>
      <c r="EKC9" s="298"/>
      <c r="EKD9" s="299"/>
      <c r="EKE9" s="81"/>
      <c r="EKF9" s="63"/>
      <c r="EKG9" s="298"/>
      <c r="EKH9" s="299"/>
      <c r="EKI9" s="81"/>
      <c r="EKJ9" s="63"/>
      <c r="EKK9" s="298"/>
      <c r="EKL9" s="299"/>
      <c r="EKM9" s="81"/>
      <c r="EKN9" s="63"/>
      <c r="EKO9" s="298"/>
      <c r="EKP9" s="299"/>
      <c r="EKQ9" s="81"/>
      <c r="EKR9" s="63"/>
      <c r="EKS9" s="298"/>
      <c r="EKT9" s="299"/>
      <c r="EKU9" s="81"/>
      <c r="EKV9" s="63"/>
      <c r="EKW9" s="298"/>
      <c r="EKX9" s="299"/>
      <c r="EKY9" s="81"/>
      <c r="EKZ9" s="63"/>
      <c r="ELA9" s="298"/>
      <c r="ELB9" s="299"/>
      <c r="ELC9" s="81"/>
      <c r="ELD9" s="63"/>
      <c r="ELE9" s="298"/>
      <c r="ELF9" s="299"/>
      <c r="ELG9" s="81"/>
      <c r="ELH9" s="63"/>
      <c r="ELI9" s="298"/>
      <c r="ELJ9" s="299"/>
      <c r="ELK9" s="81"/>
      <c r="ELL9" s="63"/>
      <c r="ELM9" s="298"/>
      <c r="ELN9" s="299"/>
      <c r="ELO9" s="81"/>
      <c r="ELP9" s="63"/>
      <c r="ELQ9" s="298"/>
      <c r="ELR9" s="299"/>
      <c r="ELS9" s="81"/>
      <c r="ELT9" s="63"/>
      <c r="ELU9" s="298"/>
      <c r="ELV9" s="299"/>
      <c r="ELW9" s="81"/>
      <c r="ELX9" s="63"/>
      <c r="ELY9" s="298"/>
      <c r="ELZ9" s="299"/>
      <c r="EMA9" s="81"/>
      <c r="EMB9" s="63"/>
      <c r="EMC9" s="298"/>
      <c r="EMD9" s="299"/>
      <c r="EME9" s="81"/>
      <c r="EMF9" s="63"/>
      <c r="EMG9" s="298"/>
      <c r="EMH9" s="299"/>
      <c r="EMI9" s="81"/>
      <c r="EMJ9" s="63"/>
      <c r="EMK9" s="298"/>
      <c r="EML9" s="299"/>
      <c r="EMM9" s="81"/>
      <c r="EMN9" s="63"/>
      <c r="EMO9" s="298"/>
      <c r="EMP9" s="299"/>
      <c r="EMQ9" s="81"/>
      <c r="EMR9" s="63"/>
      <c r="EMS9" s="298"/>
      <c r="EMT9" s="299"/>
      <c r="EMU9" s="81"/>
      <c r="EMV9" s="63"/>
      <c r="EMW9" s="298"/>
      <c r="EMX9" s="299"/>
      <c r="EMY9" s="81"/>
      <c r="EMZ9" s="63"/>
      <c r="ENA9" s="298"/>
      <c r="ENB9" s="299"/>
      <c r="ENC9" s="81"/>
      <c r="END9" s="63"/>
      <c r="ENE9" s="298"/>
      <c r="ENF9" s="299"/>
      <c r="ENG9" s="81"/>
      <c r="ENH9" s="63"/>
      <c r="ENI9" s="298"/>
      <c r="ENJ9" s="299"/>
      <c r="ENK9" s="81"/>
      <c r="ENL9" s="63"/>
      <c r="ENM9" s="298"/>
      <c r="ENN9" s="299"/>
      <c r="ENO9" s="81"/>
      <c r="ENP9" s="63"/>
      <c r="ENQ9" s="298"/>
      <c r="ENR9" s="299"/>
      <c r="ENS9" s="81"/>
      <c r="ENT9" s="63"/>
      <c r="ENU9" s="298"/>
      <c r="ENV9" s="299"/>
      <c r="ENW9" s="81"/>
      <c r="ENX9" s="63"/>
      <c r="ENY9" s="298"/>
      <c r="ENZ9" s="299"/>
      <c r="EOA9" s="81"/>
      <c r="EOB9" s="63"/>
      <c r="EOC9" s="298"/>
      <c r="EOD9" s="299"/>
      <c r="EOE9" s="81"/>
      <c r="EOF9" s="63"/>
      <c r="EOG9" s="298"/>
      <c r="EOH9" s="299"/>
      <c r="EOI9" s="81"/>
      <c r="EOJ9" s="63"/>
      <c r="EOK9" s="298"/>
      <c r="EOL9" s="299"/>
      <c r="EOM9" s="81"/>
      <c r="EON9" s="63"/>
      <c r="EOO9" s="298"/>
      <c r="EOP9" s="299"/>
      <c r="EOQ9" s="81"/>
      <c r="EOR9" s="63"/>
      <c r="EOS9" s="298"/>
      <c r="EOT9" s="299"/>
      <c r="EOU9" s="81"/>
      <c r="EOV9" s="63"/>
      <c r="EOW9" s="298"/>
      <c r="EOX9" s="299"/>
      <c r="EOY9" s="81"/>
      <c r="EOZ9" s="63"/>
      <c r="EPA9" s="298"/>
      <c r="EPB9" s="299"/>
      <c r="EPC9" s="81"/>
      <c r="EPD9" s="63"/>
      <c r="EPE9" s="298"/>
      <c r="EPF9" s="299"/>
      <c r="EPG9" s="81"/>
      <c r="EPH9" s="63"/>
      <c r="EPI9" s="298"/>
      <c r="EPJ9" s="299"/>
      <c r="EPK9" s="81"/>
      <c r="EPL9" s="63"/>
      <c r="EPM9" s="298"/>
      <c r="EPN9" s="299"/>
      <c r="EPO9" s="81"/>
      <c r="EPP9" s="63"/>
      <c r="EPQ9" s="298"/>
      <c r="EPR9" s="299"/>
      <c r="EPS9" s="81"/>
      <c r="EPT9" s="63"/>
      <c r="EPU9" s="298"/>
      <c r="EPV9" s="299"/>
      <c r="EPW9" s="81"/>
      <c r="EPX9" s="63"/>
      <c r="EPY9" s="298"/>
      <c r="EPZ9" s="299"/>
      <c r="EQA9" s="81"/>
      <c r="EQB9" s="63"/>
      <c r="EQC9" s="298"/>
      <c r="EQD9" s="299"/>
      <c r="EQE9" s="81"/>
      <c r="EQF9" s="63"/>
      <c r="EQG9" s="298"/>
      <c r="EQH9" s="299"/>
      <c r="EQI9" s="81"/>
      <c r="EQJ9" s="63"/>
      <c r="EQK9" s="298"/>
      <c r="EQL9" s="299"/>
      <c r="EQM9" s="81"/>
      <c r="EQN9" s="63"/>
      <c r="EQO9" s="298"/>
      <c r="EQP9" s="299"/>
      <c r="EQQ9" s="81"/>
      <c r="EQR9" s="63"/>
      <c r="EQS9" s="298"/>
      <c r="EQT9" s="299"/>
      <c r="EQU9" s="81"/>
      <c r="EQV9" s="63"/>
      <c r="EQW9" s="298"/>
      <c r="EQX9" s="299"/>
      <c r="EQY9" s="81"/>
      <c r="EQZ9" s="63"/>
      <c r="ERA9" s="298"/>
      <c r="ERB9" s="299"/>
      <c r="ERC9" s="81"/>
      <c r="ERD9" s="63"/>
      <c r="ERE9" s="298"/>
      <c r="ERF9" s="299"/>
      <c r="ERG9" s="81"/>
      <c r="ERH9" s="63"/>
      <c r="ERI9" s="298"/>
      <c r="ERJ9" s="299"/>
      <c r="ERK9" s="81"/>
      <c r="ERL9" s="63"/>
      <c r="ERM9" s="298"/>
      <c r="ERN9" s="299"/>
      <c r="ERO9" s="81"/>
      <c r="ERP9" s="63"/>
      <c r="ERQ9" s="298"/>
      <c r="ERR9" s="299"/>
      <c r="ERS9" s="81"/>
      <c r="ERT9" s="63"/>
      <c r="ERU9" s="298"/>
      <c r="ERV9" s="299"/>
      <c r="ERW9" s="81"/>
      <c r="ERX9" s="63"/>
      <c r="ERY9" s="298"/>
      <c r="ERZ9" s="299"/>
      <c r="ESA9" s="81"/>
      <c r="ESB9" s="63"/>
      <c r="ESC9" s="298"/>
      <c r="ESD9" s="299"/>
      <c r="ESE9" s="81"/>
      <c r="ESF9" s="63"/>
      <c r="ESG9" s="298"/>
      <c r="ESH9" s="299"/>
      <c r="ESI9" s="81"/>
      <c r="ESJ9" s="63"/>
      <c r="ESK9" s="298"/>
      <c r="ESL9" s="299"/>
      <c r="ESM9" s="81"/>
      <c r="ESN9" s="63"/>
      <c r="ESO9" s="298"/>
      <c r="ESP9" s="299"/>
      <c r="ESQ9" s="81"/>
      <c r="ESR9" s="63"/>
      <c r="ESS9" s="298"/>
      <c r="EST9" s="299"/>
      <c r="ESU9" s="81"/>
      <c r="ESV9" s="63"/>
      <c r="ESW9" s="298"/>
      <c r="ESX9" s="299"/>
      <c r="ESY9" s="81"/>
      <c r="ESZ9" s="63"/>
      <c r="ETA9" s="298"/>
      <c r="ETB9" s="299"/>
      <c r="ETC9" s="81"/>
      <c r="ETD9" s="63"/>
      <c r="ETE9" s="298"/>
      <c r="ETF9" s="299"/>
      <c r="ETG9" s="81"/>
      <c r="ETH9" s="63"/>
      <c r="ETI9" s="298"/>
      <c r="ETJ9" s="299"/>
      <c r="ETK9" s="81"/>
      <c r="ETL9" s="63"/>
      <c r="ETM9" s="298"/>
      <c r="ETN9" s="299"/>
      <c r="ETO9" s="81"/>
      <c r="ETP9" s="63"/>
      <c r="ETQ9" s="298"/>
      <c r="ETR9" s="299"/>
      <c r="ETS9" s="81"/>
      <c r="ETT9" s="63"/>
      <c r="ETU9" s="298"/>
      <c r="ETV9" s="299"/>
      <c r="ETW9" s="81"/>
      <c r="ETX9" s="63"/>
      <c r="ETY9" s="298"/>
      <c r="ETZ9" s="299"/>
      <c r="EUA9" s="81"/>
      <c r="EUB9" s="63"/>
      <c r="EUC9" s="298"/>
      <c r="EUD9" s="299"/>
      <c r="EUE9" s="81"/>
      <c r="EUF9" s="63"/>
      <c r="EUG9" s="298"/>
      <c r="EUH9" s="299"/>
      <c r="EUI9" s="81"/>
      <c r="EUJ9" s="63"/>
      <c r="EUK9" s="298"/>
      <c r="EUL9" s="299"/>
      <c r="EUM9" s="81"/>
      <c r="EUN9" s="63"/>
      <c r="EUO9" s="298"/>
      <c r="EUP9" s="299"/>
      <c r="EUQ9" s="81"/>
      <c r="EUR9" s="63"/>
      <c r="EUS9" s="298"/>
      <c r="EUT9" s="299"/>
      <c r="EUU9" s="81"/>
      <c r="EUV9" s="63"/>
      <c r="EUW9" s="298"/>
      <c r="EUX9" s="299"/>
      <c r="EUY9" s="81"/>
      <c r="EUZ9" s="63"/>
      <c r="EVA9" s="298"/>
      <c r="EVB9" s="299"/>
      <c r="EVC9" s="81"/>
      <c r="EVD9" s="63"/>
      <c r="EVE9" s="298"/>
      <c r="EVF9" s="299"/>
      <c r="EVG9" s="81"/>
      <c r="EVH9" s="63"/>
      <c r="EVI9" s="298"/>
      <c r="EVJ9" s="299"/>
      <c r="EVK9" s="81"/>
      <c r="EVL9" s="63"/>
      <c r="EVM9" s="298"/>
      <c r="EVN9" s="299"/>
      <c r="EVO9" s="81"/>
      <c r="EVP9" s="63"/>
      <c r="EVQ9" s="298"/>
      <c r="EVR9" s="299"/>
      <c r="EVS9" s="81"/>
      <c r="EVT9" s="63"/>
      <c r="EVU9" s="298"/>
      <c r="EVV9" s="299"/>
      <c r="EVW9" s="81"/>
      <c r="EVX9" s="63"/>
      <c r="EVY9" s="298"/>
      <c r="EVZ9" s="299"/>
      <c r="EWA9" s="81"/>
      <c r="EWB9" s="63"/>
      <c r="EWC9" s="298"/>
      <c r="EWD9" s="299"/>
      <c r="EWE9" s="81"/>
      <c r="EWF9" s="63"/>
      <c r="EWG9" s="298"/>
      <c r="EWH9" s="299"/>
      <c r="EWI9" s="81"/>
      <c r="EWJ9" s="63"/>
      <c r="EWK9" s="298"/>
      <c r="EWL9" s="299"/>
      <c r="EWM9" s="81"/>
      <c r="EWN9" s="63"/>
      <c r="EWO9" s="298"/>
      <c r="EWP9" s="299"/>
      <c r="EWQ9" s="81"/>
      <c r="EWR9" s="63"/>
      <c r="EWS9" s="298"/>
      <c r="EWT9" s="299"/>
      <c r="EWU9" s="81"/>
      <c r="EWV9" s="63"/>
      <c r="EWW9" s="298"/>
      <c r="EWX9" s="299"/>
      <c r="EWY9" s="81"/>
      <c r="EWZ9" s="63"/>
      <c r="EXA9" s="298"/>
      <c r="EXB9" s="299"/>
      <c r="EXC9" s="81"/>
      <c r="EXD9" s="63"/>
      <c r="EXE9" s="298"/>
      <c r="EXF9" s="299"/>
      <c r="EXG9" s="81"/>
      <c r="EXH9" s="63"/>
      <c r="EXI9" s="298"/>
      <c r="EXJ9" s="299"/>
      <c r="EXK9" s="81"/>
      <c r="EXL9" s="63"/>
      <c r="EXM9" s="298"/>
      <c r="EXN9" s="299"/>
      <c r="EXO9" s="81"/>
      <c r="EXP9" s="63"/>
      <c r="EXQ9" s="298"/>
      <c r="EXR9" s="299"/>
      <c r="EXS9" s="81"/>
      <c r="EXT9" s="63"/>
      <c r="EXU9" s="298"/>
      <c r="EXV9" s="299"/>
      <c r="EXW9" s="81"/>
      <c r="EXX9" s="63"/>
      <c r="EXY9" s="298"/>
      <c r="EXZ9" s="299"/>
      <c r="EYA9" s="81"/>
      <c r="EYB9" s="63"/>
      <c r="EYC9" s="298"/>
      <c r="EYD9" s="299"/>
      <c r="EYE9" s="81"/>
      <c r="EYF9" s="63"/>
      <c r="EYG9" s="298"/>
      <c r="EYH9" s="299"/>
      <c r="EYI9" s="81"/>
      <c r="EYJ9" s="63"/>
      <c r="EYK9" s="298"/>
      <c r="EYL9" s="299"/>
      <c r="EYM9" s="81"/>
      <c r="EYN9" s="63"/>
      <c r="EYO9" s="298"/>
      <c r="EYP9" s="299"/>
      <c r="EYQ9" s="81"/>
      <c r="EYR9" s="63"/>
      <c r="EYS9" s="298"/>
      <c r="EYT9" s="299"/>
      <c r="EYU9" s="81"/>
      <c r="EYV9" s="63"/>
      <c r="EYW9" s="298"/>
      <c r="EYX9" s="299"/>
      <c r="EYY9" s="81"/>
      <c r="EYZ9" s="63"/>
      <c r="EZA9" s="298"/>
      <c r="EZB9" s="299"/>
      <c r="EZC9" s="81"/>
      <c r="EZD9" s="63"/>
      <c r="EZE9" s="298"/>
      <c r="EZF9" s="299"/>
      <c r="EZG9" s="81"/>
      <c r="EZH9" s="63"/>
      <c r="EZI9" s="298"/>
      <c r="EZJ9" s="299"/>
      <c r="EZK9" s="81"/>
      <c r="EZL9" s="63"/>
      <c r="EZM9" s="298"/>
      <c r="EZN9" s="299"/>
      <c r="EZO9" s="81"/>
      <c r="EZP9" s="63"/>
      <c r="EZQ9" s="298"/>
      <c r="EZR9" s="299"/>
      <c r="EZS9" s="81"/>
      <c r="EZT9" s="63"/>
      <c r="EZU9" s="298"/>
      <c r="EZV9" s="299"/>
      <c r="EZW9" s="81"/>
      <c r="EZX9" s="63"/>
      <c r="EZY9" s="298"/>
      <c r="EZZ9" s="299"/>
      <c r="FAA9" s="81"/>
      <c r="FAB9" s="63"/>
      <c r="FAC9" s="298"/>
      <c r="FAD9" s="299"/>
      <c r="FAE9" s="81"/>
      <c r="FAF9" s="63"/>
      <c r="FAG9" s="298"/>
      <c r="FAH9" s="299"/>
      <c r="FAI9" s="81"/>
      <c r="FAJ9" s="63"/>
      <c r="FAK9" s="298"/>
      <c r="FAL9" s="299"/>
      <c r="FAM9" s="81"/>
      <c r="FAN9" s="63"/>
      <c r="FAO9" s="298"/>
      <c r="FAP9" s="299"/>
      <c r="FAQ9" s="81"/>
      <c r="FAR9" s="63"/>
      <c r="FAS9" s="298"/>
      <c r="FAT9" s="299"/>
      <c r="FAU9" s="81"/>
      <c r="FAV9" s="63"/>
      <c r="FAW9" s="298"/>
      <c r="FAX9" s="299"/>
      <c r="FAY9" s="81"/>
      <c r="FAZ9" s="63"/>
      <c r="FBA9" s="298"/>
      <c r="FBB9" s="299"/>
      <c r="FBC9" s="81"/>
      <c r="FBD9" s="63"/>
      <c r="FBE9" s="298"/>
      <c r="FBF9" s="299"/>
      <c r="FBG9" s="81"/>
      <c r="FBH9" s="63"/>
      <c r="FBI9" s="298"/>
      <c r="FBJ9" s="299"/>
      <c r="FBK9" s="81"/>
      <c r="FBL9" s="63"/>
      <c r="FBM9" s="298"/>
      <c r="FBN9" s="299"/>
      <c r="FBO9" s="81"/>
      <c r="FBP9" s="63"/>
      <c r="FBQ9" s="298"/>
      <c r="FBR9" s="299"/>
      <c r="FBS9" s="81"/>
      <c r="FBT9" s="63"/>
      <c r="FBU9" s="298"/>
      <c r="FBV9" s="299"/>
      <c r="FBW9" s="81"/>
      <c r="FBX9" s="63"/>
      <c r="FBY9" s="298"/>
      <c r="FBZ9" s="299"/>
      <c r="FCA9" s="81"/>
      <c r="FCB9" s="63"/>
      <c r="FCC9" s="298"/>
      <c r="FCD9" s="299"/>
      <c r="FCE9" s="81"/>
      <c r="FCF9" s="63"/>
      <c r="FCG9" s="298"/>
      <c r="FCH9" s="299"/>
      <c r="FCI9" s="81"/>
      <c r="FCJ9" s="63"/>
      <c r="FCK9" s="298"/>
      <c r="FCL9" s="299"/>
      <c r="FCM9" s="81"/>
      <c r="FCN9" s="63"/>
      <c r="FCO9" s="298"/>
      <c r="FCP9" s="299"/>
      <c r="FCQ9" s="81"/>
      <c r="FCR9" s="63"/>
      <c r="FCS9" s="298"/>
      <c r="FCT9" s="299"/>
      <c r="FCU9" s="81"/>
      <c r="FCV9" s="63"/>
      <c r="FCW9" s="298"/>
      <c r="FCX9" s="299"/>
      <c r="FCY9" s="81"/>
      <c r="FCZ9" s="63"/>
      <c r="FDA9" s="298"/>
      <c r="FDB9" s="299"/>
      <c r="FDC9" s="81"/>
      <c r="FDD9" s="63"/>
      <c r="FDE9" s="298"/>
      <c r="FDF9" s="299"/>
      <c r="FDG9" s="81"/>
      <c r="FDH9" s="63"/>
      <c r="FDI9" s="298"/>
      <c r="FDJ9" s="299"/>
      <c r="FDK9" s="81"/>
      <c r="FDL9" s="63"/>
      <c r="FDM9" s="298"/>
      <c r="FDN9" s="299"/>
      <c r="FDO9" s="81"/>
      <c r="FDP9" s="63"/>
      <c r="FDQ9" s="298"/>
      <c r="FDR9" s="299"/>
      <c r="FDS9" s="81"/>
      <c r="FDT9" s="63"/>
      <c r="FDU9" s="298"/>
      <c r="FDV9" s="299"/>
      <c r="FDW9" s="81"/>
      <c r="FDX9" s="63"/>
      <c r="FDY9" s="298"/>
      <c r="FDZ9" s="299"/>
      <c r="FEA9" s="81"/>
      <c r="FEB9" s="63"/>
      <c r="FEC9" s="298"/>
      <c r="FED9" s="299"/>
      <c r="FEE9" s="81"/>
      <c r="FEF9" s="63"/>
      <c r="FEG9" s="298"/>
      <c r="FEH9" s="299"/>
      <c r="FEI9" s="81"/>
      <c r="FEJ9" s="63"/>
      <c r="FEK9" s="298"/>
      <c r="FEL9" s="299"/>
      <c r="FEM9" s="81"/>
      <c r="FEN9" s="63"/>
      <c r="FEO9" s="298"/>
      <c r="FEP9" s="299"/>
      <c r="FEQ9" s="81"/>
      <c r="FER9" s="63"/>
      <c r="FES9" s="298"/>
      <c r="FET9" s="299"/>
      <c r="FEU9" s="81"/>
      <c r="FEV9" s="63"/>
      <c r="FEW9" s="298"/>
      <c r="FEX9" s="299"/>
      <c r="FEY9" s="81"/>
      <c r="FEZ9" s="63"/>
      <c r="FFA9" s="298"/>
      <c r="FFB9" s="299"/>
      <c r="FFC9" s="81"/>
      <c r="FFD9" s="63"/>
      <c r="FFE9" s="298"/>
      <c r="FFF9" s="299"/>
      <c r="FFG9" s="81"/>
      <c r="FFH9" s="63"/>
      <c r="FFI9" s="298"/>
      <c r="FFJ9" s="299"/>
      <c r="FFK9" s="81"/>
      <c r="FFL9" s="63"/>
      <c r="FFM9" s="298"/>
      <c r="FFN9" s="299"/>
      <c r="FFO9" s="81"/>
      <c r="FFP9" s="63"/>
      <c r="FFQ9" s="298"/>
      <c r="FFR9" s="299"/>
      <c r="FFS9" s="81"/>
      <c r="FFT9" s="63"/>
      <c r="FFU9" s="298"/>
      <c r="FFV9" s="299"/>
      <c r="FFW9" s="81"/>
      <c r="FFX9" s="63"/>
      <c r="FFY9" s="298"/>
      <c r="FFZ9" s="299"/>
      <c r="FGA9" s="81"/>
      <c r="FGB9" s="63"/>
      <c r="FGC9" s="298"/>
      <c r="FGD9" s="299"/>
      <c r="FGE9" s="81"/>
      <c r="FGF9" s="63"/>
      <c r="FGG9" s="298"/>
      <c r="FGH9" s="299"/>
      <c r="FGI9" s="81"/>
      <c r="FGJ9" s="63"/>
      <c r="FGK9" s="298"/>
      <c r="FGL9" s="299"/>
      <c r="FGM9" s="81"/>
      <c r="FGN9" s="63"/>
      <c r="FGO9" s="298"/>
      <c r="FGP9" s="299"/>
      <c r="FGQ9" s="81"/>
      <c r="FGR9" s="63"/>
      <c r="FGS9" s="298"/>
      <c r="FGT9" s="299"/>
      <c r="FGU9" s="81"/>
      <c r="FGV9" s="63"/>
      <c r="FGW9" s="298"/>
      <c r="FGX9" s="299"/>
      <c r="FGY9" s="81"/>
      <c r="FGZ9" s="63"/>
      <c r="FHA9" s="298"/>
      <c r="FHB9" s="299"/>
      <c r="FHC9" s="81"/>
      <c r="FHD9" s="63"/>
      <c r="FHE9" s="298"/>
      <c r="FHF9" s="299"/>
      <c r="FHG9" s="81"/>
      <c r="FHH9" s="63"/>
      <c r="FHI9" s="298"/>
      <c r="FHJ9" s="299"/>
      <c r="FHK9" s="81"/>
      <c r="FHL9" s="63"/>
      <c r="FHM9" s="298"/>
      <c r="FHN9" s="299"/>
      <c r="FHO9" s="81"/>
      <c r="FHP9" s="63"/>
      <c r="FHQ9" s="298"/>
      <c r="FHR9" s="299"/>
      <c r="FHS9" s="81"/>
      <c r="FHT9" s="63"/>
      <c r="FHU9" s="298"/>
      <c r="FHV9" s="299"/>
      <c r="FHW9" s="81"/>
      <c r="FHX9" s="63"/>
      <c r="FHY9" s="298"/>
      <c r="FHZ9" s="299"/>
      <c r="FIA9" s="81"/>
      <c r="FIB9" s="63"/>
      <c r="FIC9" s="298"/>
      <c r="FID9" s="299"/>
      <c r="FIE9" s="81"/>
      <c r="FIF9" s="63"/>
      <c r="FIG9" s="298"/>
      <c r="FIH9" s="299"/>
      <c r="FII9" s="81"/>
      <c r="FIJ9" s="63"/>
      <c r="FIK9" s="298"/>
      <c r="FIL9" s="299"/>
      <c r="FIM9" s="81"/>
      <c r="FIN9" s="63"/>
      <c r="FIO9" s="298"/>
      <c r="FIP9" s="299"/>
      <c r="FIQ9" s="81"/>
      <c r="FIR9" s="63"/>
      <c r="FIS9" s="298"/>
      <c r="FIT9" s="299"/>
      <c r="FIU9" s="81"/>
      <c r="FIV9" s="63"/>
      <c r="FIW9" s="298"/>
      <c r="FIX9" s="299"/>
      <c r="FIY9" s="81"/>
      <c r="FIZ9" s="63"/>
      <c r="FJA9" s="298"/>
      <c r="FJB9" s="299"/>
      <c r="FJC9" s="81"/>
      <c r="FJD9" s="63"/>
      <c r="FJE9" s="298"/>
      <c r="FJF9" s="299"/>
      <c r="FJG9" s="81"/>
      <c r="FJH9" s="63"/>
      <c r="FJI9" s="298"/>
      <c r="FJJ9" s="299"/>
      <c r="FJK9" s="81"/>
      <c r="FJL9" s="63"/>
      <c r="FJM9" s="298"/>
      <c r="FJN9" s="299"/>
      <c r="FJO9" s="81"/>
      <c r="FJP9" s="63"/>
      <c r="FJQ9" s="298"/>
      <c r="FJR9" s="299"/>
      <c r="FJS9" s="81"/>
      <c r="FJT9" s="63"/>
      <c r="FJU9" s="298"/>
      <c r="FJV9" s="299"/>
      <c r="FJW9" s="81"/>
      <c r="FJX9" s="63"/>
      <c r="FJY9" s="298"/>
      <c r="FJZ9" s="299"/>
      <c r="FKA9" s="81"/>
      <c r="FKB9" s="63"/>
      <c r="FKC9" s="298"/>
      <c r="FKD9" s="299"/>
      <c r="FKE9" s="81"/>
      <c r="FKF9" s="63"/>
      <c r="FKG9" s="298"/>
      <c r="FKH9" s="299"/>
      <c r="FKI9" s="81"/>
      <c r="FKJ9" s="63"/>
      <c r="FKK9" s="298"/>
      <c r="FKL9" s="299"/>
      <c r="FKM9" s="81"/>
      <c r="FKN9" s="63"/>
      <c r="FKO9" s="298"/>
      <c r="FKP9" s="299"/>
      <c r="FKQ9" s="81"/>
      <c r="FKR9" s="63"/>
      <c r="FKS9" s="298"/>
      <c r="FKT9" s="299"/>
      <c r="FKU9" s="81"/>
      <c r="FKV9" s="63"/>
      <c r="FKW9" s="298"/>
      <c r="FKX9" s="299"/>
      <c r="FKY9" s="81"/>
      <c r="FKZ9" s="63"/>
      <c r="FLA9" s="298"/>
      <c r="FLB9" s="299"/>
      <c r="FLC9" s="81"/>
      <c r="FLD9" s="63"/>
      <c r="FLE9" s="298"/>
      <c r="FLF9" s="299"/>
      <c r="FLG9" s="81"/>
      <c r="FLH9" s="63"/>
      <c r="FLI9" s="298"/>
      <c r="FLJ9" s="299"/>
      <c r="FLK9" s="81"/>
      <c r="FLL9" s="63"/>
      <c r="FLM9" s="298"/>
      <c r="FLN9" s="299"/>
      <c r="FLO9" s="81"/>
      <c r="FLP9" s="63"/>
      <c r="FLQ9" s="298"/>
      <c r="FLR9" s="299"/>
      <c r="FLS9" s="81"/>
      <c r="FLT9" s="63"/>
      <c r="FLU9" s="298"/>
      <c r="FLV9" s="299"/>
      <c r="FLW9" s="81"/>
      <c r="FLX9" s="63"/>
      <c r="FLY9" s="298"/>
      <c r="FLZ9" s="299"/>
      <c r="FMA9" s="81"/>
      <c r="FMB9" s="63"/>
      <c r="FMC9" s="298"/>
      <c r="FMD9" s="299"/>
      <c r="FME9" s="81"/>
      <c r="FMF9" s="63"/>
      <c r="FMG9" s="298"/>
      <c r="FMH9" s="299"/>
      <c r="FMI9" s="81"/>
      <c r="FMJ9" s="63"/>
      <c r="FMK9" s="298"/>
      <c r="FML9" s="299"/>
      <c r="FMM9" s="81"/>
      <c r="FMN9" s="63"/>
      <c r="FMO9" s="298"/>
      <c r="FMP9" s="299"/>
      <c r="FMQ9" s="81"/>
      <c r="FMR9" s="63"/>
      <c r="FMS9" s="298"/>
      <c r="FMT9" s="299"/>
      <c r="FMU9" s="81"/>
      <c r="FMV9" s="63"/>
      <c r="FMW9" s="298"/>
      <c r="FMX9" s="299"/>
      <c r="FMY9" s="81"/>
      <c r="FMZ9" s="63"/>
      <c r="FNA9" s="298"/>
      <c r="FNB9" s="299"/>
      <c r="FNC9" s="81"/>
      <c r="FND9" s="63"/>
      <c r="FNE9" s="298"/>
      <c r="FNF9" s="299"/>
      <c r="FNG9" s="81"/>
      <c r="FNH9" s="63"/>
      <c r="FNI9" s="298"/>
      <c r="FNJ9" s="299"/>
      <c r="FNK9" s="81"/>
      <c r="FNL9" s="63"/>
      <c r="FNM9" s="298"/>
      <c r="FNN9" s="299"/>
      <c r="FNO9" s="81"/>
      <c r="FNP9" s="63"/>
      <c r="FNQ9" s="298"/>
      <c r="FNR9" s="299"/>
      <c r="FNS9" s="81"/>
      <c r="FNT9" s="63"/>
      <c r="FNU9" s="298"/>
      <c r="FNV9" s="299"/>
      <c r="FNW9" s="81"/>
      <c r="FNX9" s="63"/>
      <c r="FNY9" s="298"/>
      <c r="FNZ9" s="299"/>
      <c r="FOA9" s="81"/>
      <c r="FOB9" s="63"/>
      <c r="FOC9" s="298"/>
      <c r="FOD9" s="299"/>
      <c r="FOE9" s="81"/>
      <c r="FOF9" s="63"/>
      <c r="FOG9" s="298"/>
      <c r="FOH9" s="299"/>
      <c r="FOI9" s="81"/>
      <c r="FOJ9" s="63"/>
      <c r="FOK9" s="298"/>
      <c r="FOL9" s="299"/>
      <c r="FOM9" s="81"/>
      <c r="FON9" s="63"/>
      <c r="FOO9" s="298"/>
      <c r="FOP9" s="299"/>
      <c r="FOQ9" s="81"/>
      <c r="FOR9" s="63"/>
      <c r="FOS9" s="298"/>
      <c r="FOT9" s="299"/>
      <c r="FOU9" s="81"/>
      <c r="FOV9" s="63"/>
      <c r="FOW9" s="298"/>
      <c r="FOX9" s="299"/>
      <c r="FOY9" s="81"/>
      <c r="FOZ9" s="63"/>
      <c r="FPA9" s="298"/>
      <c r="FPB9" s="299"/>
      <c r="FPC9" s="81"/>
      <c r="FPD9" s="63"/>
      <c r="FPE9" s="298"/>
      <c r="FPF9" s="299"/>
      <c r="FPG9" s="81"/>
      <c r="FPH9" s="63"/>
      <c r="FPI9" s="298"/>
      <c r="FPJ9" s="299"/>
      <c r="FPK9" s="81"/>
      <c r="FPL9" s="63"/>
      <c r="FPM9" s="298"/>
      <c r="FPN9" s="299"/>
      <c r="FPO9" s="81"/>
      <c r="FPP9" s="63"/>
      <c r="FPQ9" s="298"/>
      <c r="FPR9" s="299"/>
      <c r="FPS9" s="81"/>
      <c r="FPT9" s="63"/>
      <c r="FPU9" s="298"/>
      <c r="FPV9" s="299"/>
      <c r="FPW9" s="81"/>
      <c r="FPX9" s="63"/>
      <c r="FPY9" s="298"/>
      <c r="FPZ9" s="299"/>
      <c r="FQA9" s="81"/>
      <c r="FQB9" s="63"/>
      <c r="FQC9" s="298"/>
      <c r="FQD9" s="299"/>
      <c r="FQE9" s="81"/>
      <c r="FQF9" s="63"/>
      <c r="FQG9" s="298"/>
      <c r="FQH9" s="299"/>
      <c r="FQI9" s="81"/>
      <c r="FQJ9" s="63"/>
      <c r="FQK9" s="298"/>
      <c r="FQL9" s="299"/>
      <c r="FQM9" s="81"/>
      <c r="FQN9" s="63"/>
      <c r="FQO9" s="298"/>
      <c r="FQP9" s="299"/>
      <c r="FQQ9" s="81"/>
      <c r="FQR9" s="63"/>
      <c r="FQS9" s="298"/>
      <c r="FQT9" s="299"/>
      <c r="FQU9" s="81"/>
      <c r="FQV9" s="63"/>
      <c r="FQW9" s="298"/>
      <c r="FQX9" s="299"/>
      <c r="FQY9" s="81"/>
      <c r="FQZ9" s="63"/>
      <c r="FRA9" s="298"/>
      <c r="FRB9" s="299"/>
      <c r="FRC9" s="81"/>
      <c r="FRD9" s="63"/>
      <c r="FRE9" s="298"/>
      <c r="FRF9" s="299"/>
      <c r="FRG9" s="81"/>
      <c r="FRH9" s="63"/>
      <c r="FRI9" s="298"/>
      <c r="FRJ9" s="299"/>
      <c r="FRK9" s="81"/>
      <c r="FRL9" s="63"/>
      <c r="FRM9" s="298"/>
      <c r="FRN9" s="299"/>
      <c r="FRO9" s="81"/>
      <c r="FRP9" s="63"/>
      <c r="FRQ9" s="298"/>
      <c r="FRR9" s="299"/>
      <c r="FRS9" s="81"/>
      <c r="FRT9" s="63"/>
      <c r="FRU9" s="298"/>
      <c r="FRV9" s="299"/>
      <c r="FRW9" s="81"/>
      <c r="FRX9" s="63"/>
      <c r="FRY9" s="298"/>
      <c r="FRZ9" s="299"/>
      <c r="FSA9" s="81"/>
      <c r="FSB9" s="63"/>
      <c r="FSC9" s="298"/>
      <c r="FSD9" s="299"/>
      <c r="FSE9" s="81"/>
      <c r="FSF9" s="63"/>
      <c r="FSG9" s="298"/>
      <c r="FSH9" s="299"/>
      <c r="FSI9" s="81"/>
      <c r="FSJ9" s="63"/>
      <c r="FSK9" s="298"/>
      <c r="FSL9" s="299"/>
      <c r="FSM9" s="81"/>
      <c r="FSN9" s="63"/>
      <c r="FSO9" s="298"/>
      <c r="FSP9" s="299"/>
      <c r="FSQ9" s="81"/>
      <c r="FSR9" s="63"/>
      <c r="FSS9" s="298"/>
      <c r="FST9" s="299"/>
      <c r="FSU9" s="81"/>
      <c r="FSV9" s="63"/>
      <c r="FSW9" s="298"/>
      <c r="FSX9" s="299"/>
      <c r="FSY9" s="81"/>
      <c r="FSZ9" s="63"/>
      <c r="FTA9" s="298"/>
      <c r="FTB9" s="299"/>
      <c r="FTC9" s="81"/>
      <c r="FTD9" s="63"/>
      <c r="FTE9" s="298"/>
      <c r="FTF9" s="299"/>
      <c r="FTG9" s="81"/>
      <c r="FTH9" s="63"/>
      <c r="FTI9" s="298"/>
      <c r="FTJ9" s="299"/>
      <c r="FTK9" s="81"/>
      <c r="FTL9" s="63"/>
      <c r="FTM9" s="298"/>
      <c r="FTN9" s="299"/>
      <c r="FTO9" s="81"/>
      <c r="FTP9" s="63"/>
      <c r="FTQ9" s="298"/>
      <c r="FTR9" s="299"/>
      <c r="FTS9" s="81"/>
      <c r="FTT9" s="63"/>
      <c r="FTU9" s="298"/>
      <c r="FTV9" s="299"/>
      <c r="FTW9" s="81"/>
      <c r="FTX9" s="63"/>
      <c r="FTY9" s="298"/>
      <c r="FTZ9" s="299"/>
      <c r="FUA9" s="81"/>
      <c r="FUB9" s="63"/>
      <c r="FUC9" s="298"/>
      <c r="FUD9" s="299"/>
      <c r="FUE9" s="81"/>
      <c r="FUF9" s="63"/>
      <c r="FUG9" s="298"/>
      <c r="FUH9" s="299"/>
      <c r="FUI9" s="81"/>
      <c r="FUJ9" s="63"/>
      <c r="FUK9" s="298"/>
      <c r="FUL9" s="299"/>
      <c r="FUM9" s="81"/>
      <c r="FUN9" s="63"/>
      <c r="FUO9" s="298"/>
      <c r="FUP9" s="299"/>
      <c r="FUQ9" s="81"/>
      <c r="FUR9" s="63"/>
      <c r="FUS9" s="298"/>
      <c r="FUT9" s="299"/>
      <c r="FUU9" s="81"/>
      <c r="FUV9" s="63"/>
      <c r="FUW9" s="298"/>
      <c r="FUX9" s="299"/>
      <c r="FUY9" s="81"/>
      <c r="FUZ9" s="63"/>
      <c r="FVA9" s="298"/>
      <c r="FVB9" s="299"/>
      <c r="FVC9" s="81"/>
      <c r="FVD9" s="63"/>
      <c r="FVE9" s="298"/>
      <c r="FVF9" s="299"/>
      <c r="FVG9" s="81"/>
      <c r="FVH9" s="63"/>
      <c r="FVI9" s="298"/>
      <c r="FVJ9" s="299"/>
      <c r="FVK9" s="81"/>
      <c r="FVL9" s="63"/>
      <c r="FVM9" s="298"/>
      <c r="FVN9" s="299"/>
      <c r="FVO9" s="81"/>
      <c r="FVP9" s="63"/>
      <c r="FVQ9" s="298"/>
      <c r="FVR9" s="299"/>
      <c r="FVS9" s="81"/>
      <c r="FVT9" s="63"/>
      <c r="FVU9" s="298"/>
      <c r="FVV9" s="299"/>
      <c r="FVW9" s="81"/>
      <c r="FVX9" s="63"/>
      <c r="FVY9" s="298"/>
      <c r="FVZ9" s="299"/>
      <c r="FWA9" s="81"/>
      <c r="FWB9" s="63"/>
      <c r="FWC9" s="298"/>
      <c r="FWD9" s="299"/>
      <c r="FWE9" s="81"/>
      <c r="FWF9" s="63"/>
      <c r="FWG9" s="298"/>
      <c r="FWH9" s="299"/>
      <c r="FWI9" s="81"/>
      <c r="FWJ9" s="63"/>
      <c r="FWK9" s="298"/>
      <c r="FWL9" s="299"/>
      <c r="FWM9" s="81"/>
      <c r="FWN9" s="63"/>
      <c r="FWO9" s="298"/>
      <c r="FWP9" s="299"/>
      <c r="FWQ9" s="81"/>
      <c r="FWR9" s="63"/>
      <c r="FWS9" s="298"/>
      <c r="FWT9" s="299"/>
      <c r="FWU9" s="81"/>
      <c r="FWV9" s="63"/>
      <c r="FWW9" s="298"/>
      <c r="FWX9" s="299"/>
      <c r="FWY9" s="81"/>
      <c r="FWZ9" s="63"/>
      <c r="FXA9" s="298"/>
      <c r="FXB9" s="299"/>
      <c r="FXC9" s="81"/>
      <c r="FXD9" s="63"/>
      <c r="FXE9" s="298"/>
      <c r="FXF9" s="299"/>
      <c r="FXG9" s="81"/>
      <c r="FXH9" s="63"/>
      <c r="FXI9" s="298"/>
      <c r="FXJ9" s="299"/>
      <c r="FXK9" s="81"/>
      <c r="FXL9" s="63"/>
      <c r="FXM9" s="298"/>
      <c r="FXN9" s="299"/>
      <c r="FXO9" s="81"/>
      <c r="FXP9" s="63"/>
      <c r="FXQ9" s="298"/>
      <c r="FXR9" s="299"/>
      <c r="FXS9" s="81"/>
      <c r="FXT9" s="63"/>
      <c r="FXU9" s="298"/>
      <c r="FXV9" s="299"/>
      <c r="FXW9" s="81"/>
      <c r="FXX9" s="63"/>
      <c r="FXY9" s="298"/>
      <c r="FXZ9" s="299"/>
      <c r="FYA9" s="81"/>
      <c r="FYB9" s="63"/>
      <c r="FYC9" s="298"/>
      <c r="FYD9" s="299"/>
      <c r="FYE9" s="81"/>
      <c r="FYF9" s="63"/>
      <c r="FYG9" s="298"/>
      <c r="FYH9" s="299"/>
      <c r="FYI9" s="81"/>
      <c r="FYJ9" s="63"/>
      <c r="FYK9" s="298"/>
      <c r="FYL9" s="299"/>
      <c r="FYM9" s="81"/>
      <c r="FYN9" s="63"/>
      <c r="FYO9" s="298"/>
      <c r="FYP9" s="299"/>
      <c r="FYQ9" s="81"/>
      <c r="FYR9" s="63"/>
      <c r="FYS9" s="298"/>
      <c r="FYT9" s="299"/>
      <c r="FYU9" s="81"/>
      <c r="FYV9" s="63"/>
      <c r="FYW9" s="298"/>
      <c r="FYX9" s="299"/>
      <c r="FYY9" s="81"/>
      <c r="FYZ9" s="63"/>
      <c r="FZA9" s="298"/>
      <c r="FZB9" s="299"/>
      <c r="FZC9" s="81"/>
      <c r="FZD9" s="63"/>
      <c r="FZE9" s="298"/>
      <c r="FZF9" s="299"/>
      <c r="FZG9" s="81"/>
      <c r="FZH9" s="63"/>
      <c r="FZI9" s="298"/>
      <c r="FZJ9" s="299"/>
      <c r="FZK9" s="81"/>
      <c r="FZL9" s="63"/>
      <c r="FZM9" s="298"/>
      <c r="FZN9" s="299"/>
      <c r="FZO9" s="81"/>
      <c r="FZP9" s="63"/>
      <c r="FZQ9" s="298"/>
      <c r="FZR9" s="299"/>
      <c r="FZS9" s="81"/>
      <c r="FZT9" s="63"/>
      <c r="FZU9" s="298"/>
      <c r="FZV9" s="299"/>
      <c r="FZW9" s="81"/>
      <c r="FZX9" s="63"/>
      <c r="FZY9" s="298"/>
      <c r="FZZ9" s="299"/>
      <c r="GAA9" s="81"/>
      <c r="GAB9" s="63"/>
      <c r="GAC9" s="298"/>
      <c r="GAD9" s="299"/>
      <c r="GAE9" s="81"/>
      <c r="GAF9" s="63"/>
      <c r="GAG9" s="298"/>
      <c r="GAH9" s="299"/>
      <c r="GAI9" s="81"/>
      <c r="GAJ9" s="63"/>
      <c r="GAK9" s="298"/>
      <c r="GAL9" s="299"/>
      <c r="GAM9" s="81"/>
      <c r="GAN9" s="63"/>
      <c r="GAO9" s="298"/>
      <c r="GAP9" s="299"/>
      <c r="GAQ9" s="81"/>
      <c r="GAR9" s="63"/>
      <c r="GAS9" s="298"/>
      <c r="GAT9" s="299"/>
      <c r="GAU9" s="81"/>
      <c r="GAV9" s="63"/>
      <c r="GAW9" s="298"/>
      <c r="GAX9" s="299"/>
      <c r="GAY9" s="81"/>
      <c r="GAZ9" s="63"/>
      <c r="GBA9" s="298"/>
      <c r="GBB9" s="299"/>
      <c r="GBC9" s="81"/>
      <c r="GBD9" s="63"/>
      <c r="GBE9" s="298"/>
      <c r="GBF9" s="299"/>
      <c r="GBG9" s="81"/>
      <c r="GBH9" s="63"/>
      <c r="GBI9" s="298"/>
      <c r="GBJ9" s="299"/>
      <c r="GBK9" s="81"/>
      <c r="GBL9" s="63"/>
      <c r="GBM9" s="298"/>
      <c r="GBN9" s="299"/>
      <c r="GBO9" s="81"/>
      <c r="GBP9" s="63"/>
      <c r="GBQ9" s="298"/>
      <c r="GBR9" s="299"/>
      <c r="GBS9" s="81"/>
      <c r="GBT9" s="63"/>
      <c r="GBU9" s="298"/>
      <c r="GBV9" s="299"/>
      <c r="GBW9" s="81"/>
      <c r="GBX9" s="63"/>
      <c r="GBY9" s="298"/>
      <c r="GBZ9" s="299"/>
      <c r="GCA9" s="81"/>
      <c r="GCB9" s="63"/>
      <c r="GCC9" s="298"/>
      <c r="GCD9" s="299"/>
      <c r="GCE9" s="81"/>
      <c r="GCF9" s="63"/>
      <c r="GCG9" s="298"/>
      <c r="GCH9" s="299"/>
      <c r="GCI9" s="81"/>
      <c r="GCJ9" s="63"/>
      <c r="GCK9" s="298"/>
      <c r="GCL9" s="299"/>
      <c r="GCM9" s="81"/>
      <c r="GCN9" s="63"/>
      <c r="GCO9" s="298"/>
      <c r="GCP9" s="299"/>
      <c r="GCQ9" s="81"/>
      <c r="GCR9" s="63"/>
      <c r="GCS9" s="298"/>
      <c r="GCT9" s="299"/>
      <c r="GCU9" s="81"/>
      <c r="GCV9" s="63"/>
      <c r="GCW9" s="298"/>
      <c r="GCX9" s="299"/>
      <c r="GCY9" s="81"/>
      <c r="GCZ9" s="63"/>
      <c r="GDA9" s="298"/>
      <c r="GDB9" s="299"/>
      <c r="GDC9" s="81"/>
      <c r="GDD9" s="63"/>
      <c r="GDE9" s="298"/>
      <c r="GDF9" s="299"/>
      <c r="GDG9" s="81"/>
      <c r="GDH9" s="63"/>
      <c r="GDI9" s="298"/>
      <c r="GDJ9" s="299"/>
      <c r="GDK9" s="81"/>
      <c r="GDL9" s="63"/>
      <c r="GDM9" s="298"/>
      <c r="GDN9" s="299"/>
      <c r="GDO9" s="81"/>
      <c r="GDP9" s="63"/>
      <c r="GDQ9" s="298"/>
      <c r="GDR9" s="299"/>
      <c r="GDS9" s="81"/>
      <c r="GDT9" s="63"/>
      <c r="GDU9" s="298"/>
      <c r="GDV9" s="299"/>
      <c r="GDW9" s="81"/>
      <c r="GDX9" s="63"/>
      <c r="GDY9" s="298"/>
      <c r="GDZ9" s="299"/>
      <c r="GEA9" s="81"/>
      <c r="GEB9" s="63"/>
      <c r="GEC9" s="298"/>
      <c r="GED9" s="299"/>
      <c r="GEE9" s="81"/>
      <c r="GEF9" s="63"/>
      <c r="GEG9" s="298"/>
      <c r="GEH9" s="299"/>
      <c r="GEI9" s="81"/>
      <c r="GEJ9" s="63"/>
      <c r="GEK9" s="298"/>
      <c r="GEL9" s="299"/>
      <c r="GEM9" s="81"/>
      <c r="GEN9" s="63"/>
      <c r="GEO9" s="298"/>
      <c r="GEP9" s="299"/>
      <c r="GEQ9" s="81"/>
      <c r="GER9" s="63"/>
      <c r="GES9" s="298"/>
      <c r="GET9" s="299"/>
      <c r="GEU9" s="81"/>
      <c r="GEV9" s="63"/>
      <c r="GEW9" s="298"/>
      <c r="GEX9" s="299"/>
      <c r="GEY9" s="81"/>
      <c r="GEZ9" s="63"/>
      <c r="GFA9" s="298"/>
      <c r="GFB9" s="299"/>
      <c r="GFC9" s="81"/>
      <c r="GFD9" s="63"/>
      <c r="GFE9" s="298"/>
      <c r="GFF9" s="299"/>
      <c r="GFG9" s="81"/>
      <c r="GFH9" s="63"/>
      <c r="GFI9" s="298"/>
      <c r="GFJ9" s="299"/>
      <c r="GFK9" s="81"/>
      <c r="GFL9" s="63"/>
      <c r="GFM9" s="298"/>
      <c r="GFN9" s="299"/>
      <c r="GFO9" s="81"/>
      <c r="GFP9" s="63"/>
      <c r="GFQ9" s="298"/>
      <c r="GFR9" s="299"/>
      <c r="GFS9" s="81"/>
      <c r="GFT9" s="63"/>
      <c r="GFU9" s="298"/>
      <c r="GFV9" s="299"/>
      <c r="GFW9" s="81"/>
      <c r="GFX9" s="63"/>
      <c r="GFY9" s="298"/>
      <c r="GFZ9" s="299"/>
      <c r="GGA9" s="81"/>
      <c r="GGB9" s="63"/>
      <c r="GGC9" s="298"/>
      <c r="GGD9" s="299"/>
      <c r="GGE9" s="81"/>
      <c r="GGF9" s="63"/>
      <c r="GGG9" s="298"/>
      <c r="GGH9" s="299"/>
      <c r="GGI9" s="81"/>
      <c r="GGJ9" s="63"/>
      <c r="GGK9" s="298"/>
      <c r="GGL9" s="299"/>
      <c r="GGM9" s="81"/>
      <c r="GGN9" s="63"/>
      <c r="GGO9" s="298"/>
      <c r="GGP9" s="299"/>
      <c r="GGQ9" s="81"/>
      <c r="GGR9" s="63"/>
      <c r="GGS9" s="298"/>
      <c r="GGT9" s="299"/>
      <c r="GGU9" s="81"/>
      <c r="GGV9" s="63"/>
      <c r="GGW9" s="298"/>
      <c r="GGX9" s="299"/>
      <c r="GGY9" s="81"/>
      <c r="GGZ9" s="63"/>
      <c r="GHA9" s="298"/>
      <c r="GHB9" s="299"/>
      <c r="GHC9" s="81"/>
      <c r="GHD9" s="63"/>
      <c r="GHE9" s="298"/>
      <c r="GHF9" s="299"/>
      <c r="GHG9" s="81"/>
      <c r="GHH9" s="63"/>
      <c r="GHI9" s="298"/>
      <c r="GHJ9" s="299"/>
      <c r="GHK9" s="81"/>
      <c r="GHL9" s="63"/>
      <c r="GHM9" s="298"/>
      <c r="GHN9" s="299"/>
      <c r="GHO9" s="81"/>
      <c r="GHP9" s="63"/>
      <c r="GHQ9" s="298"/>
      <c r="GHR9" s="299"/>
      <c r="GHS9" s="81"/>
      <c r="GHT9" s="63"/>
      <c r="GHU9" s="298"/>
      <c r="GHV9" s="299"/>
      <c r="GHW9" s="81"/>
      <c r="GHX9" s="63"/>
      <c r="GHY9" s="298"/>
      <c r="GHZ9" s="299"/>
      <c r="GIA9" s="81"/>
      <c r="GIB9" s="63"/>
      <c r="GIC9" s="298"/>
      <c r="GID9" s="299"/>
      <c r="GIE9" s="81"/>
      <c r="GIF9" s="63"/>
      <c r="GIG9" s="298"/>
      <c r="GIH9" s="299"/>
      <c r="GII9" s="81"/>
      <c r="GIJ9" s="63"/>
      <c r="GIK9" s="298"/>
      <c r="GIL9" s="299"/>
      <c r="GIM9" s="81"/>
      <c r="GIN9" s="63"/>
      <c r="GIO9" s="298"/>
      <c r="GIP9" s="299"/>
      <c r="GIQ9" s="81"/>
      <c r="GIR9" s="63"/>
      <c r="GIS9" s="298"/>
      <c r="GIT9" s="299"/>
      <c r="GIU9" s="81"/>
      <c r="GIV9" s="63"/>
      <c r="GIW9" s="298"/>
      <c r="GIX9" s="299"/>
      <c r="GIY9" s="81"/>
      <c r="GIZ9" s="63"/>
      <c r="GJA9" s="298"/>
      <c r="GJB9" s="299"/>
      <c r="GJC9" s="81"/>
      <c r="GJD9" s="63"/>
      <c r="GJE9" s="298"/>
      <c r="GJF9" s="299"/>
      <c r="GJG9" s="81"/>
      <c r="GJH9" s="63"/>
      <c r="GJI9" s="298"/>
      <c r="GJJ9" s="299"/>
      <c r="GJK9" s="81"/>
      <c r="GJL9" s="63"/>
      <c r="GJM9" s="298"/>
      <c r="GJN9" s="299"/>
      <c r="GJO9" s="81"/>
      <c r="GJP9" s="63"/>
      <c r="GJQ9" s="298"/>
      <c r="GJR9" s="299"/>
      <c r="GJS9" s="81"/>
      <c r="GJT9" s="63"/>
      <c r="GJU9" s="298"/>
      <c r="GJV9" s="299"/>
      <c r="GJW9" s="81"/>
      <c r="GJX9" s="63"/>
      <c r="GJY9" s="298"/>
      <c r="GJZ9" s="299"/>
      <c r="GKA9" s="81"/>
      <c r="GKB9" s="63"/>
      <c r="GKC9" s="298"/>
      <c r="GKD9" s="299"/>
      <c r="GKE9" s="81"/>
      <c r="GKF9" s="63"/>
      <c r="GKG9" s="298"/>
      <c r="GKH9" s="299"/>
      <c r="GKI9" s="81"/>
      <c r="GKJ9" s="63"/>
      <c r="GKK9" s="298"/>
      <c r="GKL9" s="299"/>
      <c r="GKM9" s="81"/>
      <c r="GKN9" s="63"/>
      <c r="GKO9" s="298"/>
      <c r="GKP9" s="299"/>
      <c r="GKQ9" s="81"/>
      <c r="GKR9" s="63"/>
      <c r="GKS9" s="298"/>
      <c r="GKT9" s="299"/>
      <c r="GKU9" s="81"/>
      <c r="GKV9" s="63"/>
      <c r="GKW9" s="298"/>
      <c r="GKX9" s="299"/>
      <c r="GKY9" s="81"/>
      <c r="GKZ9" s="63"/>
      <c r="GLA9" s="298"/>
      <c r="GLB9" s="299"/>
      <c r="GLC9" s="81"/>
      <c r="GLD9" s="63"/>
      <c r="GLE9" s="298"/>
      <c r="GLF9" s="299"/>
      <c r="GLG9" s="81"/>
      <c r="GLH9" s="63"/>
      <c r="GLI9" s="298"/>
      <c r="GLJ9" s="299"/>
      <c r="GLK9" s="81"/>
      <c r="GLL9" s="63"/>
      <c r="GLM9" s="298"/>
      <c r="GLN9" s="299"/>
      <c r="GLO9" s="81"/>
      <c r="GLP9" s="63"/>
      <c r="GLQ9" s="298"/>
      <c r="GLR9" s="299"/>
      <c r="GLS9" s="81"/>
      <c r="GLT9" s="63"/>
      <c r="GLU9" s="298"/>
      <c r="GLV9" s="299"/>
      <c r="GLW9" s="81"/>
      <c r="GLX9" s="63"/>
      <c r="GLY9" s="298"/>
      <c r="GLZ9" s="299"/>
      <c r="GMA9" s="81"/>
      <c r="GMB9" s="63"/>
      <c r="GMC9" s="298"/>
      <c r="GMD9" s="299"/>
      <c r="GME9" s="81"/>
      <c r="GMF9" s="63"/>
      <c r="GMG9" s="298"/>
      <c r="GMH9" s="299"/>
      <c r="GMI9" s="81"/>
      <c r="GMJ9" s="63"/>
      <c r="GMK9" s="298"/>
      <c r="GML9" s="299"/>
      <c r="GMM9" s="81"/>
      <c r="GMN9" s="63"/>
      <c r="GMO9" s="298"/>
      <c r="GMP9" s="299"/>
      <c r="GMQ9" s="81"/>
      <c r="GMR9" s="63"/>
      <c r="GMS9" s="298"/>
      <c r="GMT9" s="299"/>
      <c r="GMU9" s="81"/>
      <c r="GMV9" s="63"/>
      <c r="GMW9" s="298"/>
      <c r="GMX9" s="299"/>
      <c r="GMY9" s="81"/>
      <c r="GMZ9" s="63"/>
      <c r="GNA9" s="298"/>
      <c r="GNB9" s="299"/>
      <c r="GNC9" s="81"/>
      <c r="GND9" s="63"/>
      <c r="GNE9" s="298"/>
      <c r="GNF9" s="299"/>
      <c r="GNG9" s="81"/>
      <c r="GNH9" s="63"/>
      <c r="GNI9" s="298"/>
      <c r="GNJ9" s="299"/>
      <c r="GNK9" s="81"/>
      <c r="GNL9" s="63"/>
      <c r="GNM9" s="298"/>
      <c r="GNN9" s="299"/>
      <c r="GNO9" s="81"/>
      <c r="GNP9" s="63"/>
      <c r="GNQ9" s="298"/>
      <c r="GNR9" s="299"/>
      <c r="GNS9" s="81"/>
      <c r="GNT9" s="63"/>
      <c r="GNU9" s="298"/>
      <c r="GNV9" s="299"/>
      <c r="GNW9" s="81"/>
      <c r="GNX9" s="63"/>
      <c r="GNY9" s="298"/>
      <c r="GNZ9" s="299"/>
      <c r="GOA9" s="81"/>
      <c r="GOB9" s="63"/>
      <c r="GOC9" s="298"/>
      <c r="GOD9" s="299"/>
      <c r="GOE9" s="81"/>
      <c r="GOF9" s="63"/>
      <c r="GOG9" s="298"/>
      <c r="GOH9" s="299"/>
      <c r="GOI9" s="81"/>
      <c r="GOJ9" s="63"/>
      <c r="GOK9" s="298"/>
      <c r="GOL9" s="299"/>
      <c r="GOM9" s="81"/>
      <c r="GON9" s="63"/>
      <c r="GOO9" s="298"/>
      <c r="GOP9" s="299"/>
      <c r="GOQ9" s="81"/>
      <c r="GOR9" s="63"/>
      <c r="GOS9" s="298"/>
      <c r="GOT9" s="299"/>
      <c r="GOU9" s="81"/>
      <c r="GOV9" s="63"/>
      <c r="GOW9" s="298"/>
      <c r="GOX9" s="299"/>
      <c r="GOY9" s="81"/>
      <c r="GOZ9" s="63"/>
      <c r="GPA9" s="298"/>
      <c r="GPB9" s="299"/>
      <c r="GPC9" s="81"/>
      <c r="GPD9" s="63"/>
      <c r="GPE9" s="298"/>
      <c r="GPF9" s="299"/>
      <c r="GPG9" s="81"/>
      <c r="GPH9" s="63"/>
      <c r="GPI9" s="298"/>
      <c r="GPJ9" s="299"/>
      <c r="GPK9" s="81"/>
      <c r="GPL9" s="63"/>
      <c r="GPM9" s="298"/>
      <c r="GPN9" s="299"/>
      <c r="GPO9" s="81"/>
      <c r="GPP9" s="63"/>
      <c r="GPQ9" s="298"/>
      <c r="GPR9" s="299"/>
      <c r="GPS9" s="81"/>
      <c r="GPT9" s="63"/>
      <c r="GPU9" s="298"/>
      <c r="GPV9" s="299"/>
      <c r="GPW9" s="81"/>
      <c r="GPX9" s="63"/>
      <c r="GPY9" s="298"/>
      <c r="GPZ9" s="299"/>
      <c r="GQA9" s="81"/>
      <c r="GQB9" s="63"/>
      <c r="GQC9" s="298"/>
      <c r="GQD9" s="299"/>
      <c r="GQE9" s="81"/>
      <c r="GQF9" s="63"/>
      <c r="GQG9" s="298"/>
      <c r="GQH9" s="299"/>
      <c r="GQI9" s="81"/>
      <c r="GQJ9" s="63"/>
      <c r="GQK9" s="298"/>
      <c r="GQL9" s="299"/>
      <c r="GQM9" s="81"/>
      <c r="GQN9" s="63"/>
      <c r="GQO9" s="298"/>
      <c r="GQP9" s="299"/>
      <c r="GQQ9" s="81"/>
      <c r="GQR9" s="63"/>
      <c r="GQS9" s="298"/>
      <c r="GQT9" s="299"/>
      <c r="GQU9" s="81"/>
      <c r="GQV9" s="63"/>
      <c r="GQW9" s="298"/>
      <c r="GQX9" s="299"/>
      <c r="GQY9" s="81"/>
      <c r="GQZ9" s="63"/>
      <c r="GRA9" s="298"/>
      <c r="GRB9" s="299"/>
      <c r="GRC9" s="81"/>
      <c r="GRD9" s="63"/>
      <c r="GRE9" s="298"/>
      <c r="GRF9" s="299"/>
      <c r="GRG9" s="81"/>
      <c r="GRH9" s="63"/>
      <c r="GRI9" s="298"/>
      <c r="GRJ9" s="299"/>
      <c r="GRK9" s="81"/>
      <c r="GRL9" s="63"/>
      <c r="GRM9" s="298"/>
      <c r="GRN9" s="299"/>
      <c r="GRO9" s="81"/>
      <c r="GRP9" s="63"/>
      <c r="GRQ9" s="298"/>
      <c r="GRR9" s="299"/>
      <c r="GRS9" s="81"/>
      <c r="GRT9" s="63"/>
      <c r="GRU9" s="298"/>
      <c r="GRV9" s="299"/>
      <c r="GRW9" s="81"/>
      <c r="GRX9" s="63"/>
      <c r="GRY9" s="298"/>
      <c r="GRZ9" s="299"/>
      <c r="GSA9" s="81"/>
      <c r="GSB9" s="63"/>
      <c r="GSC9" s="298"/>
      <c r="GSD9" s="299"/>
      <c r="GSE9" s="81"/>
      <c r="GSF9" s="63"/>
      <c r="GSG9" s="298"/>
      <c r="GSH9" s="299"/>
      <c r="GSI9" s="81"/>
      <c r="GSJ9" s="63"/>
      <c r="GSK9" s="298"/>
      <c r="GSL9" s="299"/>
      <c r="GSM9" s="81"/>
      <c r="GSN9" s="63"/>
      <c r="GSO9" s="298"/>
      <c r="GSP9" s="299"/>
      <c r="GSQ9" s="81"/>
      <c r="GSR9" s="63"/>
      <c r="GSS9" s="298"/>
      <c r="GST9" s="299"/>
      <c r="GSU9" s="81"/>
      <c r="GSV9" s="63"/>
      <c r="GSW9" s="298"/>
      <c r="GSX9" s="299"/>
      <c r="GSY9" s="81"/>
      <c r="GSZ9" s="63"/>
      <c r="GTA9" s="298"/>
      <c r="GTB9" s="299"/>
      <c r="GTC9" s="81"/>
      <c r="GTD9" s="63"/>
      <c r="GTE9" s="298"/>
      <c r="GTF9" s="299"/>
      <c r="GTG9" s="81"/>
      <c r="GTH9" s="63"/>
      <c r="GTI9" s="298"/>
      <c r="GTJ9" s="299"/>
      <c r="GTK9" s="81"/>
      <c r="GTL9" s="63"/>
      <c r="GTM9" s="298"/>
      <c r="GTN9" s="299"/>
      <c r="GTO9" s="81"/>
      <c r="GTP9" s="63"/>
      <c r="GTQ9" s="298"/>
      <c r="GTR9" s="299"/>
      <c r="GTS9" s="81"/>
      <c r="GTT9" s="63"/>
      <c r="GTU9" s="298"/>
      <c r="GTV9" s="299"/>
      <c r="GTW9" s="81"/>
      <c r="GTX9" s="63"/>
      <c r="GTY9" s="298"/>
      <c r="GTZ9" s="299"/>
      <c r="GUA9" s="81"/>
      <c r="GUB9" s="63"/>
      <c r="GUC9" s="298"/>
      <c r="GUD9" s="299"/>
      <c r="GUE9" s="81"/>
      <c r="GUF9" s="63"/>
      <c r="GUG9" s="298"/>
      <c r="GUH9" s="299"/>
      <c r="GUI9" s="81"/>
      <c r="GUJ9" s="63"/>
      <c r="GUK9" s="298"/>
      <c r="GUL9" s="299"/>
      <c r="GUM9" s="81"/>
      <c r="GUN9" s="63"/>
      <c r="GUO9" s="298"/>
      <c r="GUP9" s="299"/>
      <c r="GUQ9" s="81"/>
      <c r="GUR9" s="63"/>
      <c r="GUS9" s="298"/>
      <c r="GUT9" s="299"/>
      <c r="GUU9" s="81"/>
      <c r="GUV9" s="63"/>
      <c r="GUW9" s="298"/>
      <c r="GUX9" s="299"/>
      <c r="GUY9" s="81"/>
      <c r="GUZ9" s="63"/>
      <c r="GVA9" s="298"/>
      <c r="GVB9" s="299"/>
      <c r="GVC9" s="81"/>
      <c r="GVD9" s="63"/>
      <c r="GVE9" s="298"/>
      <c r="GVF9" s="299"/>
      <c r="GVG9" s="81"/>
      <c r="GVH9" s="63"/>
      <c r="GVI9" s="298"/>
      <c r="GVJ9" s="299"/>
      <c r="GVK9" s="81"/>
      <c r="GVL9" s="63"/>
      <c r="GVM9" s="298"/>
      <c r="GVN9" s="299"/>
      <c r="GVO9" s="81"/>
      <c r="GVP9" s="63"/>
      <c r="GVQ9" s="298"/>
      <c r="GVR9" s="299"/>
      <c r="GVS9" s="81"/>
      <c r="GVT9" s="63"/>
      <c r="GVU9" s="298"/>
      <c r="GVV9" s="299"/>
      <c r="GVW9" s="81"/>
      <c r="GVX9" s="63"/>
      <c r="GVY9" s="298"/>
      <c r="GVZ9" s="299"/>
      <c r="GWA9" s="81"/>
      <c r="GWB9" s="63"/>
      <c r="GWC9" s="298"/>
      <c r="GWD9" s="299"/>
      <c r="GWE9" s="81"/>
      <c r="GWF9" s="63"/>
      <c r="GWG9" s="298"/>
      <c r="GWH9" s="299"/>
      <c r="GWI9" s="81"/>
      <c r="GWJ9" s="63"/>
      <c r="GWK9" s="298"/>
      <c r="GWL9" s="299"/>
      <c r="GWM9" s="81"/>
      <c r="GWN9" s="63"/>
      <c r="GWO9" s="298"/>
      <c r="GWP9" s="299"/>
      <c r="GWQ9" s="81"/>
      <c r="GWR9" s="63"/>
      <c r="GWS9" s="298"/>
      <c r="GWT9" s="299"/>
      <c r="GWU9" s="81"/>
      <c r="GWV9" s="63"/>
      <c r="GWW9" s="298"/>
      <c r="GWX9" s="299"/>
      <c r="GWY9" s="81"/>
      <c r="GWZ9" s="63"/>
      <c r="GXA9" s="298"/>
      <c r="GXB9" s="299"/>
      <c r="GXC9" s="81"/>
      <c r="GXD9" s="63"/>
      <c r="GXE9" s="298"/>
      <c r="GXF9" s="299"/>
      <c r="GXG9" s="81"/>
      <c r="GXH9" s="63"/>
      <c r="GXI9" s="298"/>
      <c r="GXJ9" s="299"/>
      <c r="GXK9" s="81"/>
      <c r="GXL9" s="63"/>
      <c r="GXM9" s="298"/>
      <c r="GXN9" s="299"/>
      <c r="GXO9" s="81"/>
      <c r="GXP9" s="63"/>
      <c r="GXQ9" s="298"/>
      <c r="GXR9" s="299"/>
      <c r="GXS9" s="81"/>
      <c r="GXT9" s="63"/>
      <c r="GXU9" s="298"/>
      <c r="GXV9" s="299"/>
      <c r="GXW9" s="81"/>
      <c r="GXX9" s="63"/>
      <c r="GXY9" s="298"/>
      <c r="GXZ9" s="299"/>
      <c r="GYA9" s="81"/>
      <c r="GYB9" s="63"/>
      <c r="GYC9" s="298"/>
      <c r="GYD9" s="299"/>
      <c r="GYE9" s="81"/>
      <c r="GYF9" s="63"/>
      <c r="GYG9" s="298"/>
      <c r="GYH9" s="299"/>
      <c r="GYI9" s="81"/>
      <c r="GYJ9" s="63"/>
      <c r="GYK9" s="298"/>
      <c r="GYL9" s="299"/>
      <c r="GYM9" s="81"/>
      <c r="GYN9" s="63"/>
      <c r="GYO9" s="298"/>
      <c r="GYP9" s="299"/>
      <c r="GYQ9" s="81"/>
      <c r="GYR9" s="63"/>
      <c r="GYS9" s="298"/>
      <c r="GYT9" s="299"/>
      <c r="GYU9" s="81"/>
      <c r="GYV9" s="63"/>
      <c r="GYW9" s="298"/>
      <c r="GYX9" s="299"/>
      <c r="GYY9" s="81"/>
      <c r="GYZ9" s="63"/>
      <c r="GZA9" s="298"/>
      <c r="GZB9" s="299"/>
      <c r="GZC9" s="81"/>
      <c r="GZD9" s="63"/>
      <c r="GZE9" s="298"/>
      <c r="GZF9" s="299"/>
      <c r="GZG9" s="81"/>
      <c r="GZH9" s="63"/>
      <c r="GZI9" s="298"/>
      <c r="GZJ9" s="299"/>
      <c r="GZK9" s="81"/>
      <c r="GZL9" s="63"/>
      <c r="GZM9" s="298"/>
      <c r="GZN9" s="299"/>
      <c r="GZO9" s="81"/>
      <c r="GZP9" s="63"/>
      <c r="GZQ9" s="298"/>
      <c r="GZR9" s="299"/>
      <c r="GZS9" s="81"/>
      <c r="GZT9" s="63"/>
      <c r="GZU9" s="298"/>
      <c r="GZV9" s="299"/>
      <c r="GZW9" s="81"/>
      <c r="GZX9" s="63"/>
      <c r="GZY9" s="298"/>
      <c r="GZZ9" s="299"/>
      <c r="HAA9" s="81"/>
      <c r="HAB9" s="63"/>
      <c r="HAC9" s="298"/>
      <c r="HAD9" s="299"/>
      <c r="HAE9" s="81"/>
      <c r="HAF9" s="63"/>
      <c r="HAG9" s="298"/>
      <c r="HAH9" s="299"/>
      <c r="HAI9" s="81"/>
      <c r="HAJ9" s="63"/>
      <c r="HAK9" s="298"/>
      <c r="HAL9" s="299"/>
      <c r="HAM9" s="81"/>
      <c r="HAN9" s="63"/>
      <c r="HAO9" s="298"/>
      <c r="HAP9" s="299"/>
      <c r="HAQ9" s="81"/>
      <c r="HAR9" s="63"/>
      <c r="HAS9" s="298"/>
      <c r="HAT9" s="299"/>
      <c r="HAU9" s="81"/>
      <c r="HAV9" s="63"/>
      <c r="HAW9" s="298"/>
      <c r="HAX9" s="299"/>
      <c r="HAY9" s="81"/>
      <c r="HAZ9" s="63"/>
      <c r="HBA9" s="298"/>
      <c r="HBB9" s="299"/>
      <c r="HBC9" s="81"/>
      <c r="HBD9" s="63"/>
      <c r="HBE9" s="298"/>
      <c r="HBF9" s="299"/>
      <c r="HBG9" s="81"/>
      <c r="HBH9" s="63"/>
      <c r="HBI9" s="298"/>
      <c r="HBJ9" s="299"/>
      <c r="HBK9" s="81"/>
      <c r="HBL9" s="63"/>
      <c r="HBM9" s="298"/>
      <c r="HBN9" s="299"/>
      <c r="HBO9" s="81"/>
      <c r="HBP9" s="63"/>
      <c r="HBQ9" s="298"/>
      <c r="HBR9" s="299"/>
      <c r="HBS9" s="81"/>
      <c r="HBT9" s="63"/>
      <c r="HBU9" s="298"/>
      <c r="HBV9" s="299"/>
      <c r="HBW9" s="81"/>
      <c r="HBX9" s="63"/>
      <c r="HBY9" s="298"/>
      <c r="HBZ9" s="299"/>
      <c r="HCA9" s="81"/>
      <c r="HCB9" s="63"/>
      <c r="HCC9" s="298"/>
      <c r="HCD9" s="299"/>
      <c r="HCE9" s="81"/>
      <c r="HCF9" s="63"/>
      <c r="HCG9" s="298"/>
      <c r="HCH9" s="299"/>
      <c r="HCI9" s="81"/>
      <c r="HCJ9" s="63"/>
      <c r="HCK9" s="298"/>
      <c r="HCL9" s="299"/>
      <c r="HCM9" s="81"/>
      <c r="HCN9" s="63"/>
      <c r="HCO9" s="298"/>
      <c r="HCP9" s="299"/>
      <c r="HCQ9" s="81"/>
      <c r="HCR9" s="63"/>
      <c r="HCS9" s="298"/>
      <c r="HCT9" s="299"/>
      <c r="HCU9" s="81"/>
      <c r="HCV9" s="63"/>
      <c r="HCW9" s="298"/>
      <c r="HCX9" s="299"/>
      <c r="HCY9" s="81"/>
      <c r="HCZ9" s="63"/>
      <c r="HDA9" s="298"/>
      <c r="HDB9" s="299"/>
      <c r="HDC9" s="81"/>
      <c r="HDD9" s="63"/>
      <c r="HDE9" s="298"/>
      <c r="HDF9" s="299"/>
      <c r="HDG9" s="81"/>
      <c r="HDH9" s="63"/>
      <c r="HDI9" s="298"/>
      <c r="HDJ9" s="299"/>
      <c r="HDK9" s="81"/>
      <c r="HDL9" s="63"/>
      <c r="HDM9" s="298"/>
      <c r="HDN9" s="299"/>
      <c r="HDO9" s="81"/>
      <c r="HDP9" s="63"/>
      <c r="HDQ9" s="298"/>
      <c r="HDR9" s="299"/>
      <c r="HDS9" s="81"/>
      <c r="HDT9" s="63"/>
      <c r="HDU9" s="298"/>
      <c r="HDV9" s="299"/>
      <c r="HDW9" s="81"/>
      <c r="HDX9" s="63"/>
      <c r="HDY9" s="298"/>
      <c r="HDZ9" s="299"/>
      <c r="HEA9" s="81"/>
      <c r="HEB9" s="63"/>
      <c r="HEC9" s="298"/>
      <c r="HED9" s="299"/>
      <c r="HEE9" s="81"/>
      <c r="HEF9" s="63"/>
      <c r="HEG9" s="298"/>
      <c r="HEH9" s="299"/>
      <c r="HEI9" s="81"/>
      <c r="HEJ9" s="63"/>
      <c r="HEK9" s="298"/>
      <c r="HEL9" s="299"/>
      <c r="HEM9" s="81"/>
      <c r="HEN9" s="63"/>
      <c r="HEO9" s="298"/>
      <c r="HEP9" s="299"/>
      <c r="HEQ9" s="81"/>
      <c r="HER9" s="63"/>
      <c r="HES9" s="298"/>
      <c r="HET9" s="299"/>
      <c r="HEU9" s="81"/>
      <c r="HEV9" s="63"/>
      <c r="HEW9" s="298"/>
      <c r="HEX9" s="299"/>
      <c r="HEY9" s="81"/>
      <c r="HEZ9" s="63"/>
      <c r="HFA9" s="298"/>
      <c r="HFB9" s="299"/>
      <c r="HFC9" s="81"/>
      <c r="HFD9" s="63"/>
      <c r="HFE9" s="298"/>
      <c r="HFF9" s="299"/>
      <c r="HFG9" s="81"/>
      <c r="HFH9" s="63"/>
      <c r="HFI9" s="298"/>
      <c r="HFJ9" s="299"/>
      <c r="HFK9" s="81"/>
      <c r="HFL9" s="63"/>
      <c r="HFM9" s="298"/>
      <c r="HFN9" s="299"/>
      <c r="HFO9" s="81"/>
      <c r="HFP9" s="63"/>
      <c r="HFQ9" s="298"/>
      <c r="HFR9" s="299"/>
      <c r="HFS9" s="81"/>
      <c r="HFT9" s="63"/>
      <c r="HFU9" s="298"/>
      <c r="HFV9" s="299"/>
      <c r="HFW9" s="81"/>
      <c r="HFX9" s="63"/>
      <c r="HFY9" s="298"/>
      <c r="HFZ9" s="299"/>
      <c r="HGA9" s="81"/>
      <c r="HGB9" s="63"/>
      <c r="HGC9" s="298"/>
      <c r="HGD9" s="299"/>
      <c r="HGE9" s="81"/>
      <c r="HGF9" s="63"/>
      <c r="HGG9" s="298"/>
      <c r="HGH9" s="299"/>
      <c r="HGI9" s="81"/>
      <c r="HGJ9" s="63"/>
      <c r="HGK9" s="298"/>
      <c r="HGL9" s="299"/>
      <c r="HGM9" s="81"/>
      <c r="HGN9" s="63"/>
      <c r="HGO9" s="298"/>
      <c r="HGP9" s="299"/>
      <c r="HGQ9" s="81"/>
      <c r="HGR9" s="63"/>
      <c r="HGS9" s="298"/>
      <c r="HGT9" s="299"/>
      <c r="HGU9" s="81"/>
      <c r="HGV9" s="63"/>
      <c r="HGW9" s="298"/>
      <c r="HGX9" s="299"/>
      <c r="HGY9" s="81"/>
      <c r="HGZ9" s="63"/>
      <c r="HHA9" s="298"/>
      <c r="HHB9" s="299"/>
      <c r="HHC9" s="81"/>
      <c r="HHD9" s="63"/>
      <c r="HHE9" s="298"/>
      <c r="HHF9" s="299"/>
      <c r="HHG9" s="81"/>
      <c r="HHH9" s="63"/>
      <c r="HHI9" s="298"/>
      <c r="HHJ9" s="299"/>
      <c r="HHK9" s="81"/>
      <c r="HHL9" s="63"/>
      <c r="HHM9" s="298"/>
      <c r="HHN9" s="299"/>
      <c r="HHO9" s="81"/>
      <c r="HHP9" s="63"/>
      <c r="HHQ9" s="298"/>
      <c r="HHR9" s="299"/>
      <c r="HHS9" s="81"/>
      <c r="HHT9" s="63"/>
      <c r="HHU9" s="298"/>
      <c r="HHV9" s="299"/>
      <c r="HHW9" s="81"/>
      <c r="HHX9" s="63"/>
      <c r="HHY9" s="298"/>
      <c r="HHZ9" s="299"/>
      <c r="HIA9" s="81"/>
      <c r="HIB9" s="63"/>
      <c r="HIC9" s="298"/>
      <c r="HID9" s="299"/>
      <c r="HIE9" s="81"/>
      <c r="HIF9" s="63"/>
      <c r="HIG9" s="298"/>
      <c r="HIH9" s="299"/>
      <c r="HII9" s="81"/>
      <c r="HIJ9" s="63"/>
      <c r="HIK9" s="298"/>
      <c r="HIL9" s="299"/>
      <c r="HIM9" s="81"/>
      <c r="HIN9" s="63"/>
      <c r="HIO9" s="298"/>
      <c r="HIP9" s="299"/>
      <c r="HIQ9" s="81"/>
      <c r="HIR9" s="63"/>
      <c r="HIS9" s="298"/>
      <c r="HIT9" s="299"/>
      <c r="HIU9" s="81"/>
      <c r="HIV9" s="63"/>
      <c r="HIW9" s="298"/>
      <c r="HIX9" s="299"/>
      <c r="HIY9" s="81"/>
      <c r="HIZ9" s="63"/>
      <c r="HJA9" s="298"/>
      <c r="HJB9" s="299"/>
      <c r="HJC9" s="81"/>
      <c r="HJD9" s="63"/>
      <c r="HJE9" s="298"/>
      <c r="HJF9" s="299"/>
      <c r="HJG9" s="81"/>
      <c r="HJH9" s="63"/>
      <c r="HJI9" s="298"/>
      <c r="HJJ9" s="299"/>
      <c r="HJK9" s="81"/>
      <c r="HJL9" s="63"/>
      <c r="HJM9" s="298"/>
      <c r="HJN9" s="299"/>
      <c r="HJO9" s="81"/>
      <c r="HJP9" s="63"/>
      <c r="HJQ9" s="298"/>
      <c r="HJR9" s="299"/>
      <c r="HJS9" s="81"/>
      <c r="HJT9" s="63"/>
      <c r="HJU9" s="298"/>
      <c r="HJV9" s="299"/>
      <c r="HJW9" s="81"/>
      <c r="HJX9" s="63"/>
      <c r="HJY9" s="298"/>
      <c r="HJZ9" s="299"/>
      <c r="HKA9" s="81"/>
      <c r="HKB9" s="63"/>
      <c r="HKC9" s="298"/>
      <c r="HKD9" s="299"/>
      <c r="HKE9" s="81"/>
      <c r="HKF9" s="63"/>
      <c r="HKG9" s="298"/>
      <c r="HKH9" s="299"/>
      <c r="HKI9" s="81"/>
      <c r="HKJ9" s="63"/>
      <c r="HKK9" s="298"/>
      <c r="HKL9" s="299"/>
      <c r="HKM9" s="81"/>
      <c r="HKN9" s="63"/>
      <c r="HKO9" s="298"/>
      <c r="HKP9" s="299"/>
      <c r="HKQ9" s="81"/>
      <c r="HKR9" s="63"/>
      <c r="HKS9" s="298"/>
      <c r="HKT9" s="299"/>
      <c r="HKU9" s="81"/>
      <c r="HKV9" s="63"/>
      <c r="HKW9" s="298"/>
      <c r="HKX9" s="299"/>
      <c r="HKY9" s="81"/>
      <c r="HKZ9" s="63"/>
      <c r="HLA9" s="298"/>
      <c r="HLB9" s="299"/>
      <c r="HLC9" s="81"/>
      <c r="HLD9" s="63"/>
      <c r="HLE9" s="298"/>
      <c r="HLF9" s="299"/>
      <c r="HLG9" s="81"/>
      <c r="HLH9" s="63"/>
      <c r="HLI9" s="298"/>
      <c r="HLJ9" s="299"/>
      <c r="HLK9" s="81"/>
      <c r="HLL9" s="63"/>
      <c r="HLM9" s="298"/>
      <c r="HLN9" s="299"/>
      <c r="HLO9" s="81"/>
      <c r="HLP9" s="63"/>
      <c r="HLQ9" s="298"/>
      <c r="HLR9" s="299"/>
      <c r="HLS9" s="81"/>
      <c r="HLT9" s="63"/>
      <c r="HLU9" s="298"/>
      <c r="HLV9" s="299"/>
      <c r="HLW9" s="81"/>
      <c r="HLX9" s="63"/>
      <c r="HLY9" s="298"/>
      <c r="HLZ9" s="299"/>
      <c r="HMA9" s="81"/>
      <c r="HMB9" s="63"/>
      <c r="HMC9" s="298"/>
      <c r="HMD9" s="299"/>
      <c r="HME9" s="81"/>
      <c r="HMF9" s="63"/>
      <c r="HMG9" s="298"/>
      <c r="HMH9" s="299"/>
      <c r="HMI9" s="81"/>
      <c r="HMJ9" s="63"/>
      <c r="HMK9" s="298"/>
      <c r="HML9" s="299"/>
      <c r="HMM9" s="81"/>
      <c r="HMN9" s="63"/>
      <c r="HMO9" s="298"/>
      <c r="HMP9" s="299"/>
      <c r="HMQ9" s="81"/>
      <c r="HMR9" s="63"/>
      <c r="HMS9" s="298"/>
      <c r="HMT9" s="299"/>
      <c r="HMU9" s="81"/>
      <c r="HMV9" s="63"/>
      <c r="HMW9" s="298"/>
      <c r="HMX9" s="299"/>
      <c r="HMY9" s="81"/>
      <c r="HMZ9" s="63"/>
      <c r="HNA9" s="298"/>
      <c r="HNB9" s="299"/>
      <c r="HNC9" s="81"/>
      <c r="HND9" s="63"/>
      <c r="HNE9" s="298"/>
      <c r="HNF9" s="299"/>
      <c r="HNG9" s="81"/>
      <c r="HNH9" s="63"/>
      <c r="HNI9" s="298"/>
      <c r="HNJ9" s="299"/>
      <c r="HNK9" s="81"/>
      <c r="HNL9" s="63"/>
      <c r="HNM9" s="298"/>
      <c r="HNN9" s="299"/>
      <c r="HNO9" s="81"/>
      <c r="HNP9" s="63"/>
      <c r="HNQ9" s="298"/>
      <c r="HNR9" s="299"/>
      <c r="HNS9" s="81"/>
      <c r="HNT9" s="63"/>
      <c r="HNU9" s="298"/>
      <c r="HNV9" s="299"/>
      <c r="HNW9" s="81"/>
      <c r="HNX9" s="63"/>
      <c r="HNY9" s="298"/>
      <c r="HNZ9" s="299"/>
      <c r="HOA9" s="81"/>
      <c r="HOB9" s="63"/>
      <c r="HOC9" s="298"/>
      <c r="HOD9" s="299"/>
      <c r="HOE9" s="81"/>
      <c r="HOF9" s="63"/>
      <c r="HOG9" s="298"/>
      <c r="HOH9" s="299"/>
      <c r="HOI9" s="81"/>
      <c r="HOJ9" s="63"/>
      <c r="HOK9" s="298"/>
      <c r="HOL9" s="299"/>
      <c r="HOM9" s="81"/>
      <c r="HON9" s="63"/>
      <c r="HOO9" s="298"/>
      <c r="HOP9" s="299"/>
      <c r="HOQ9" s="81"/>
      <c r="HOR9" s="63"/>
      <c r="HOS9" s="298"/>
      <c r="HOT9" s="299"/>
      <c r="HOU9" s="81"/>
      <c r="HOV9" s="63"/>
      <c r="HOW9" s="298"/>
      <c r="HOX9" s="299"/>
      <c r="HOY9" s="81"/>
      <c r="HOZ9" s="63"/>
      <c r="HPA9" s="298"/>
      <c r="HPB9" s="299"/>
      <c r="HPC9" s="81"/>
      <c r="HPD9" s="63"/>
      <c r="HPE9" s="298"/>
      <c r="HPF9" s="299"/>
      <c r="HPG9" s="81"/>
      <c r="HPH9" s="63"/>
      <c r="HPI9" s="298"/>
      <c r="HPJ9" s="299"/>
      <c r="HPK9" s="81"/>
      <c r="HPL9" s="63"/>
      <c r="HPM9" s="298"/>
      <c r="HPN9" s="299"/>
      <c r="HPO9" s="81"/>
      <c r="HPP9" s="63"/>
      <c r="HPQ9" s="298"/>
      <c r="HPR9" s="299"/>
      <c r="HPS9" s="81"/>
      <c r="HPT9" s="63"/>
      <c r="HPU9" s="298"/>
      <c r="HPV9" s="299"/>
      <c r="HPW9" s="81"/>
      <c r="HPX9" s="63"/>
      <c r="HPY9" s="298"/>
      <c r="HPZ9" s="299"/>
      <c r="HQA9" s="81"/>
      <c r="HQB9" s="63"/>
      <c r="HQC9" s="298"/>
      <c r="HQD9" s="299"/>
      <c r="HQE9" s="81"/>
      <c r="HQF9" s="63"/>
      <c r="HQG9" s="298"/>
      <c r="HQH9" s="299"/>
      <c r="HQI9" s="81"/>
      <c r="HQJ9" s="63"/>
      <c r="HQK9" s="298"/>
      <c r="HQL9" s="299"/>
      <c r="HQM9" s="81"/>
      <c r="HQN9" s="63"/>
      <c r="HQO9" s="298"/>
      <c r="HQP9" s="299"/>
      <c r="HQQ9" s="81"/>
      <c r="HQR9" s="63"/>
      <c r="HQS9" s="298"/>
      <c r="HQT9" s="299"/>
      <c r="HQU9" s="81"/>
      <c r="HQV9" s="63"/>
      <c r="HQW9" s="298"/>
      <c r="HQX9" s="299"/>
      <c r="HQY9" s="81"/>
      <c r="HQZ9" s="63"/>
      <c r="HRA9" s="298"/>
      <c r="HRB9" s="299"/>
      <c r="HRC9" s="81"/>
      <c r="HRD9" s="63"/>
      <c r="HRE9" s="298"/>
      <c r="HRF9" s="299"/>
      <c r="HRG9" s="81"/>
      <c r="HRH9" s="63"/>
      <c r="HRI9" s="298"/>
      <c r="HRJ9" s="299"/>
      <c r="HRK9" s="81"/>
      <c r="HRL9" s="63"/>
      <c r="HRM9" s="298"/>
      <c r="HRN9" s="299"/>
      <c r="HRO9" s="81"/>
      <c r="HRP9" s="63"/>
      <c r="HRQ9" s="298"/>
      <c r="HRR9" s="299"/>
      <c r="HRS9" s="81"/>
      <c r="HRT9" s="63"/>
      <c r="HRU9" s="298"/>
      <c r="HRV9" s="299"/>
      <c r="HRW9" s="81"/>
      <c r="HRX9" s="63"/>
      <c r="HRY9" s="298"/>
      <c r="HRZ9" s="299"/>
      <c r="HSA9" s="81"/>
      <c r="HSB9" s="63"/>
      <c r="HSC9" s="298"/>
      <c r="HSD9" s="299"/>
      <c r="HSE9" s="81"/>
      <c r="HSF9" s="63"/>
      <c r="HSG9" s="298"/>
      <c r="HSH9" s="299"/>
      <c r="HSI9" s="81"/>
      <c r="HSJ9" s="63"/>
      <c r="HSK9" s="298"/>
      <c r="HSL9" s="299"/>
      <c r="HSM9" s="81"/>
      <c r="HSN9" s="63"/>
      <c r="HSO9" s="298"/>
      <c r="HSP9" s="299"/>
      <c r="HSQ9" s="81"/>
      <c r="HSR9" s="63"/>
      <c r="HSS9" s="298"/>
      <c r="HST9" s="299"/>
      <c r="HSU9" s="81"/>
      <c r="HSV9" s="63"/>
      <c r="HSW9" s="298"/>
      <c r="HSX9" s="299"/>
      <c r="HSY9" s="81"/>
      <c r="HSZ9" s="63"/>
      <c r="HTA9" s="298"/>
      <c r="HTB9" s="299"/>
      <c r="HTC9" s="81"/>
      <c r="HTD9" s="63"/>
      <c r="HTE9" s="298"/>
      <c r="HTF9" s="299"/>
      <c r="HTG9" s="81"/>
      <c r="HTH9" s="63"/>
      <c r="HTI9" s="298"/>
      <c r="HTJ9" s="299"/>
      <c r="HTK9" s="81"/>
      <c r="HTL9" s="63"/>
      <c r="HTM9" s="298"/>
      <c r="HTN9" s="299"/>
      <c r="HTO9" s="81"/>
      <c r="HTP9" s="63"/>
      <c r="HTQ9" s="298"/>
      <c r="HTR9" s="299"/>
      <c r="HTS9" s="81"/>
      <c r="HTT9" s="63"/>
      <c r="HTU9" s="298"/>
      <c r="HTV9" s="299"/>
      <c r="HTW9" s="81"/>
      <c r="HTX9" s="63"/>
      <c r="HTY9" s="298"/>
      <c r="HTZ9" s="299"/>
      <c r="HUA9" s="81"/>
      <c r="HUB9" s="63"/>
      <c r="HUC9" s="298"/>
      <c r="HUD9" s="299"/>
      <c r="HUE9" s="81"/>
      <c r="HUF9" s="63"/>
      <c r="HUG9" s="298"/>
      <c r="HUH9" s="299"/>
      <c r="HUI9" s="81"/>
      <c r="HUJ9" s="63"/>
      <c r="HUK9" s="298"/>
      <c r="HUL9" s="299"/>
      <c r="HUM9" s="81"/>
      <c r="HUN9" s="63"/>
      <c r="HUO9" s="298"/>
      <c r="HUP9" s="299"/>
      <c r="HUQ9" s="81"/>
      <c r="HUR9" s="63"/>
      <c r="HUS9" s="298"/>
      <c r="HUT9" s="299"/>
      <c r="HUU9" s="81"/>
      <c r="HUV9" s="63"/>
      <c r="HUW9" s="298"/>
      <c r="HUX9" s="299"/>
      <c r="HUY9" s="81"/>
      <c r="HUZ9" s="63"/>
      <c r="HVA9" s="298"/>
      <c r="HVB9" s="299"/>
      <c r="HVC9" s="81"/>
      <c r="HVD9" s="63"/>
      <c r="HVE9" s="298"/>
      <c r="HVF9" s="299"/>
      <c r="HVG9" s="81"/>
      <c r="HVH9" s="63"/>
      <c r="HVI9" s="298"/>
      <c r="HVJ9" s="299"/>
      <c r="HVK9" s="81"/>
      <c r="HVL9" s="63"/>
      <c r="HVM9" s="298"/>
      <c r="HVN9" s="299"/>
      <c r="HVO9" s="81"/>
      <c r="HVP9" s="63"/>
      <c r="HVQ9" s="298"/>
      <c r="HVR9" s="299"/>
      <c r="HVS9" s="81"/>
      <c r="HVT9" s="63"/>
      <c r="HVU9" s="298"/>
      <c r="HVV9" s="299"/>
      <c r="HVW9" s="81"/>
      <c r="HVX9" s="63"/>
      <c r="HVY9" s="298"/>
      <c r="HVZ9" s="299"/>
      <c r="HWA9" s="81"/>
      <c r="HWB9" s="63"/>
      <c r="HWC9" s="298"/>
      <c r="HWD9" s="299"/>
      <c r="HWE9" s="81"/>
      <c r="HWF9" s="63"/>
      <c r="HWG9" s="298"/>
      <c r="HWH9" s="299"/>
      <c r="HWI9" s="81"/>
      <c r="HWJ9" s="63"/>
      <c r="HWK9" s="298"/>
      <c r="HWL9" s="299"/>
      <c r="HWM9" s="81"/>
      <c r="HWN9" s="63"/>
      <c r="HWO9" s="298"/>
      <c r="HWP9" s="299"/>
      <c r="HWQ9" s="81"/>
      <c r="HWR9" s="63"/>
      <c r="HWS9" s="298"/>
      <c r="HWT9" s="299"/>
      <c r="HWU9" s="81"/>
      <c r="HWV9" s="63"/>
      <c r="HWW9" s="298"/>
      <c r="HWX9" s="299"/>
      <c r="HWY9" s="81"/>
      <c r="HWZ9" s="63"/>
      <c r="HXA9" s="298"/>
      <c r="HXB9" s="299"/>
      <c r="HXC9" s="81"/>
      <c r="HXD9" s="63"/>
      <c r="HXE9" s="298"/>
      <c r="HXF9" s="299"/>
      <c r="HXG9" s="81"/>
      <c r="HXH9" s="63"/>
      <c r="HXI9" s="298"/>
      <c r="HXJ9" s="299"/>
      <c r="HXK9" s="81"/>
      <c r="HXL9" s="63"/>
      <c r="HXM9" s="298"/>
      <c r="HXN9" s="299"/>
      <c r="HXO9" s="81"/>
      <c r="HXP9" s="63"/>
      <c r="HXQ9" s="298"/>
      <c r="HXR9" s="299"/>
      <c r="HXS9" s="81"/>
      <c r="HXT9" s="63"/>
      <c r="HXU9" s="298"/>
      <c r="HXV9" s="299"/>
      <c r="HXW9" s="81"/>
      <c r="HXX9" s="63"/>
      <c r="HXY9" s="298"/>
      <c r="HXZ9" s="299"/>
      <c r="HYA9" s="81"/>
      <c r="HYB9" s="63"/>
      <c r="HYC9" s="298"/>
      <c r="HYD9" s="299"/>
      <c r="HYE9" s="81"/>
      <c r="HYF9" s="63"/>
      <c r="HYG9" s="298"/>
      <c r="HYH9" s="299"/>
      <c r="HYI9" s="81"/>
      <c r="HYJ9" s="63"/>
      <c r="HYK9" s="298"/>
      <c r="HYL9" s="299"/>
      <c r="HYM9" s="81"/>
      <c r="HYN9" s="63"/>
      <c r="HYO9" s="298"/>
      <c r="HYP9" s="299"/>
      <c r="HYQ9" s="81"/>
      <c r="HYR9" s="63"/>
      <c r="HYS9" s="298"/>
      <c r="HYT9" s="299"/>
      <c r="HYU9" s="81"/>
      <c r="HYV9" s="63"/>
      <c r="HYW9" s="298"/>
      <c r="HYX9" s="299"/>
      <c r="HYY9" s="81"/>
      <c r="HYZ9" s="63"/>
      <c r="HZA9" s="298"/>
      <c r="HZB9" s="299"/>
      <c r="HZC9" s="81"/>
      <c r="HZD9" s="63"/>
      <c r="HZE9" s="298"/>
      <c r="HZF9" s="299"/>
      <c r="HZG9" s="81"/>
      <c r="HZH9" s="63"/>
      <c r="HZI9" s="298"/>
      <c r="HZJ9" s="299"/>
      <c r="HZK9" s="81"/>
      <c r="HZL9" s="63"/>
      <c r="HZM9" s="298"/>
      <c r="HZN9" s="299"/>
      <c r="HZO9" s="81"/>
      <c r="HZP9" s="63"/>
      <c r="HZQ9" s="298"/>
      <c r="HZR9" s="299"/>
      <c r="HZS9" s="81"/>
      <c r="HZT9" s="63"/>
      <c r="HZU9" s="298"/>
      <c r="HZV9" s="299"/>
      <c r="HZW9" s="81"/>
      <c r="HZX9" s="63"/>
      <c r="HZY9" s="298"/>
      <c r="HZZ9" s="299"/>
      <c r="IAA9" s="81"/>
      <c r="IAB9" s="63"/>
      <c r="IAC9" s="298"/>
      <c r="IAD9" s="299"/>
      <c r="IAE9" s="81"/>
      <c r="IAF9" s="63"/>
      <c r="IAG9" s="298"/>
      <c r="IAH9" s="299"/>
      <c r="IAI9" s="81"/>
      <c r="IAJ9" s="63"/>
      <c r="IAK9" s="298"/>
      <c r="IAL9" s="299"/>
      <c r="IAM9" s="81"/>
      <c r="IAN9" s="63"/>
      <c r="IAO9" s="298"/>
      <c r="IAP9" s="299"/>
      <c r="IAQ9" s="81"/>
      <c r="IAR9" s="63"/>
      <c r="IAS9" s="298"/>
      <c r="IAT9" s="299"/>
      <c r="IAU9" s="81"/>
      <c r="IAV9" s="63"/>
      <c r="IAW9" s="298"/>
      <c r="IAX9" s="299"/>
      <c r="IAY9" s="81"/>
      <c r="IAZ9" s="63"/>
      <c r="IBA9" s="298"/>
      <c r="IBB9" s="299"/>
      <c r="IBC9" s="81"/>
      <c r="IBD9" s="63"/>
      <c r="IBE9" s="298"/>
      <c r="IBF9" s="299"/>
      <c r="IBG9" s="81"/>
      <c r="IBH9" s="63"/>
      <c r="IBI9" s="298"/>
      <c r="IBJ9" s="299"/>
      <c r="IBK9" s="81"/>
      <c r="IBL9" s="63"/>
      <c r="IBM9" s="298"/>
      <c r="IBN9" s="299"/>
      <c r="IBO9" s="81"/>
      <c r="IBP9" s="63"/>
      <c r="IBQ9" s="298"/>
      <c r="IBR9" s="299"/>
      <c r="IBS9" s="81"/>
      <c r="IBT9" s="63"/>
      <c r="IBU9" s="298"/>
      <c r="IBV9" s="299"/>
      <c r="IBW9" s="81"/>
      <c r="IBX9" s="63"/>
      <c r="IBY9" s="298"/>
      <c r="IBZ9" s="299"/>
      <c r="ICA9" s="81"/>
      <c r="ICB9" s="63"/>
      <c r="ICC9" s="298"/>
      <c r="ICD9" s="299"/>
      <c r="ICE9" s="81"/>
      <c r="ICF9" s="63"/>
      <c r="ICG9" s="298"/>
      <c r="ICH9" s="299"/>
      <c r="ICI9" s="81"/>
      <c r="ICJ9" s="63"/>
      <c r="ICK9" s="298"/>
      <c r="ICL9" s="299"/>
      <c r="ICM9" s="81"/>
      <c r="ICN9" s="63"/>
      <c r="ICO9" s="298"/>
      <c r="ICP9" s="299"/>
      <c r="ICQ9" s="81"/>
      <c r="ICR9" s="63"/>
      <c r="ICS9" s="298"/>
      <c r="ICT9" s="299"/>
      <c r="ICU9" s="81"/>
      <c r="ICV9" s="63"/>
      <c r="ICW9" s="298"/>
      <c r="ICX9" s="299"/>
      <c r="ICY9" s="81"/>
      <c r="ICZ9" s="63"/>
      <c r="IDA9" s="298"/>
      <c r="IDB9" s="299"/>
      <c r="IDC9" s="81"/>
      <c r="IDD9" s="63"/>
      <c r="IDE9" s="298"/>
      <c r="IDF9" s="299"/>
      <c r="IDG9" s="81"/>
      <c r="IDH9" s="63"/>
      <c r="IDI9" s="298"/>
      <c r="IDJ9" s="299"/>
      <c r="IDK9" s="81"/>
      <c r="IDL9" s="63"/>
      <c r="IDM9" s="298"/>
      <c r="IDN9" s="299"/>
      <c r="IDO9" s="81"/>
      <c r="IDP9" s="63"/>
      <c r="IDQ9" s="298"/>
      <c r="IDR9" s="299"/>
      <c r="IDS9" s="81"/>
      <c r="IDT9" s="63"/>
      <c r="IDU9" s="298"/>
      <c r="IDV9" s="299"/>
      <c r="IDW9" s="81"/>
      <c r="IDX9" s="63"/>
      <c r="IDY9" s="298"/>
      <c r="IDZ9" s="299"/>
      <c r="IEA9" s="81"/>
      <c r="IEB9" s="63"/>
      <c r="IEC9" s="298"/>
      <c r="IED9" s="299"/>
      <c r="IEE9" s="81"/>
      <c r="IEF9" s="63"/>
      <c r="IEG9" s="298"/>
      <c r="IEH9" s="299"/>
      <c r="IEI9" s="81"/>
      <c r="IEJ9" s="63"/>
      <c r="IEK9" s="298"/>
      <c r="IEL9" s="299"/>
      <c r="IEM9" s="81"/>
      <c r="IEN9" s="63"/>
      <c r="IEO9" s="298"/>
      <c r="IEP9" s="299"/>
      <c r="IEQ9" s="81"/>
      <c r="IER9" s="63"/>
      <c r="IES9" s="298"/>
      <c r="IET9" s="299"/>
      <c r="IEU9" s="81"/>
      <c r="IEV9" s="63"/>
      <c r="IEW9" s="298"/>
      <c r="IEX9" s="299"/>
      <c r="IEY9" s="81"/>
      <c r="IEZ9" s="63"/>
      <c r="IFA9" s="298"/>
      <c r="IFB9" s="299"/>
      <c r="IFC9" s="81"/>
      <c r="IFD9" s="63"/>
      <c r="IFE9" s="298"/>
      <c r="IFF9" s="299"/>
      <c r="IFG9" s="81"/>
      <c r="IFH9" s="63"/>
      <c r="IFI9" s="298"/>
      <c r="IFJ9" s="299"/>
      <c r="IFK9" s="81"/>
      <c r="IFL9" s="63"/>
      <c r="IFM9" s="298"/>
      <c r="IFN9" s="299"/>
      <c r="IFO9" s="81"/>
      <c r="IFP9" s="63"/>
      <c r="IFQ9" s="298"/>
      <c r="IFR9" s="299"/>
      <c r="IFS9" s="81"/>
      <c r="IFT9" s="63"/>
      <c r="IFU9" s="298"/>
      <c r="IFV9" s="299"/>
      <c r="IFW9" s="81"/>
      <c r="IFX9" s="63"/>
      <c r="IFY9" s="298"/>
      <c r="IFZ9" s="299"/>
      <c r="IGA9" s="81"/>
      <c r="IGB9" s="63"/>
      <c r="IGC9" s="298"/>
      <c r="IGD9" s="299"/>
      <c r="IGE9" s="81"/>
      <c r="IGF9" s="63"/>
      <c r="IGG9" s="298"/>
      <c r="IGH9" s="299"/>
      <c r="IGI9" s="81"/>
      <c r="IGJ9" s="63"/>
      <c r="IGK9" s="298"/>
      <c r="IGL9" s="299"/>
      <c r="IGM9" s="81"/>
      <c r="IGN9" s="63"/>
      <c r="IGO9" s="298"/>
      <c r="IGP9" s="299"/>
      <c r="IGQ9" s="81"/>
      <c r="IGR9" s="63"/>
      <c r="IGS9" s="298"/>
      <c r="IGT9" s="299"/>
      <c r="IGU9" s="81"/>
      <c r="IGV9" s="63"/>
      <c r="IGW9" s="298"/>
      <c r="IGX9" s="299"/>
      <c r="IGY9" s="81"/>
      <c r="IGZ9" s="63"/>
      <c r="IHA9" s="298"/>
      <c r="IHB9" s="299"/>
      <c r="IHC9" s="81"/>
      <c r="IHD9" s="63"/>
      <c r="IHE9" s="298"/>
      <c r="IHF9" s="299"/>
      <c r="IHG9" s="81"/>
      <c r="IHH9" s="63"/>
      <c r="IHI9" s="298"/>
      <c r="IHJ9" s="299"/>
      <c r="IHK9" s="81"/>
      <c r="IHL9" s="63"/>
      <c r="IHM9" s="298"/>
      <c r="IHN9" s="299"/>
      <c r="IHO9" s="81"/>
      <c r="IHP9" s="63"/>
      <c r="IHQ9" s="298"/>
      <c r="IHR9" s="299"/>
      <c r="IHS9" s="81"/>
      <c r="IHT9" s="63"/>
      <c r="IHU9" s="298"/>
      <c r="IHV9" s="299"/>
      <c r="IHW9" s="81"/>
      <c r="IHX9" s="63"/>
      <c r="IHY9" s="298"/>
      <c r="IHZ9" s="299"/>
      <c r="IIA9" s="81"/>
      <c r="IIB9" s="63"/>
      <c r="IIC9" s="298"/>
      <c r="IID9" s="299"/>
      <c r="IIE9" s="81"/>
      <c r="IIF9" s="63"/>
      <c r="IIG9" s="298"/>
      <c r="IIH9" s="299"/>
      <c r="III9" s="81"/>
      <c r="IIJ9" s="63"/>
      <c r="IIK9" s="298"/>
      <c r="IIL9" s="299"/>
      <c r="IIM9" s="81"/>
      <c r="IIN9" s="63"/>
      <c r="IIO9" s="298"/>
      <c r="IIP9" s="299"/>
      <c r="IIQ9" s="81"/>
      <c r="IIR9" s="63"/>
      <c r="IIS9" s="298"/>
      <c r="IIT9" s="299"/>
      <c r="IIU9" s="81"/>
      <c r="IIV9" s="63"/>
      <c r="IIW9" s="298"/>
      <c r="IIX9" s="299"/>
      <c r="IIY9" s="81"/>
      <c r="IIZ9" s="63"/>
      <c r="IJA9" s="298"/>
      <c r="IJB9" s="299"/>
      <c r="IJC9" s="81"/>
      <c r="IJD9" s="63"/>
      <c r="IJE9" s="298"/>
      <c r="IJF9" s="299"/>
      <c r="IJG9" s="81"/>
      <c r="IJH9" s="63"/>
      <c r="IJI9" s="298"/>
      <c r="IJJ9" s="299"/>
      <c r="IJK9" s="81"/>
      <c r="IJL9" s="63"/>
      <c r="IJM9" s="298"/>
      <c r="IJN9" s="299"/>
      <c r="IJO9" s="81"/>
      <c r="IJP9" s="63"/>
      <c r="IJQ9" s="298"/>
      <c r="IJR9" s="299"/>
      <c r="IJS9" s="81"/>
      <c r="IJT9" s="63"/>
      <c r="IJU9" s="298"/>
      <c r="IJV9" s="299"/>
      <c r="IJW9" s="81"/>
      <c r="IJX9" s="63"/>
      <c r="IJY9" s="298"/>
      <c r="IJZ9" s="299"/>
      <c r="IKA9" s="81"/>
      <c r="IKB9" s="63"/>
      <c r="IKC9" s="298"/>
      <c r="IKD9" s="299"/>
      <c r="IKE9" s="81"/>
      <c r="IKF9" s="63"/>
      <c r="IKG9" s="298"/>
      <c r="IKH9" s="299"/>
      <c r="IKI9" s="81"/>
      <c r="IKJ9" s="63"/>
      <c r="IKK9" s="298"/>
      <c r="IKL9" s="299"/>
      <c r="IKM9" s="81"/>
      <c r="IKN9" s="63"/>
      <c r="IKO9" s="298"/>
      <c r="IKP9" s="299"/>
      <c r="IKQ9" s="81"/>
      <c r="IKR9" s="63"/>
      <c r="IKS9" s="298"/>
      <c r="IKT9" s="299"/>
      <c r="IKU9" s="81"/>
      <c r="IKV9" s="63"/>
      <c r="IKW9" s="298"/>
      <c r="IKX9" s="299"/>
      <c r="IKY9" s="81"/>
      <c r="IKZ9" s="63"/>
      <c r="ILA9" s="298"/>
      <c r="ILB9" s="299"/>
      <c r="ILC9" s="81"/>
      <c r="ILD9" s="63"/>
      <c r="ILE9" s="298"/>
      <c r="ILF9" s="299"/>
      <c r="ILG9" s="81"/>
      <c r="ILH9" s="63"/>
      <c r="ILI9" s="298"/>
      <c r="ILJ9" s="299"/>
      <c r="ILK9" s="81"/>
      <c r="ILL9" s="63"/>
      <c r="ILM9" s="298"/>
      <c r="ILN9" s="299"/>
      <c r="ILO9" s="81"/>
      <c r="ILP9" s="63"/>
      <c r="ILQ9" s="298"/>
      <c r="ILR9" s="299"/>
      <c r="ILS9" s="81"/>
      <c r="ILT9" s="63"/>
      <c r="ILU9" s="298"/>
      <c r="ILV9" s="299"/>
      <c r="ILW9" s="81"/>
      <c r="ILX9" s="63"/>
      <c r="ILY9" s="298"/>
      <c r="ILZ9" s="299"/>
      <c r="IMA9" s="81"/>
      <c r="IMB9" s="63"/>
      <c r="IMC9" s="298"/>
      <c r="IMD9" s="299"/>
      <c r="IME9" s="81"/>
      <c r="IMF9" s="63"/>
      <c r="IMG9" s="298"/>
      <c r="IMH9" s="299"/>
      <c r="IMI9" s="81"/>
      <c r="IMJ9" s="63"/>
      <c r="IMK9" s="298"/>
      <c r="IML9" s="299"/>
      <c r="IMM9" s="81"/>
      <c r="IMN9" s="63"/>
      <c r="IMO9" s="298"/>
      <c r="IMP9" s="299"/>
      <c r="IMQ9" s="81"/>
      <c r="IMR9" s="63"/>
      <c r="IMS9" s="298"/>
      <c r="IMT9" s="299"/>
      <c r="IMU9" s="81"/>
      <c r="IMV9" s="63"/>
      <c r="IMW9" s="298"/>
      <c r="IMX9" s="299"/>
      <c r="IMY9" s="81"/>
      <c r="IMZ9" s="63"/>
      <c r="INA9" s="298"/>
      <c r="INB9" s="299"/>
      <c r="INC9" s="81"/>
      <c r="IND9" s="63"/>
      <c r="INE9" s="298"/>
      <c r="INF9" s="299"/>
      <c r="ING9" s="81"/>
      <c r="INH9" s="63"/>
      <c r="INI9" s="298"/>
      <c r="INJ9" s="299"/>
      <c r="INK9" s="81"/>
      <c r="INL9" s="63"/>
      <c r="INM9" s="298"/>
      <c r="INN9" s="299"/>
      <c r="INO9" s="81"/>
      <c r="INP9" s="63"/>
      <c r="INQ9" s="298"/>
      <c r="INR9" s="299"/>
      <c r="INS9" s="81"/>
      <c r="INT9" s="63"/>
      <c r="INU9" s="298"/>
      <c r="INV9" s="299"/>
      <c r="INW9" s="81"/>
      <c r="INX9" s="63"/>
      <c r="INY9" s="298"/>
      <c r="INZ9" s="299"/>
      <c r="IOA9" s="81"/>
      <c r="IOB9" s="63"/>
      <c r="IOC9" s="298"/>
      <c r="IOD9" s="299"/>
      <c r="IOE9" s="81"/>
      <c r="IOF9" s="63"/>
      <c r="IOG9" s="298"/>
      <c r="IOH9" s="299"/>
      <c r="IOI9" s="81"/>
      <c r="IOJ9" s="63"/>
      <c r="IOK9" s="298"/>
      <c r="IOL9" s="299"/>
      <c r="IOM9" s="81"/>
      <c r="ION9" s="63"/>
      <c r="IOO9" s="298"/>
      <c r="IOP9" s="299"/>
      <c r="IOQ9" s="81"/>
      <c r="IOR9" s="63"/>
      <c r="IOS9" s="298"/>
      <c r="IOT9" s="299"/>
      <c r="IOU9" s="81"/>
      <c r="IOV9" s="63"/>
      <c r="IOW9" s="298"/>
      <c r="IOX9" s="299"/>
      <c r="IOY9" s="81"/>
      <c r="IOZ9" s="63"/>
      <c r="IPA9" s="298"/>
      <c r="IPB9" s="299"/>
      <c r="IPC9" s="81"/>
      <c r="IPD9" s="63"/>
      <c r="IPE9" s="298"/>
      <c r="IPF9" s="299"/>
      <c r="IPG9" s="81"/>
      <c r="IPH9" s="63"/>
      <c r="IPI9" s="298"/>
      <c r="IPJ9" s="299"/>
      <c r="IPK9" s="81"/>
      <c r="IPL9" s="63"/>
      <c r="IPM9" s="298"/>
      <c r="IPN9" s="299"/>
      <c r="IPO9" s="81"/>
      <c r="IPP9" s="63"/>
      <c r="IPQ9" s="298"/>
      <c r="IPR9" s="299"/>
      <c r="IPS9" s="81"/>
      <c r="IPT9" s="63"/>
      <c r="IPU9" s="298"/>
      <c r="IPV9" s="299"/>
      <c r="IPW9" s="81"/>
      <c r="IPX9" s="63"/>
      <c r="IPY9" s="298"/>
      <c r="IPZ9" s="299"/>
      <c r="IQA9" s="81"/>
      <c r="IQB9" s="63"/>
      <c r="IQC9" s="298"/>
      <c r="IQD9" s="299"/>
      <c r="IQE9" s="81"/>
      <c r="IQF9" s="63"/>
      <c r="IQG9" s="298"/>
      <c r="IQH9" s="299"/>
      <c r="IQI9" s="81"/>
      <c r="IQJ9" s="63"/>
      <c r="IQK9" s="298"/>
      <c r="IQL9" s="299"/>
      <c r="IQM9" s="81"/>
      <c r="IQN9" s="63"/>
      <c r="IQO9" s="298"/>
      <c r="IQP9" s="299"/>
      <c r="IQQ9" s="81"/>
      <c r="IQR9" s="63"/>
      <c r="IQS9" s="298"/>
      <c r="IQT9" s="299"/>
      <c r="IQU9" s="81"/>
      <c r="IQV9" s="63"/>
      <c r="IQW9" s="298"/>
      <c r="IQX9" s="299"/>
      <c r="IQY9" s="81"/>
      <c r="IQZ9" s="63"/>
      <c r="IRA9" s="298"/>
      <c r="IRB9" s="299"/>
      <c r="IRC9" s="81"/>
      <c r="IRD9" s="63"/>
      <c r="IRE9" s="298"/>
      <c r="IRF9" s="299"/>
      <c r="IRG9" s="81"/>
      <c r="IRH9" s="63"/>
      <c r="IRI9" s="298"/>
      <c r="IRJ9" s="299"/>
      <c r="IRK9" s="81"/>
      <c r="IRL9" s="63"/>
      <c r="IRM9" s="298"/>
      <c r="IRN9" s="299"/>
      <c r="IRO9" s="81"/>
      <c r="IRP9" s="63"/>
      <c r="IRQ9" s="298"/>
      <c r="IRR9" s="299"/>
      <c r="IRS9" s="81"/>
      <c r="IRT9" s="63"/>
      <c r="IRU9" s="298"/>
      <c r="IRV9" s="299"/>
      <c r="IRW9" s="81"/>
      <c r="IRX9" s="63"/>
      <c r="IRY9" s="298"/>
      <c r="IRZ9" s="299"/>
      <c r="ISA9" s="81"/>
      <c r="ISB9" s="63"/>
      <c r="ISC9" s="298"/>
      <c r="ISD9" s="299"/>
      <c r="ISE9" s="81"/>
      <c r="ISF9" s="63"/>
      <c r="ISG9" s="298"/>
      <c r="ISH9" s="299"/>
      <c r="ISI9" s="81"/>
      <c r="ISJ9" s="63"/>
      <c r="ISK9" s="298"/>
      <c r="ISL9" s="299"/>
      <c r="ISM9" s="81"/>
      <c r="ISN9" s="63"/>
      <c r="ISO9" s="298"/>
      <c r="ISP9" s="299"/>
      <c r="ISQ9" s="81"/>
      <c r="ISR9" s="63"/>
      <c r="ISS9" s="298"/>
      <c r="IST9" s="299"/>
      <c r="ISU9" s="81"/>
      <c r="ISV9" s="63"/>
      <c r="ISW9" s="298"/>
      <c r="ISX9" s="299"/>
      <c r="ISY9" s="81"/>
      <c r="ISZ9" s="63"/>
      <c r="ITA9" s="298"/>
      <c r="ITB9" s="299"/>
      <c r="ITC9" s="81"/>
      <c r="ITD9" s="63"/>
      <c r="ITE9" s="298"/>
      <c r="ITF9" s="299"/>
      <c r="ITG9" s="81"/>
      <c r="ITH9" s="63"/>
      <c r="ITI9" s="298"/>
      <c r="ITJ9" s="299"/>
      <c r="ITK9" s="81"/>
      <c r="ITL9" s="63"/>
      <c r="ITM9" s="298"/>
      <c r="ITN9" s="299"/>
      <c r="ITO9" s="81"/>
      <c r="ITP9" s="63"/>
      <c r="ITQ9" s="298"/>
      <c r="ITR9" s="299"/>
      <c r="ITS9" s="81"/>
      <c r="ITT9" s="63"/>
      <c r="ITU9" s="298"/>
      <c r="ITV9" s="299"/>
      <c r="ITW9" s="81"/>
      <c r="ITX9" s="63"/>
      <c r="ITY9" s="298"/>
      <c r="ITZ9" s="299"/>
      <c r="IUA9" s="81"/>
      <c r="IUB9" s="63"/>
      <c r="IUC9" s="298"/>
      <c r="IUD9" s="299"/>
      <c r="IUE9" s="81"/>
      <c r="IUF9" s="63"/>
      <c r="IUG9" s="298"/>
      <c r="IUH9" s="299"/>
      <c r="IUI9" s="81"/>
      <c r="IUJ9" s="63"/>
      <c r="IUK9" s="298"/>
      <c r="IUL9" s="299"/>
      <c r="IUM9" s="81"/>
      <c r="IUN9" s="63"/>
      <c r="IUO9" s="298"/>
      <c r="IUP9" s="299"/>
      <c r="IUQ9" s="81"/>
      <c r="IUR9" s="63"/>
      <c r="IUS9" s="298"/>
      <c r="IUT9" s="299"/>
      <c r="IUU9" s="81"/>
      <c r="IUV9" s="63"/>
      <c r="IUW9" s="298"/>
      <c r="IUX9" s="299"/>
      <c r="IUY9" s="81"/>
      <c r="IUZ9" s="63"/>
      <c r="IVA9" s="298"/>
      <c r="IVB9" s="299"/>
      <c r="IVC9" s="81"/>
      <c r="IVD9" s="63"/>
      <c r="IVE9" s="298"/>
      <c r="IVF9" s="299"/>
      <c r="IVG9" s="81"/>
      <c r="IVH9" s="63"/>
      <c r="IVI9" s="298"/>
      <c r="IVJ9" s="299"/>
      <c r="IVK9" s="81"/>
      <c r="IVL9" s="63"/>
      <c r="IVM9" s="298"/>
      <c r="IVN9" s="299"/>
      <c r="IVO9" s="81"/>
      <c r="IVP9" s="63"/>
      <c r="IVQ9" s="298"/>
      <c r="IVR9" s="299"/>
      <c r="IVS9" s="81"/>
      <c r="IVT9" s="63"/>
      <c r="IVU9" s="298"/>
      <c r="IVV9" s="299"/>
      <c r="IVW9" s="81"/>
      <c r="IVX9" s="63"/>
      <c r="IVY9" s="298"/>
      <c r="IVZ9" s="299"/>
      <c r="IWA9" s="81"/>
      <c r="IWB9" s="63"/>
      <c r="IWC9" s="298"/>
      <c r="IWD9" s="299"/>
      <c r="IWE9" s="81"/>
      <c r="IWF9" s="63"/>
      <c r="IWG9" s="298"/>
      <c r="IWH9" s="299"/>
      <c r="IWI9" s="81"/>
      <c r="IWJ9" s="63"/>
      <c r="IWK9" s="298"/>
      <c r="IWL9" s="299"/>
      <c r="IWM9" s="81"/>
      <c r="IWN9" s="63"/>
      <c r="IWO9" s="298"/>
      <c r="IWP9" s="299"/>
      <c r="IWQ9" s="81"/>
      <c r="IWR9" s="63"/>
      <c r="IWS9" s="298"/>
      <c r="IWT9" s="299"/>
      <c r="IWU9" s="81"/>
      <c r="IWV9" s="63"/>
      <c r="IWW9" s="298"/>
      <c r="IWX9" s="299"/>
      <c r="IWY9" s="81"/>
      <c r="IWZ9" s="63"/>
      <c r="IXA9" s="298"/>
      <c r="IXB9" s="299"/>
      <c r="IXC9" s="81"/>
      <c r="IXD9" s="63"/>
      <c r="IXE9" s="298"/>
      <c r="IXF9" s="299"/>
      <c r="IXG9" s="81"/>
      <c r="IXH9" s="63"/>
      <c r="IXI9" s="298"/>
      <c r="IXJ9" s="299"/>
      <c r="IXK9" s="81"/>
      <c r="IXL9" s="63"/>
      <c r="IXM9" s="298"/>
      <c r="IXN9" s="299"/>
      <c r="IXO9" s="81"/>
      <c r="IXP9" s="63"/>
      <c r="IXQ9" s="298"/>
      <c r="IXR9" s="299"/>
      <c r="IXS9" s="81"/>
      <c r="IXT9" s="63"/>
      <c r="IXU9" s="298"/>
      <c r="IXV9" s="299"/>
      <c r="IXW9" s="81"/>
      <c r="IXX9" s="63"/>
      <c r="IXY9" s="298"/>
      <c r="IXZ9" s="299"/>
      <c r="IYA9" s="81"/>
      <c r="IYB9" s="63"/>
      <c r="IYC9" s="298"/>
      <c r="IYD9" s="299"/>
      <c r="IYE9" s="81"/>
      <c r="IYF9" s="63"/>
      <c r="IYG9" s="298"/>
      <c r="IYH9" s="299"/>
      <c r="IYI9" s="81"/>
      <c r="IYJ9" s="63"/>
      <c r="IYK9" s="298"/>
      <c r="IYL9" s="299"/>
      <c r="IYM9" s="81"/>
      <c r="IYN9" s="63"/>
      <c r="IYO9" s="298"/>
      <c r="IYP9" s="299"/>
      <c r="IYQ9" s="81"/>
      <c r="IYR9" s="63"/>
      <c r="IYS9" s="298"/>
      <c r="IYT9" s="299"/>
      <c r="IYU9" s="81"/>
      <c r="IYV9" s="63"/>
      <c r="IYW9" s="298"/>
      <c r="IYX9" s="299"/>
      <c r="IYY9" s="81"/>
      <c r="IYZ9" s="63"/>
      <c r="IZA9" s="298"/>
      <c r="IZB9" s="299"/>
      <c r="IZC9" s="81"/>
      <c r="IZD9" s="63"/>
      <c r="IZE9" s="298"/>
      <c r="IZF9" s="299"/>
      <c r="IZG9" s="81"/>
      <c r="IZH9" s="63"/>
      <c r="IZI9" s="298"/>
      <c r="IZJ9" s="299"/>
      <c r="IZK9" s="81"/>
      <c r="IZL9" s="63"/>
      <c r="IZM9" s="298"/>
      <c r="IZN9" s="299"/>
      <c r="IZO9" s="81"/>
      <c r="IZP9" s="63"/>
      <c r="IZQ9" s="298"/>
      <c r="IZR9" s="299"/>
      <c r="IZS9" s="81"/>
      <c r="IZT9" s="63"/>
      <c r="IZU9" s="298"/>
      <c r="IZV9" s="299"/>
      <c r="IZW9" s="81"/>
      <c r="IZX9" s="63"/>
      <c r="IZY9" s="298"/>
      <c r="IZZ9" s="299"/>
      <c r="JAA9" s="81"/>
      <c r="JAB9" s="63"/>
      <c r="JAC9" s="298"/>
      <c r="JAD9" s="299"/>
      <c r="JAE9" s="81"/>
      <c r="JAF9" s="63"/>
      <c r="JAG9" s="298"/>
      <c r="JAH9" s="299"/>
      <c r="JAI9" s="81"/>
      <c r="JAJ9" s="63"/>
      <c r="JAK9" s="298"/>
      <c r="JAL9" s="299"/>
      <c r="JAM9" s="81"/>
      <c r="JAN9" s="63"/>
      <c r="JAO9" s="298"/>
      <c r="JAP9" s="299"/>
      <c r="JAQ9" s="81"/>
      <c r="JAR9" s="63"/>
      <c r="JAS9" s="298"/>
      <c r="JAT9" s="299"/>
      <c r="JAU9" s="81"/>
      <c r="JAV9" s="63"/>
      <c r="JAW9" s="298"/>
      <c r="JAX9" s="299"/>
      <c r="JAY9" s="81"/>
      <c r="JAZ9" s="63"/>
      <c r="JBA9" s="298"/>
      <c r="JBB9" s="299"/>
      <c r="JBC9" s="81"/>
      <c r="JBD9" s="63"/>
      <c r="JBE9" s="298"/>
      <c r="JBF9" s="299"/>
      <c r="JBG9" s="81"/>
      <c r="JBH9" s="63"/>
      <c r="JBI9" s="298"/>
      <c r="JBJ9" s="299"/>
      <c r="JBK9" s="81"/>
      <c r="JBL9" s="63"/>
      <c r="JBM9" s="298"/>
      <c r="JBN9" s="299"/>
      <c r="JBO9" s="81"/>
      <c r="JBP9" s="63"/>
      <c r="JBQ9" s="298"/>
      <c r="JBR9" s="299"/>
      <c r="JBS9" s="81"/>
      <c r="JBT9" s="63"/>
      <c r="JBU9" s="298"/>
      <c r="JBV9" s="299"/>
      <c r="JBW9" s="81"/>
      <c r="JBX9" s="63"/>
      <c r="JBY9" s="298"/>
      <c r="JBZ9" s="299"/>
      <c r="JCA9" s="81"/>
      <c r="JCB9" s="63"/>
      <c r="JCC9" s="298"/>
      <c r="JCD9" s="299"/>
      <c r="JCE9" s="81"/>
      <c r="JCF9" s="63"/>
      <c r="JCG9" s="298"/>
      <c r="JCH9" s="299"/>
      <c r="JCI9" s="81"/>
      <c r="JCJ9" s="63"/>
      <c r="JCK9" s="298"/>
      <c r="JCL9" s="299"/>
      <c r="JCM9" s="81"/>
      <c r="JCN9" s="63"/>
      <c r="JCO9" s="298"/>
      <c r="JCP9" s="299"/>
      <c r="JCQ9" s="81"/>
      <c r="JCR9" s="63"/>
      <c r="JCS9" s="298"/>
      <c r="JCT9" s="299"/>
      <c r="JCU9" s="81"/>
      <c r="JCV9" s="63"/>
      <c r="JCW9" s="298"/>
      <c r="JCX9" s="299"/>
      <c r="JCY9" s="81"/>
      <c r="JCZ9" s="63"/>
      <c r="JDA9" s="298"/>
      <c r="JDB9" s="299"/>
      <c r="JDC9" s="81"/>
      <c r="JDD9" s="63"/>
      <c r="JDE9" s="298"/>
      <c r="JDF9" s="299"/>
      <c r="JDG9" s="81"/>
      <c r="JDH9" s="63"/>
      <c r="JDI9" s="298"/>
      <c r="JDJ9" s="299"/>
      <c r="JDK9" s="81"/>
      <c r="JDL9" s="63"/>
      <c r="JDM9" s="298"/>
      <c r="JDN9" s="299"/>
      <c r="JDO9" s="81"/>
      <c r="JDP9" s="63"/>
      <c r="JDQ9" s="298"/>
      <c r="JDR9" s="299"/>
      <c r="JDS9" s="81"/>
      <c r="JDT9" s="63"/>
      <c r="JDU9" s="298"/>
      <c r="JDV9" s="299"/>
      <c r="JDW9" s="81"/>
      <c r="JDX9" s="63"/>
      <c r="JDY9" s="298"/>
      <c r="JDZ9" s="299"/>
      <c r="JEA9" s="81"/>
      <c r="JEB9" s="63"/>
      <c r="JEC9" s="298"/>
      <c r="JED9" s="299"/>
      <c r="JEE9" s="81"/>
      <c r="JEF9" s="63"/>
      <c r="JEG9" s="298"/>
      <c r="JEH9" s="299"/>
      <c r="JEI9" s="81"/>
      <c r="JEJ9" s="63"/>
      <c r="JEK9" s="298"/>
      <c r="JEL9" s="299"/>
      <c r="JEM9" s="81"/>
      <c r="JEN9" s="63"/>
      <c r="JEO9" s="298"/>
      <c r="JEP9" s="299"/>
      <c r="JEQ9" s="81"/>
      <c r="JER9" s="63"/>
      <c r="JES9" s="298"/>
      <c r="JET9" s="299"/>
      <c r="JEU9" s="81"/>
      <c r="JEV9" s="63"/>
      <c r="JEW9" s="298"/>
      <c r="JEX9" s="299"/>
      <c r="JEY9" s="81"/>
      <c r="JEZ9" s="63"/>
      <c r="JFA9" s="298"/>
      <c r="JFB9" s="299"/>
      <c r="JFC9" s="81"/>
      <c r="JFD9" s="63"/>
      <c r="JFE9" s="298"/>
      <c r="JFF9" s="299"/>
      <c r="JFG9" s="81"/>
      <c r="JFH9" s="63"/>
      <c r="JFI9" s="298"/>
      <c r="JFJ9" s="299"/>
      <c r="JFK9" s="81"/>
      <c r="JFL9" s="63"/>
      <c r="JFM9" s="298"/>
      <c r="JFN9" s="299"/>
      <c r="JFO9" s="81"/>
      <c r="JFP9" s="63"/>
      <c r="JFQ9" s="298"/>
      <c r="JFR9" s="299"/>
      <c r="JFS9" s="81"/>
      <c r="JFT9" s="63"/>
      <c r="JFU9" s="298"/>
      <c r="JFV9" s="299"/>
      <c r="JFW9" s="81"/>
      <c r="JFX9" s="63"/>
      <c r="JFY9" s="298"/>
      <c r="JFZ9" s="299"/>
      <c r="JGA9" s="81"/>
      <c r="JGB9" s="63"/>
      <c r="JGC9" s="298"/>
      <c r="JGD9" s="299"/>
      <c r="JGE9" s="81"/>
      <c r="JGF9" s="63"/>
      <c r="JGG9" s="298"/>
      <c r="JGH9" s="299"/>
      <c r="JGI9" s="81"/>
      <c r="JGJ9" s="63"/>
      <c r="JGK9" s="298"/>
      <c r="JGL9" s="299"/>
      <c r="JGM9" s="81"/>
      <c r="JGN9" s="63"/>
      <c r="JGO9" s="298"/>
      <c r="JGP9" s="299"/>
      <c r="JGQ9" s="81"/>
      <c r="JGR9" s="63"/>
      <c r="JGS9" s="298"/>
      <c r="JGT9" s="299"/>
      <c r="JGU9" s="81"/>
      <c r="JGV9" s="63"/>
      <c r="JGW9" s="298"/>
      <c r="JGX9" s="299"/>
      <c r="JGY9" s="81"/>
      <c r="JGZ9" s="63"/>
      <c r="JHA9" s="298"/>
      <c r="JHB9" s="299"/>
      <c r="JHC9" s="81"/>
      <c r="JHD9" s="63"/>
      <c r="JHE9" s="298"/>
      <c r="JHF9" s="299"/>
      <c r="JHG9" s="81"/>
      <c r="JHH9" s="63"/>
      <c r="JHI9" s="298"/>
      <c r="JHJ9" s="299"/>
      <c r="JHK9" s="81"/>
      <c r="JHL9" s="63"/>
      <c r="JHM9" s="298"/>
      <c r="JHN9" s="299"/>
      <c r="JHO9" s="81"/>
      <c r="JHP9" s="63"/>
      <c r="JHQ9" s="298"/>
      <c r="JHR9" s="299"/>
      <c r="JHS9" s="81"/>
      <c r="JHT9" s="63"/>
      <c r="JHU9" s="298"/>
      <c r="JHV9" s="299"/>
      <c r="JHW9" s="81"/>
      <c r="JHX9" s="63"/>
      <c r="JHY9" s="298"/>
      <c r="JHZ9" s="299"/>
      <c r="JIA9" s="81"/>
      <c r="JIB9" s="63"/>
      <c r="JIC9" s="298"/>
      <c r="JID9" s="299"/>
      <c r="JIE9" s="81"/>
      <c r="JIF9" s="63"/>
      <c r="JIG9" s="298"/>
      <c r="JIH9" s="299"/>
      <c r="JII9" s="81"/>
      <c r="JIJ9" s="63"/>
      <c r="JIK9" s="298"/>
      <c r="JIL9" s="299"/>
      <c r="JIM9" s="81"/>
      <c r="JIN9" s="63"/>
      <c r="JIO9" s="298"/>
      <c r="JIP9" s="299"/>
      <c r="JIQ9" s="81"/>
      <c r="JIR9" s="63"/>
      <c r="JIS9" s="298"/>
      <c r="JIT9" s="299"/>
      <c r="JIU9" s="81"/>
      <c r="JIV9" s="63"/>
      <c r="JIW9" s="298"/>
      <c r="JIX9" s="299"/>
      <c r="JIY9" s="81"/>
      <c r="JIZ9" s="63"/>
      <c r="JJA9" s="298"/>
      <c r="JJB9" s="299"/>
      <c r="JJC9" s="81"/>
      <c r="JJD9" s="63"/>
      <c r="JJE9" s="298"/>
      <c r="JJF9" s="299"/>
      <c r="JJG9" s="81"/>
      <c r="JJH9" s="63"/>
      <c r="JJI9" s="298"/>
      <c r="JJJ9" s="299"/>
      <c r="JJK9" s="81"/>
      <c r="JJL9" s="63"/>
      <c r="JJM9" s="298"/>
      <c r="JJN9" s="299"/>
      <c r="JJO9" s="81"/>
      <c r="JJP9" s="63"/>
      <c r="JJQ9" s="298"/>
      <c r="JJR9" s="299"/>
      <c r="JJS9" s="81"/>
      <c r="JJT9" s="63"/>
      <c r="JJU9" s="298"/>
      <c r="JJV9" s="299"/>
      <c r="JJW9" s="81"/>
      <c r="JJX9" s="63"/>
      <c r="JJY9" s="298"/>
      <c r="JJZ9" s="299"/>
      <c r="JKA9" s="81"/>
      <c r="JKB9" s="63"/>
      <c r="JKC9" s="298"/>
      <c r="JKD9" s="299"/>
      <c r="JKE9" s="81"/>
      <c r="JKF9" s="63"/>
      <c r="JKG9" s="298"/>
      <c r="JKH9" s="299"/>
      <c r="JKI9" s="81"/>
      <c r="JKJ9" s="63"/>
      <c r="JKK9" s="298"/>
      <c r="JKL9" s="299"/>
      <c r="JKM9" s="81"/>
      <c r="JKN9" s="63"/>
      <c r="JKO9" s="298"/>
      <c r="JKP9" s="299"/>
      <c r="JKQ9" s="81"/>
      <c r="JKR9" s="63"/>
      <c r="JKS9" s="298"/>
      <c r="JKT9" s="299"/>
      <c r="JKU9" s="81"/>
      <c r="JKV9" s="63"/>
      <c r="JKW9" s="298"/>
      <c r="JKX9" s="299"/>
      <c r="JKY9" s="81"/>
      <c r="JKZ9" s="63"/>
      <c r="JLA9" s="298"/>
      <c r="JLB9" s="299"/>
      <c r="JLC9" s="81"/>
      <c r="JLD9" s="63"/>
      <c r="JLE9" s="298"/>
      <c r="JLF9" s="299"/>
      <c r="JLG9" s="81"/>
      <c r="JLH9" s="63"/>
      <c r="JLI9" s="298"/>
      <c r="JLJ9" s="299"/>
      <c r="JLK9" s="81"/>
      <c r="JLL9" s="63"/>
      <c r="JLM9" s="298"/>
      <c r="JLN9" s="299"/>
      <c r="JLO9" s="81"/>
      <c r="JLP9" s="63"/>
      <c r="JLQ9" s="298"/>
      <c r="JLR9" s="299"/>
      <c r="JLS9" s="81"/>
      <c r="JLT9" s="63"/>
      <c r="JLU9" s="298"/>
      <c r="JLV9" s="299"/>
      <c r="JLW9" s="81"/>
      <c r="JLX9" s="63"/>
      <c r="JLY9" s="298"/>
      <c r="JLZ9" s="299"/>
      <c r="JMA9" s="81"/>
      <c r="JMB9" s="63"/>
      <c r="JMC9" s="298"/>
      <c r="JMD9" s="299"/>
      <c r="JME9" s="81"/>
      <c r="JMF9" s="63"/>
      <c r="JMG9" s="298"/>
      <c r="JMH9" s="299"/>
      <c r="JMI9" s="81"/>
      <c r="JMJ9" s="63"/>
      <c r="JMK9" s="298"/>
      <c r="JML9" s="299"/>
      <c r="JMM9" s="81"/>
      <c r="JMN9" s="63"/>
      <c r="JMO9" s="298"/>
      <c r="JMP9" s="299"/>
      <c r="JMQ9" s="81"/>
      <c r="JMR9" s="63"/>
      <c r="JMS9" s="298"/>
      <c r="JMT9" s="299"/>
      <c r="JMU9" s="81"/>
      <c r="JMV9" s="63"/>
      <c r="JMW9" s="298"/>
      <c r="JMX9" s="299"/>
      <c r="JMY9" s="81"/>
      <c r="JMZ9" s="63"/>
      <c r="JNA9" s="298"/>
      <c r="JNB9" s="299"/>
      <c r="JNC9" s="81"/>
      <c r="JND9" s="63"/>
      <c r="JNE9" s="298"/>
      <c r="JNF9" s="299"/>
      <c r="JNG9" s="81"/>
      <c r="JNH9" s="63"/>
      <c r="JNI9" s="298"/>
      <c r="JNJ9" s="299"/>
      <c r="JNK9" s="81"/>
      <c r="JNL9" s="63"/>
      <c r="JNM9" s="298"/>
      <c r="JNN9" s="299"/>
      <c r="JNO9" s="81"/>
      <c r="JNP9" s="63"/>
      <c r="JNQ9" s="298"/>
      <c r="JNR9" s="299"/>
      <c r="JNS9" s="81"/>
      <c r="JNT9" s="63"/>
      <c r="JNU9" s="298"/>
      <c r="JNV9" s="299"/>
      <c r="JNW9" s="81"/>
      <c r="JNX9" s="63"/>
      <c r="JNY9" s="298"/>
      <c r="JNZ9" s="299"/>
      <c r="JOA9" s="81"/>
      <c r="JOB9" s="63"/>
      <c r="JOC9" s="298"/>
      <c r="JOD9" s="299"/>
      <c r="JOE9" s="81"/>
      <c r="JOF9" s="63"/>
      <c r="JOG9" s="298"/>
      <c r="JOH9" s="299"/>
      <c r="JOI9" s="81"/>
      <c r="JOJ9" s="63"/>
      <c r="JOK9" s="298"/>
      <c r="JOL9" s="299"/>
      <c r="JOM9" s="81"/>
      <c r="JON9" s="63"/>
      <c r="JOO9" s="298"/>
      <c r="JOP9" s="299"/>
      <c r="JOQ9" s="81"/>
      <c r="JOR9" s="63"/>
      <c r="JOS9" s="298"/>
      <c r="JOT9" s="299"/>
      <c r="JOU9" s="81"/>
      <c r="JOV9" s="63"/>
      <c r="JOW9" s="298"/>
      <c r="JOX9" s="299"/>
      <c r="JOY9" s="81"/>
      <c r="JOZ9" s="63"/>
      <c r="JPA9" s="298"/>
      <c r="JPB9" s="299"/>
      <c r="JPC9" s="81"/>
      <c r="JPD9" s="63"/>
      <c r="JPE9" s="298"/>
      <c r="JPF9" s="299"/>
      <c r="JPG9" s="81"/>
      <c r="JPH9" s="63"/>
      <c r="JPI9" s="298"/>
      <c r="JPJ9" s="299"/>
      <c r="JPK9" s="81"/>
      <c r="JPL9" s="63"/>
      <c r="JPM9" s="298"/>
      <c r="JPN9" s="299"/>
      <c r="JPO9" s="81"/>
      <c r="JPP9" s="63"/>
      <c r="JPQ9" s="298"/>
      <c r="JPR9" s="299"/>
      <c r="JPS9" s="81"/>
      <c r="JPT9" s="63"/>
      <c r="JPU9" s="298"/>
      <c r="JPV9" s="299"/>
      <c r="JPW9" s="81"/>
      <c r="JPX9" s="63"/>
      <c r="JPY9" s="298"/>
      <c r="JPZ9" s="299"/>
      <c r="JQA9" s="81"/>
      <c r="JQB9" s="63"/>
      <c r="JQC9" s="298"/>
      <c r="JQD9" s="299"/>
      <c r="JQE9" s="81"/>
      <c r="JQF9" s="63"/>
      <c r="JQG9" s="298"/>
      <c r="JQH9" s="299"/>
      <c r="JQI9" s="81"/>
      <c r="JQJ9" s="63"/>
      <c r="JQK9" s="298"/>
      <c r="JQL9" s="299"/>
      <c r="JQM9" s="81"/>
      <c r="JQN9" s="63"/>
      <c r="JQO9" s="298"/>
      <c r="JQP9" s="299"/>
      <c r="JQQ9" s="81"/>
      <c r="JQR9" s="63"/>
      <c r="JQS9" s="298"/>
      <c r="JQT9" s="299"/>
      <c r="JQU9" s="81"/>
      <c r="JQV9" s="63"/>
      <c r="JQW9" s="298"/>
      <c r="JQX9" s="299"/>
      <c r="JQY9" s="81"/>
      <c r="JQZ9" s="63"/>
      <c r="JRA9" s="298"/>
      <c r="JRB9" s="299"/>
      <c r="JRC9" s="81"/>
      <c r="JRD9" s="63"/>
      <c r="JRE9" s="298"/>
      <c r="JRF9" s="299"/>
      <c r="JRG9" s="81"/>
      <c r="JRH9" s="63"/>
      <c r="JRI9" s="298"/>
      <c r="JRJ9" s="299"/>
      <c r="JRK9" s="81"/>
      <c r="JRL9" s="63"/>
      <c r="JRM9" s="298"/>
      <c r="JRN9" s="299"/>
      <c r="JRO9" s="81"/>
      <c r="JRP9" s="63"/>
      <c r="JRQ9" s="298"/>
      <c r="JRR9" s="299"/>
      <c r="JRS9" s="81"/>
      <c r="JRT9" s="63"/>
      <c r="JRU9" s="298"/>
      <c r="JRV9" s="299"/>
      <c r="JRW9" s="81"/>
      <c r="JRX9" s="63"/>
      <c r="JRY9" s="298"/>
      <c r="JRZ9" s="299"/>
      <c r="JSA9" s="81"/>
      <c r="JSB9" s="63"/>
      <c r="JSC9" s="298"/>
      <c r="JSD9" s="299"/>
      <c r="JSE9" s="81"/>
      <c r="JSF9" s="63"/>
      <c r="JSG9" s="298"/>
      <c r="JSH9" s="299"/>
      <c r="JSI9" s="81"/>
      <c r="JSJ9" s="63"/>
      <c r="JSK9" s="298"/>
      <c r="JSL9" s="299"/>
      <c r="JSM9" s="81"/>
      <c r="JSN9" s="63"/>
      <c r="JSO9" s="298"/>
      <c r="JSP9" s="299"/>
      <c r="JSQ9" s="81"/>
      <c r="JSR9" s="63"/>
      <c r="JSS9" s="298"/>
      <c r="JST9" s="299"/>
      <c r="JSU9" s="81"/>
      <c r="JSV9" s="63"/>
      <c r="JSW9" s="298"/>
      <c r="JSX9" s="299"/>
      <c r="JSY9" s="81"/>
      <c r="JSZ9" s="63"/>
      <c r="JTA9" s="298"/>
      <c r="JTB9" s="299"/>
      <c r="JTC9" s="81"/>
      <c r="JTD9" s="63"/>
      <c r="JTE9" s="298"/>
      <c r="JTF9" s="299"/>
      <c r="JTG9" s="81"/>
      <c r="JTH9" s="63"/>
      <c r="JTI9" s="298"/>
      <c r="JTJ9" s="299"/>
      <c r="JTK9" s="81"/>
      <c r="JTL9" s="63"/>
      <c r="JTM9" s="298"/>
      <c r="JTN9" s="299"/>
      <c r="JTO9" s="81"/>
      <c r="JTP9" s="63"/>
      <c r="JTQ9" s="298"/>
      <c r="JTR9" s="299"/>
      <c r="JTS9" s="81"/>
      <c r="JTT9" s="63"/>
      <c r="JTU9" s="298"/>
      <c r="JTV9" s="299"/>
      <c r="JTW9" s="81"/>
      <c r="JTX9" s="63"/>
      <c r="JTY9" s="298"/>
      <c r="JTZ9" s="299"/>
      <c r="JUA9" s="81"/>
      <c r="JUB9" s="63"/>
      <c r="JUC9" s="298"/>
      <c r="JUD9" s="299"/>
      <c r="JUE9" s="81"/>
      <c r="JUF9" s="63"/>
      <c r="JUG9" s="298"/>
      <c r="JUH9" s="299"/>
      <c r="JUI9" s="81"/>
      <c r="JUJ9" s="63"/>
      <c r="JUK9" s="298"/>
      <c r="JUL9" s="299"/>
      <c r="JUM9" s="81"/>
      <c r="JUN9" s="63"/>
      <c r="JUO9" s="298"/>
      <c r="JUP9" s="299"/>
      <c r="JUQ9" s="81"/>
      <c r="JUR9" s="63"/>
      <c r="JUS9" s="298"/>
      <c r="JUT9" s="299"/>
      <c r="JUU9" s="81"/>
      <c r="JUV9" s="63"/>
      <c r="JUW9" s="298"/>
      <c r="JUX9" s="299"/>
      <c r="JUY9" s="81"/>
      <c r="JUZ9" s="63"/>
      <c r="JVA9" s="298"/>
      <c r="JVB9" s="299"/>
      <c r="JVC9" s="81"/>
      <c r="JVD9" s="63"/>
      <c r="JVE9" s="298"/>
      <c r="JVF9" s="299"/>
      <c r="JVG9" s="81"/>
      <c r="JVH9" s="63"/>
      <c r="JVI9" s="298"/>
      <c r="JVJ9" s="299"/>
      <c r="JVK9" s="81"/>
      <c r="JVL9" s="63"/>
      <c r="JVM9" s="298"/>
      <c r="JVN9" s="299"/>
      <c r="JVO9" s="81"/>
      <c r="JVP9" s="63"/>
      <c r="JVQ9" s="298"/>
      <c r="JVR9" s="299"/>
      <c r="JVS9" s="81"/>
      <c r="JVT9" s="63"/>
      <c r="JVU9" s="298"/>
      <c r="JVV9" s="299"/>
      <c r="JVW9" s="81"/>
      <c r="JVX9" s="63"/>
      <c r="JVY9" s="298"/>
      <c r="JVZ9" s="299"/>
      <c r="JWA9" s="81"/>
      <c r="JWB9" s="63"/>
      <c r="JWC9" s="298"/>
      <c r="JWD9" s="299"/>
      <c r="JWE9" s="81"/>
      <c r="JWF9" s="63"/>
      <c r="JWG9" s="298"/>
      <c r="JWH9" s="299"/>
      <c r="JWI9" s="81"/>
      <c r="JWJ9" s="63"/>
      <c r="JWK9" s="298"/>
      <c r="JWL9" s="299"/>
      <c r="JWM9" s="81"/>
      <c r="JWN9" s="63"/>
      <c r="JWO9" s="298"/>
      <c r="JWP9" s="299"/>
      <c r="JWQ9" s="81"/>
      <c r="JWR9" s="63"/>
      <c r="JWS9" s="298"/>
      <c r="JWT9" s="299"/>
      <c r="JWU9" s="81"/>
      <c r="JWV9" s="63"/>
      <c r="JWW9" s="298"/>
      <c r="JWX9" s="299"/>
      <c r="JWY9" s="81"/>
      <c r="JWZ9" s="63"/>
      <c r="JXA9" s="298"/>
      <c r="JXB9" s="299"/>
      <c r="JXC9" s="81"/>
      <c r="JXD9" s="63"/>
      <c r="JXE9" s="298"/>
      <c r="JXF9" s="299"/>
      <c r="JXG9" s="81"/>
      <c r="JXH9" s="63"/>
      <c r="JXI9" s="298"/>
      <c r="JXJ9" s="299"/>
      <c r="JXK9" s="81"/>
      <c r="JXL9" s="63"/>
      <c r="JXM9" s="298"/>
      <c r="JXN9" s="299"/>
      <c r="JXO9" s="81"/>
      <c r="JXP9" s="63"/>
      <c r="JXQ9" s="298"/>
      <c r="JXR9" s="299"/>
      <c r="JXS9" s="81"/>
      <c r="JXT9" s="63"/>
      <c r="JXU9" s="298"/>
      <c r="JXV9" s="299"/>
      <c r="JXW9" s="81"/>
      <c r="JXX9" s="63"/>
      <c r="JXY9" s="298"/>
      <c r="JXZ9" s="299"/>
      <c r="JYA9" s="81"/>
      <c r="JYB9" s="63"/>
      <c r="JYC9" s="298"/>
      <c r="JYD9" s="299"/>
      <c r="JYE9" s="81"/>
      <c r="JYF9" s="63"/>
      <c r="JYG9" s="298"/>
      <c r="JYH9" s="299"/>
      <c r="JYI9" s="81"/>
      <c r="JYJ9" s="63"/>
      <c r="JYK9" s="298"/>
      <c r="JYL9" s="299"/>
      <c r="JYM9" s="81"/>
      <c r="JYN9" s="63"/>
      <c r="JYO9" s="298"/>
      <c r="JYP9" s="299"/>
      <c r="JYQ9" s="81"/>
      <c r="JYR9" s="63"/>
      <c r="JYS9" s="298"/>
      <c r="JYT9" s="299"/>
      <c r="JYU9" s="81"/>
      <c r="JYV9" s="63"/>
      <c r="JYW9" s="298"/>
      <c r="JYX9" s="299"/>
      <c r="JYY9" s="81"/>
      <c r="JYZ9" s="63"/>
      <c r="JZA9" s="298"/>
      <c r="JZB9" s="299"/>
      <c r="JZC9" s="81"/>
      <c r="JZD9" s="63"/>
      <c r="JZE9" s="298"/>
      <c r="JZF9" s="299"/>
      <c r="JZG9" s="81"/>
      <c r="JZH9" s="63"/>
      <c r="JZI9" s="298"/>
      <c r="JZJ9" s="299"/>
      <c r="JZK9" s="81"/>
      <c r="JZL9" s="63"/>
      <c r="JZM9" s="298"/>
      <c r="JZN9" s="299"/>
      <c r="JZO9" s="81"/>
      <c r="JZP9" s="63"/>
      <c r="JZQ9" s="298"/>
      <c r="JZR9" s="299"/>
      <c r="JZS9" s="81"/>
      <c r="JZT9" s="63"/>
      <c r="JZU9" s="298"/>
      <c r="JZV9" s="299"/>
      <c r="JZW9" s="81"/>
      <c r="JZX9" s="63"/>
      <c r="JZY9" s="298"/>
      <c r="JZZ9" s="299"/>
      <c r="KAA9" s="81"/>
      <c r="KAB9" s="63"/>
      <c r="KAC9" s="298"/>
      <c r="KAD9" s="299"/>
      <c r="KAE9" s="81"/>
      <c r="KAF9" s="63"/>
      <c r="KAG9" s="298"/>
      <c r="KAH9" s="299"/>
      <c r="KAI9" s="81"/>
      <c r="KAJ9" s="63"/>
      <c r="KAK9" s="298"/>
      <c r="KAL9" s="299"/>
      <c r="KAM9" s="81"/>
      <c r="KAN9" s="63"/>
      <c r="KAO9" s="298"/>
      <c r="KAP9" s="299"/>
      <c r="KAQ9" s="81"/>
      <c r="KAR9" s="63"/>
      <c r="KAS9" s="298"/>
      <c r="KAT9" s="299"/>
      <c r="KAU9" s="81"/>
      <c r="KAV9" s="63"/>
      <c r="KAW9" s="298"/>
      <c r="KAX9" s="299"/>
      <c r="KAY9" s="81"/>
      <c r="KAZ9" s="63"/>
      <c r="KBA9" s="298"/>
      <c r="KBB9" s="299"/>
      <c r="KBC9" s="81"/>
      <c r="KBD9" s="63"/>
      <c r="KBE9" s="298"/>
      <c r="KBF9" s="299"/>
      <c r="KBG9" s="81"/>
      <c r="KBH9" s="63"/>
      <c r="KBI9" s="298"/>
      <c r="KBJ9" s="299"/>
      <c r="KBK9" s="81"/>
      <c r="KBL9" s="63"/>
      <c r="KBM9" s="298"/>
      <c r="KBN9" s="299"/>
      <c r="KBO9" s="81"/>
      <c r="KBP9" s="63"/>
      <c r="KBQ9" s="298"/>
      <c r="KBR9" s="299"/>
      <c r="KBS9" s="81"/>
      <c r="KBT9" s="63"/>
      <c r="KBU9" s="298"/>
      <c r="KBV9" s="299"/>
      <c r="KBW9" s="81"/>
      <c r="KBX9" s="63"/>
      <c r="KBY9" s="298"/>
      <c r="KBZ9" s="299"/>
      <c r="KCA9" s="81"/>
      <c r="KCB9" s="63"/>
      <c r="KCC9" s="298"/>
      <c r="KCD9" s="299"/>
      <c r="KCE9" s="81"/>
      <c r="KCF9" s="63"/>
      <c r="KCG9" s="298"/>
      <c r="KCH9" s="299"/>
      <c r="KCI9" s="81"/>
      <c r="KCJ9" s="63"/>
      <c r="KCK9" s="298"/>
      <c r="KCL9" s="299"/>
      <c r="KCM9" s="81"/>
      <c r="KCN9" s="63"/>
      <c r="KCO9" s="298"/>
      <c r="KCP9" s="299"/>
      <c r="KCQ9" s="81"/>
      <c r="KCR9" s="63"/>
      <c r="KCS9" s="298"/>
      <c r="KCT9" s="299"/>
      <c r="KCU9" s="81"/>
      <c r="KCV9" s="63"/>
      <c r="KCW9" s="298"/>
      <c r="KCX9" s="299"/>
      <c r="KCY9" s="81"/>
      <c r="KCZ9" s="63"/>
      <c r="KDA9" s="298"/>
      <c r="KDB9" s="299"/>
      <c r="KDC9" s="81"/>
      <c r="KDD9" s="63"/>
      <c r="KDE9" s="298"/>
      <c r="KDF9" s="299"/>
      <c r="KDG9" s="81"/>
      <c r="KDH9" s="63"/>
      <c r="KDI9" s="298"/>
      <c r="KDJ9" s="299"/>
      <c r="KDK9" s="81"/>
      <c r="KDL9" s="63"/>
      <c r="KDM9" s="298"/>
      <c r="KDN9" s="299"/>
      <c r="KDO9" s="81"/>
      <c r="KDP9" s="63"/>
      <c r="KDQ9" s="298"/>
      <c r="KDR9" s="299"/>
      <c r="KDS9" s="81"/>
      <c r="KDT9" s="63"/>
      <c r="KDU9" s="298"/>
      <c r="KDV9" s="299"/>
      <c r="KDW9" s="81"/>
      <c r="KDX9" s="63"/>
      <c r="KDY9" s="298"/>
      <c r="KDZ9" s="299"/>
      <c r="KEA9" s="81"/>
      <c r="KEB9" s="63"/>
      <c r="KEC9" s="298"/>
      <c r="KED9" s="299"/>
      <c r="KEE9" s="81"/>
      <c r="KEF9" s="63"/>
      <c r="KEG9" s="298"/>
      <c r="KEH9" s="299"/>
      <c r="KEI9" s="81"/>
      <c r="KEJ9" s="63"/>
      <c r="KEK9" s="298"/>
      <c r="KEL9" s="299"/>
      <c r="KEM9" s="81"/>
      <c r="KEN9" s="63"/>
      <c r="KEO9" s="298"/>
      <c r="KEP9" s="299"/>
      <c r="KEQ9" s="81"/>
      <c r="KER9" s="63"/>
      <c r="KES9" s="298"/>
      <c r="KET9" s="299"/>
      <c r="KEU9" s="81"/>
      <c r="KEV9" s="63"/>
      <c r="KEW9" s="298"/>
      <c r="KEX9" s="299"/>
      <c r="KEY9" s="81"/>
      <c r="KEZ9" s="63"/>
      <c r="KFA9" s="298"/>
      <c r="KFB9" s="299"/>
      <c r="KFC9" s="81"/>
      <c r="KFD9" s="63"/>
      <c r="KFE9" s="298"/>
      <c r="KFF9" s="299"/>
      <c r="KFG9" s="81"/>
      <c r="KFH9" s="63"/>
      <c r="KFI9" s="298"/>
      <c r="KFJ9" s="299"/>
      <c r="KFK9" s="81"/>
      <c r="KFL9" s="63"/>
      <c r="KFM9" s="298"/>
      <c r="KFN9" s="299"/>
      <c r="KFO9" s="81"/>
      <c r="KFP9" s="63"/>
      <c r="KFQ9" s="298"/>
      <c r="KFR9" s="299"/>
      <c r="KFS9" s="81"/>
      <c r="KFT9" s="63"/>
      <c r="KFU9" s="298"/>
      <c r="KFV9" s="299"/>
      <c r="KFW9" s="81"/>
      <c r="KFX9" s="63"/>
      <c r="KFY9" s="298"/>
      <c r="KFZ9" s="299"/>
      <c r="KGA9" s="81"/>
      <c r="KGB9" s="63"/>
      <c r="KGC9" s="298"/>
      <c r="KGD9" s="299"/>
      <c r="KGE9" s="81"/>
      <c r="KGF9" s="63"/>
      <c r="KGG9" s="298"/>
      <c r="KGH9" s="299"/>
      <c r="KGI9" s="81"/>
      <c r="KGJ9" s="63"/>
      <c r="KGK9" s="298"/>
      <c r="KGL9" s="299"/>
      <c r="KGM9" s="81"/>
      <c r="KGN9" s="63"/>
      <c r="KGO9" s="298"/>
      <c r="KGP9" s="299"/>
      <c r="KGQ9" s="81"/>
      <c r="KGR9" s="63"/>
      <c r="KGS9" s="298"/>
      <c r="KGT9" s="299"/>
      <c r="KGU9" s="81"/>
      <c r="KGV9" s="63"/>
      <c r="KGW9" s="298"/>
      <c r="KGX9" s="299"/>
      <c r="KGY9" s="81"/>
      <c r="KGZ9" s="63"/>
      <c r="KHA9" s="298"/>
      <c r="KHB9" s="299"/>
      <c r="KHC9" s="81"/>
      <c r="KHD9" s="63"/>
      <c r="KHE9" s="298"/>
      <c r="KHF9" s="299"/>
      <c r="KHG9" s="81"/>
      <c r="KHH9" s="63"/>
      <c r="KHI9" s="298"/>
      <c r="KHJ9" s="299"/>
      <c r="KHK9" s="81"/>
      <c r="KHL9" s="63"/>
      <c r="KHM9" s="298"/>
      <c r="KHN9" s="299"/>
      <c r="KHO9" s="81"/>
      <c r="KHP9" s="63"/>
      <c r="KHQ9" s="298"/>
      <c r="KHR9" s="299"/>
      <c r="KHS9" s="81"/>
      <c r="KHT9" s="63"/>
      <c r="KHU9" s="298"/>
      <c r="KHV9" s="299"/>
      <c r="KHW9" s="81"/>
      <c r="KHX9" s="63"/>
      <c r="KHY9" s="298"/>
      <c r="KHZ9" s="299"/>
      <c r="KIA9" s="81"/>
      <c r="KIB9" s="63"/>
      <c r="KIC9" s="298"/>
      <c r="KID9" s="299"/>
      <c r="KIE9" s="81"/>
      <c r="KIF9" s="63"/>
      <c r="KIG9" s="298"/>
      <c r="KIH9" s="299"/>
      <c r="KII9" s="81"/>
      <c r="KIJ9" s="63"/>
      <c r="KIK9" s="298"/>
      <c r="KIL9" s="299"/>
      <c r="KIM9" s="81"/>
      <c r="KIN9" s="63"/>
      <c r="KIO9" s="298"/>
      <c r="KIP9" s="299"/>
      <c r="KIQ9" s="81"/>
      <c r="KIR9" s="63"/>
      <c r="KIS9" s="298"/>
      <c r="KIT9" s="299"/>
      <c r="KIU9" s="81"/>
      <c r="KIV9" s="63"/>
      <c r="KIW9" s="298"/>
      <c r="KIX9" s="299"/>
      <c r="KIY9" s="81"/>
      <c r="KIZ9" s="63"/>
      <c r="KJA9" s="298"/>
      <c r="KJB9" s="299"/>
      <c r="KJC9" s="81"/>
      <c r="KJD9" s="63"/>
      <c r="KJE9" s="298"/>
      <c r="KJF9" s="299"/>
      <c r="KJG9" s="81"/>
      <c r="KJH9" s="63"/>
      <c r="KJI9" s="298"/>
      <c r="KJJ9" s="299"/>
      <c r="KJK9" s="81"/>
      <c r="KJL9" s="63"/>
      <c r="KJM9" s="298"/>
      <c r="KJN9" s="299"/>
      <c r="KJO9" s="81"/>
      <c r="KJP9" s="63"/>
      <c r="KJQ9" s="298"/>
      <c r="KJR9" s="299"/>
      <c r="KJS9" s="81"/>
      <c r="KJT9" s="63"/>
      <c r="KJU9" s="298"/>
      <c r="KJV9" s="299"/>
      <c r="KJW9" s="81"/>
      <c r="KJX9" s="63"/>
      <c r="KJY9" s="298"/>
      <c r="KJZ9" s="299"/>
      <c r="KKA9" s="81"/>
      <c r="KKB9" s="63"/>
      <c r="KKC9" s="298"/>
      <c r="KKD9" s="299"/>
      <c r="KKE9" s="81"/>
      <c r="KKF9" s="63"/>
      <c r="KKG9" s="298"/>
      <c r="KKH9" s="299"/>
      <c r="KKI9" s="81"/>
      <c r="KKJ9" s="63"/>
      <c r="KKK9" s="298"/>
      <c r="KKL9" s="299"/>
      <c r="KKM9" s="81"/>
      <c r="KKN9" s="63"/>
      <c r="KKO9" s="298"/>
      <c r="KKP9" s="299"/>
      <c r="KKQ9" s="81"/>
      <c r="KKR9" s="63"/>
      <c r="KKS9" s="298"/>
      <c r="KKT9" s="299"/>
      <c r="KKU9" s="81"/>
      <c r="KKV9" s="63"/>
      <c r="KKW9" s="298"/>
      <c r="KKX9" s="299"/>
      <c r="KKY9" s="81"/>
      <c r="KKZ9" s="63"/>
      <c r="KLA9" s="298"/>
      <c r="KLB9" s="299"/>
      <c r="KLC9" s="81"/>
      <c r="KLD9" s="63"/>
      <c r="KLE9" s="298"/>
      <c r="KLF9" s="299"/>
      <c r="KLG9" s="81"/>
      <c r="KLH9" s="63"/>
      <c r="KLI9" s="298"/>
      <c r="KLJ9" s="299"/>
      <c r="KLK9" s="81"/>
      <c r="KLL9" s="63"/>
      <c r="KLM9" s="298"/>
      <c r="KLN9" s="299"/>
      <c r="KLO9" s="81"/>
      <c r="KLP9" s="63"/>
      <c r="KLQ9" s="298"/>
      <c r="KLR9" s="299"/>
      <c r="KLS9" s="81"/>
      <c r="KLT9" s="63"/>
      <c r="KLU9" s="298"/>
      <c r="KLV9" s="299"/>
      <c r="KLW9" s="81"/>
      <c r="KLX9" s="63"/>
      <c r="KLY9" s="298"/>
      <c r="KLZ9" s="299"/>
      <c r="KMA9" s="81"/>
      <c r="KMB9" s="63"/>
      <c r="KMC9" s="298"/>
      <c r="KMD9" s="299"/>
      <c r="KME9" s="81"/>
      <c r="KMF9" s="63"/>
      <c r="KMG9" s="298"/>
      <c r="KMH9" s="299"/>
      <c r="KMI9" s="81"/>
      <c r="KMJ9" s="63"/>
      <c r="KMK9" s="298"/>
      <c r="KML9" s="299"/>
      <c r="KMM9" s="81"/>
      <c r="KMN9" s="63"/>
      <c r="KMO9" s="298"/>
      <c r="KMP9" s="299"/>
      <c r="KMQ9" s="81"/>
      <c r="KMR9" s="63"/>
      <c r="KMS9" s="298"/>
      <c r="KMT9" s="299"/>
      <c r="KMU9" s="81"/>
      <c r="KMV9" s="63"/>
      <c r="KMW9" s="298"/>
      <c r="KMX9" s="299"/>
      <c r="KMY9" s="81"/>
      <c r="KMZ9" s="63"/>
      <c r="KNA9" s="298"/>
      <c r="KNB9" s="299"/>
      <c r="KNC9" s="81"/>
      <c r="KND9" s="63"/>
      <c r="KNE9" s="298"/>
      <c r="KNF9" s="299"/>
      <c r="KNG9" s="81"/>
      <c r="KNH9" s="63"/>
      <c r="KNI9" s="298"/>
      <c r="KNJ9" s="299"/>
      <c r="KNK9" s="81"/>
      <c r="KNL9" s="63"/>
      <c r="KNM9" s="298"/>
      <c r="KNN9" s="299"/>
      <c r="KNO9" s="81"/>
      <c r="KNP9" s="63"/>
      <c r="KNQ9" s="298"/>
      <c r="KNR9" s="299"/>
      <c r="KNS9" s="81"/>
      <c r="KNT9" s="63"/>
      <c r="KNU9" s="298"/>
      <c r="KNV9" s="299"/>
      <c r="KNW9" s="81"/>
      <c r="KNX9" s="63"/>
      <c r="KNY9" s="298"/>
      <c r="KNZ9" s="299"/>
      <c r="KOA9" s="81"/>
      <c r="KOB9" s="63"/>
      <c r="KOC9" s="298"/>
      <c r="KOD9" s="299"/>
      <c r="KOE9" s="81"/>
      <c r="KOF9" s="63"/>
      <c r="KOG9" s="298"/>
      <c r="KOH9" s="299"/>
      <c r="KOI9" s="81"/>
      <c r="KOJ9" s="63"/>
      <c r="KOK9" s="298"/>
      <c r="KOL9" s="299"/>
      <c r="KOM9" s="81"/>
      <c r="KON9" s="63"/>
      <c r="KOO9" s="298"/>
      <c r="KOP9" s="299"/>
      <c r="KOQ9" s="81"/>
      <c r="KOR9" s="63"/>
      <c r="KOS9" s="298"/>
      <c r="KOT9" s="299"/>
      <c r="KOU9" s="81"/>
      <c r="KOV9" s="63"/>
      <c r="KOW9" s="298"/>
      <c r="KOX9" s="299"/>
      <c r="KOY9" s="81"/>
      <c r="KOZ9" s="63"/>
      <c r="KPA9" s="298"/>
      <c r="KPB9" s="299"/>
      <c r="KPC9" s="81"/>
      <c r="KPD9" s="63"/>
      <c r="KPE9" s="298"/>
      <c r="KPF9" s="299"/>
      <c r="KPG9" s="81"/>
      <c r="KPH9" s="63"/>
      <c r="KPI9" s="298"/>
      <c r="KPJ9" s="299"/>
      <c r="KPK9" s="81"/>
      <c r="KPL9" s="63"/>
      <c r="KPM9" s="298"/>
      <c r="KPN9" s="299"/>
      <c r="KPO9" s="81"/>
      <c r="KPP9" s="63"/>
      <c r="KPQ9" s="298"/>
      <c r="KPR9" s="299"/>
      <c r="KPS9" s="81"/>
      <c r="KPT9" s="63"/>
      <c r="KPU9" s="298"/>
      <c r="KPV9" s="299"/>
      <c r="KPW9" s="81"/>
      <c r="KPX9" s="63"/>
      <c r="KPY9" s="298"/>
      <c r="KPZ9" s="299"/>
      <c r="KQA9" s="81"/>
      <c r="KQB9" s="63"/>
      <c r="KQC9" s="298"/>
      <c r="KQD9" s="299"/>
      <c r="KQE9" s="81"/>
      <c r="KQF9" s="63"/>
      <c r="KQG9" s="298"/>
      <c r="KQH9" s="299"/>
      <c r="KQI9" s="81"/>
      <c r="KQJ9" s="63"/>
      <c r="KQK9" s="298"/>
      <c r="KQL9" s="299"/>
      <c r="KQM9" s="81"/>
      <c r="KQN9" s="63"/>
      <c r="KQO9" s="298"/>
      <c r="KQP9" s="299"/>
      <c r="KQQ9" s="81"/>
      <c r="KQR9" s="63"/>
      <c r="KQS9" s="298"/>
      <c r="KQT9" s="299"/>
      <c r="KQU9" s="81"/>
      <c r="KQV9" s="63"/>
      <c r="KQW9" s="298"/>
      <c r="KQX9" s="299"/>
      <c r="KQY9" s="81"/>
      <c r="KQZ9" s="63"/>
      <c r="KRA9" s="298"/>
      <c r="KRB9" s="299"/>
      <c r="KRC9" s="81"/>
      <c r="KRD9" s="63"/>
      <c r="KRE9" s="298"/>
      <c r="KRF9" s="299"/>
      <c r="KRG9" s="81"/>
      <c r="KRH9" s="63"/>
      <c r="KRI9" s="298"/>
      <c r="KRJ9" s="299"/>
      <c r="KRK9" s="81"/>
      <c r="KRL9" s="63"/>
      <c r="KRM9" s="298"/>
      <c r="KRN9" s="299"/>
      <c r="KRO9" s="81"/>
      <c r="KRP9" s="63"/>
      <c r="KRQ9" s="298"/>
      <c r="KRR9" s="299"/>
      <c r="KRS9" s="81"/>
      <c r="KRT9" s="63"/>
      <c r="KRU9" s="298"/>
      <c r="KRV9" s="299"/>
      <c r="KRW9" s="81"/>
      <c r="KRX9" s="63"/>
      <c r="KRY9" s="298"/>
      <c r="KRZ9" s="299"/>
      <c r="KSA9" s="81"/>
      <c r="KSB9" s="63"/>
      <c r="KSC9" s="298"/>
      <c r="KSD9" s="299"/>
      <c r="KSE9" s="81"/>
      <c r="KSF9" s="63"/>
      <c r="KSG9" s="298"/>
      <c r="KSH9" s="299"/>
      <c r="KSI9" s="81"/>
      <c r="KSJ9" s="63"/>
      <c r="KSK9" s="298"/>
      <c r="KSL9" s="299"/>
      <c r="KSM9" s="81"/>
      <c r="KSN9" s="63"/>
      <c r="KSO9" s="298"/>
      <c r="KSP9" s="299"/>
      <c r="KSQ9" s="81"/>
      <c r="KSR9" s="63"/>
      <c r="KSS9" s="298"/>
      <c r="KST9" s="299"/>
      <c r="KSU9" s="81"/>
      <c r="KSV9" s="63"/>
      <c r="KSW9" s="298"/>
      <c r="KSX9" s="299"/>
      <c r="KSY9" s="81"/>
      <c r="KSZ9" s="63"/>
      <c r="KTA9" s="298"/>
      <c r="KTB9" s="299"/>
      <c r="KTC9" s="81"/>
      <c r="KTD9" s="63"/>
      <c r="KTE9" s="298"/>
      <c r="KTF9" s="299"/>
      <c r="KTG9" s="81"/>
      <c r="KTH9" s="63"/>
      <c r="KTI9" s="298"/>
      <c r="KTJ9" s="299"/>
      <c r="KTK9" s="81"/>
      <c r="KTL9" s="63"/>
      <c r="KTM9" s="298"/>
      <c r="KTN9" s="299"/>
      <c r="KTO9" s="81"/>
      <c r="KTP9" s="63"/>
      <c r="KTQ9" s="298"/>
      <c r="KTR9" s="299"/>
      <c r="KTS9" s="81"/>
      <c r="KTT9" s="63"/>
      <c r="KTU9" s="298"/>
      <c r="KTV9" s="299"/>
      <c r="KTW9" s="81"/>
      <c r="KTX9" s="63"/>
      <c r="KTY9" s="298"/>
      <c r="KTZ9" s="299"/>
      <c r="KUA9" s="81"/>
      <c r="KUB9" s="63"/>
      <c r="KUC9" s="298"/>
      <c r="KUD9" s="299"/>
      <c r="KUE9" s="81"/>
      <c r="KUF9" s="63"/>
      <c r="KUG9" s="298"/>
      <c r="KUH9" s="299"/>
      <c r="KUI9" s="81"/>
      <c r="KUJ9" s="63"/>
      <c r="KUK9" s="298"/>
      <c r="KUL9" s="299"/>
      <c r="KUM9" s="81"/>
      <c r="KUN9" s="63"/>
      <c r="KUO9" s="298"/>
      <c r="KUP9" s="299"/>
      <c r="KUQ9" s="81"/>
      <c r="KUR9" s="63"/>
      <c r="KUS9" s="298"/>
      <c r="KUT9" s="299"/>
      <c r="KUU9" s="81"/>
      <c r="KUV9" s="63"/>
      <c r="KUW9" s="298"/>
      <c r="KUX9" s="299"/>
      <c r="KUY9" s="81"/>
      <c r="KUZ9" s="63"/>
      <c r="KVA9" s="298"/>
      <c r="KVB9" s="299"/>
      <c r="KVC9" s="81"/>
      <c r="KVD9" s="63"/>
      <c r="KVE9" s="298"/>
      <c r="KVF9" s="299"/>
      <c r="KVG9" s="81"/>
      <c r="KVH9" s="63"/>
      <c r="KVI9" s="298"/>
      <c r="KVJ9" s="299"/>
      <c r="KVK9" s="81"/>
      <c r="KVL9" s="63"/>
      <c r="KVM9" s="298"/>
      <c r="KVN9" s="299"/>
      <c r="KVO9" s="81"/>
      <c r="KVP9" s="63"/>
      <c r="KVQ9" s="298"/>
      <c r="KVR9" s="299"/>
      <c r="KVS9" s="81"/>
      <c r="KVT9" s="63"/>
      <c r="KVU9" s="298"/>
      <c r="KVV9" s="299"/>
      <c r="KVW9" s="81"/>
      <c r="KVX9" s="63"/>
      <c r="KVY9" s="298"/>
      <c r="KVZ9" s="299"/>
      <c r="KWA9" s="81"/>
      <c r="KWB9" s="63"/>
      <c r="KWC9" s="298"/>
      <c r="KWD9" s="299"/>
      <c r="KWE9" s="81"/>
      <c r="KWF9" s="63"/>
      <c r="KWG9" s="298"/>
      <c r="KWH9" s="299"/>
      <c r="KWI9" s="81"/>
      <c r="KWJ9" s="63"/>
      <c r="KWK9" s="298"/>
      <c r="KWL9" s="299"/>
      <c r="KWM9" s="81"/>
      <c r="KWN9" s="63"/>
      <c r="KWO9" s="298"/>
      <c r="KWP9" s="299"/>
      <c r="KWQ9" s="81"/>
      <c r="KWR9" s="63"/>
      <c r="KWS9" s="298"/>
      <c r="KWT9" s="299"/>
      <c r="KWU9" s="81"/>
      <c r="KWV9" s="63"/>
      <c r="KWW9" s="298"/>
      <c r="KWX9" s="299"/>
      <c r="KWY9" s="81"/>
      <c r="KWZ9" s="63"/>
      <c r="KXA9" s="298"/>
      <c r="KXB9" s="299"/>
      <c r="KXC9" s="81"/>
      <c r="KXD9" s="63"/>
      <c r="KXE9" s="298"/>
      <c r="KXF9" s="299"/>
      <c r="KXG9" s="81"/>
      <c r="KXH9" s="63"/>
      <c r="KXI9" s="298"/>
      <c r="KXJ9" s="299"/>
      <c r="KXK9" s="81"/>
      <c r="KXL9" s="63"/>
      <c r="KXM9" s="298"/>
      <c r="KXN9" s="299"/>
      <c r="KXO9" s="81"/>
      <c r="KXP9" s="63"/>
      <c r="KXQ9" s="298"/>
      <c r="KXR9" s="299"/>
      <c r="KXS9" s="81"/>
      <c r="KXT9" s="63"/>
      <c r="KXU9" s="298"/>
      <c r="KXV9" s="299"/>
      <c r="KXW9" s="81"/>
      <c r="KXX9" s="63"/>
      <c r="KXY9" s="298"/>
      <c r="KXZ9" s="299"/>
      <c r="KYA9" s="81"/>
      <c r="KYB9" s="63"/>
      <c r="KYC9" s="298"/>
      <c r="KYD9" s="299"/>
      <c r="KYE9" s="81"/>
      <c r="KYF9" s="63"/>
      <c r="KYG9" s="298"/>
      <c r="KYH9" s="299"/>
      <c r="KYI9" s="81"/>
      <c r="KYJ9" s="63"/>
      <c r="KYK9" s="298"/>
      <c r="KYL9" s="299"/>
      <c r="KYM9" s="81"/>
      <c r="KYN9" s="63"/>
      <c r="KYO9" s="298"/>
      <c r="KYP9" s="299"/>
      <c r="KYQ9" s="81"/>
      <c r="KYR9" s="63"/>
      <c r="KYS9" s="298"/>
      <c r="KYT9" s="299"/>
      <c r="KYU9" s="81"/>
      <c r="KYV9" s="63"/>
      <c r="KYW9" s="298"/>
      <c r="KYX9" s="299"/>
      <c r="KYY9" s="81"/>
      <c r="KYZ9" s="63"/>
      <c r="KZA9" s="298"/>
      <c r="KZB9" s="299"/>
      <c r="KZC9" s="81"/>
      <c r="KZD9" s="63"/>
      <c r="KZE9" s="298"/>
      <c r="KZF9" s="299"/>
      <c r="KZG9" s="81"/>
      <c r="KZH9" s="63"/>
      <c r="KZI9" s="298"/>
      <c r="KZJ9" s="299"/>
      <c r="KZK9" s="81"/>
      <c r="KZL9" s="63"/>
      <c r="KZM9" s="298"/>
      <c r="KZN9" s="299"/>
      <c r="KZO9" s="81"/>
      <c r="KZP9" s="63"/>
      <c r="KZQ9" s="298"/>
      <c r="KZR9" s="299"/>
      <c r="KZS9" s="81"/>
      <c r="KZT9" s="63"/>
      <c r="KZU9" s="298"/>
      <c r="KZV9" s="299"/>
      <c r="KZW9" s="81"/>
      <c r="KZX9" s="63"/>
      <c r="KZY9" s="298"/>
      <c r="KZZ9" s="299"/>
      <c r="LAA9" s="81"/>
      <c r="LAB9" s="63"/>
      <c r="LAC9" s="298"/>
      <c r="LAD9" s="299"/>
      <c r="LAE9" s="81"/>
      <c r="LAF9" s="63"/>
      <c r="LAG9" s="298"/>
      <c r="LAH9" s="299"/>
      <c r="LAI9" s="81"/>
      <c r="LAJ9" s="63"/>
      <c r="LAK9" s="298"/>
      <c r="LAL9" s="299"/>
      <c r="LAM9" s="81"/>
      <c r="LAN9" s="63"/>
      <c r="LAO9" s="298"/>
      <c r="LAP9" s="299"/>
      <c r="LAQ9" s="81"/>
      <c r="LAR9" s="63"/>
      <c r="LAS9" s="298"/>
      <c r="LAT9" s="299"/>
      <c r="LAU9" s="81"/>
      <c r="LAV9" s="63"/>
      <c r="LAW9" s="298"/>
      <c r="LAX9" s="299"/>
      <c r="LAY9" s="81"/>
      <c r="LAZ9" s="63"/>
      <c r="LBA9" s="298"/>
      <c r="LBB9" s="299"/>
      <c r="LBC9" s="81"/>
      <c r="LBD9" s="63"/>
      <c r="LBE9" s="298"/>
      <c r="LBF9" s="299"/>
      <c r="LBG9" s="81"/>
      <c r="LBH9" s="63"/>
      <c r="LBI9" s="298"/>
      <c r="LBJ9" s="299"/>
      <c r="LBK9" s="81"/>
      <c r="LBL9" s="63"/>
      <c r="LBM9" s="298"/>
      <c r="LBN9" s="299"/>
      <c r="LBO9" s="81"/>
      <c r="LBP9" s="63"/>
      <c r="LBQ9" s="298"/>
      <c r="LBR9" s="299"/>
      <c r="LBS9" s="81"/>
      <c r="LBT9" s="63"/>
      <c r="LBU9" s="298"/>
      <c r="LBV9" s="299"/>
      <c r="LBW9" s="81"/>
      <c r="LBX9" s="63"/>
      <c r="LBY9" s="298"/>
      <c r="LBZ9" s="299"/>
      <c r="LCA9" s="81"/>
      <c r="LCB9" s="63"/>
      <c r="LCC9" s="298"/>
      <c r="LCD9" s="299"/>
      <c r="LCE9" s="81"/>
      <c r="LCF9" s="63"/>
      <c r="LCG9" s="298"/>
      <c r="LCH9" s="299"/>
      <c r="LCI9" s="81"/>
      <c r="LCJ9" s="63"/>
      <c r="LCK9" s="298"/>
      <c r="LCL9" s="299"/>
      <c r="LCM9" s="81"/>
      <c r="LCN9" s="63"/>
      <c r="LCO9" s="298"/>
      <c r="LCP9" s="299"/>
      <c r="LCQ9" s="81"/>
      <c r="LCR9" s="63"/>
      <c r="LCS9" s="298"/>
      <c r="LCT9" s="299"/>
      <c r="LCU9" s="81"/>
      <c r="LCV9" s="63"/>
      <c r="LCW9" s="298"/>
      <c r="LCX9" s="299"/>
      <c r="LCY9" s="81"/>
      <c r="LCZ9" s="63"/>
      <c r="LDA9" s="298"/>
      <c r="LDB9" s="299"/>
      <c r="LDC9" s="81"/>
      <c r="LDD9" s="63"/>
      <c r="LDE9" s="298"/>
      <c r="LDF9" s="299"/>
      <c r="LDG9" s="81"/>
      <c r="LDH9" s="63"/>
      <c r="LDI9" s="298"/>
      <c r="LDJ9" s="299"/>
      <c r="LDK9" s="81"/>
      <c r="LDL9" s="63"/>
      <c r="LDM9" s="298"/>
      <c r="LDN9" s="299"/>
      <c r="LDO9" s="81"/>
      <c r="LDP9" s="63"/>
      <c r="LDQ9" s="298"/>
      <c r="LDR9" s="299"/>
      <c r="LDS9" s="81"/>
      <c r="LDT9" s="63"/>
      <c r="LDU9" s="298"/>
      <c r="LDV9" s="299"/>
      <c r="LDW9" s="81"/>
      <c r="LDX9" s="63"/>
      <c r="LDY9" s="298"/>
      <c r="LDZ9" s="299"/>
      <c r="LEA9" s="81"/>
      <c r="LEB9" s="63"/>
      <c r="LEC9" s="298"/>
      <c r="LED9" s="299"/>
      <c r="LEE9" s="81"/>
      <c r="LEF9" s="63"/>
      <c r="LEG9" s="298"/>
      <c r="LEH9" s="299"/>
      <c r="LEI9" s="81"/>
      <c r="LEJ9" s="63"/>
      <c r="LEK9" s="298"/>
      <c r="LEL9" s="299"/>
      <c r="LEM9" s="81"/>
      <c r="LEN9" s="63"/>
      <c r="LEO9" s="298"/>
      <c r="LEP9" s="299"/>
      <c r="LEQ9" s="81"/>
      <c r="LER9" s="63"/>
      <c r="LES9" s="298"/>
      <c r="LET9" s="299"/>
      <c r="LEU9" s="81"/>
      <c r="LEV9" s="63"/>
      <c r="LEW9" s="298"/>
      <c r="LEX9" s="299"/>
      <c r="LEY9" s="81"/>
      <c r="LEZ9" s="63"/>
      <c r="LFA9" s="298"/>
      <c r="LFB9" s="299"/>
      <c r="LFC9" s="81"/>
      <c r="LFD9" s="63"/>
      <c r="LFE9" s="298"/>
      <c r="LFF9" s="299"/>
      <c r="LFG9" s="81"/>
      <c r="LFH9" s="63"/>
      <c r="LFI9" s="298"/>
      <c r="LFJ9" s="299"/>
      <c r="LFK9" s="81"/>
      <c r="LFL9" s="63"/>
      <c r="LFM9" s="298"/>
      <c r="LFN9" s="299"/>
      <c r="LFO9" s="81"/>
      <c r="LFP9" s="63"/>
      <c r="LFQ9" s="298"/>
      <c r="LFR9" s="299"/>
      <c r="LFS9" s="81"/>
      <c r="LFT9" s="63"/>
      <c r="LFU9" s="298"/>
      <c r="LFV9" s="299"/>
      <c r="LFW9" s="81"/>
      <c r="LFX9" s="63"/>
      <c r="LFY9" s="298"/>
      <c r="LFZ9" s="299"/>
      <c r="LGA9" s="81"/>
      <c r="LGB9" s="63"/>
      <c r="LGC9" s="298"/>
      <c r="LGD9" s="299"/>
      <c r="LGE9" s="81"/>
      <c r="LGF9" s="63"/>
      <c r="LGG9" s="298"/>
      <c r="LGH9" s="299"/>
      <c r="LGI9" s="81"/>
      <c r="LGJ9" s="63"/>
      <c r="LGK9" s="298"/>
      <c r="LGL9" s="299"/>
      <c r="LGM9" s="81"/>
      <c r="LGN9" s="63"/>
      <c r="LGO9" s="298"/>
      <c r="LGP9" s="299"/>
      <c r="LGQ9" s="81"/>
      <c r="LGR9" s="63"/>
      <c r="LGS9" s="298"/>
      <c r="LGT9" s="299"/>
      <c r="LGU9" s="81"/>
      <c r="LGV9" s="63"/>
      <c r="LGW9" s="298"/>
      <c r="LGX9" s="299"/>
      <c r="LGY9" s="81"/>
      <c r="LGZ9" s="63"/>
      <c r="LHA9" s="298"/>
      <c r="LHB9" s="299"/>
      <c r="LHC9" s="81"/>
      <c r="LHD9" s="63"/>
      <c r="LHE9" s="298"/>
      <c r="LHF9" s="299"/>
      <c r="LHG9" s="81"/>
      <c r="LHH9" s="63"/>
      <c r="LHI9" s="298"/>
      <c r="LHJ9" s="299"/>
      <c r="LHK9" s="81"/>
      <c r="LHL9" s="63"/>
      <c r="LHM9" s="298"/>
      <c r="LHN9" s="299"/>
      <c r="LHO9" s="81"/>
      <c r="LHP9" s="63"/>
      <c r="LHQ9" s="298"/>
      <c r="LHR9" s="299"/>
      <c r="LHS9" s="81"/>
      <c r="LHT9" s="63"/>
      <c r="LHU9" s="298"/>
      <c r="LHV9" s="299"/>
      <c r="LHW9" s="81"/>
      <c r="LHX9" s="63"/>
      <c r="LHY9" s="298"/>
      <c r="LHZ9" s="299"/>
      <c r="LIA9" s="81"/>
      <c r="LIB9" s="63"/>
      <c r="LIC9" s="298"/>
      <c r="LID9" s="299"/>
      <c r="LIE9" s="81"/>
      <c r="LIF9" s="63"/>
      <c r="LIG9" s="298"/>
      <c r="LIH9" s="299"/>
      <c r="LII9" s="81"/>
      <c r="LIJ9" s="63"/>
      <c r="LIK9" s="298"/>
      <c r="LIL9" s="299"/>
      <c r="LIM9" s="81"/>
      <c r="LIN9" s="63"/>
      <c r="LIO9" s="298"/>
      <c r="LIP9" s="299"/>
      <c r="LIQ9" s="81"/>
      <c r="LIR9" s="63"/>
      <c r="LIS9" s="298"/>
      <c r="LIT9" s="299"/>
      <c r="LIU9" s="81"/>
      <c r="LIV9" s="63"/>
      <c r="LIW9" s="298"/>
      <c r="LIX9" s="299"/>
      <c r="LIY9" s="81"/>
      <c r="LIZ9" s="63"/>
      <c r="LJA9" s="298"/>
      <c r="LJB9" s="299"/>
      <c r="LJC9" s="81"/>
      <c r="LJD9" s="63"/>
      <c r="LJE9" s="298"/>
      <c r="LJF9" s="299"/>
      <c r="LJG9" s="81"/>
      <c r="LJH9" s="63"/>
      <c r="LJI9" s="298"/>
      <c r="LJJ9" s="299"/>
      <c r="LJK9" s="81"/>
      <c r="LJL9" s="63"/>
      <c r="LJM9" s="298"/>
      <c r="LJN9" s="299"/>
      <c r="LJO9" s="81"/>
      <c r="LJP9" s="63"/>
      <c r="LJQ9" s="298"/>
      <c r="LJR9" s="299"/>
      <c r="LJS9" s="81"/>
      <c r="LJT9" s="63"/>
      <c r="LJU9" s="298"/>
      <c r="LJV9" s="299"/>
      <c r="LJW9" s="81"/>
      <c r="LJX9" s="63"/>
      <c r="LJY9" s="298"/>
      <c r="LJZ9" s="299"/>
      <c r="LKA9" s="81"/>
      <c r="LKB9" s="63"/>
      <c r="LKC9" s="298"/>
      <c r="LKD9" s="299"/>
      <c r="LKE9" s="81"/>
      <c r="LKF9" s="63"/>
      <c r="LKG9" s="298"/>
      <c r="LKH9" s="299"/>
      <c r="LKI9" s="81"/>
      <c r="LKJ9" s="63"/>
      <c r="LKK9" s="298"/>
      <c r="LKL9" s="299"/>
      <c r="LKM9" s="81"/>
      <c r="LKN9" s="63"/>
      <c r="LKO9" s="298"/>
      <c r="LKP9" s="299"/>
      <c r="LKQ9" s="81"/>
      <c r="LKR9" s="63"/>
      <c r="LKS9" s="298"/>
      <c r="LKT9" s="299"/>
      <c r="LKU9" s="81"/>
      <c r="LKV9" s="63"/>
      <c r="LKW9" s="298"/>
      <c r="LKX9" s="299"/>
      <c r="LKY9" s="81"/>
      <c r="LKZ9" s="63"/>
      <c r="LLA9" s="298"/>
      <c r="LLB9" s="299"/>
      <c r="LLC9" s="81"/>
      <c r="LLD9" s="63"/>
      <c r="LLE9" s="298"/>
      <c r="LLF9" s="299"/>
      <c r="LLG9" s="81"/>
      <c r="LLH9" s="63"/>
      <c r="LLI9" s="298"/>
      <c r="LLJ9" s="299"/>
      <c r="LLK9" s="81"/>
      <c r="LLL9" s="63"/>
      <c r="LLM9" s="298"/>
      <c r="LLN9" s="299"/>
      <c r="LLO9" s="81"/>
      <c r="LLP9" s="63"/>
      <c r="LLQ9" s="298"/>
      <c r="LLR9" s="299"/>
      <c r="LLS9" s="81"/>
      <c r="LLT9" s="63"/>
      <c r="LLU9" s="298"/>
      <c r="LLV9" s="299"/>
      <c r="LLW9" s="81"/>
      <c r="LLX9" s="63"/>
      <c r="LLY9" s="298"/>
      <c r="LLZ9" s="299"/>
      <c r="LMA9" s="81"/>
      <c r="LMB9" s="63"/>
      <c r="LMC9" s="298"/>
      <c r="LMD9" s="299"/>
      <c r="LME9" s="81"/>
      <c r="LMF9" s="63"/>
      <c r="LMG9" s="298"/>
      <c r="LMH9" s="299"/>
      <c r="LMI9" s="81"/>
      <c r="LMJ9" s="63"/>
      <c r="LMK9" s="298"/>
      <c r="LML9" s="299"/>
      <c r="LMM9" s="81"/>
      <c r="LMN9" s="63"/>
      <c r="LMO9" s="298"/>
      <c r="LMP9" s="299"/>
      <c r="LMQ9" s="81"/>
      <c r="LMR9" s="63"/>
      <c r="LMS9" s="298"/>
      <c r="LMT9" s="299"/>
      <c r="LMU9" s="81"/>
      <c r="LMV9" s="63"/>
      <c r="LMW9" s="298"/>
      <c r="LMX9" s="299"/>
      <c r="LMY9" s="81"/>
      <c r="LMZ9" s="63"/>
      <c r="LNA9" s="298"/>
      <c r="LNB9" s="299"/>
      <c r="LNC9" s="81"/>
      <c r="LND9" s="63"/>
      <c r="LNE9" s="298"/>
      <c r="LNF9" s="299"/>
      <c r="LNG9" s="81"/>
      <c r="LNH9" s="63"/>
      <c r="LNI9" s="298"/>
      <c r="LNJ9" s="299"/>
      <c r="LNK9" s="81"/>
      <c r="LNL9" s="63"/>
      <c r="LNM9" s="298"/>
      <c r="LNN9" s="299"/>
      <c r="LNO9" s="81"/>
      <c r="LNP9" s="63"/>
      <c r="LNQ9" s="298"/>
      <c r="LNR9" s="299"/>
      <c r="LNS9" s="81"/>
      <c r="LNT9" s="63"/>
      <c r="LNU9" s="298"/>
      <c r="LNV9" s="299"/>
      <c r="LNW9" s="81"/>
      <c r="LNX9" s="63"/>
      <c r="LNY9" s="298"/>
      <c r="LNZ9" s="299"/>
      <c r="LOA9" s="81"/>
      <c r="LOB9" s="63"/>
      <c r="LOC9" s="298"/>
      <c r="LOD9" s="299"/>
      <c r="LOE9" s="81"/>
      <c r="LOF9" s="63"/>
      <c r="LOG9" s="298"/>
      <c r="LOH9" s="299"/>
      <c r="LOI9" s="81"/>
      <c r="LOJ9" s="63"/>
      <c r="LOK9" s="298"/>
      <c r="LOL9" s="299"/>
      <c r="LOM9" s="81"/>
      <c r="LON9" s="63"/>
      <c r="LOO9" s="298"/>
      <c r="LOP9" s="299"/>
      <c r="LOQ9" s="81"/>
      <c r="LOR9" s="63"/>
      <c r="LOS9" s="298"/>
      <c r="LOT9" s="299"/>
      <c r="LOU9" s="81"/>
      <c r="LOV9" s="63"/>
      <c r="LOW9" s="298"/>
      <c r="LOX9" s="299"/>
      <c r="LOY9" s="81"/>
      <c r="LOZ9" s="63"/>
      <c r="LPA9" s="298"/>
      <c r="LPB9" s="299"/>
      <c r="LPC9" s="81"/>
      <c r="LPD9" s="63"/>
      <c r="LPE9" s="298"/>
      <c r="LPF9" s="299"/>
      <c r="LPG9" s="81"/>
      <c r="LPH9" s="63"/>
      <c r="LPI9" s="298"/>
      <c r="LPJ9" s="299"/>
      <c r="LPK9" s="81"/>
      <c r="LPL9" s="63"/>
      <c r="LPM9" s="298"/>
      <c r="LPN9" s="299"/>
      <c r="LPO9" s="81"/>
      <c r="LPP9" s="63"/>
      <c r="LPQ9" s="298"/>
      <c r="LPR9" s="299"/>
      <c r="LPS9" s="81"/>
      <c r="LPT9" s="63"/>
      <c r="LPU9" s="298"/>
      <c r="LPV9" s="299"/>
      <c r="LPW9" s="81"/>
      <c r="LPX9" s="63"/>
      <c r="LPY9" s="298"/>
      <c r="LPZ9" s="299"/>
      <c r="LQA9" s="81"/>
      <c r="LQB9" s="63"/>
      <c r="LQC9" s="298"/>
      <c r="LQD9" s="299"/>
      <c r="LQE9" s="81"/>
      <c r="LQF9" s="63"/>
      <c r="LQG9" s="298"/>
      <c r="LQH9" s="299"/>
      <c r="LQI9" s="81"/>
      <c r="LQJ9" s="63"/>
      <c r="LQK9" s="298"/>
      <c r="LQL9" s="299"/>
      <c r="LQM9" s="81"/>
      <c r="LQN9" s="63"/>
      <c r="LQO9" s="298"/>
      <c r="LQP9" s="299"/>
      <c r="LQQ9" s="81"/>
      <c r="LQR9" s="63"/>
      <c r="LQS9" s="298"/>
      <c r="LQT9" s="299"/>
      <c r="LQU9" s="81"/>
      <c r="LQV9" s="63"/>
      <c r="LQW9" s="298"/>
      <c r="LQX9" s="299"/>
      <c r="LQY9" s="81"/>
      <c r="LQZ9" s="63"/>
      <c r="LRA9" s="298"/>
      <c r="LRB9" s="299"/>
      <c r="LRC9" s="81"/>
      <c r="LRD9" s="63"/>
      <c r="LRE9" s="298"/>
      <c r="LRF9" s="299"/>
      <c r="LRG9" s="81"/>
      <c r="LRH9" s="63"/>
      <c r="LRI9" s="298"/>
      <c r="LRJ9" s="299"/>
      <c r="LRK9" s="81"/>
      <c r="LRL9" s="63"/>
      <c r="LRM9" s="298"/>
      <c r="LRN9" s="299"/>
      <c r="LRO9" s="81"/>
      <c r="LRP9" s="63"/>
      <c r="LRQ9" s="298"/>
      <c r="LRR9" s="299"/>
      <c r="LRS9" s="81"/>
      <c r="LRT9" s="63"/>
      <c r="LRU9" s="298"/>
      <c r="LRV9" s="299"/>
      <c r="LRW9" s="81"/>
      <c r="LRX9" s="63"/>
      <c r="LRY9" s="298"/>
      <c r="LRZ9" s="299"/>
      <c r="LSA9" s="81"/>
      <c r="LSB9" s="63"/>
      <c r="LSC9" s="298"/>
      <c r="LSD9" s="299"/>
      <c r="LSE9" s="81"/>
      <c r="LSF9" s="63"/>
      <c r="LSG9" s="298"/>
      <c r="LSH9" s="299"/>
      <c r="LSI9" s="81"/>
      <c r="LSJ9" s="63"/>
      <c r="LSK9" s="298"/>
      <c r="LSL9" s="299"/>
      <c r="LSM9" s="81"/>
      <c r="LSN9" s="63"/>
      <c r="LSO9" s="298"/>
      <c r="LSP9" s="299"/>
      <c r="LSQ9" s="81"/>
      <c r="LSR9" s="63"/>
      <c r="LSS9" s="298"/>
      <c r="LST9" s="299"/>
      <c r="LSU9" s="81"/>
      <c r="LSV9" s="63"/>
      <c r="LSW9" s="298"/>
      <c r="LSX9" s="299"/>
      <c r="LSY9" s="81"/>
      <c r="LSZ9" s="63"/>
      <c r="LTA9" s="298"/>
      <c r="LTB9" s="299"/>
      <c r="LTC9" s="81"/>
      <c r="LTD9" s="63"/>
      <c r="LTE9" s="298"/>
      <c r="LTF9" s="299"/>
      <c r="LTG9" s="81"/>
      <c r="LTH9" s="63"/>
      <c r="LTI9" s="298"/>
      <c r="LTJ9" s="299"/>
      <c r="LTK9" s="81"/>
      <c r="LTL9" s="63"/>
      <c r="LTM9" s="298"/>
      <c r="LTN9" s="299"/>
      <c r="LTO9" s="81"/>
      <c r="LTP9" s="63"/>
      <c r="LTQ9" s="298"/>
      <c r="LTR9" s="299"/>
      <c r="LTS9" s="81"/>
      <c r="LTT9" s="63"/>
      <c r="LTU9" s="298"/>
      <c r="LTV9" s="299"/>
      <c r="LTW9" s="81"/>
      <c r="LTX9" s="63"/>
      <c r="LTY9" s="298"/>
      <c r="LTZ9" s="299"/>
      <c r="LUA9" s="81"/>
      <c r="LUB9" s="63"/>
      <c r="LUC9" s="298"/>
      <c r="LUD9" s="299"/>
      <c r="LUE9" s="81"/>
      <c r="LUF9" s="63"/>
      <c r="LUG9" s="298"/>
      <c r="LUH9" s="299"/>
      <c r="LUI9" s="81"/>
      <c r="LUJ9" s="63"/>
      <c r="LUK9" s="298"/>
      <c r="LUL9" s="299"/>
      <c r="LUM9" s="81"/>
      <c r="LUN9" s="63"/>
      <c r="LUO9" s="298"/>
      <c r="LUP9" s="299"/>
      <c r="LUQ9" s="81"/>
      <c r="LUR9" s="63"/>
      <c r="LUS9" s="298"/>
      <c r="LUT9" s="299"/>
      <c r="LUU9" s="81"/>
      <c r="LUV9" s="63"/>
      <c r="LUW9" s="298"/>
      <c r="LUX9" s="299"/>
      <c r="LUY9" s="81"/>
      <c r="LUZ9" s="63"/>
      <c r="LVA9" s="298"/>
      <c r="LVB9" s="299"/>
      <c r="LVC9" s="81"/>
      <c r="LVD9" s="63"/>
      <c r="LVE9" s="298"/>
      <c r="LVF9" s="299"/>
      <c r="LVG9" s="81"/>
      <c r="LVH9" s="63"/>
      <c r="LVI9" s="298"/>
      <c r="LVJ9" s="299"/>
      <c r="LVK9" s="81"/>
      <c r="LVL9" s="63"/>
      <c r="LVM9" s="298"/>
      <c r="LVN9" s="299"/>
      <c r="LVO9" s="81"/>
      <c r="LVP9" s="63"/>
      <c r="LVQ9" s="298"/>
      <c r="LVR9" s="299"/>
      <c r="LVS9" s="81"/>
      <c r="LVT9" s="63"/>
      <c r="LVU9" s="298"/>
      <c r="LVV9" s="299"/>
      <c r="LVW9" s="81"/>
      <c r="LVX9" s="63"/>
      <c r="LVY9" s="298"/>
      <c r="LVZ9" s="299"/>
      <c r="LWA9" s="81"/>
      <c r="LWB9" s="63"/>
      <c r="LWC9" s="298"/>
      <c r="LWD9" s="299"/>
      <c r="LWE9" s="81"/>
      <c r="LWF9" s="63"/>
      <c r="LWG9" s="298"/>
      <c r="LWH9" s="299"/>
      <c r="LWI9" s="81"/>
      <c r="LWJ9" s="63"/>
      <c r="LWK9" s="298"/>
      <c r="LWL9" s="299"/>
      <c r="LWM9" s="81"/>
      <c r="LWN9" s="63"/>
      <c r="LWO9" s="298"/>
      <c r="LWP9" s="299"/>
      <c r="LWQ9" s="81"/>
      <c r="LWR9" s="63"/>
      <c r="LWS9" s="298"/>
      <c r="LWT9" s="299"/>
      <c r="LWU9" s="81"/>
      <c r="LWV9" s="63"/>
      <c r="LWW9" s="298"/>
      <c r="LWX9" s="299"/>
      <c r="LWY9" s="81"/>
      <c r="LWZ9" s="63"/>
      <c r="LXA9" s="298"/>
      <c r="LXB9" s="299"/>
      <c r="LXC9" s="81"/>
      <c r="LXD9" s="63"/>
      <c r="LXE9" s="298"/>
      <c r="LXF9" s="299"/>
      <c r="LXG9" s="81"/>
      <c r="LXH9" s="63"/>
      <c r="LXI9" s="298"/>
      <c r="LXJ9" s="299"/>
      <c r="LXK9" s="81"/>
      <c r="LXL9" s="63"/>
      <c r="LXM9" s="298"/>
      <c r="LXN9" s="299"/>
      <c r="LXO9" s="81"/>
      <c r="LXP9" s="63"/>
      <c r="LXQ9" s="298"/>
      <c r="LXR9" s="299"/>
      <c r="LXS9" s="81"/>
      <c r="LXT9" s="63"/>
      <c r="LXU9" s="298"/>
      <c r="LXV9" s="299"/>
      <c r="LXW9" s="81"/>
      <c r="LXX9" s="63"/>
      <c r="LXY9" s="298"/>
      <c r="LXZ9" s="299"/>
      <c r="LYA9" s="81"/>
      <c r="LYB9" s="63"/>
      <c r="LYC9" s="298"/>
      <c r="LYD9" s="299"/>
      <c r="LYE9" s="81"/>
      <c r="LYF9" s="63"/>
      <c r="LYG9" s="298"/>
      <c r="LYH9" s="299"/>
      <c r="LYI9" s="81"/>
      <c r="LYJ9" s="63"/>
      <c r="LYK9" s="298"/>
      <c r="LYL9" s="299"/>
      <c r="LYM9" s="81"/>
      <c r="LYN9" s="63"/>
      <c r="LYO9" s="298"/>
      <c r="LYP9" s="299"/>
      <c r="LYQ9" s="81"/>
      <c r="LYR9" s="63"/>
      <c r="LYS9" s="298"/>
      <c r="LYT9" s="299"/>
      <c r="LYU9" s="81"/>
      <c r="LYV9" s="63"/>
      <c r="LYW9" s="298"/>
      <c r="LYX9" s="299"/>
      <c r="LYY9" s="81"/>
      <c r="LYZ9" s="63"/>
      <c r="LZA9" s="298"/>
      <c r="LZB9" s="299"/>
      <c r="LZC9" s="81"/>
      <c r="LZD9" s="63"/>
      <c r="LZE9" s="298"/>
      <c r="LZF9" s="299"/>
      <c r="LZG9" s="81"/>
      <c r="LZH9" s="63"/>
      <c r="LZI9" s="298"/>
      <c r="LZJ9" s="299"/>
      <c r="LZK9" s="81"/>
      <c r="LZL9" s="63"/>
      <c r="LZM9" s="298"/>
      <c r="LZN9" s="299"/>
      <c r="LZO9" s="81"/>
      <c r="LZP9" s="63"/>
      <c r="LZQ9" s="298"/>
      <c r="LZR9" s="299"/>
      <c r="LZS9" s="81"/>
      <c r="LZT9" s="63"/>
      <c r="LZU9" s="298"/>
      <c r="LZV9" s="299"/>
      <c r="LZW9" s="81"/>
      <c r="LZX9" s="63"/>
      <c r="LZY9" s="298"/>
      <c r="LZZ9" s="299"/>
      <c r="MAA9" s="81"/>
      <c r="MAB9" s="63"/>
      <c r="MAC9" s="298"/>
      <c r="MAD9" s="299"/>
      <c r="MAE9" s="81"/>
      <c r="MAF9" s="63"/>
      <c r="MAG9" s="298"/>
      <c r="MAH9" s="299"/>
      <c r="MAI9" s="81"/>
      <c r="MAJ9" s="63"/>
      <c r="MAK9" s="298"/>
      <c r="MAL9" s="299"/>
      <c r="MAM9" s="81"/>
      <c r="MAN9" s="63"/>
      <c r="MAO9" s="298"/>
      <c r="MAP9" s="299"/>
      <c r="MAQ9" s="81"/>
      <c r="MAR9" s="63"/>
      <c r="MAS9" s="298"/>
      <c r="MAT9" s="299"/>
      <c r="MAU9" s="81"/>
      <c r="MAV9" s="63"/>
      <c r="MAW9" s="298"/>
      <c r="MAX9" s="299"/>
      <c r="MAY9" s="81"/>
      <c r="MAZ9" s="63"/>
      <c r="MBA9" s="298"/>
      <c r="MBB9" s="299"/>
      <c r="MBC9" s="81"/>
      <c r="MBD9" s="63"/>
      <c r="MBE9" s="298"/>
      <c r="MBF9" s="299"/>
      <c r="MBG9" s="81"/>
      <c r="MBH9" s="63"/>
      <c r="MBI9" s="298"/>
      <c r="MBJ9" s="299"/>
      <c r="MBK9" s="81"/>
      <c r="MBL9" s="63"/>
      <c r="MBM9" s="298"/>
      <c r="MBN9" s="299"/>
      <c r="MBO9" s="81"/>
      <c r="MBP9" s="63"/>
      <c r="MBQ9" s="298"/>
      <c r="MBR9" s="299"/>
      <c r="MBS9" s="81"/>
      <c r="MBT9" s="63"/>
      <c r="MBU9" s="298"/>
      <c r="MBV9" s="299"/>
      <c r="MBW9" s="81"/>
      <c r="MBX9" s="63"/>
      <c r="MBY9" s="298"/>
      <c r="MBZ9" s="299"/>
      <c r="MCA9" s="81"/>
      <c r="MCB9" s="63"/>
      <c r="MCC9" s="298"/>
      <c r="MCD9" s="299"/>
      <c r="MCE9" s="81"/>
      <c r="MCF9" s="63"/>
      <c r="MCG9" s="298"/>
      <c r="MCH9" s="299"/>
      <c r="MCI9" s="81"/>
      <c r="MCJ9" s="63"/>
      <c r="MCK9" s="298"/>
      <c r="MCL9" s="299"/>
      <c r="MCM9" s="81"/>
      <c r="MCN9" s="63"/>
      <c r="MCO9" s="298"/>
      <c r="MCP9" s="299"/>
      <c r="MCQ9" s="81"/>
      <c r="MCR9" s="63"/>
      <c r="MCS9" s="298"/>
      <c r="MCT9" s="299"/>
      <c r="MCU9" s="81"/>
      <c r="MCV9" s="63"/>
      <c r="MCW9" s="298"/>
      <c r="MCX9" s="299"/>
      <c r="MCY9" s="81"/>
      <c r="MCZ9" s="63"/>
      <c r="MDA9" s="298"/>
      <c r="MDB9" s="299"/>
      <c r="MDC9" s="81"/>
      <c r="MDD9" s="63"/>
      <c r="MDE9" s="298"/>
      <c r="MDF9" s="299"/>
      <c r="MDG9" s="81"/>
      <c r="MDH9" s="63"/>
      <c r="MDI9" s="298"/>
      <c r="MDJ9" s="299"/>
      <c r="MDK9" s="81"/>
      <c r="MDL9" s="63"/>
      <c r="MDM9" s="298"/>
      <c r="MDN9" s="299"/>
      <c r="MDO9" s="81"/>
      <c r="MDP9" s="63"/>
      <c r="MDQ9" s="298"/>
      <c r="MDR9" s="299"/>
      <c r="MDS9" s="81"/>
      <c r="MDT9" s="63"/>
      <c r="MDU9" s="298"/>
      <c r="MDV9" s="299"/>
      <c r="MDW9" s="81"/>
      <c r="MDX9" s="63"/>
      <c r="MDY9" s="298"/>
      <c r="MDZ9" s="299"/>
      <c r="MEA9" s="81"/>
      <c r="MEB9" s="63"/>
      <c r="MEC9" s="298"/>
      <c r="MED9" s="299"/>
      <c r="MEE9" s="81"/>
      <c r="MEF9" s="63"/>
      <c r="MEG9" s="298"/>
      <c r="MEH9" s="299"/>
      <c r="MEI9" s="81"/>
      <c r="MEJ9" s="63"/>
      <c r="MEK9" s="298"/>
      <c r="MEL9" s="299"/>
      <c r="MEM9" s="81"/>
      <c r="MEN9" s="63"/>
      <c r="MEO9" s="298"/>
      <c r="MEP9" s="299"/>
      <c r="MEQ9" s="81"/>
      <c r="MER9" s="63"/>
      <c r="MES9" s="298"/>
      <c r="MET9" s="299"/>
      <c r="MEU9" s="81"/>
      <c r="MEV9" s="63"/>
      <c r="MEW9" s="298"/>
      <c r="MEX9" s="299"/>
      <c r="MEY9" s="81"/>
      <c r="MEZ9" s="63"/>
      <c r="MFA9" s="298"/>
      <c r="MFB9" s="299"/>
      <c r="MFC9" s="81"/>
      <c r="MFD9" s="63"/>
      <c r="MFE9" s="298"/>
      <c r="MFF9" s="299"/>
      <c r="MFG9" s="81"/>
      <c r="MFH9" s="63"/>
      <c r="MFI9" s="298"/>
      <c r="MFJ9" s="299"/>
      <c r="MFK9" s="81"/>
      <c r="MFL9" s="63"/>
      <c r="MFM9" s="298"/>
      <c r="MFN9" s="299"/>
      <c r="MFO9" s="81"/>
      <c r="MFP9" s="63"/>
      <c r="MFQ9" s="298"/>
      <c r="MFR9" s="299"/>
      <c r="MFS9" s="81"/>
      <c r="MFT9" s="63"/>
      <c r="MFU9" s="298"/>
      <c r="MFV9" s="299"/>
      <c r="MFW9" s="81"/>
      <c r="MFX9" s="63"/>
      <c r="MFY9" s="298"/>
      <c r="MFZ9" s="299"/>
      <c r="MGA9" s="81"/>
      <c r="MGB9" s="63"/>
      <c r="MGC9" s="298"/>
      <c r="MGD9" s="299"/>
      <c r="MGE9" s="81"/>
      <c r="MGF9" s="63"/>
      <c r="MGG9" s="298"/>
      <c r="MGH9" s="299"/>
      <c r="MGI9" s="81"/>
      <c r="MGJ9" s="63"/>
      <c r="MGK9" s="298"/>
      <c r="MGL9" s="299"/>
      <c r="MGM9" s="81"/>
      <c r="MGN9" s="63"/>
      <c r="MGO9" s="298"/>
      <c r="MGP9" s="299"/>
      <c r="MGQ9" s="81"/>
      <c r="MGR9" s="63"/>
      <c r="MGS9" s="298"/>
      <c r="MGT9" s="299"/>
      <c r="MGU9" s="81"/>
      <c r="MGV9" s="63"/>
      <c r="MGW9" s="298"/>
      <c r="MGX9" s="299"/>
      <c r="MGY9" s="81"/>
      <c r="MGZ9" s="63"/>
      <c r="MHA9" s="298"/>
      <c r="MHB9" s="299"/>
      <c r="MHC9" s="81"/>
      <c r="MHD9" s="63"/>
      <c r="MHE9" s="298"/>
      <c r="MHF9" s="299"/>
      <c r="MHG9" s="81"/>
      <c r="MHH9" s="63"/>
      <c r="MHI9" s="298"/>
      <c r="MHJ9" s="299"/>
      <c r="MHK9" s="81"/>
      <c r="MHL9" s="63"/>
      <c r="MHM9" s="298"/>
      <c r="MHN9" s="299"/>
      <c r="MHO9" s="81"/>
      <c r="MHP9" s="63"/>
      <c r="MHQ9" s="298"/>
      <c r="MHR9" s="299"/>
      <c r="MHS9" s="81"/>
      <c r="MHT9" s="63"/>
      <c r="MHU9" s="298"/>
      <c r="MHV9" s="299"/>
      <c r="MHW9" s="81"/>
      <c r="MHX9" s="63"/>
      <c r="MHY9" s="298"/>
      <c r="MHZ9" s="299"/>
      <c r="MIA9" s="81"/>
      <c r="MIB9" s="63"/>
      <c r="MIC9" s="298"/>
      <c r="MID9" s="299"/>
      <c r="MIE9" s="81"/>
      <c r="MIF9" s="63"/>
      <c r="MIG9" s="298"/>
      <c r="MIH9" s="299"/>
      <c r="MII9" s="81"/>
      <c r="MIJ9" s="63"/>
      <c r="MIK9" s="298"/>
      <c r="MIL9" s="299"/>
      <c r="MIM9" s="81"/>
      <c r="MIN9" s="63"/>
      <c r="MIO9" s="298"/>
      <c r="MIP9" s="299"/>
      <c r="MIQ9" s="81"/>
      <c r="MIR9" s="63"/>
      <c r="MIS9" s="298"/>
      <c r="MIT9" s="299"/>
      <c r="MIU9" s="81"/>
      <c r="MIV9" s="63"/>
      <c r="MIW9" s="298"/>
      <c r="MIX9" s="299"/>
      <c r="MIY9" s="81"/>
      <c r="MIZ9" s="63"/>
      <c r="MJA9" s="298"/>
      <c r="MJB9" s="299"/>
      <c r="MJC9" s="81"/>
      <c r="MJD9" s="63"/>
      <c r="MJE9" s="298"/>
      <c r="MJF9" s="299"/>
      <c r="MJG9" s="81"/>
      <c r="MJH9" s="63"/>
      <c r="MJI9" s="298"/>
      <c r="MJJ9" s="299"/>
      <c r="MJK9" s="81"/>
      <c r="MJL9" s="63"/>
      <c r="MJM9" s="298"/>
      <c r="MJN9" s="299"/>
      <c r="MJO9" s="81"/>
      <c r="MJP9" s="63"/>
      <c r="MJQ9" s="298"/>
      <c r="MJR9" s="299"/>
      <c r="MJS9" s="81"/>
      <c r="MJT9" s="63"/>
      <c r="MJU9" s="298"/>
      <c r="MJV9" s="299"/>
      <c r="MJW9" s="81"/>
      <c r="MJX9" s="63"/>
      <c r="MJY9" s="298"/>
      <c r="MJZ9" s="299"/>
      <c r="MKA9" s="81"/>
      <c r="MKB9" s="63"/>
      <c r="MKC9" s="298"/>
      <c r="MKD9" s="299"/>
      <c r="MKE9" s="81"/>
      <c r="MKF9" s="63"/>
      <c r="MKG9" s="298"/>
      <c r="MKH9" s="299"/>
      <c r="MKI9" s="81"/>
      <c r="MKJ9" s="63"/>
      <c r="MKK9" s="298"/>
      <c r="MKL9" s="299"/>
      <c r="MKM9" s="81"/>
      <c r="MKN9" s="63"/>
      <c r="MKO9" s="298"/>
      <c r="MKP9" s="299"/>
      <c r="MKQ9" s="81"/>
      <c r="MKR9" s="63"/>
      <c r="MKS9" s="298"/>
      <c r="MKT9" s="299"/>
      <c r="MKU9" s="81"/>
      <c r="MKV9" s="63"/>
      <c r="MKW9" s="298"/>
      <c r="MKX9" s="299"/>
      <c r="MKY9" s="81"/>
      <c r="MKZ9" s="63"/>
      <c r="MLA9" s="298"/>
      <c r="MLB9" s="299"/>
      <c r="MLC9" s="81"/>
      <c r="MLD9" s="63"/>
      <c r="MLE9" s="298"/>
      <c r="MLF9" s="299"/>
      <c r="MLG9" s="81"/>
      <c r="MLH9" s="63"/>
      <c r="MLI9" s="298"/>
      <c r="MLJ9" s="299"/>
      <c r="MLK9" s="81"/>
      <c r="MLL9" s="63"/>
      <c r="MLM9" s="298"/>
      <c r="MLN9" s="299"/>
      <c r="MLO9" s="81"/>
      <c r="MLP9" s="63"/>
      <c r="MLQ9" s="298"/>
      <c r="MLR9" s="299"/>
      <c r="MLS9" s="81"/>
      <c r="MLT9" s="63"/>
      <c r="MLU9" s="298"/>
      <c r="MLV9" s="299"/>
      <c r="MLW9" s="81"/>
      <c r="MLX9" s="63"/>
      <c r="MLY9" s="298"/>
      <c r="MLZ9" s="299"/>
      <c r="MMA9" s="81"/>
      <c r="MMB9" s="63"/>
      <c r="MMC9" s="298"/>
      <c r="MMD9" s="299"/>
      <c r="MME9" s="81"/>
      <c r="MMF9" s="63"/>
      <c r="MMG9" s="298"/>
      <c r="MMH9" s="299"/>
      <c r="MMI9" s="81"/>
      <c r="MMJ9" s="63"/>
      <c r="MMK9" s="298"/>
      <c r="MML9" s="299"/>
      <c r="MMM9" s="81"/>
      <c r="MMN9" s="63"/>
      <c r="MMO9" s="298"/>
      <c r="MMP9" s="299"/>
      <c r="MMQ9" s="81"/>
      <c r="MMR9" s="63"/>
      <c r="MMS9" s="298"/>
      <c r="MMT9" s="299"/>
      <c r="MMU9" s="81"/>
      <c r="MMV9" s="63"/>
      <c r="MMW9" s="298"/>
      <c r="MMX9" s="299"/>
      <c r="MMY9" s="81"/>
      <c r="MMZ9" s="63"/>
      <c r="MNA9" s="298"/>
      <c r="MNB9" s="299"/>
      <c r="MNC9" s="81"/>
      <c r="MND9" s="63"/>
      <c r="MNE9" s="298"/>
      <c r="MNF9" s="299"/>
      <c r="MNG9" s="81"/>
      <c r="MNH9" s="63"/>
      <c r="MNI9" s="298"/>
      <c r="MNJ9" s="299"/>
      <c r="MNK9" s="81"/>
      <c r="MNL9" s="63"/>
      <c r="MNM9" s="298"/>
      <c r="MNN9" s="299"/>
      <c r="MNO9" s="81"/>
      <c r="MNP9" s="63"/>
      <c r="MNQ9" s="298"/>
      <c r="MNR9" s="299"/>
      <c r="MNS9" s="81"/>
      <c r="MNT9" s="63"/>
      <c r="MNU9" s="298"/>
      <c r="MNV9" s="299"/>
      <c r="MNW9" s="81"/>
      <c r="MNX9" s="63"/>
      <c r="MNY9" s="298"/>
      <c r="MNZ9" s="299"/>
      <c r="MOA9" s="81"/>
      <c r="MOB9" s="63"/>
      <c r="MOC9" s="298"/>
      <c r="MOD9" s="299"/>
      <c r="MOE9" s="81"/>
      <c r="MOF9" s="63"/>
      <c r="MOG9" s="298"/>
      <c r="MOH9" s="299"/>
      <c r="MOI9" s="81"/>
      <c r="MOJ9" s="63"/>
      <c r="MOK9" s="298"/>
      <c r="MOL9" s="299"/>
      <c r="MOM9" s="81"/>
      <c r="MON9" s="63"/>
      <c r="MOO9" s="298"/>
      <c r="MOP9" s="299"/>
      <c r="MOQ9" s="81"/>
      <c r="MOR9" s="63"/>
      <c r="MOS9" s="298"/>
      <c r="MOT9" s="299"/>
      <c r="MOU9" s="81"/>
      <c r="MOV9" s="63"/>
      <c r="MOW9" s="298"/>
      <c r="MOX9" s="299"/>
      <c r="MOY9" s="81"/>
      <c r="MOZ9" s="63"/>
      <c r="MPA9" s="298"/>
      <c r="MPB9" s="299"/>
      <c r="MPC9" s="81"/>
      <c r="MPD9" s="63"/>
      <c r="MPE9" s="298"/>
      <c r="MPF9" s="299"/>
      <c r="MPG9" s="81"/>
      <c r="MPH9" s="63"/>
      <c r="MPI9" s="298"/>
      <c r="MPJ9" s="299"/>
      <c r="MPK9" s="81"/>
      <c r="MPL9" s="63"/>
      <c r="MPM9" s="298"/>
      <c r="MPN9" s="299"/>
      <c r="MPO9" s="81"/>
      <c r="MPP9" s="63"/>
      <c r="MPQ9" s="298"/>
      <c r="MPR9" s="299"/>
      <c r="MPS9" s="81"/>
      <c r="MPT9" s="63"/>
      <c r="MPU9" s="298"/>
      <c r="MPV9" s="299"/>
      <c r="MPW9" s="81"/>
      <c r="MPX9" s="63"/>
      <c r="MPY9" s="298"/>
      <c r="MPZ9" s="299"/>
      <c r="MQA9" s="81"/>
      <c r="MQB9" s="63"/>
      <c r="MQC9" s="298"/>
      <c r="MQD9" s="299"/>
      <c r="MQE9" s="81"/>
      <c r="MQF9" s="63"/>
      <c r="MQG9" s="298"/>
      <c r="MQH9" s="299"/>
      <c r="MQI9" s="81"/>
      <c r="MQJ9" s="63"/>
      <c r="MQK9" s="298"/>
      <c r="MQL9" s="299"/>
      <c r="MQM9" s="81"/>
      <c r="MQN9" s="63"/>
      <c r="MQO9" s="298"/>
      <c r="MQP9" s="299"/>
      <c r="MQQ9" s="81"/>
      <c r="MQR9" s="63"/>
      <c r="MQS9" s="298"/>
      <c r="MQT9" s="299"/>
      <c r="MQU9" s="81"/>
      <c r="MQV9" s="63"/>
      <c r="MQW9" s="298"/>
      <c r="MQX9" s="299"/>
      <c r="MQY9" s="81"/>
      <c r="MQZ9" s="63"/>
      <c r="MRA9" s="298"/>
      <c r="MRB9" s="299"/>
      <c r="MRC9" s="81"/>
      <c r="MRD9" s="63"/>
      <c r="MRE9" s="298"/>
      <c r="MRF9" s="299"/>
      <c r="MRG9" s="81"/>
      <c r="MRH9" s="63"/>
      <c r="MRI9" s="298"/>
      <c r="MRJ9" s="299"/>
      <c r="MRK9" s="81"/>
      <c r="MRL9" s="63"/>
      <c r="MRM9" s="298"/>
      <c r="MRN9" s="299"/>
      <c r="MRO9" s="81"/>
      <c r="MRP9" s="63"/>
      <c r="MRQ9" s="298"/>
      <c r="MRR9" s="299"/>
      <c r="MRS9" s="81"/>
      <c r="MRT9" s="63"/>
      <c r="MRU9" s="298"/>
      <c r="MRV9" s="299"/>
      <c r="MRW9" s="81"/>
      <c r="MRX9" s="63"/>
      <c r="MRY9" s="298"/>
      <c r="MRZ9" s="299"/>
      <c r="MSA9" s="81"/>
      <c r="MSB9" s="63"/>
      <c r="MSC9" s="298"/>
      <c r="MSD9" s="299"/>
      <c r="MSE9" s="81"/>
      <c r="MSF9" s="63"/>
      <c r="MSG9" s="298"/>
      <c r="MSH9" s="299"/>
      <c r="MSI9" s="81"/>
      <c r="MSJ9" s="63"/>
      <c r="MSK9" s="298"/>
      <c r="MSL9" s="299"/>
      <c r="MSM9" s="81"/>
      <c r="MSN9" s="63"/>
      <c r="MSO9" s="298"/>
      <c r="MSP9" s="299"/>
      <c r="MSQ9" s="81"/>
      <c r="MSR9" s="63"/>
      <c r="MSS9" s="298"/>
      <c r="MST9" s="299"/>
      <c r="MSU9" s="81"/>
      <c r="MSV9" s="63"/>
      <c r="MSW9" s="298"/>
      <c r="MSX9" s="299"/>
      <c r="MSY9" s="81"/>
      <c r="MSZ9" s="63"/>
      <c r="MTA9" s="298"/>
      <c r="MTB9" s="299"/>
      <c r="MTC9" s="81"/>
      <c r="MTD9" s="63"/>
      <c r="MTE9" s="298"/>
      <c r="MTF9" s="299"/>
      <c r="MTG9" s="81"/>
      <c r="MTH9" s="63"/>
      <c r="MTI9" s="298"/>
      <c r="MTJ9" s="299"/>
      <c r="MTK9" s="81"/>
      <c r="MTL9" s="63"/>
      <c r="MTM9" s="298"/>
      <c r="MTN9" s="299"/>
      <c r="MTO9" s="81"/>
      <c r="MTP9" s="63"/>
      <c r="MTQ9" s="298"/>
      <c r="MTR9" s="299"/>
      <c r="MTS9" s="81"/>
      <c r="MTT9" s="63"/>
      <c r="MTU9" s="298"/>
      <c r="MTV9" s="299"/>
      <c r="MTW9" s="81"/>
      <c r="MTX9" s="63"/>
      <c r="MTY9" s="298"/>
      <c r="MTZ9" s="299"/>
      <c r="MUA9" s="81"/>
      <c r="MUB9" s="63"/>
      <c r="MUC9" s="298"/>
      <c r="MUD9" s="299"/>
      <c r="MUE9" s="81"/>
      <c r="MUF9" s="63"/>
      <c r="MUG9" s="298"/>
      <c r="MUH9" s="299"/>
      <c r="MUI9" s="81"/>
      <c r="MUJ9" s="63"/>
      <c r="MUK9" s="298"/>
      <c r="MUL9" s="299"/>
      <c r="MUM9" s="81"/>
      <c r="MUN9" s="63"/>
      <c r="MUO9" s="298"/>
      <c r="MUP9" s="299"/>
      <c r="MUQ9" s="81"/>
      <c r="MUR9" s="63"/>
      <c r="MUS9" s="298"/>
      <c r="MUT9" s="299"/>
      <c r="MUU9" s="81"/>
      <c r="MUV9" s="63"/>
      <c r="MUW9" s="298"/>
      <c r="MUX9" s="299"/>
      <c r="MUY9" s="81"/>
      <c r="MUZ9" s="63"/>
      <c r="MVA9" s="298"/>
      <c r="MVB9" s="299"/>
      <c r="MVC9" s="81"/>
      <c r="MVD9" s="63"/>
      <c r="MVE9" s="298"/>
      <c r="MVF9" s="299"/>
      <c r="MVG9" s="81"/>
      <c r="MVH9" s="63"/>
      <c r="MVI9" s="298"/>
      <c r="MVJ9" s="299"/>
      <c r="MVK9" s="81"/>
      <c r="MVL9" s="63"/>
      <c r="MVM9" s="298"/>
      <c r="MVN9" s="299"/>
      <c r="MVO9" s="81"/>
      <c r="MVP9" s="63"/>
      <c r="MVQ9" s="298"/>
      <c r="MVR9" s="299"/>
      <c r="MVS9" s="81"/>
      <c r="MVT9" s="63"/>
      <c r="MVU9" s="298"/>
      <c r="MVV9" s="299"/>
      <c r="MVW9" s="81"/>
      <c r="MVX9" s="63"/>
      <c r="MVY9" s="298"/>
      <c r="MVZ9" s="299"/>
      <c r="MWA9" s="81"/>
      <c r="MWB9" s="63"/>
      <c r="MWC9" s="298"/>
      <c r="MWD9" s="299"/>
      <c r="MWE9" s="81"/>
      <c r="MWF9" s="63"/>
      <c r="MWG9" s="298"/>
      <c r="MWH9" s="299"/>
      <c r="MWI9" s="81"/>
      <c r="MWJ9" s="63"/>
      <c r="MWK9" s="298"/>
      <c r="MWL9" s="299"/>
      <c r="MWM9" s="81"/>
      <c r="MWN9" s="63"/>
      <c r="MWO9" s="298"/>
      <c r="MWP9" s="299"/>
      <c r="MWQ9" s="81"/>
      <c r="MWR9" s="63"/>
      <c r="MWS9" s="298"/>
      <c r="MWT9" s="299"/>
      <c r="MWU9" s="81"/>
      <c r="MWV9" s="63"/>
      <c r="MWW9" s="298"/>
      <c r="MWX9" s="299"/>
      <c r="MWY9" s="81"/>
      <c r="MWZ9" s="63"/>
      <c r="MXA9" s="298"/>
      <c r="MXB9" s="299"/>
      <c r="MXC9" s="81"/>
      <c r="MXD9" s="63"/>
      <c r="MXE9" s="298"/>
      <c r="MXF9" s="299"/>
      <c r="MXG9" s="81"/>
      <c r="MXH9" s="63"/>
      <c r="MXI9" s="298"/>
      <c r="MXJ9" s="299"/>
      <c r="MXK9" s="81"/>
      <c r="MXL9" s="63"/>
      <c r="MXM9" s="298"/>
      <c r="MXN9" s="299"/>
      <c r="MXO9" s="81"/>
      <c r="MXP9" s="63"/>
      <c r="MXQ9" s="298"/>
      <c r="MXR9" s="299"/>
      <c r="MXS9" s="81"/>
      <c r="MXT9" s="63"/>
      <c r="MXU9" s="298"/>
      <c r="MXV9" s="299"/>
      <c r="MXW9" s="81"/>
      <c r="MXX9" s="63"/>
      <c r="MXY9" s="298"/>
      <c r="MXZ9" s="299"/>
      <c r="MYA9" s="81"/>
      <c r="MYB9" s="63"/>
      <c r="MYC9" s="298"/>
      <c r="MYD9" s="299"/>
      <c r="MYE9" s="81"/>
      <c r="MYF9" s="63"/>
      <c r="MYG9" s="298"/>
      <c r="MYH9" s="299"/>
      <c r="MYI9" s="81"/>
      <c r="MYJ9" s="63"/>
      <c r="MYK9" s="298"/>
      <c r="MYL9" s="299"/>
      <c r="MYM9" s="81"/>
      <c r="MYN9" s="63"/>
      <c r="MYO9" s="298"/>
      <c r="MYP9" s="299"/>
      <c r="MYQ9" s="81"/>
      <c r="MYR9" s="63"/>
      <c r="MYS9" s="298"/>
      <c r="MYT9" s="299"/>
      <c r="MYU9" s="81"/>
      <c r="MYV9" s="63"/>
      <c r="MYW9" s="298"/>
      <c r="MYX9" s="299"/>
      <c r="MYY9" s="81"/>
      <c r="MYZ9" s="63"/>
      <c r="MZA9" s="298"/>
      <c r="MZB9" s="299"/>
      <c r="MZC9" s="81"/>
      <c r="MZD9" s="63"/>
      <c r="MZE9" s="298"/>
      <c r="MZF9" s="299"/>
      <c r="MZG9" s="81"/>
      <c r="MZH9" s="63"/>
      <c r="MZI9" s="298"/>
      <c r="MZJ9" s="299"/>
      <c r="MZK9" s="81"/>
      <c r="MZL9" s="63"/>
      <c r="MZM9" s="298"/>
      <c r="MZN9" s="299"/>
      <c r="MZO9" s="81"/>
      <c r="MZP9" s="63"/>
      <c r="MZQ9" s="298"/>
      <c r="MZR9" s="299"/>
      <c r="MZS9" s="81"/>
      <c r="MZT9" s="63"/>
      <c r="MZU9" s="298"/>
      <c r="MZV9" s="299"/>
      <c r="MZW9" s="81"/>
      <c r="MZX9" s="63"/>
      <c r="MZY9" s="298"/>
      <c r="MZZ9" s="299"/>
      <c r="NAA9" s="81"/>
      <c r="NAB9" s="63"/>
      <c r="NAC9" s="298"/>
      <c r="NAD9" s="299"/>
      <c r="NAE9" s="81"/>
      <c r="NAF9" s="63"/>
      <c r="NAG9" s="298"/>
      <c r="NAH9" s="299"/>
      <c r="NAI9" s="81"/>
      <c r="NAJ9" s="63"/>
      <c r="NAK9" s="298"/>
      <c r="NAL9" s="299"/>
      <c r="NAM9" s="81"/>
      <c r="NAN9" s="63"/>
      <c r="NAO9" s="298"/>
      <c r="NAP9" s="299"/>
      <c r="NAQ9" s="81"/>
      <c r="NAR9" s="63"/>
      <c r="NAS9" s="298"/>
      <c r="NAT9" s="299"/>
      <c r="NAU9" s="81"/>
      <c r="NAV9" s="63"/>
      <c r="NAW9" s="298"/>
      <c r="NAX9" s="299"/>
      <c r="NAY9" s="81"/>
      <c r="NAZ9" s="63"/>
      <c r="NBA9" s="298"/>
      <c r="NBB9" s="299"/>
      <c r="NBC9" s="81"/>
      <c r="NBD9" s="63"/>
      <c r="NBE9" s="298"/>
      <c r="NBF9" s="299"/>
      <c r="NBG9" s="81"/>
      <c r="NBH9" s="63"/>
      <c r="NBI9" s="298"/>
      <c r="NBJ9" s="299"/>
      <c r="NBK9" s="81"/>
      <c r="NBL9" s="63"/>
      <c r="NBM9" s="298"/>
      <c r="NBN9" s="299"/>
      <c r="NBO9" s="81"/>
      <c r="NBP9" s="63"/>
      <c r="NBQ9" s="298"/>
      <c r="NBR9" s="299"/>
      <c r="NBS9" s="81"/>
      <c r="NBT9" s="63"/>
      <c r="NBU9" s="298"/>
      <c r="NBV9" s="299"/>
      <c r="NBW9" s="81"/>
      <c r="NBX9" s="63"/>
      <c r="NBY9" s="298"/>
      <c r="NBZ9" s="299"/>
      <c r="NCA9" s="81"/>
      <c r="NCB9" s="63"/>
      <c r="NCC9" s="298"/>
      <c r="NCD9" s="299"/>
      <c r="NCE9" s="81"/>
      <c r="NCF9" s="63"/>
      <c r="NCG9" s="298"/>
      <c r="NCH9" s="299"/>
      <c r="NCI9" s="81"/>
      <c r="NCJ9" s="63"/>
      <c r="NCK9" s="298"/>
      <c r="NCL9" s="299"/>
      <c r="NCM9" s="81"/>
      <c r="NCN9" s="63"/>
      <c r="NCO9" s="298"/>
      <c r="NCP9" s="299"/>
      <c r="NCQ9" s="81"/>
      <c r="NCR9" s="63"/>
      <c r="NCS9" s="298"/>
      <c r="NCT9" s="299"/>
      <c r="NCU9" s="81"/>
      <c r="NCV9" s="63"/>
      <c r="NCW9" s="298"/>
      <c r="NCX9" s="299"/>
      <c r="NCY9" s="81"/>
      <c r="NCZ9" s="63"/>
      <c r="NDA9" s="298"/>
      <c r="NDB9" s="299"/>
      <c r="NDC9" s="81"/>
      <c r="NDD9" s="63"/>
      <c r="NDE9" s="298"/>
      <c r="NDF9" s="299"/>
      <c r="NDG9" s="81"/>
      <c r="NDH9" s="63"/>
      <c r="NDI9" s="298"/>
      <c r="NDJ9" s="299"/>
      <c r="NDK9" s="81"/>
      <c r="NDL9" s="63"/>
      <c r="NDM9" s="298"/>
      <c r="NDN9" s="299"/>
      <c r="NDO9" s="81"/>
      <c r="NDP9" s="63"/>
      <c r="NDQ9" s="298"/>
      <c r="NDR9" s="299"/>
      <c r="NDS9" s="81"/>
      <c r="NDT9" s="63"/>
      <c r="NDU9" s="298"/>
      <c r="NDV9" s="299"/>
      <c r="NDW9" s="81"/>
      <c r="NDX9" s="63"/>
      <c r="NDY9" s="298"/>
      <c r="NDZ9" s="299"/>
      <c r="NEA9" s="81"/>
      <c r="NEB9" s="63"/>
      <c r="NEC9" s="298"/>
      <c r="NED9" s="299"/>
      <c r="NEE9" s="81"/>
      <c r="NEF9" s="63"/>
      <c r="NEG9" s="298"/>
      <c r="NEH9" s="299"/>
      <c r="NEI9" s="81"/>
      <c r="NEJ9" s="63"/>
      <c r="NEK9" s="298"/>
      <c r="NEL9" s="299"/>
      <c r="NEM9" s="81"/>
      <c r="NEN9" s="63"/>
      <c r="NEO9" s="298"/>
      <c r="NEP9" s="299"/>
      <c r="NEQ9" s="81"/>
      <c r="NER9" s="63"/>
      <c r="NES9" s="298"/>
      <c r="NET9" s="299"/>
      <c r="NEU9" s="81"/>
      <c r="NEV9" s="63"/>
      <c r="NEW9" s="298"/>
      <c r="NEX9" s="299"/>
      <c r="NEY9" s="81"/>
      <c r="NEZ9" s="63"/>
      <c r="NFA9" s="298"/>
      <c r="NFB9" s="299"/>
      <c r="NFC9" s="81"/>
      <c r="NFD9" s="63"/>
      <c r="NFE9" s="298"/>
      <c r="NFF9" s="299"/>
      <c r="NFG9" s="81"/>
      <c r="NFH9" s="63"/>
      <c r="NFI9" s="298"/>
      <c r="NFJ9" s="299"/>
      <c r="NFK9" s="81"/>
      <c r="NFL9" s="63"/>
      <c r="NFM9" s="298"/>
      <c r="NFN9" s="299"/>
      <c r="NFO9" s="81"/>
      <c r="NFP9" s="63"/>
      <c r="NFQ9" s="298"/>
      <c r="NFR9" s="299"/>
      <c r="NFS9" s="81"/>
      <c r="NFT9" s="63"/>
      <c r="NFU9" s="298"/>
      <c r="NFV9" s="299"/>
      <c r="NFW9" s="81"/>
      <c r="NFX9" s="63"/>
      <c r="NFY9" s="298"/>
      <c r="NFZ9" s="299"/>
      <c r="NGA9" s="81"/>
      <c r="NGB9" s="63"/>
      <c r="NGC9" s="298"/>
      <c r="NGD9" s="299"/>
      <c r="NGE9" s="81"/>
      <c r="NGF9" s="63"/>
      <c r="NGG9" s="298"/>
      <c r="NGH9" s="299"/>
      <c r="NGI9" s="81"/>
      <c r="NGJ9" s="63"/>
      <c r="NGK9" s="298"/>
      <c r="NGL9" s="299"/>
      <c r="NGM9" s="81"/>
      <c r="NGN9" s="63"/>
      <c r="NGO9" s="298"/>
      <c r="NGP9" s="299"/>
      <c r="NGQ9" s="81"/>
      <c r="NGR9" s="63"/>
      <c r="NGS9" s="298"/>
      <c r="NGT9" s="299"/>
      <c r="NGU9" s="81"/>
      <c r="NGV9" s="63"/>
      <c r="NGW9" s="298"/>
      <c r="NGX9" s="299"/>
      <c r="NGY9" s="81"/>
      <c r="NGZ9" s="63"/>
      <c r="NHA9" s="298"/>
      <c r="NHB9" s="299"/>
      <c r="NHC9" s="81"/>
      <c r="NHD9" s="63"/>
      <c r="NHE9" s="298"/>
      <c r="NHF9" s="299"/>
      <c r="NHG9" s="81"/>
      <c r="NHH9" s="63"/>
      <c r="NHI9" s="298"/>
      <c r="NHJ9" s="299"/>
      <c r="NHK9" s="81"/>
      <c r="NHL9" s="63"/>
      <c r="NHM9" s="298"/>
      <c r="NHN9" s="299"/>
      <c r="NHO9" s="81"/>
      <c r="NHP9" s="63"/>
      <c r="NHQ9" s="298"/>
      <c r="NHR9" s="299"/>
      <c r="NHS9" s="81"/>
      <c r="NHT9" s="63"/>
      <c r="NHU9" s="298"/>
      <c r="NHV9" s="299"/>
      <c r="NHW9" s="81"/>
      <c r="NHX9" s="63"/>
      <c r="NHY9" s="298"/>
      <c r="NHZ9" s="299"/>
      <c r="NIA9" s="81"/>
      <c r="NIB9" s="63"/>
      <c r="NIC9" s="298"/>
      <c r="NID9" s="299"/>
      <c r="NIE9" s="81"/>
      <c r="NIF9" s="63"/>
      <c r="NIG9" s="298"/>
      <c r="NIH9" s="299"/>
      <c r="NII9" s="81"/>
      <c r="NIJ9" s="63"/>
      <c r="NIK9" s="298"/>
      <c r="NIL9" s="299"/>
      <c r="NIM9" s="81"/>
      <c r="NIN9" s="63"/>
      <c r="NIO9" s="298"/>
      <c r="NIP9" s="299"/>
      <c r="NIQ9" s="81"/>
      <c r="NIR9" s="63"/>
      <c r="NIS9" s="298"/>
      <c r="NIT9" s="299"/>
      <c r="NIU9" s="81"/>
      <c r="NIV9" s="63"/>
      <c r="NIW9" s="298"/>
      <c r="NIX9" s="299"/>
      <c r="NIY9" s="81"/>
      <c r="NIZ9" s="63"/>
      <c r="NJA9" s="298"/>
      <c r="NJB9" s="299"/>
      <c r="NJC9" s="81"/>
      <c r="NJD9" s="63"/>
      <c r="NJE9" s="298"/>
      <c r="NJF9" s="299"/>
      <c r="NJG9" s="81"/>
      <c r="NJH9" s="63"/>
      <c r="NJI9" s="298"/>
      <c r="NJJ9" s="299"/>
      <c r="NJK9" s="81"/>
      <c r="NJL9" s="63"/>
      <c r="NJM9" s="298"/>
      <c r="NJN9" s="299"/>
      <c r="NJO9" s="81"/>
      <c r="NJP9" s="63"/>
      <c r="NJQ9" s="298"/>
      <c r="NJR9" s="299"/>
      <c r="NJS9" s="81"/>
      <c r="NJT9" s="63"/>
      <c r="NJU9" s="298"/>
      <c r="NJV9" s="299"/>
      <c r="NJW9" s="81"/>
      <c r="NJX9" s="63"/>
      <c r="NJY9" s="298"/>
      <c r="NJZ9" s="299"/>
      <c r="NKA9" s="81"/>
      <c r="NKB9" s="63"/>
      <c r="NKC9" s="298"/>
      <c r="NKD9" s="299"/>
      <c r="NKE9" s="81"/>
      <c r="NKF9" s="63"/>
      <c r="NKG9" s="298"/>
      <c r="NKH9" s="299"/>
      <c r="NKI9" s="81"/>
      <c r="NKJ9" s="63"/>
      <c r="NKK9" s="298"/>
      <c r="NKL9" s="299"/>
      <c r="NKM9" s="81"/>
      <c r="NKN9" s="63"/>
      <c r="NKO9" s="298"/>
      <c r="NKP9" s="299"/>
      <c r="NKQ9" s="81"/>
      <c r="NKR9" s="63"/>
      <c r="NKS9" s="298"/>
      <c r="NKT9" s="299"/>
      <c r="NKU9" s="81"/>
      <c r="NKV9" s="63"/>
      <c r="NKW9" s="298"/>
      <c r="NKX9" s="299"/>
      <c r="NKY9" s="81"/>
      <c r="NKZ9" s="63"/>
      <c r="NLA9" s="298"/>
      <c r="NLB9" s="299"/>
      <c r="NLC9" s="81"/>
      <c r="NLD9" s="63"/>
      <c r="NLE9" s="298"/>
      <c r="NLF9" s="299"/>
      <c r="NLG9" s="81"/>
      <c r="NLH9" s="63"/>
      <c r="NLI9" s="298"/>
      <c r="NLJ9" s="299"/>
      <c r="NLK9" s="81"/>
      <c r="NLL9" s="63"/>
      <c r="NLM9" s="298"/>
      <c r="NLN9" s="299"/>
      <c r="NLO9" s="81"/>
      <c r="NLP9" s="63"/>
      <c r="NLQ9" s="298"/>
      <c r="NLR9" s="299"/>
      <c r="NLS9" s="81"/>
      <c r="NLT9" s="63"/>
      <c r="NLU9" s="298"/>
      <c r="NLV9" s="299"/>
      <c r="NLW9" s="81"/>
      <c r="NLX9" s="63"/>
      <c r="NLY9" s="298"/>
      <c r="NLZ9" s="299"/>
      <c r="NMA9" s="81"/>
      <c r="NMB9" s="63"/>
      <c r="NMC9" s="298"/>
      <c r="NMD9" s="299"/>
      <c r="NME9" s="81"/>
      <c r="NMF9" s="63"/>
      <c r="NMG9" s="298"/>
      <c r="NMH9" s="299"/>
      <c r="NMI9" s="81"/>
      <c r="NMJ9" s="63"/>
      <c r="NMK9" s="298"/>
      <c r="NML9" s="299"/>
      <c r="NMM9" s="81"/>
      <c r="NMN9" s="63"/>
      <c r="NMO9" s="298"/>
      <c r="NMP9" s="299"/>
      <c r="NMQ9" s="81"/>
      <c r="NMR9" s="63"/>
      <c r="NMS9" s="298"/>
      <c r="NMT9" s="299"/>
      <c r="NMU9" s="81"/>
      <c r="NMV9" s="63"/>
      <c r="NMW9" s="298"/>
      <c r="NMX9" s="299"/>
      <c r="NMY9" s="81"/>
      <c r="NMZ9" s="63"/>
      <c r="NNA9" s="298"/>
      <c r="NNB9" s="299"/>
      <c r="NNC9" s="81"/>
      <c r="NND9" s="63"/>
      <c r="NNE9" s="298"/>
      <c r="NNF9" s="299"/>
      <c r="NNG9" s="81"/>
      <c r="NNH9" s="63"/>
      <c r="NNI9" s="298"/>
      <c r="NNJ9" s="299"/>
      <c r="NNK9" s="81"/>
      <c r="NNL9" s="63"/>
      <c r="NNM9" s="298"/>
      <c r="NNN9" s="299"/>
      <c r="NNO9" s="81"/>
      <c r="NNP9" s="63"/>
      <c r="NNQ9" s="298"/>
      <c r="NNR9" s="299"/>
      <c r="NNS9" s="81"/>
      <c r="NNT9" s="63"/>
      <c r="NNU9" s="298"/>
      <c r="NNV9" s="299"/>
      <c r="NNW9" s="81"/>
      <c r="NNX9" s="63"/>
      <c r="NNY9" s="298"/>
      <c r="NNZ9" s="299"/>
      <c r="NOA9" s="81"/>
      <c r="NOB9" s="63"/>
      <c r="NOC9" s="298"/>
      <c r="NOD9" s="299"/>
      <c r="NOE9" s="81"/>
      <c r="NOF9" s="63"/>
      <c r="NOG9" s="298"/>
      <c r="NOH9" s="299"/>
      <c r="NOI9" s="81"/>
      <c r="NOJ9" s="63"/>
      <c r="NOK9" s="298"/>
      <c r="NOL9" s="299"/>
      <c r="NOM9" s="81"/>
      <c r="NON9" s="63"/>
      <c r="NOO9" s="298"/>
      <c r="NOP9" s="299"/>
      <c r="NOQ9" s="81"/>
      <c r="NOR9" s="63"/>
      <c r="NOS9" s="298"/>
      <c r="NOT9" s="299"/>
      <c r="NOU9" s="81"/>
      <c r="NOV9" s="63"/>
      <c r="NOW9" s="298"/>
      <c r="NOX9" s="299"/>
      <c r="NOY9" s="81"/>
      <c r="NOZ9" s="63"/>
      <c r="NPA9" s="298"/>
      <c r="NPB9" s="299"/>
      <c r="NPC9" s="81"/>
      <c r="NPD9" s="63"/>
      <c r="NPE9" s="298"/>
      <c r="NPF9" s="299"/>
      <c r="NPG9" s="81"/>
      <c r="NPH9" s="63"/>
      <c r="NPI9" s="298"/>
      <c r="NPJ9" s="299"/>
      <c r="NPK9" s="81"/>
      <c r="NPL9" s="63"/>
      <c r="NPM9" s="298"/>
      <c r="NPN9" s="299"/>
      <c r="NPO9" s="81"/>
      <c r="NPP9" s="63"/>
      <c r="NPQ9" s="298"/>
      <c r="NPR9" s="299"/>
      <c r="NPS9" s="81"/>
      <c r="NPT9" s="63"/>
      <c r="NPU9" s="298"/>
      <c r="NPV9" s="299"/>
      <c r="NPW9" s="81"/>
      <c r="NPX9" s="63"/>
      <c r="NPY9" s="298"/>
      <c r="NPZ9" s="299"/>
      <c r="NQA9" s="81"/>
      <c r="NQB9" s="63"/>
      <c r="NQC9" s="298"/>
      <c r="NQD9" s="299"/>
      <c r="NQE9" s="81"/>
      <c r="NQF9" s="63"/>
      <c r="NQG9" s="298"/>
      <c r="NQH9" s="299"/>
      <c r="NQI9" s="81"/>
      <c r="NQJ9" s="63"/>
      <c r="NQK9" s="298"/>
      <c r="NQL9" s="299"/>
      <c r="NQM9" s="81"/>
      <c r="NQN9" s="63"/>
      <c r="NQO9" s="298"/>
      <c r="NQP9" s="299"/>
      <c r="NQQ9" s="81"/>
      <c r="NQR9" s="63"/>
      <c r="NQS9" s="298"/>
      <c r="NQT9" s="299"/>
      <c r="NQU9" s="81"/>
      <c r="NQV9" s="63"/>
      <c r="NQW9" s="298"/>
      <c r="NQX9" s="299"/>
      <c r="NQY9" s="81"/>
      <c r="NQZ9" s="63"/>
      <c r="NRA9" s="298"/>
      <c r="NRB9" s="299"/>
      <c r="NRC9" s="81"/>
      <c r="NRD9" s="63"/>
      <c r="NRE9" s="298"/>
      <c r="NRF9" s="299"/>
      <c r="NRG9" s="81"/>
      <c r="NRH9" s="63"/>
      <c r="NRI9" s="298"/>
      <c r="NRJ9" s="299"/>
      <c r="NRK9" s="81"/>
      <c r="NRL9" s="63"/>
      <c r="NRM9" s="298"/>
      <c r="NRN9" s="299"/>
      <c r="NRO9" s="81"/>
      <c r="NRP9" s="63"/>
      <c r="NRQ9" s="298"/>
      <c r="NRR9" s="299"/>
      <c r="NRS9" s="81"/>
      <c r="NRT9" s="63"/>
      <c r="NRU9" s="298"/>
      <c r="NRV9" s="299"/>
      <c r="NRW9" s="81"/>
      <c r="NRX9" s="63"/>
      <c r="NRY9" s="298"/>
      <c r="NRZ9" s="299"/>
      <c r="NSA9" s="81"/>
      <c r="NSB9" s="63"/>
      <c r="NSC9" s="298"/>
      <c r="NSD9" s="299"/>
      <c r="NSE9" s="81"/>
      <c r="NSF9" s="63"/>
      <c r="NSG9" s="298"/>
      <c r="NSH9" s="299"/>
      <c r="NSI9" s="81"/>
      <c r="NSJ9" s="63"/>
      <c r="NSK9" s="298"/>
      <c r="NSL9" s="299"/>
      <c r="NSM9" s="81"/>
      <c r="NSN9" s="63"/>
      <c r="NSO9" s="298"/>
      <c r="NSP9" s="299"/>
      <c r="NSQ9" s="81"/>
      <c r="NSR9" s="63"/>
      <c r="NSS9" s="298"/>
      <c r="NST9" s="299"/>
      <c r="NSU9" s="81"/>
      <c r="NSV9" s="63"/>
      <c r="NSW9" s="298"/>
      <c r="NSX9" s="299"/>
      <c r="NSY9" s="81"/>
      <c r="NSZ9" s="63"/>
      <c r="NTA9" s="298"/>
      <c r="NTB9" s="299"/>
      <c r="NTC9" s="81"/>
      <c r="NTD9" s="63"/>
      <c r="NTE9" s="298"/>
      <c r="NTF9" s="299"/>
      <c r="NTG9" s="81"/>
      <c r="NTH9" s="63"/>
      <c r="NTI9" s="298"/>
      <c r="NTJ9" s="299"/>
      <c r="NTK9" s="81"/>
      <c r="NTL9" s="63"/>
      <c r="NTM9" s="298"/>
      <c r="NTN9" s="299"/>
      <c r="NTO9" s="81"/>
      <c r="NTP9" s="63"/>
      <c r="NTQ9" s="298"/>
      <c r="NTR9" s="299"/>
      <c r="NTS9" s="81"/>
      <c r="NTT9" s="63"/>
      <c r="NTU9" s="298"/>
      <c r="NTV9" s="299"/>
      <c r="NTW9" s="81"/>
      <c r="NTX9" s="63"/>
      <c r="NTY9" s="298"/>
      <c r="NTZ9" s="299"/>
      <c r="NUA9" s="81"/>
      <c r="NUB9" s="63"/>
      <c r="NUC9" s="298"/>
      <c r="NUD9" s="299"/>
      <c r="NUE9" s="81"/>
      <c r="NUF9" s="63"/>
      <c r="NUG9" s="298"/>
      <c r="NUH9" s="299"/>
      <c r="NUI9" s="81"/>
      <c r="NUJ9" s="63"/>
      <c r="NUK9" s="298"/>
      <c r="NUL9" s="299"/>
      <c r="NUM9" s="81"/>
      <c r="NUN9" s="63"/>
      <c r="NUO9" s="298"/>
      <c r="NUP9" s="299"/>
      <c r="NUQ9" s="81"/>
      <c r="NUR9" s="63"/>
      <c r="NUS9" s="298"/>
      <c r="NUT9" s="299"/>
      <c r="NUU9" s="81"/>
      <c r="NUV9" s="63"/>
      <c r="NUW9" s="298"/>
      <c r="NUX9" s="299"/>
      <c r="NUY9" s="81"/>
      <c r="NUZ9" s="63"/>
      <c r="NVA9" s="298"/>
      <c r="NVB9" s="299"/>
      <c r="NVC9" s="81"/>
      <c r="NVD9" s="63"/>
      <c r="NVE9" s="298"/>
      <c r="NVF9" s="299"/>
      <c r="NVG9" s="81"/>
      <c r="NVH9" s="63"/>
      <c r="NVI9" s="298"/>
      <c r="NVJ9" s="299"/>
      <c r="NVK9" s="81"/>
      <c r="NVL9" s="63"/>
      <c r="NVM9" s="298"/>
      <c r="NVN9" s="299"/>
      <c r="NVO9" s="81"/>
      <c r="NVP9" s="63"/>
      <c r="NVQ9" s="298"/>
      <c r="NVR9" s="299"/>
      <c r="NVS9" s="81"/>
      <c r="NVT9" s="63"/>
      <c r="NVU9" s="298"/>
      <c r="NVV9" s="299"/>
      <c r="NVW9" s="81"/>
      <c r="NVX9" s="63"/>
      <c r="NVY9" s="298"/>
      <c r="NVZ9" s="299"/>
      <c r="NWA9" s="81"/>
      <c r="NWB9" s="63"/>
      <c r="NWC9" s="298"/>
      <c r="NWD9" s="299"/>
      <c r="NWE9" s="81"/>
      <c r="NWF9" s="63"/>
      <c r="NWG9" s="298"/>
      <c r="NWH9" s="299"/>
      <c r="NWI9" s="81"/>
      <c r="NWJ9" s="63"/>
      <c r="NWK9" s="298"/>
      <c r="NWL9" s="299"/>
      <c r="NWM9" s="81"/>
      <c r="NWN9" s="63"/>
      <c r="NWO9" s="298"/>
      <c r="NWP9" s="299"/>
      <c r="NWQ9" s="81"/>
      <c r="NWR9" s="63"/>
      <c r="NWS9" s="298"/>
      <c r="NWT9" s="299"/>
      <c r="NWU9" s="81"/>
      <c r="NWV9" s="63"/>
      <c r="NWW9" s="298"/>
      <c r="NWX9" s="299"/>
      <c r="NWY9" s="81"/>
      <c r="NWZ9" s="63"/>
      <c r="NXA9" s="298"/>
      <c r="NXB9" s="299"/>
      <c r="NXC9" s="81"/>
      <c r="NXD9" s="63"/>
      <c r="NXE9" s="298"/>
      <c r="NXF9" s="299"/>
      <c r="NXG9" s="81"/>
      <c r="NXH9" s="63"/>
      <c r="NXI9" s="298"/>
      <c r="NXJ9" s="299"/>
      <c r="NXK9" s="81"/>
      <c r="NXL9" s="63"/>
      <c r="NXM9" s="298"/>
      <c r="NXN9" s="299"/>
      <c r="NXO9" s="81"/>
      <c r="NXP9" s="63"/>
      <c r="NXQ9" s="298"/>
      <c r="NXR9" s="299"/>
      <c r="NXS9" s="81"/>
      <c r="NXT9" s="63"/>
      <c r="NXU9" s="298"/>
      <c r="NXV9" s="299"/>
      <c r="NXW9" s="81"/>
      <c r="NXX9" s="63"/>
      <c r="NXY9" s="298"/>
      <c r="NXZ9" s="299"/>
      <c r="NYA9" s="81"/>
      <c r="NYB9" s="63"/>
      <c r="NYC9" s="298"/>
      <c r="NYD9" s="299"/>
      <c r="NYE9" s="81"/>
      <c r="NYF9" s="63"/>
      <c r="NYG9" s="298"/>
      <c r="NYH9" s="299"/>
      <c r="NYI9" s="81"/>
      <c r="NYJ9" s="63"/>
      <c r="NYK9" s="298"/>
      <c r="NYL9" s="299"/>
      <c r="NYM9" s="81"/>
      <c r="NYN9" s="63"/>
      <c r="NYO9" s="298"/>
      <c r="NYP9" s="299"/>
      <c r="NYQ9" s="81"/>
      <c r="NYR9" s="63"/>
      <c r="NYS9" s="298"/>
      <c r="NYT9" s="299"/>
      <c r="NYU9" s="81"/>
      <c r="NYV9" s="63"/>
      <c r="NYW9" s="298"/>
      <c r="NYX9" s="299"/>
      <c r="NYY9" s="81"/>
      <c r="NYZ9" s="63"/>
      <c r="NZA9" s="298"/>
      <c r="NZB9" s="299"/>
      <c r="NZC9" s="81"/>
      <c r="NZD9" s="63"/>
      <c r="NZE9" s="298"/>
      <c r="NZF9" s="299"/>
      <c r="NZG9" s="81"/>
      <c r="NZH9" s="63"/>
      <c r="NZI9" s="298"/>
      <c r="NZJ9" s="299"/>
      <c r="NZK9" s="81"/>
      <c r="NZL9" s="63"/>
      <c r="NZM9" s="298"/>
      <c r="NZN9" s="299"/>
      <c r="NZO9" s="81"/>
      <c r="NZP9" s="63"/>
      <c r="NZQ9" s="298"/>
      <c r="NZR9" s="299"/>
      <c r="NZS9" s="81"/>
      <c r="NZT9" s="63"/>
      <c r="NZU9" s="298"/>
      <c r="NZV9" s="299"/>
      <c r="NZW9" s="81"/>
      <c r="NZX9" s="63"/>
      <c r="NZY9" s="298"/>
      <c r="NZZ9" s="299"/>
      <c r="OAA9" s="81"/>
      <c r="OAB9" s="63"/>
      <c r="OAC9" s="298"/>
      <c r="OAD9" s="299"/>
      <c r="OAE9" s="81"/>
      <c r="OAF9" s="63"/>
      <c r="OAG9" s="298"/>
      <c r="OAH9" s="299"/>
      <c r="OAI9" s="81"/>
      <c r="OAJ9" s="63"/>
      <c r="OAK9" s="298"/>
      <c r="OAL9" s="299"/>
      <c r="OAM9" s="81"/>
      <c r="OAN9" s="63"/>
      <c r="OAO9" s="298"/>
      <c r="OAP9" s="299"/>
      <c r="OAQ9" s="81"/>
      <c r="OAR9" s="63"/>
      <c r="OAS9" s="298"/>
      <c r="OAT9" s="299"/>
      <c r="OAU9" s="81"/>
      <c r="OAV9" s="63"/>
      <c r="OAW9" s="298"/>
      <c r="OAX9" s="299"/>
      <c r="OAY9" s="81"/>
      <c r="OAZ9" s="63"/>
      <c r="OBA9" s="298"/>
      <c r="OBB9" s="299"/>
      <c r="OBC9" s="81"/>
      <c r="OBD9" s="63"/>
      <c r="OBE9" s="298"/>
      <c r="OBF9" s="299"/>
      <c r="OBG9" s="81"/>
      <c r="OBH9" s="63"/>
      <c r="OBI9" s="298"/>
      <c r="OBJ9" s="299"/>
      <c r="OBK9" s="81"/>
      <c r="OBL9" s="63"/>
      <c r="OBM9" s="298"/>
      <c r="OBN9" s="299"/>
      <c r="OBO9" s="81"/>
      <c r="OBP9" s="63"/>
      <c r="OBQ9" s="298"/>
      <c r="OBR9" s="299"/>
      <c r="OBS9" s="81"/>
      <c r="OBT9" s="63"/>
      <c r="OBU9" s="298"/>
      <c r="OBV9" s="299"/>
      <c r="OBW9" s="81"/>
      <c r="OBX9" s="63"/>
      <c r="OBY9" s="298"/>
      <c r="OBZ9" s="299"/>
      <c r="OCA9" s="81"/>
      <c r="OCB9" s="63"/>
      <c r="OCC9" s="298"/>
      <c r="OCD9" s="299"/>
      <c r="OCE9" s="81"/>
      <c r="OCF9" s="63"/>
      <c r="OCG9" s="298"/>
      <c r="OCH9" s="299"/>
      <c r="OCI9" s="81"/>
      <c r="OCJ9" s="63"/>
      <c r="OCK9" s="298"/>
      <c r="OCL9" s="299"/>
      <c r="OCM9" s="81"/>
      <c r="OCN9" s="63"/>
      <c r="OCO9" s="298"/>
      <c r="OCP9" s="299"/>
      <c r="OCQ9" s="81"/>
      <c r="OCR9" s="63"/>
      <c r="OCS9" s="298"/>
      <c r="OCT9" s="299"/>
      <c r="OCU9" s="81"/>
      <c r="OCV9" s="63"/>
      <c r="OCW9" s="298"/>
      <c r="OCX9" s="299"/>
      <c r="OCY9" s="81"/>
      <c r="OCZ9" s="63"/>
      <c r="ODA9" s="298"/>
      <c r="ODB9" s="299"/>
      <c r="ODC9" s="81"/>
      <c r="ODD9" s="63"/>
      <c r="ODE9" s="298"/>
      <c r="ODF9" s="299"/>
      <c r="ODG9" s="81"/>
      <c r="ODH9" s="63"/>
      <c r="ODI9" s="298"/>
      <c r="ODJ9" s="299"/>
      <c r="ODK9" s="81"/>
      <c r="ODL9" s="63"/>
      <c r="ODM9" s="298"/>
      <c r="ODN9" s="299"/>
      <c r="ODO9" s="81"/>
      <c r="ODP9" s="63"/>
      <c r="ODQ9" s="298"/>
      <c r="ODR9" s="299"/>
      <c r="ODS9" s="81"/>
      <c r="ODT9" s="63"/>
      <c r="ODU9" s="298"/>
      <c r="ODV9" s="299"/>
      <c r="ODW9" s="81"/>
      <c r="ODX9" s="63"/>
      <c r="ODY9" s="298"/>
      <c r="ODZ9" s="299"/>
      <c r="OEA9" s="81"/>
      <c r="OEB9" s="63"/>
      <c r="OEC9" s="298"/>
      <c r="OED9" s="299"/>
      <c r="OEE9" s="81"/>
      <c r="OEF9" s="63"/>
      <c r="OEG9" s="298"/>
      <c r="OEH9" s="299"/>
      <c r="OEI9" s="81"/>
      <c r="OEJ9" s="63"/>
      <c r="OEK9" s="298"/>
      <c r="OEL9" s="299"/>
      <c r="OEM9" s="81"/>
      <c r="OEN9" s="63"/>
      <c r="OEO9" s="298"/>
      <c r="OEP9" s="299"/>
      <c r="OEQ9" s="81"/>
      <c r="OER9" s="63"/>
      <c r="OES9" s="298"/>
      <c r="OET9" s="299"/>
      <c r="OEU9" s="81"/>
      <c r="OEV9" s="63"/>
      <c r="OEW9" s="298"/>
      <c r="OEX9" s="299"/>
      <c r="OEY9" s="81"/>
      <c r="OEZ9" s="63"/>
      <c r="OFA9" s="298"/>
      <c r="OFB9" s="299"/>
      <c r="OFC9" s="81"/>
      <c r="OFD9" s="63"/>
      <c r="OFE9" s="298"/>
      <c r="OFF9" s="299"/>
      <c r="OFG9" s="81"/>
      <c r="OFH9" s="63"/>
      <c r="OFI9" s="298"/>
      <c r="OFJ9" s="299"/>
      <c r="OFK9" s="81"/>
      <c r="OFL9" s="63"/>
      <c r="OFM9" s="298"/>
      <c r="OFN9" s="299"/>
      <c r="OFO9" s="81"/>
      <c r="OFP9" s="63"/>
      <c r="OFQ9" s="298"/>
      <c r="OFR9" s="299"/>
      <c r="OFS9" s="81"/>
      <c r="OFT9" s="63"/>
      <c r="OFU9" s="298"/>
      <c r="OFV9" s="299"/>
      <c r="OFW9" s="81"/>
      <c r="OFX9" s="63"/>
      <c r="OFY9" s="298"/>
      <c r="OFZ9" s="299"/>
      <c r="OGA9" s="81"/>
      <c r="OGB9" s="63"/>
      <c r="OGC9" s="298"/>
      <c r="OGD9" s="299"/>
      <c r="OGE9" s="81"/>
      <c r="OGF9" s="63"/>
      <c r="OGG9" s="298"/>
      <c r="OGH9" s="299"/>
      <c r="OGI9" s="81"/>
      <c r="OGJ9" s="63"/>
      <c r="OGK9" s="298"/>
      <c r="OGL9" s="299"/>
      <c r="OGM9" s="81"/>
      <c r="OGN9" s="63"/>
      <c r="OGO9" s="298"/>
      <c r="OGP9" s="299"/>
      <c r="OGQ9" s="81"/>
      <c r="OGR9" s="63"/>
      <c r="OGS9" s="298"/>
      <c r="OGT9" s="299"/>
      <c r="OGU9" s="81"/>
      <c r="OGV9" s="63"/>
      <c r="OGW9" s="298"/>
      <c r="OGX9" s="299"/>
      <c r="OGY9" s="81"/>
      <c r="OGZ9" s="63"/>
      <c r="OHA9" s="298"/>
      <c r="OHB9" s="299"/>
      <c r="OHC9" s="81"/>
      <c r="OHD9" s="63"/>
      <c r="OHE9" s="298"/>
      <c r="OHF9" s="299"/>
      <c r="OHG9" s="81"/>
      <c r="OHH9" s="63"/>
      <c r="OHI9" s="298"/>
      <c r="OHJ9" s="299"/>
      <c r="OHK9" s="81"/>
      <c r="OHL9" s="63"/>
      <c r="OHM9" s="298"/>
      <c r="OHN9" s="299"/>
      <c r="OHO9" s="81"/>
      <c r="OHP9" s="63"/>
      <c r="OHQ9" s="298"/>
      <c r="OHR9" s="299"/>
      <c r="OHS9" s="81"/>
      <c r="OHT9" s="63"/>
      <c r="OHU9" s="298"/>
      <c r="OHV9" s="299"/>
      <c r="OHW9" s="81"/>
      <c r="OHX9" s="63"/>
      <c r="OHY9" s="298"/>
      <c r="OHZ9" s="299"/>
      <c r="OIA9" s="81"/>
      <c r="OIB9" s="63"/>
      <c r="OIC9" s="298"/>
      <c r="OID9" s="299"/>
      <c r="OIE9" s="81"/>
      <c r="OIF9" s="63"/>
      <c r="OIG9" s="298"/>
      <c r="OIH9" s="299"/>
      <c r="OII9" s="81"/>
      <c r="OIJ9" s="63"/>
      <c r="OIK9" s="298"/>
      <c r="OIL9" s="299"/>
      <c r="OIM9" s="81"/>
      <c r="OIN9" s="63"/>
      <c r="OIO9" s="298"/>
      <c r="OIP9" s="299"/>
      <c r="OIQ9" s="81"/>
      <c r="OIR9" s="63"/>
      <c r="OIS9" s="298"/>
      <c r="OIT9" s="299"/>
      <c r="OIU9" s="81"/>
      <c r="OIV9" s="63"/>
      <c r="OIW9" s="298"/>
      <c r="OIX9" s="299"/>
      <c r="OIY9" s="81"/>
      <c r="OIZ9" s="63"/>
      <c r="OJA9" s="298"/>
      <c r="OJB9" s="299"/>
      <c r="OJC9" s="81"/>
      <c r="OJD9" s="63"/>
      <c r="OJE9" s="298"/>
      <c r="OJF9" s="299"/>
      <c r="OJG9" s="81"/>
      <c r="OJH9" s="63"/>
      <c r="OJI9" s="298"/>
      <c r="OJJ9" s="299"/>
      <c r="OJK9" s="81"/>
      <c r="OJL9" s="63"/>
      <c r="OJM9" s="298"/>
      <c r="OJN9" s="299"/>
      <c r="OJO9" s="81"/>
      <c r="OJP9" s="63"/>
      <c r="OJQ9" s="298"/>
      <c r="OJR9" s="299"/>
      <c r="OJS9" s="81"/>
      <c r="OJT9" s="63"/>
      <c r="OJU9" s="298"/>
      <c r="OJV9" s="299"/>
      <c r="OJW9" s="81"/>
      <c r="OJX9" s="63"/>
      <c r="OJY9" s="298"/>
      <c r="OJZ9" s="299"/>
      <c r="OKA9" s="81"/>
      <c r="OKB9" s="63"/>
      <c r="OKC9" s="298"/>
      <c r="OKD9" s="299"/>
      <c r="OKE9" s="81"/>
      <c r="OKF9" s="63"/>
      <c r="OKG9" s="298"/>
      <c r="OKH9" s="299"/>
      <c r="OKI9" s="81"/>
      <c r="OKJ9" s="63"/>
      <c r="OKK9" s="298"/>
      <c r="OKL9" s="299"/>
      <c r="OKM9" s="81"/>
      <c r="OKN9" s="63"/>
      <c r="OKO9" s="298"/>
      <c r="OKP9" s="299"/>
      <c r="OKQ9" s="81"/>
      <c r="OKR9" s="63"/>
      <c r="OKS9" s="298"/>
      <c r="OKT9" s="299"/>
      <c r="OKU9" s="81"/>
      <c r="OKV9" s="63"/>
      <c r="OKW9" s="298"/>
      <c r="OKX9" s="299"/>
      <c r="OKY9" s="81"/>
      <c r="OKZ9" s="63"/>
      <c r="OLA9" s="298"/>
      <c r="OLB9" s="299"/>
      <c r="OLC9" s="81"/>
      <c r="OLD9" s="63"/>
      <c r="OLE9" s="298"/>
      <c r="OLF9" s="299"/>
      <c r="OLG9" s="81"/>
      <c r="OLH9" s="63"/>
      <c r="OLI9" s="298"/>
      <c r="OLJ9" s="299"/>
      <c r="OLK9" s="81"/>
      <c r="OLL9" s="63"/>
      <c r="OLM9" s="298"/>
      <c r="OLN9" s="299"/>
      <c r="OLO9" s="81"/>
      <c r="OLP9" s="63"/>
      <c r="OLQ9" s="298"/>
      <c r="OLR9" s="299"/>
      <c r="OLS9" s="81"/>
      <c r="OLT9" s="63"/>
      <c r="OLU9" s="298"/>
      <c r="OLV9" s="299"/>
      <c r="OLW9" s="81"/>
      <c r="OLX9" s="63"/>
      <c r="OLY9" s="298"/>
      <c r="OLZ9" s="299"/>
      <c r="OMA9" s="81"/>
      <c r="OMB9" s="63"/>
      <c r="OMC9" s="298"/>
      <c r="OMD9" s="299"/>
      <c r="OME9" s="81"/>
      <c r="OMF9" s="63"/>
      <c r="OMG9" s="298"/>
      <c r="OMH9" s="299"/>
      <c r="OMI9" s="81"/>
      <c r="OMJ9" s="63"/>
      <c r="OMK9" s="298"/>
      <c r="OML9" s="299"/>
      <c r="OMM9" s="81"/>
      <c r="OMN9" s="63"/>
      <c r="OMO9" s="298"/>
      <c r="OMP9" s="299"/>
      <c r="OMQ9" s="81"/>
      <c r="OMR9" s="63"/>
      <c r="OMS9" s="298"/>
      <c r="OMT9" s="299"/>
      <c r="OMU9" s="81"/>
      <c r="OMV9" s="63"/>
      <c r="OMW9" s="298"/>
      <c r="OMX9" s="299"/>
      <c r="OMY9" s="81"/>
      <c r="OMZ9" s="63"/>
      <c r="ONA9" s="298"/>
      <c r="ONB9" s="299"/>
      <c r="ONC9" s="81"/>
      <c r="OND9" s="63"/>
      <c r="ONE9" s="298"/>
      <c r="ONF9" s="299"/>
      <c r="ONG9" s="81"/>
      <c r="ONH9" s="63"/>
      <c r="ONI9" s="298"/>
      <c r="ONJ9" s="299"/>
      <c r="ONK9" s="81"/>
      <c r="ONL9" s="63"/>
      <c r="ONM9" s="298"/>
      <c r="ONN9" s="299"/>
      <c r="ONO9" s="81"/>
      <c r="ONP9" s="63"/>
      <c r="ONQ9" s="298"/>
      <c r="ONR9" s="299"/>
      <c r="ONS9" s="81"/>
      <c r="ONT9" s="63"/>
      <c r="ONU9" s="298"/>
      <c r="ONV9" s="299"/>
      <c r="ONW9" s="81"/>
      <c r="ONX9" s="63"/>
      <c r="ONY9" s="298"/>
      <c r="ONZ9" s="299"/>
      <c r="OOA9" s="81"/>
      <c r="OOB9" s="63"/>
      <c r="OOC9" s="298"/>
      <c r="OOD9" s="299"/>
      <c r="OOE9" s="81"/>
      <c r="OOF9" s="63"/>
      <c r="OOG9" s="298"/>
      <c r="OOH9" s="299"/>
      <c r="OOI9" s="81"/>
      <c r="OOJ9" s="63"/>
      <c r="OOK9" s="298"/>
      <c r="OOL9" s="299"/>
      <c r="OOM9" s="81"/>
      <c r="OON9" s="63"/>
      <c r="OOO9" s="298"/>
      <c r="OOP9" s="299"/>
      <c r="OOQ9" s="81"/>
      <c r="OOR9" s="63"/>
      <c r="OOS9" s="298"/>
      <c r="OOT9" s="299"/>
      <c r="OOU9" s="81"/>
      <c r="OOV9" s="63"/>
      <c r="OOW9" s="298"/>
      <c r="OOX9" s="299"/>
      <c r="OOY9" s="81"/>
      <c r="OOZ9" s="63"/>
      <c r="OPA9" s="298"/>
      <c r="OPB9" s="299"/>
      <c r="OPC9" s="81"/>
      <c r="OPD9" s="63"/>
      <c r="OPE9" s="298"/>
      <c r="OPF9" s="299"/>
      <c r="OPG9" s="81"/>
      <c r="OPH9" s="63"/>
      <c r="OPI9" s="298"/>
      <c r="OPJ9" s="299"/>
      <c r="OPK9" s="81"/>
      <c r="OPL9" s="63"/>
      <c r="OPM9" s="298"/>
      <c r="OPN9" s="299"/>
      <c r="OPO9" s="81"/>
      <c r="OPP9" s="63"/>
      <c r="OPQ9" s="298"/>
      <c r="OPR9" s="299"/>
      <c r="OPS9" s="81"/>
      <c r="OPT9" s="63"/>
      <c r="OPU9" s="298"/>
      <c r="OPV9" s="299"/>
      <c r="OPW9" s="81"/>
      <c r="OPX9" s="63"/>
      <c r="OPY9" s="298"/>
      <c r="OPZ9" s="299"/>
      <c r="OQA9" s="81"/>
      <c r="OQB9" s="63"/>
      <c r="OQC9" s="298"/>
      <c r="OQD9" s="299"/>
      <c r="OQE9" s="81"/>
      <c r="OQF9" s="63"/>
      <c r="OQG9" s="298"/>
      <c r="OQH9" s="299"/>
      <c r="OQI9" s="81"/>
      <c r="OQJ9" s="63"/>
      <c r="OQK9" s="298"/>
      <c r="OQL9" s="299"/>
      <c r="OQM9" s="81"/>
      <c r="OQN9" s="63"/>
      <c r="OQO9" s="298"/>
      <c r="OQP9" s="299"/>
      <c r="OQQ9" s="81"/>
      <c r="OQR9" s="63"/>
      <c r="OQS9" s="298"/>
      <c r="OQT9" s="299"/>
      <c r="OQU9" s="81"/>
      <c r="OQV9" s="63"/>
      <c r="OQW9" s="298"/>
      <c r="OQX9" s="299"/>
      <c r="OQY9" s="81"/>
      <c r="OQZ9" s="63"/>
      <c r="ORA9" s="298"/>
      <c r="ORB9" s="299"/>
      <c r="ORC9" s="81"/>
      <c r="ORD9" s="63"/>
      <c r="ORE9" s="298"/>
      <c r="ORF9" s="299"/>
      <c r="ORG9" s="81"/>
      <c r="ORH9" s="63"/>
      <c r="ORI9" s="298"/>
      <c r="ORJ9" s="299"/>
      <c r="ORK9" s="81"/>
      <c r="ORL9" s="63"/>
      <c r="ORM9" s="298"/>
      <c r="ORN9" s="299"/>
      <c r="ORO9" s="81"/>
      <c r="ORP9" s="63"/>
      <c r="ORQ9" s="298"/>
      <c r="ORR9" s="299"/>
      <c r="ORS9" s="81"/>
      <c r="ORT9" s="63"/>
      <c r="ORU9" s="298"/>
      <c r="ORV9" s="299"/>
      <c r="ORW9" s="81"/>
      <c r="ORX9" s="63"/>
      <c r="ORY9" s="298"/>
      <c r="ORZ9" s="299"/>
      <c r="OSA9" s="81"/>
      <c r="OSB9" s="63"/>
      <c r="OSC9" s="298"/>
      <c r="OSD9" s="299"/>
      <c r="OSE9" s="81"/>
      <c r="OSF9" s="63"/>
      <c r="OSG9" s="298"/>
      <c r="OSH9" s="299"/>
      <c r="OSI9" s="81"/>
      <c r="OSJ9" s="63"/>
      <c r="OSK9" s="298"/>
      <c r="OSL9" s="299"/>
      <c r="OSM9" s="81"/>
      <c r="OSN9" s="63"/>
      <c r="OSO9" s="298"/>
      <c r="OSP9" s="299"/>
      <c r="OSQ9" s="81"/>
      <c r="OSR9" s="63"/>
      <c r="OSS9" s="298"/>
      <c r="OST9" s="299"/>
      <c r="OSU9" s="81"/>
      <c r="OSV9" s="63"/>
      <c r="OSW9" s="298"/>
      <c r="OSX9" s="299"/>
      <c r="OSY9" s="81"/>
      <c r="OSZ9" s="63"/>
      <c r="OTA9" s="298"/>
      <c r="OTB9" s="299"/>
      <c r="OTC9" s="81"/>
      <c r="OTD9" s="63"/>
      <c r="OTE9" s="298"/>
      <c r="OTF9" s="299"/>
      <c r="OTG9" s="81"/>
      <c r="OTH9" s="63"/>
      <c r="OTI9" s="298"/>
      <c r="OTJ9" s="299"/>
      <c r="OTK9" s="81"/>
      <c r="OTL9" s="63"/>
      <c r="OTM9" s="298"/>
      <c r="OTN9" s="299"/>
      <c r="OTO9" s="81"/>
      <c r="OTP9" s="63"/>
      <c r="OTQ9" s="298"/>
      <c r="OTR9" s="299"/>
      <c r="OTS9" s="81"/>
      <c r="OTT9" s="63"/>
      <c r="OTU9" s="298"/>
      <c r="OTV9" s="299"/>
      <c r="OTW9" s="81"/>
      <c r="OTX9" s="63"/>
      <c r="OTY9" s="298"/>
      <c r="OTZ9" s="299"/>
      <c r="OUA9" s="81"/>
      <c r="OUB9" s="63"/>
      <c r="OUC9" s="298"/>
      <c r="OUD9" s="299"/>
      <c r="OUE9" s="81"/>
      <c r="OUF9" s="63"/>
      <c r="OUG9" s="298"/>
      <c r="OUH9" s="299"/>
      <c r="OUI9" s="81"/>
      <c r="OUJ9" s="63"/>
      <c r="OUK9" s="298"/>
      <c r="OUL9" s="299"/>
      <c r="OUM9" s="81"/>
      <c r="OUN9" s="63"/>
      <c r="OUO9" s="298"/>
      <c r="OUP9" s="299"/>
      <c r="OUQ9" s="81"/>
      <c r="OUR9" s="63"/>
      <c r="OUS9" s="298"/>
      <c r="OUT9" s="299"/>
      <c r="OUU9" s="81"/>
      <c r="OUV9" s="63"/>
      <c r="OUW9" s="298"/>
      <c r="OUX9" s="299"/>
      <c r="OUY9" s="81"/>
      <c r="OUZ9" s="63"/>
      <c r="OVA9" s="298"/>
      <c r="OVB9" s="299"/>
      <c r="OVC9" s="81"/>
      <c r="OVD9" s="63"/>
      <c r="OVE9" s="298"/>
      <c r="OVF9" s="299"/>
      <c r="OVG9" s="81"/>
      <c r="OVH9" s="63"/>
      <c r="OVI9" s="298"/>
      <c r="OVJ9" s="299"/>
      <c r="OVK9" s="81"/>
      <c r="OVL9" s="63"/>
      <c r="OVM9" s="298"/>
      <c r="OVN9" s="299"/>
      <c r="OVO9" s="81"/>
      <c r="OVP9" s="63"/>
      <c r="OVQ9" s="298"/>
      <c r="OVR9" s="299"/>
      <c r="OVS9" s="81"/>
      <c r="OVT9" s="63"/>
      <c r="OVU9" s="298"/>
      <c r="OVV9" s="299"/>
      <c r="OVW9" s="81"/>
      <c r="OVX9" s="63"/>
      <c r="OVY9" s="298"/>
      <c r="OVZ9" s="299"/>
      <c r="OWA9" s="81"/>
      <c r="OWB9" s="63"/>
      <c r="OWC9" s="298"/>
      <c r="OWD9" s="299"/>
      <c r="OWE9" s="81"/>
      <c r="OWF9" s="63"/>
      <c r="OWG9" s="298"/>
      <c r="OWH9" s="299"/>
      <c r="OWI9" s="81"/>
      <c r="OWJ9" s="63"/>
      <c r="OWK9" s="298"/>
      <c r="OWL9" s="299"/>
      <c r="OWM9" s="81"/>
      <c r="OWN9" s="63"/>
      <c r="OWO9" s="298"/>
      <c r="OWP9" s="299"/>
      <c r="OWQ9" s="81"/>
      <c r="OWR9" s="63"/>
      <c r="OWS9" s="298"/>
      <c r="OWT9" s="299"/>
      <c r="OWU9" s="81"/>
      <c r="OWV9" s="63"/>
      <c r="OWW9" s="298"/>
      <c r="OWX9" s="299"/>
      <c r="OWY9" s="81"/>
      <c r="OWZ9" s="63"/>
      <c r="OXA9" s="298"/>
      <c r="OXB9" s="299"/>
      <c r="OXC9" s="81"/>
      <c r="OXD9" s="63"/>
      <c r="OXE9" s="298"/>
      <c r="OXF9" s="299"/>
      <c r="OXG9" s="81"/>
      <c r="OXH9" s="63"/>
      <c r="OXI9" s="298"/>
      <c r="OXJ9" s="299"/>
      <c r="OXK9" s="81"/>
      <c r="OXL9" s="63"/>
      <c r="OXM9" s="298"/>
      <c r="OXN9" s="299"/>
      <c r="OXO9" s="81"/>
      <c r="OXP9" s="63"/>
      <c r="OXQ9" s="298"/>
      <c r="OXR9" s="299"/>
      <c r="OXS9" s="81"/>
      <c r="OXT9" s="63"/>
      <c r="OXU9" s="298"/>
      <c r="OXV9" s="299"/>
      <c r="OXW9" s="81"/>
      <c r="OXX9" s="63"/>
      <c r="OXY9" s="298"/>
      <c r="OXZ9" s="299"/>
      <c r="OYA9" s="81"/>
      <c r="OYB9" s="63"/>
      <c r="OYC9" s="298"/>
      <c r="OYD9" s="299"/>
      <c r="OYE9" s="81"/>
      <c r="OYF9" s="63"/>
      <c r="OYG9" s="298"/>
      <c r="OYH9" s="299"/>
      <c r="OYI9" s="81"/>
      <c r="OYJ9" s="63"/>
      <c r="OYK9" s="298"/>
      <c r="OYL9" s="299"/>
      <c r="OYM9" s="81"/>
      <c r="OYN9" s="63"/>
      <c r="OYO9" s="298"/>
      <c r="OYP9" s="299"/>
      <c r="OYQ9" s="81"/>
      <c r="OYR9" s="63"/>
      <c r="OYS9" s="298"/>
      <c r="OYT9" s="299"/>
      <c r="OYU9" s="81"/>
      <c r="OYV9" s="63"/>
      <c r="OYW9" s="298"/>
      <c r="OYX9" s="299"/>
      <c r="OYY9" s="81"/>
      <c r="OYZ9" s="63"/>
      <c r="OZA9" s="298"/>
      <c r="OZB9" s="299"/>
      <c r="OZC9" s="81"/>
      <c r="OZD9" s="63"/>
      <c r="OZE9" s="298"/>
      <c r="OZF9" s="299"/>
      <c r="OZG9" s="81"/>
      <c r="OZH9" s="63"/>
      <c r="OZI9" s="298"/>
      <c r="OZJ9" s="299"/>
      <c r="OZK9" s="81"/>
      <c r="OZL9" s="63"/>
      <c r="OZM9" s="298"/>
      <c r="OZN9" s="299"/>
      <c r="OZO9" s="81"/>
      <c r="OZP9" s="63"/>
      <c r="OZQ9" s="298"/>
      <c r="OZR9" s="299"/>
      <c r="OZS9" s="81"/>
      <c r="OZT9" s="63"/>
      <c r="OZU9" s="298"/>
      <c r="OZV9" s="299"/>
      <c r="OZW9" s="81"/>
      <c r="OZX9" s="63"/>
      <c r="OZY9" s="298"/>
      <c r="OZZ9" s="299"/>
      <c r="PAA9" s="81"/>
      <c r="PAB9" s="63"/>
      <c r="PAC9" s="298"/>
      <c r="PAD9" s="299"/>
      <c r="PAE9" s="81"/>
      <c r="PAF9" s="63"/>
      <c r="PAG9" s="298"/>
      <c r="PAH9" s="299"/>
      <c r="PAI9" s="81"/>
      <c r="PAJ9" s="63"/>
      <c r="PAK9" s="298"/>
      <c r="PAL9" s="299"/>
      <c r="PAM9" s="81"/>
      <c r="PAN9" s="63"/>
      <c r="PAO9" s="298"/>
      <c r="PAP9" s="299"/>
      <c r="PAQ9" s="81"/>
      <c r="PAR9" s="63"/>
      <c r="PAS9" s="298"/>
      <c r="PAT9" s="299"/>
      <c r="PAU9" s="81"/>
      <c r="PAV9" s="63"/>
      <c r="PAW9" s="298"/>
      <c r="PAX9" s="299"/>
      <c r="PAY9" s="81"/>
      <c r="PAZ9" s="63"/>
      <c r="PBA9" s="298"/>
      <c r="PBB9" s="299"/>
      <c r="PBC9" s="81"/>
      <c r="PBD9" s="63"/>
      <c r="PBE9" s="298"/>
      <c r="PBF9" s="299"/>
      <c r="PBG9" s="81"/>
      <c r="PBH9" s="63"/>
      <c r="PBI9" s="298"/>
      <c r="PBJ9" s="299"/>
      <c r="PBK9" s="81"/>
      <c r="PBL9" s="63"/>
      <c r="PBM9" s="298"/>
      <c r="PBN9" s="299"/>
      <c r="PBO9" s="81"/>
      <c r="PBP9" s="63"/>
      <c r="PBQ9" s="298"/>
      <c r="PBR9" s="299"/>
      <c r="PBS9" s="81"/>
      <c r="PBT9" s="63"/>
      <c r="PBU9" s="298"/>
      <c r="PBV9" s="299"/>
      <c r="PBW9" s="81"/>
      <c r="PBX9" s="63"/>
      <c r="PBY9" s="298"/>
      <c r="PBZ9" s="299"/>
      <c r="PCA9" s="81"/>
      <c r="PCB9" s="63"/>
      <c r="PCC9" s="298"/>
      <c r="PCD9" s="299"/>
      <c r="PCE9" s="81"/>
      <c r="PCF9" s="63"/>
      <c r="PCG9" s="298"/>
      <c r="PCH9" s="299"/>
      <c r="PCI9" s="81"/>
      <c r="PCJ9" s="63"/>
      <c r="PCK9" s="298"/>
      <c r="PCL9" s="299"/>
      <c r="PCM9" s="81"/>
      <c r="PCN9" s="63"/>
      <c r="PCO9" s="298"/>
      <c r="PCP9" s="299"/>
      <c r="PCQ9" s="81"/>
      <c r="PCR9" s="63"/>
      <c r="PCS9" s="298"/>
      <c r="PCT9" s="299"/>
      <c r="PCU9" s="81"/>
      <c r="PCV9" s="63"/>
      <c r="PCW9" s="298"/>
      <c r="PCX9" s="299"/>
      <c r="PCY9" s="81"/>
      <c r="PCZ9" s="63"/>
      <c r="PDA9" s="298"/>
      <c r="PDB9" s="299"/>
      <c r="PDC9" s="81"/>
      <c r="PDD9" s="63"/>
      <c r="PDE9" s="298"/>
      <c r="PDF9" s="299"/>
      <c r="PDG9" s="81"/>
      <c r="PDH9" s="63"/>
      <c r="PDI9" s="298"/>
      <c r="PDJ9" s="299"/>
      <c r="PDK9" s="81"/>
      <c r="PDL9" s="63"/>
      <c r="PDM9" s="298"/>
      <c r="PDN9" s="299"/>
      <c r="PDO9" s="81"/>
      <c r="PDP9" s="63"/>
      <c r="PDQ9" s="298"/>
      <c r="PDR9" s="299"/>
      <c r="PDS9" s="81"/>
      <c r="PDT9" s="63"/>
      <c r="PDU9" s="298"/>
      <c r="PDV9" s="299"/>
      <c r="PDW9" s="81"/>
      <c r="PDX9" s="63"/>
      <c r="PDY9" s="298"/>
      <c r="PDZ9" s="299"/>
      <c r="PEA9" s="81"/>
      <c r="PEB9" s="63"/>
      <c r="PEC9" s="298"/>
      <c r="PED9" s="299"/>
      <c r="PEE9" s="81"/>
      <c r="PEF9" s="63"/>
      <c r="PEG9" s="298"/>
      <c r="PEH9" s="299"/>
      <c r="PEI9" s="81"/>
      <c r="PEJ9" s="63"/>
      <c r="PEK9" s="298"/>
      <c r="PEL9" s="299"/>
      <c r="PEM9" s="81"/>
      <c r="PEN9" s="63"/>
      <c r="PEO9" s="298"/>
      <c r="PEP9" s="299"/>
      <c r="PEQ9" s="81"/>
      <c r="PER9" s="63"/>
      <c r="PES9" s="298"/>
      <c r="PET9" s="299"/>
      <c r="PEU9" s="81"/>
      <c r="PEV9" s="63"/>
      <c r="PEW9" s="298"/>
      <c r="PEX9" s="299"/>
      <c r="PEY9" s="81"/>
      <c r="PEZ9" s="63"/>
      <c r="PFA9" s="298"/>
      <c r="PFB9" s="299"/>
      <c r="PFC9" s="81"/>
      <c r="PFD9" s="63"/>
      <c r="PFE9" s="298"/>
      <c r="PFF9" s="299"/>
      <c r="PFG9" s="81"/>
      <c r="PFH9" s="63"/>
      <c r="PFI9" s="298"/>
      <c r="PFJ9" s="299"/>
      <c r="PFK9" s="81"/>
      <c r="PFL9" s="63"/>
      <c r="PFM9" s="298"/>
      <c r="PFN9" s="299"/>
      <c r="PFO9" s="81"/>
      <c r="PFP9" s="63"/>
      <c r="PFQ9" s="298"/>
      <c r="PFR9" s="299"/>
      <c r="PFS9" s="81"/>
      <c r="PFT9" s="63"/>
      <c r="PFU9" s="298"/>
      <c r="PFV9" s="299"/>
      <c r="PFW9" s="81"/>
      <c r="PFX9" s="63"/>
      <c r="PFY9" s="298"/>
      <c r="PFZ9" s="299"/>
      <c r="PGA9" s="81"/>
      <c r="PGB9" s="63"/>
      <c r="PGC9" s="298"/>
      <c r="PGD9" s="299"/>
      <c r="PGE9" s="81"/>
      <c r="PGF9" s="63"/>
      <c r="PGG9" s="298"/>
      <c r="PGH9" s="299"/>
      <c r="PGI9" s="81"/>
      <c r="PGJ9" s="63"/>
      <c r="PGK9" s="298"/>
      <c r="PGL9" s="299"/>
      <c r="PGM9" s="81"/>
      <c r="PGN9" s="63"/>
      <c r="PGO9" s="298"/>
      <c r="PGP9" s="299"/>
      <c r="PGQ9" s="81"/>
      <c r="PGR9" s="63"/>
      <c r="PGS9" s="298"/>
      <c r="PGT9" s="299"/>
      <c r="PGU9" s="81"/>
      <c r="PGV9" s="63"/>
      <c r="PGW9" s="298"/>
      <c r="PGX9" s="299"/>
      <c r="PGY9" s="81"/>
      <c r="PGZ9" s="63"/>
      <c r="PHA9" s="298"/>
      <c r="PHB9" s="299"/>
      <c r="PHC9" s="81"/>
      <c r="PHD9" s="63"/>
      <c r="PHE9" s="298"/>
      <c r="PHF9" s="299"/>
      <c r="PHG9" s="81"/>
      <c r="PHH9" s="63"/>
      <c r="PHI9" s="298"/>
      <c r="PHJ9" s="299"/>
      <c r="PHK9" s="81"/>
      <c r="PHL9" s="63"/>
      <c r="PHM9" s="298"/>
      <c r="PHN9" s="299"/>
      <c r="PHO9" s="81"/>
      <c r="PHP9" s="63"/>
      <c r="PHQ9" s="298"/>
      <c r="PHR9" s="299"/>
      <c r="PHS9" s="81"/>
      <c r="PHT9" s="63"/>
      <c r="PHU9" s="298"/>
      <c r="PHV9" s="299"/>
      <c r="PHW9" s="81"/>
      <c r="PHX9" s="63"/>
      <c r="PHY9" s="298"/>
      <c r="PHZ9" s="299"/>
      <c r="PIA9" s="81"/>
      <c r="PIB9" s="63"/>
      <c r="PIC9" s="298"/>
      <c r="PID9" s="299"/>
      <c r="PIE9" s="81"/>
      <c r="PIF9" s="63"/>
      <c r="PIG9" s="298"/>
      <c r="PIH9" s="299"/>
      <c r="PII9" s="81"/>
      <c r="PIJ9" s="63"/>
      <c r="PIK9" s="298"/>
      <c r="PIL9" s="299"/>
      <c r="PIM9" s="81"/>
      <c r="PIN9" s="63"/>
      <c r="PIO9" s="298"/>
      <c r="PIP9" s="299"/>
      <c r="PIQ9" s="81"/>
      <c r="PIR9" s="63"/>
      <c r="PIS9" s="298"/>
      <c r="PIT9" s="299"/>
      <c r="PIU9" s="81"/>
      <c r="PIV9" s="63"/>
      <c r="PIW9" s="298"/>
      <c r="PIX9" s="299"/>
      <c r="PIY9" s="81"/>
      <c r="PIZ9" s="63"/>
      <c r="PJA9" s="298"/>
      <c r="PJB9" s="299"/>
      <c r="PJC9" s="81"/>
      <c r="PJD9" s="63"/>
      <c r="PJE9" s="298"/>
      <c r="PJF9" s="299"/>
      <c r="PJG9" s="81"/>
      <c r="PJH9" s="63"/>
      <c r="PJI9" s="298"/>
      <c r="PJJ9" s="299"/>
      <c r="PJK9" s="81"/>
      <c r="PJL9" s="63"/>
      <c r="PJM9" s="298"/>
      <c r="PJN9" s="299"/>
      <c r="PJO9" s="81"/>
      <c r="PJP9" s="63"/>
      <c r="PJQ9" s="298"/>
      <c r="PJR9" s="299"/>
      <c r="PJS9" s="81"/>
      <c r="PJT9" s="63"/>
      <c r="PJU9" s="298"/>
      <c r="PJV9" s="299"/>
      <c r="PJW9" s="81"/>
      <c r="PJX9" s="63"/>
      <c r="PJY9" s="298"/>
      <c r="PJZ9" s="299"/>
      <c r="PKA9" s="81"/>
      <c r="PKB9" s="63"/>
      <c r="PKC9" s="298"/>
      <c r="PKD9" s="299"/>
      <c r="PKE9" s="81"/>
      <c r="PKF9" s="63"/>
      <c r="PKG9" s="298"/>
      <c r="PKH9" s="299"/>
      <c r="PKI9" s="81"/>
      <c r="PKJ9" s="63"/>
      <c r="PKK9" s="298"/>
      <c r="PKL9" s="299"/>
      <c r="PKM9" s="81"/>
      <c r="PKN9" s="63"/>
      <c r="PKO9" s="298"/>
      <c r="PKP9" s="299"/>
      <c r="PKQ9" s="81"/>
      <c r="PKR9" s="63"/>
      <c r="PKS9" s="298"/>
      <c r="PKT9" s="299"/>
      <c r="PKU9" s="81"/>
      <c r="PKV9" s="63"/>
      <c r="PKW9" s="298"/>
      <c r="PKX9" s="299"/>
      <c r="PKY9" s="81"/>
      <c r="PKZ9" s="63"/>
      <c r="PLA9" s="298"/>
      <c r="PLB9" s="299"/>
      <c r="PLC9" s="81"/>
      <c r="PLD9" s="63"/>
      <c r="PLE9" s="298"/>
      <c r="PLF9" s="299"/>
      <c r="PLG9" s="81"/>
      <c r="PLH9" s="63"/>
      <c r="PLI9" s="298"/>
      <c r="PLJ9" s="299"/>
      <c r="PLK9" s="81"/>
      <c r="PLL9" s="63"/>
      <c r="PLM9" s="298"/>
      <c r="PLN9" s="299"/>
      <c r="PLO9" s="81"/>
      <c r="PLP9" s="63"/>
      <c r="PLQ9" s="298"/>
      <c r="PLR9" s="299"/>
      <c r="PLS9" s="81"/>
      <c r="PLT9" s="63"/>
      <c r="PLU9" s="298"/>
      <c r="PLV9" s="299"/>
      <c r="PLW9" s="81"/>
      <c r="PLX9" s="63"/>
      <c r="PLY9" s="298"/>
      <c r="PLZ9" s="299"/>
      <c r="PMA9" s="81"/>
      <c r="PMB9" s="63"/>
      <c r="PMC9" s="298"/>
      <c r="PMD9" s="299"/>
      <c r="PME9" s="81"/>
      <c r="PMF9" s="63"/>
      <c r="PMG9" s="298"/>
      <c r="PMH9" s="299"/>
      <c r="PMI9" s="81"/>
      <c r="PMJ9" s="63"/>
      <c r="PMK9" s="298"/>
      <c r="PML9" s="299"/>
      <c r="PMM9" s="81"/>
      <c r="PMN9" s="63"/>
      <c r="PMO9" s="298"/>
      <c r="PMP9" s="299"/>
      <c r="PMQ9" s="81"/>
      <c r="PMR9" s="63"/>
      <c r="PMS9" s="298"/>
      <c r="PMT9" s="299"/>
      <c r="PMU9" s="81"/>
      <c r="PMV9" s="63"/>
      <c r="PMW9" s="298"/>
      <c r="PMX9" s="299"/>
      <c r="PMY9" s="81"/>
      <c r="PMZ9" s="63"/>
      <c r="PNA9" s="298"/>
      <c r="PNB9" s="299"/>
      <c r="PNC9" s="81"/>
      <c r="PND9" s="63"/>
      <c r="PNE9" s="298"/>
      <c r="PNF9" s="299"/>
      <c r="PNG9" s="81"/>
      <c r="PNH9" s="63"/>
      <c r="PNI9" s="298"/>
      <c r="PNJ9" s="299"/>
      <c r="PNK9" s="81"/>
      <c r="PNL9" s="63"/>
      <c r="PNM9" s="298"/>
      <c r="PNN9" s="299"/>
      <c r="PNO9" s="81"/>
      <c r="PNP9" s="63"/>
      <c r="PNQ9" s="298"/>
      <c r="PNR9" s="299"/>
      <c r="PNS9" s="81"/>
      <c r="PNT9" s="63"/>
      <c r="PNU9" s="298"/>
      <c r="PNV9" s="299"/>
      <c r="PNW9" s="81"/>
      <c r="PNX9" s="63"/>
      <c r="PNY9" s="298"/>
      <c r="PNZ9" s="299"/>
      <c r="POA9" s="81"/>
      <c r="POB9" s="63"/>
      <c r="POC9" s="298"/>
      <c r="POD9" s="299"/>
      <c r="POE9" s="81"/>
      <c r="POF9" s="63"/>
      <c r="POG9" s="298"/>
      <c r="POH9" s="299"/>
      <c r="POI9" s="81"/>
      <c r="POJ9" s="63"/>
      <c r="POK9" s="298"/>
      <c r="POL9" s="299"/>
      <c r="POM9" s="81"/>
      <c r="PON9" s="63"/>
      <c r="POO9" s="298"/>
      <c r="POP9" s="299"/>
      <c r="POQ9" s="81"/>
      <c r="POR9" s="63"/>
      <c r="POS9" s="298"/>
      <c r="POT9" s="299"/>
      <c r="POU9" s="81"/>
      <c r="POV9" s="63"/>
      <c r="POW9" s="298"/>
      <c r="POX9" s="299"/>
      <c r="POY9" s="81"/>
      <c r="POZ9" s="63"/>
      <c r="PPA9" s="298"/>
      <c r="PPB9" s="299"/>
      <c r="PPC9" s="81"/>
      <c r="PPD9" s="63"/>
      <c r="PPE9" s="298"/>
      <c r="PPF9" s="299"/>
      <c r="PPG9" s="81"/>
      <c r="PPH9" s="63"/>
      <c r="PPI9" s="298"/>
      <c r="PPJ9" s="299"/>
      <c r="PPK9" s="81"/>
      <c r="PPL9" s="63"/>
      <c r="PPM9" s="298"/>
      <c r="PPN9" s="299"/>
      <c r="PPO9" s="81"/>
      <c r="PPP9" s="63"/>
      <c r="PPQ9" s="298"/>
      <c r="PPR9" s="299"/>
      <c r="PPS9" s="81"/>
      <c r="PPT9" s="63"/>
      <c r="PPU9" s="298"/>
      <c r="PPV9" s="299"/>
      <c r="PPW9" s="81"/>
      <c r="PPX9" s="63"/>
      <c r="PPY9" s="298"/>
      <c r="PPZ9" s="299"/>
      <c r="PQA9" s="81"/>
      <c r="PQB9" s="63"/>
      <c r="PQC9" s="298"/>
      <c r="PQD9" s="299"/>
      <c r="PQE9" s="81"/>
      <c r="PQF9" s="63"/>
      <c r="PQG9" s="298"/>
      <c r="PQH9" s="299"/>
      <c r="PQI9" s="81"/>
      <c r="PQJ9" s="63"/>
      <c r="PQK9" s="298"/>
      <c r="PQL9" s="299"/>
      <c r="PQM9" s="81"/>
      <c r="PQN9" s="63"/>
      <c r="PQO9" s="298"/>
      <c r="PQP9" s="299"/>
      <c r="PQQ9" s="81"/>
      <c r="PQR9" s="63"/>
      <c r="PQS9" s="298"/>
      <c r="PQT9" s="299"/>
      <c r="PQU9" s="81"/>
      <c r="PQV9" s="63"/>
      <c r="PQW9" s="298"/>
      <c r="PQX9" s="299"/>
      <c r="PQY9" s="81"/>
      <c r="PQZ9" s="63"/>
      <c r="PRA9" s="298"/>
      <c r="PRB9" s="299"/>
      <c r="PRC9" s="81"/>
      <c r="PRD9" s="63"/>
      <c r="PRE9" s="298"/>
      <c r="PRF9" s="299"/>
      <c r="PRG9" s="81"/>
      <c r="PRH9" s="63"/>
      <c r="PRI9" s="298"/>
      <c r="PRJ9" s="299"/>
      <c r="PRK9" s="81"/>
      <c r="PRL9" s="63"/>
      <c r="PRM9" s="298"/>
      <c r="PRN9" s="299"/>
      <c r="PRO9" s="81"/>
      <c r="PRP9" s="63"/>
      <c r="PRQ9" s="298"/>
      <c r="PRR9" s="299"/>
      <c r="PRS9" s="81"/>
      <c r="PRT9" s="63"/>
      <c r="PRU9" s="298"/>
      <c r="PRV9" s="299"/>
      <c r="PRW9" s="81"/>
      <c r="PRX9" s="63"/>
      <c r="PRY9" s="298"/>
      <c r="PRZ9" s="299"/>
      <c r="PSA9" s="81"/>
      <c r="PSB9" s="63"/>
      <c r="PSC9" s="298"/>
      <c r="PSD9" s="299"/>
      <c r="PSE9" s="81"/>
      <c r="PSF9" s="63"/>
      <c r="PSG9" s="298"/>
      <c r="PSH9" s="299"/>
      <c r="PSI9" s="81"/>
      <c r="PSJ9" s="63"/>
      <c r="PSK9" s="298"/>
      <c r="PSL9" s="299"/>
      <c r="PSM9" s="81"/>
      <c r="PSN9" s="63"/>
      <c r="PSO9" s="298"/>
      <c r="PSP9" s="299"/>
      <c r="PSQ9" s="81"/>
      <c r="PSR9" s="63"/>
      <c r="PSS9" s="298"/>
      <c r="PST9" s="299"/>
      <c r="PSU9" s="81"/>
      <c r="PSV9" s="63"/>
      <c r="PSW9" s="298"/>
      <c r="PSX9" s="299"/>
      <c r="PSY9" s="81"/>
      <c r="PSZ9" s="63"/>
      <c r="PTA9" s="298"/>
      <c r="PTB9" s="299"/>
      <c r="PTC9" s="81"/>
      <c r="PTD9" s="63"/>
      <c r="PTE9" s="298"/>
      <c r="PTF9" s="299"/>
      <c r="PTG9" s="81"/>
      <c r="PTH9" s="63"/>
      <c r="PTI9" s="298"/>
      <c r="PTJ9" s="299"/>
      <c r="PTK9" s="81"/>
      <c r="PTL9" s="63"/>
      <c r="PTM9" s="298"/>
      <c r="PTN9" s="299"/>
      <c r="PTO9" s="81"/>
      <c r="PTP9" s="63"/>
      <c r="PTQ9" s="298"/>
      <c r="PTR9" s="299"/>
      <c r="PTS9" s="81"/>
      <c r="PTT9" s="63"/>
      <c r="PTU9" s="298"/>
      <c r="PTV9" s="299"/>
      <c r="PTW9" s="81"/>
      <c r="PTX9" s="63"/>
      <c r="PTY9" s="298"/>
      <c r="PTZ9" s="299"/>
      <c r="PUA9" s="81"/>
      <c r="PUB9" s="63"/>
      <c r="PUC9" s="298"/>
      <c r="PUD9" s="299"/>
      <c r="PUE9" s="81"/>
      <c r="PUF9" s="63"/>
      <c r="PUG9" s="298"/>
      <c r="PUH9" s="299"/>
      <c r="PUI9" s="81"/>
      <c r="PUJ9" s="63"/>
      <c r="PUK9" s="298"/>
      <c r="PUL9" s="299"/>
      <c r="PUM9" s="81"/>
      <c r="PUN9" s="63"/>
      <c r="PUO9" s="298"/>
      <c r="PUP9" s="299"/>
      <c r="PUQ9" s="81"/>
      <c r="PUR9" s="63"/>
      <c r="PUS9" s="298"/>
      <c r="PUT9" s="299"/>
      <c r="PUU9" s="81"/>
      <c r="PUV9" s="63"/>
      <c r="PUW9" s="298"/>
      <c r="PUX9" s="299"/>
      <c r="PUY9" s="81"/>
      <c r="PUZ9" s="63"/>
      <c r="PVA9" s="298"/>
      <c r="PVB9" s="299"/>
      <c r="PVC9" s="81"/>
      <c r="PVD9" s="63"/>
      <c r="PVE9" s="298"/>
      <c r="PVF9" s="299"/>
      <c r="PVG9" s="81"/>
      <c r="PVH9" s="63"/>
      <c r="PVI9" s="298"/>
      <c r="PVJ9" s="299"/>
      <c r="PVK9" s="81"/>
      <c r="PVL9" s="63"/>
      <c r="PVM9" s="298"/>
      <c r="PVN9" s="299"/>
      <c r="PVO9" s="81"/>
      <c r="PVP9" s="63"/>
      <c r="PVQ9" s="298"/>
      <c r="PVR9" s="299"/>
      <c r="PVS9" s="81"/>
      <c r="PVT9" s="63"/>
      <c r="PVU9" s="298"/>
      <c r="PVV9" s="299"/>
      <c r="PVW9" s="81"/>
      <c r="PVX9" s="63"/>
      <c r="PVY9" s="298"/>
      <c r="PVZ9" s="299"/>
      <c r="PWA9" s="81"/>
      <c r="PWB9" s="63"/>
      <c r="PWC9" s="298"/>
      <c r="PWD9" s="299"/>
      <c r="PWE9" s="81"/>
      <c r="PWF9" s="63"/>
      <c r="PWG9" s="298"/>
      <c r="PWH9" s="299"/>
      <c r="PWI9" s="81"/>
      <c r="PWJ9" s="63"/>
      <c r="PWK9" s="298"/>
      <c r="PWL9" s="299"/>
      <c r="PWM9" s="81"/>
      <c r="PWN9" s="63"/>
      <c r="PWO9" s="298"/>
      <c r="PWP9" s="299"/>
      <c r="PWQ9" s="81"/>
      <c r="PWR9" s="63"/>
      <c r="PWS9" s="298"/>
      <c r="PWT9" s="299"/>
      <c r="PWU9" s="81"/>
      <c r="PWV9" s="63"/>
      <c r="PWW9" s="298"/>
      <c r="PWX9" s="299"/>
      <c r="PWY9" s="81"/>
      <c r="PWZ9" s="63"/>
      <c r="PXA9" s="298"/>
      <c r="PXB9" s="299"/>
      <c r="PXC9" s="81"/>
      <c r="PXD9" s="63"/>
      <c r="PXE9" s="298"/>
      <c r="PXF9" s="299"/>
      <c r="PXG9" s="81"/>
      <c r="PXH9" s="63"/>
      <c r="PXI9" s="298"/>
      <c r="PXJ9" s="299"/>
      <c r="PXK9" s="81"/>
      <c r="PXL9" s="63"/>
      <c r="PXM9" s="298"/>
      <c r="PXN9" s="299"/>
      <c r="PXO9" s="81"/>
      <c r="PXP9" s="63"/>
      <c r="PXQ9" s="298"/>
      <c r="PXR9" s="299"/>
      <c r="PXS9" s="81"/>
      <c r="PXT9" s="63"/>
      <c r="PXU9" s="298"/>
      <c r="PXV9" s="299"/>
      <c r="PXW9" s="81"/>
      <c r="PXX9" s="63"/>
      <c r="PXY9" s="298"/>
      <c r="PXZ9" s="299"/>
      <c r="PYA9" s="81"/>
      <c r="PYB9" s="63"/>
      <c r="PYC9" s="298"/>
      <c r="PYD9" s="299"/>
      <c r="PYE9" s="81"/>
      <c r="PYF9" s="63"/>
      <c r="PYG9" s="298"/>
      <c r="PYH9" s="299"/>
      <c r="PYI9" s="81"/>
      <c r="PYJ9" s="63"/>
      <c r="PYK9" s="298"/>
      <c r="PYL9" s="299"/>
      <c r="PYM9" s="81"/>
      <c r="PYN9" s="63"/>
      <c r="PYO9" s="298"/>
      <c r="PYP9" s="299"/>
      <c r="PYQ9" s="81"/>
      <c r="PYR9" s="63"/>
      <c r="PYS9" s="298"/>
      <c r="PYT9" s="299"/>
      <c r="PYU9" s="81"/>
      <c r="PYV9" s="63"/>
      <c r="PYW9" s="298"/>
      <c r="PYX9" s="299"/>
      <c r="PYY9" s="81"/>
      <c r="PYZ9" s="63"/>
      <c r="PZA9" s="298"/>
      <c r="PZB9" s="299"/>
      <c r="PZC9" s="81"/>
      <c r="PZD9" s="63"/>
      <c r="PZE9" s="298"/>
      <c r="PZF9" s="299"/>
      <c r="PZG9" s="81"/>
      <c r="PZH9" s="63"/>
      <c r="PZI9" s="298"/>
      <c r="PZJ9" s="299"/>
      <c r="PZK9" s="81"/>
      <c r="PZL9" s="63"/>
      <c r="PZM9" s="298"/>
      <c r="PZN9" s="299"/>
      <c r="PZO9" s="81"/>
      <c r="PZP9" s="63"/>
      <c r="PZQ9" s="298"/>
      <c r="PZR9" s="299"/>
      <c r="PZS9" s="81"/>
      <c r="PZT9" s="63"/>
      <c r="PZU9" s="298"/>
      <c r="PZV9" s="299"/>
      <c r="PZW9" s="81"/>
      <c r="PZX9" s="63"/>
      <c r="PZY9" s="298"/>
      <c r="PZZ9" s="299"/>
      <c r="QAA9" s="81"/>
      <c r="QAB9" s="63"/>
      <c r="QAC9" s="298"/>
      <c r="QAD9" s="299"/>
      <c r="QAE9" s="81"/>
      <c r="QAF9" s="63"/>
      <c r="QAG9" s="298"/>
      <c r="QAH9" s="299"/>
      <c r="QAI9" s="81"/>
      <c r="QAJ9" s="63"/>
      <c r="QAK9" s="298"/>
      <c r="QAL9" s="299"/>
      <c r="QAM9" s="81"/>
      <c r="QAN9" s="63"/>
      <c r="QAO9" s="298"/>
      <c r="QAP9" s="299"/>
      <c r="QAQ9" s="81"/>
      <c r="QAR9" s="63"/>
      <c r="QAS9" s="298"/>
      <c r="QAT9" s="299"/>
      <c r="QAU9" s="81"/>
      <c r="QAV9" s="63"/>
      <c r="QAW9" s="298"/>
      <c r="QAX9" s="299"/>
      <c r="QAY9" s="81"/>
      <c r="QAZ9" s="63"/>
      <c r="QBA9" s="298"/>
      <c r="QBB9" s="299"/>
      <c r="QBC9" s="81"/>
      <c r="QBD9" s="63"/>
      <c r="QBE9" s="298"/>
      <c r="QBF9" s="299"/>
      <c r="QBG9" s="81"/>
      <c r="QBH9" s="63"/>
      <c r="QBI9" s="298"/>
      <c r="QBJ9" s="299"/>
      <c r="QBK9" s="81"/>
      <c r="QBL9" s="63"/>
      <c r="QBM9" s="298"/>
      <c r="QBN9" s="299"/>
      <c r="QBO9" s="81"/>
      <c r="QBP9" s="63"/>
      <c r="QBQ9" s="298"/>
      <c r="QBR9" s="299"/>
      <c r="QBS9" s="81"/>
      <c r="QBT9" s="63"/>
      <c r="QBU9" s="298"/>
      <c r="QBV9" s="299"/>
      <c r="QBW9" s="81"/>
      <c r="QBX9" s="63"/>
      <c r="QBY9" s="298"/>
      <c r="QBZ9" s="299"/>
      <c r="QCA9" s="81"/>
      <c r="QCB9" s="63"/>
      <c r="QCC9" s="298"/>
      <c r="QCD9" s="299"/>
      <c r="QCE9" s="81"/>
      <c r="QCF9" s="63"/>
      <c r="QCG9" s="298"/>
      <c r="QCH9" s="299"/>
      <c r="QCI9" s="81"/>
      <c r="QCJ9" s="63"/>
      <c r="QCK9" s="298"/>
      <c r="QCL9" s="299"/>
      <c r="QCM9" s="81"/>
      <c r="QCN9" s="63"/>
      <c r="QCO9" s="298"/>
      <c r="QCP9" s="299"/>
      <c r="QCQ9" s="81"/>
      <c r="QCR9" s="63"/>
      <c r="QCS9" s="298"/>
      <c r="QCT9" s="299"/>
      <c r="QCU9" s="81"/>
      <c r="QCV9" s="63"/>
      <c r="QCW9" s="298"/>
      <c r="QCX9" s="299"/>
      <c r="QCY9" s="81"/>
      <c r="QCZ9" s="63"/>
      <c r="QDA9" s="298"/>
      <c r="QDB9" s="299"/>
      <c r="QDC9" s="81"/>
      <c r="QDD9" s="63"/>
      <c r="QDE9" s="298"/>
      <c r="QDF9" s="299"/>
      <c r="QDG9" s="81"/>
      <c r="QDH9" s="63"/>
      <c r="QDI9" s="298"/>
      <c r="QDJ9" s="299"/>
      <c r="QDK9" s="81"/>
      <c r="QDL9" s="63"/>
      <c r="QDM9" s="298"/>
      <c r="QDN9" s="299"/>
      <c r="QDO9" s="81"/>
      <c r="QDP9" s="63"/>
      <c r="QDQ9" s="298"/>
      <c r="QDR9" s="299"/>
      <c r="QDS9" s="81"/>
      <c r="QDT9" s="63"/>
      <c r="QDU9" s="298"/>
      <c r="QDV9" s="299"/>
      <c r="QDW9" s="81"/>
      <c r="QDX9" s="63"/>
      <c r="QDY9" s="298"/>
      <c r="QDZ9" s="299"/>
      <c r="QEA9" s="81"/>
      <c r="QEB9" s="63"/>
      <c r="QEC9" s="298"/>
      <c r="QED9" s="299"/>
      <c r="QEE9" s="81"/>
      <c r="QEF9" s="63"/>
      <c r="QEG9" s="298"/>
      <c r="QEH9" s="299"/>
      <c r="QEI9" s="81"/>
      <c r="QEJ9" s="63"/>
      <c r="QEK9" s="298"/>
      <c r="QEL9" s="299"/>
      <c r="QEM9" s="81"/>
      <c r="QEN9" s="63"/>
      <c r="QEO9" s="298"/>
      <c r="QEP9" s="299"/>
      <c r="QEQ9" s="81"/>
      <c r="QER9" s="63"/>
      <c r="QES9" s="298"/>
      <c r="QET9" s="299"/>
      <c r="QEU9" s="81"/>
      <c r="QEV9" s="63"/>
      <c r="QEW9" s="298"/>
      <c r="QEX9" s="299"/>
      <c r="QEY9" s="81"/>
      <c r="QEZ9" s="63"/>
      <c r="QFA9" s="298"/>
      <c r="QFB9" s="299"/>
      <c r="QFC9" s="81"/>
      <c r="QFD9" s="63"/>
      <c r="QFE9" s="298"/>
      <c r="QFF9" s="299"/>
      <c r="QFG9" s="81"/>
      <c r="QFH9" s="63"/>
      <c r="QFI9" s="298"/>
      <c r="QFJ9" s="299"/>
      <c r="QFK9" s="81"/>
      <c r="QFL9" s="63"/>
      <c r="QFM9" s="298"/>
      <c r="QFN9" s="299"/>
      <c r="QFO9" s="81"/>
      <c r="QFP9" s="63"/>
      <c r="QFQ9" s="298"/>
      <c r="QFR9" s="299"/>
      <c r="QFS9" s="81"/>
      <c r="QFT9" s="63"/>
      <c r="QFU9" s="298"/>
      <c r="QFV9" s="299"/>
      <c r="QFW9" s="81"/>
      <c r="QFX9" s="63"/>
      <c r="QFY9" s="298"/>
      <c r="QFZ9" s="299"/>
      <c r="QGA9" s="81"/>
      <c r="QGB9" s="63"/>
      <c r="QGC9" s="298"/>
      <c r="QGD9" s="299"/>
      <c r="QGE9" s="81"/>
      <c r="QGF9" s="63"/>
      <c r="QGG9" s="298"/>
      <c r="QGH9" s="299"/>
      <c r="QGI9" s="81"/>
      <c r="QGJ9" s="63"/>
      <c r="QGK9" s="298"/>
      <c r="QGL9" s="299"/>
      <c r="QGM9" s="81"/>
      <c r="QGN9" s="63"/>
      <c r="QGO9" s="298"/>
      <c r="QGP9" s="299"/>
      <c r="QGQ9" s="81"/>
      <c r="QGR9" s="63"/>
      <c r="QGS9" s="298"/>
      <c r="QGT9" s="299"/>
      <c r="QGU9" s="81"/>
      <c r="QGV9" s="63"/>
      <c r="QGW9" s="298"/>
      <c r="QGX9" s="299"/>
      <c r="QGY9" s="81"/>
      <c r="QGZ9" s="63"/>
      <c r="QHA9" s="298"/>
      <c r="QHB9" s="299"/>
      <c r="QHC9" s="81"/>
      <c r="QHD9" s="63"/>
      <c r="QHE9" s="298"/>
      <c r="QHF9" s="299"/>
      <c r="QHG9" s="81"/>
      <c r="QHH9" s="63"/>
      <c r="QHI9" s="298"/>
      <c r="QHJ9" s="299"/>
      <c r="QHK9" s="81"/>
      <c r="QHL9" s="63"/>
      <c r="QHM9" s="298"/>
      <c r="QHN9" s="299"/>
      <c r="QHO9" s="81"/>
      <c r="QHP9" s="63"/>
      <c r="QHQ9" s="298"/>
      <c r="QHR9" s="299"/>
      <c r="QHS9" s="81"/>
      <c r="QHT9" s="63"/>
      <c r="QHU9" s="298"/>
      <c r="QHV9" s="299"/>
      <c r="QHW9" s="81"/>
      <c r="QHX9" s="63"/>
      <c r="QHY9" s="298"/>
      <c r="QHZ9" s="299"/>
      <c r="QIA9" s="81"/>
      <c r="QIB9" s="63"/>
      <c r="QIC9" s="298"/>
      <c r="QID9" s="299"/>
      <c r="QIE9" s="81"/>
      <c r="QIF9" s="63"/>
      <c r="QIG9" s="298"/>
      <c r="QIH9" s="299"/>
      <c r="QII9" s="81"/>
      <c r="QIJ9" s="63"/>
      <c r="QIK9" s="298"/>
      <c r="QIL9" s="299"/>
      <c r="QIM9" s="81"/>
      <c r="QIN9" s="63"/>
      <c r="QIO9" s="298"/>
      <c r="QIP9" s="299"/>
      <c r="QIQ9" s="81"/>
      <c r="QIR9" s="63"/>
      <c r="QIS9" s="298"/>
      <c r="QIT9" s="299"/>
      <c r="QIU9" s="81"/>
      <c r="QIV9" s="63"/>
      <c r="QIW9" s="298"/>
      <c r="QIX9" s="299"/>
      <c r="QIY9" s="81"/>
      <c r="QIZ9" s="63"/>
      <c r="QJA9" s="298"/>
      <c r="QJB9" s="299"/>
      <c r="QJC9" s="81"/>
      <c r="QJD9" s="63"/>
      <c r="QJE9" s="298"/>
      <c r="QJF9" s="299"/>
      <c r="QJG9" s="81"/>
      <c r="QJH9" s="63"/>
      <c r="QJI9" s="298"/>
      <c r="QJJ9" s="299"/>
      <c r="QJK9" s="81"/>
      <c r="QJL9" s="63"/>
      <c r="QJM9" s="298"/>
      <c r="QJN9" s="299"/>
      <c r="QJO9" s="81"/>
      <c r="QJP9" s="63"/>
      <c r="QJQ9" s="298"/>
      <c r="QJR9" s="299"/>
      <c r="QJS9" s="81"/>
      <c r="QJT9" s="63"/>
      <c r="QJU9" s="298"/>
      <c r="QJV9" s="299"/>
      <c r="QJW9" s="81"/>
      <c r="QJX9" s="63"/>
      <c r="QJY9" s="298"/>
      <c r="QJZ9" s="299"/>
      <c r="QKA9" s="81"/>
      <c r="QKB9" s="63"/>
      <c r="QKC9" s="298"/>
      <c r="QKD9" s="299"/>
      <c r="QKE9" s="81"/>
      <c r="QKF9" s="63"/>
      <c r="QKG9" s="298"/>
      <c r="QKH9" s="299"/>
      <c r="QKI9" s="81"/>
      <c r="QKJ9" s="63"/>
      <c r="QKK9" s="298"/>
      <c r="QKL9" s="299"/>
      <c r="QKM9" s="81"/>
      <c r="QKN9" s="63"/>
      <c r="QKO9" s="298"/>
      <c r="QKP9" s="299"/>
      <c r="QKQ9" s="81"/>
      <c r="QKR9" s="63"/>
      <c r="QKS9" s="298"/>
      <c r="QKT9" s="299"/>
      <c r="QKU9" s="81"/>
      <c r="QKV9" s="63"/>
      <c r="QKW9" s="298"/>
      <c r="QKX9" s="299"/>
      <c r="QKY9" s="81"/>
      <c r="QKZ9" s="63"/>
      <c r="QLA9" s="298"/>
      <c r="QLB9" s="299"/>
      <c r="QLC9" s="81"/>
      <c r="QLD9" s="63"/>
      <c r="QLE9" s="298"/>
      <c r="QLF9" s="299"/>
      <c r="QLG9" s="81"/>
      <c r="QLH9" s="63"/>
      <c r="QLI9" s="298"/>
      <c r="QLJ9" s="299"/>
      <c r="QLK9" s="81"/>
      <c r="QLL9" s="63"/>
      <c r="QLM9" s="298"/>
      <c r="QLN9" s="299"/>
      <c r="QLO9" s="81"/>
      <c r="QLP9" s="63"/>
      <c r="QLQ9" s="298"/>
      <c r="QLR9" s="299"/>
      <c r="QLS9" s="81"/>
      <c r="QLT9" s="63"/>
      <c r="QLU9" s="298"/>
      <c r="QLV9" s="299"/>
      <c r="QLW9" s="81"/>
      <c r="QLX9" s="63"/>
      <c r="QLY9" s="298"/>
      <c r="QLZ9" s="299"/>
      <c r="QMA9" s="81"/>
      <c r="QMB9" s="63"/>
      <c r="QMC9" s="298"/>
      <c r="QMD9" s="299"/>
      <c r="QME9" s="81"/>
      <c r="QMF9" s="63"/>
      <c r="QMG9" s="298"/>
      <c r="QMH9" s="299"/>
      <c r="QMI9" s="81"/>
      <c r="QMJ9" s="63"/>
      <c r="QMK9" s="298"/>
      <c r="QML9" s="299"/>
      <c r="QMM9" s="81"/>
      <c r="QMN9" s="63"/>
      <c r="QMO9" s="298"/>
      <c r="QMP9" s="299"/>
      <c r="QMQ9" s="81"/>
      <c r="QMR9" s="63"/>
      <c r="QMS9" s="298"/>
      <c r="QMT9" s="299"/>
      <c r="QMU9" s="81"/>
      <c r="QMV9" s="63"/>
      <c r="QMW9" s="298"/>
      <c r="QMX9" s="299"/>
      <c r="QMY9" s="81"/>
      <c r="QMZ9" s="63"/>
      <c r="QNA9" s="298"/>
      <c r="QNB9" s="299"/>
      <c r="QNC9" s="81"/>
      <c r="QND9" s="63"/>
      <c r="QNE9" s="298"/>
      <c r="QNF9" s="299"/>
      <c r="QNG9" s="81"/>
      <c r="QNH9" s="63"/>
      <c r="QNI9" s="298"/>
      <c r="QNJ9" s="299"/>
      <c r="QNK9" s="81"/>
      <c r="QNL9" s="63"/>
      <c r="QNM9" s="298"/>
      <c r="QNN9" s="299"/>
      <c r="QNO9" s="81"/>
      <c r="QNP9" s="63"/>
      <c r="QNQ9" s="298"/>
      <c r="QNR9" s="299"/>
      <c r="QNS9" s="81"/>
      <c r="QNT9" s="63"/>
      <c r="QNU9" s="298"/>
      <c r="QNV9" s="299"/>
      <c r="QNW9" s="81"/>
      <c r="QNX9" s="63"/>
      <c r="QNY9" s="298"/>
      <c r="QNZ9" s="299"/>
      <c r="QOA9" s="81"/>
      <c r="QOB9" s="63"/>
      <c r="QOC9" s="298"/>
      <c r="QOD9" s="299"/>
      <c r="QOE9" s="81"/>
      <c r="QOF9" s="63"/>
      <c r="QOG9" s="298"/>
      <c r="QOH9" s="299"/>
      <c r="QOI9" s="81"/>
      <c r="QOJ9" s="63"/>
      <c r="QOK9" s="298"/>
      <c r="QOL9" s="299"/>
      <c r="QOM9" s="81"/>
      <c r="QON9" s="63"/>
      <c r="QOO9" s="298"/>
      <c r="QOP9" s="299"/>
      <c r="QOQ9" s="81"/>
      <c r="QOR9" s="63"/>
      <c r="QOS9" s="298"/>
      <c r="QOT9" s="299"/>
      <c r="QOU9" s="81"/>
      <c r="QOV9" s="63"/>
      <c r="QOW9" s="298"/>
      <c r="QOX9" s="299"/>
      <c r="QOY9" s="81"/>
      <c r="QOZ9" s="63"/>
      <c r="QPA9" s="298"/>
      <c r="QPB9" s="299"/>
      <c r="QPC9" s="81"/>
      <c r="QPD9" s="63"/>
      <c r="QPE9" s="298"/>
      <c r="QPF9" s="299"/>
      <c r="QPG9" s="81"/>
      <c r="QPH9" s="63"/>
      <c r="QPI9" s="298"/>
      <c r="QPJ9" s="299"/>
      <c r="QPK9" s="81"/>
      <c r="QPL9" s="63"/>
      <c r="QPM9" s="298"/>
      <c r="QPN9" s="299"/>
      <c r="QPO9" s="81"/>
      <c r="QPP9" s="63"/>
      <c r="QPQ9" s="298"/>
      <c r="QPR9" s="299"/>
      <c r="QPS9" s="81"/>
      <c r="QPT9" s="63"/>
      <c r="QPU9" s="298"/>
      <c r="QPV9" s="299"/>
      <c r="QPW9" s="81"/>
      <c r="QPX9" s="63"/>
      <c r="QPY9" s="298"/>
      <c r="QPZ9" s="299"/>
      <c r="QQA9" s="81"/>
      <c r="QQB9" s="63"/>
      <c r="QQC9" s="298"/>
      <c r="QQD9" s="299"/>
      <c r="QQE9" s="81"/>
      <c r="QQF9" s="63"/>
      <c r="QQG9" s="298"/>
      <c r="QQH9" s="299"/>
      <c r="QQI9" s="81"/>
      <c r="QQJ9" s="63"/>
      <c r="QQK9" s="298"/>
      <c r="QQL9" s="299"/>
      <c r="QQM9" s="81"/>
      <c r="QQN9" s="63"/>
      <c r="QQO9" s="298"/>
      <c r="QQP9" s="299"/>
      <c r="QQQ9" s="81"/>
      <c r="QQR9" s="63"/>
      <c r="QQS9" s="298"/>
      <c r="QQT9" s="299"/>
      <c r="QQU9" s="81"/>
      <c r="QQV9" s="63"/>
      <c r="QQW9" s="298"/>
      <c r="QQX9" s="299"/>
      <c r="QQY9" s="81"/>
      <c r="QQZ9" s="63"/>
      <c r="QRA9" s="298"/>
      <c r="QRB9" s="299"/>
      <c r="QRC9" s="81"/>
      <c r="QRD9" s="63"/>
      <c r="QRE9" s="298"/>
      <c r="QRF9" s="299"/>
      <c r="QRG9" s="81"/>
      <c r="QRH9" s="63"/>
      <c r="QRI9" s="298"/>
      <c r="QRJ9" s="299"/>
      <c r="QRK9" s="81"/>
      <c r="QRL9" s="63"/>
      <c r="QRM9" s="298"/>
      <c r="QRN9" s="299"/>
      <c r="QRO9" s="81"/>
      <c r="QRP9" s="63"/>
      <c r="QRQ9" s="298"/>
      <c r="QRR9" s="299"/>
      <c r="QRS9" s="81"/>
      <c r="QRT9" s="63"/>
      <c r="QRU9" s="298"/>
      <c r="QRV9" s="299"/>
      <c r="QRW9" s="81"/>
      <c r="QRX9" s="63"/>
      <c r="QRY9" s="298"/>
      <c r="QRZ9" s="299"/>
      <c r="QSA9" s="81"/>
      <c r="QSB9" s="63"/>
      <c r="QSC9" s="298"/>
      <c r="QSD9" s="299"/>
      <c r="QSE9" s="81"/>
      <c r="QSF9" s="63"/>
      <c r="QSG9" s="298"/>
      <c r="QSH9" s="299"/>
      <c r="QSI9" s="81"/>
      <c r="QSJ9" s="63"/>
      <c r="QSK9" s="298"/>
      <c r="QSL9" s="299"/>
      <c r="QSM9" s="81"/>
      <c r="QSN9" s="63"/>
      <c r="QSO9" s="298"/>
      <c r="QSP9" s="299"/>
      <c r="QSQ9" s="81"/>
      <c r="QSR9" s="63"/>
      <c r="QSS9" s="298"/>
      <c r="QST9" s="299"/>
      <c r="QSU9" s="81"/>
      <c r="QSV9" s="63"/>
      <c r="QSW9" s="298"/>
      <c r="QSX9" s="299"/>
      <c r="QSY9" s="81"/>
      <c r="QSZ9" s="63"/>
      <c r="QTA9" s="298"/>
      <c r="QTB9" s="299"/>
      <c r="QTC9" s="81"/>
      <c r="QTD9" s="63"/>
      <c r="QTE9" s="298"/>
      <c r="QTF9" s="299"/>
      <c r="QTG9" s="81"/>
      <c r="QTH9" s="63"/>
      <c r="QTI9" s="298"/>
      <c r="QTJ9" s="299"/>
      <c r="QTK9" s="81"/>
      <c r="QTL9" s="63"/>
      <c r="QTM9" s="298"/>
      <c r="QTN9" s="299"/>
      <c r="QTO9" s="81"/>
      <c r="QTP9" s="63"/>
      <c r="QTQ9" s="298"/>
      <c r="QTR9" s="299"/>
      <c r="QTS9" s="81"/>
      <c r="QTT9" s="63"/>
      <c r="QTU9" s="298"/>
      <c r="QTV9" s="299"/>
      <c r="QTW9" s="81"/>
      <c r="QTX9" s="63"/>
      <c r="QTY9" s="298"/>
      <c r="QTZ9" s="299"/>
      <c r="QUA9" s="81"/>
      <c r="QUB9" s="63"/>
      <c r="QUC9" s="298"/>
      <c r="QUD9" s="299"/>
      <c r="QUE9" s="81"/>
      <c r="QUF9" s="63"/>
      <c r="QUG9" s="298"/>
      <c r="QUH9" s="299"/>
      <c r="QUI9" s="81"/>
      <c r="QUJ9" s="63"/>
      <c r="QUK9" s="298"/>
      <c r="QUL9" s="299"/>
      <c r="QUM9" s="81"/>
      <c r="QUN9" s="63"/>
      <c r="QUO9" s="298"/>
      <c r="QUP9" s="299"/>
      <c r="QUQ9" s="81"/>
      <c r="QUR9" s="63"/>
      <c r="QUS9" s="298"/>
      <c r="QUT9" s="299"/>
      <c r="QUU9" s="81"/>
      <c r="QUV9" s="63"/>
      <c r="QUW9" s="298"/>
      <c r="QUX9" s="299"/>
      <c r="QUY9" s="81"/>
      <c r="QUZ9" s="63"/>
      <c r="QVA9" s="298"/>
      <c r="QVB9" s="299"/>
      <c r="QVC9" s="81"/>
      <c r="QVD9" s="63"/>
      <c r="QVE9" s="298"/>
      <c r="QVF9" s="299"/>
      <c r="QVG9" s="81"/>
      <c r="QVH9" s="63"/>
      <c r="QVI9" s="298"/>
      <c r="QVJ9" s="299"/>
      <c r="QVK9" s="81"/>
      <c r="QVL9" s="63"/>
      <c r="QVM9" s="298"/>
      <c r="QVN9" s="299"/>
      <c r="QVO9" s="81"/>
      <c r="QVP9" s="63"/>
      <c r="QVQ9" s="298"/>
      <c r="QVR9" s="299"/>
      <c r="QVS9" s="81"/>
      <c r="QVT9" s="63"/>
      <c r="QVU9" s="298"/>
      <c r="QVV9" s="299"/>
      <c r="QVW9" s="81"/>
      <c r="QVX9" s="63"/>
      <c r="QVY9" s="298"/>
      <c r="QVZ9" s="299"/>
      <c r="QWA9" s="81"/>
      <c r="QWB9" s="63"/>
      <c r="QWC9" s="298"/>
      <c r="QWD9" s="299"/>
      <c r="QWE9" s="81"/>
      <c r="QWF9" s="63"/>
      <c r="QWG9" s="298"/>
      <c r="QWH9" s="299"/>
      <c r="QWI9" s="81"/>
      <c r="QWJ9" s="63"/>
      <c r="QWK9" s="298"/>
      <c r="QWL9" s="299"/>
      <c r="QWM9" s="81"/>
      <c r="QWN9" s="63"/>
      <c r="QWO9" s="298"/>
      <c r="QWP9" s="299"/>
      <c r="QWQ9" s="81"/>
      <c r="QWR9" s="63"/>
      <c r="QWS9" s="298"/>
      <c r="QWT9" s="299"/>
      <c r="QWU9" s="81"/>
      <c r="QWV9" s="63"/>
      <c r="QWW9" s="298"/>
      <c r="QWX9" s="299"/>
      <c r="QWY9" s="81"/>
      <c r="QWZ9" s="63"/>
      <c r="QXA9" s="298"/>
      <c r="QXB9" s="299"/>
      <c r="QXC9" s="81"/>
      <c r="QXD9" s="63"/>
      <c r="QXE9" s="298"/>
      <c r="QXF9" s="299"/>
      <c r="QXG9" s="81"/>
      <c r="QXH9" s="63"/>
      <c r="QXI9" s="298"/>
      <c r="QXJ9" s="299"/>
      <c r="QXK9" s="81"/>
      <c r="QXL9" s="63"/>
      <c r="QXM9" s="298"/>
      <c r="QXN9" s="299"/>
      <c r="QXO9" s="81"/>
      <c r="QXP9" s="63"/>
      <c r="QXQ9" s="298"/>
      <c r="QXR9" s="299"/>
      <c r="QXS9" s="81"/>
      <c r="QXT9" s="63"/>
      <c r="QXU9" s="298"/>
      <c r="QXV9" s="299"/>
      <c r="QXW9" s="81"/>
      <c r="QXX9" s="63"/>
      <c r="QXY9" s="298"/>
      <c r="QXZ9" s="299"/>
      <c r="QYA9" s="81"/>
      <c r="QYB9" s="63"/>
      <c r="QYC9" s="298"/>
      <c r="QYD9" s="299"/>
      <c r="QYE9" s="81"/>
      <c r="QYF9" s="63"/>
      <c r="QYG9" s="298"/>
      <c r="QYH9" s="299"/>
      <c r="QYI9" s="81"/>
      <c r="QYJ9" s="63"/>
      <c r="QYK9" s="298"/>
      <c r="QYL9" s="299"/>
      <c r="QYM9" s="81"/>
      <c r="QYN9" s="63"/>
      <c r="QYO9" s="298"/>
      <c r="QYP9" s="299"/>
      <c r="QYQ9" s="81"/>
      <c r="QYR9" s="63"/>
      <c r="QYS9" s="298"/>
      <c r="QYT9" s="299"/>
      <c r="QYU9" s="81"/>
      <c r="QYV9" s="63"/>
      <c r="QYW9" s="298"/>
      <c r="QYX9" s="299"/>
      <c r="QYY9" s="81"/>
      <c r="QYZ9" s="63"/>
      <c r="QZA9" s="298"/>
      <c r="QZB9" s="299"/>
      <c r="QZC9" s="81"/>
      <c r="QZD9" s="63"/>
      <c r="QZE9" s="298"/>
      <c r="QZF9" s="299"/>
      <c r="QZG9" s="81"/>
      <c r="QZH9" s="63"/>
      <c r="QZI9" s="298"/>
      <c r="QZJ9" s="299"/>
      <c r="QZK9" s="81"/>
      <c r="QZL9" s="63"/>
      <c r="QZM9" s="298"/>
      <c r="QZN9" s="299"/>
      <c r="QZO9" s="81"/>
      <c r="QZP9" s="63"/>
      <c r="QZQ9" s="298"/>
      <c r="QZR9" s="299"/>
      <c r="QZS9" s="81"/>
      <c r="QZT9" s="63"/>
      <c r="QZU9" s="298"/>
      <c r="QZV9" s="299"/>
      <c r="QZW9" s="81"/>
      <c r="QZX9" s="63"/>
      <c r="QZY9" s="298"/>
      <c r="QZZ9" s="299"/>
      <c r="RAA9" s="81"/>
      <c r="RAB9" s="63"/>
      <c r="RAC9" s="298"/>
      <c r="RAD9" s="299"/>
      <c r="RAE9" s="81"/>
      <c r="RAF9" s="63"/>
      <c r="RAG9" s="298"/>
      <c r="RAH9" s="299"/>
      <c r="RAI9" s="81"/>
      <c r="RAJ9" s="63"/>
      <c r="RAK9" s="298"/>
      <c r="RAL9" s="299"/>
      <c r="RAM9" s="81"/>
      <c r="RAN9" s="63"/>
      <c r="RAO9" s="298"/>
      <c r="RAP9" s="299"/>
      <c r="RAQ9" s="81"/>
      <c r="RAR9" s="63"/>
      <c r="RAS9" s="298"/>
      <c r="RAT9" s="299"/>
      <c r="RAU9" s="81"/>
      <c r="RAV9" s="63"/>
      <c r="RAW9" s="298"/>
      <c r="RAX9" s="299"/>
      <c r="RAY9" s="81"/>
      <c r="RAZ9" s="63"/>
      <c r="RBA9" s="298"/>
      <c r="RBB9" s="299"/>
      <c r="RBC9" s="81"/>
      <c r="RBD9" s="63"/>
      <c r="RBE9" s="298"/>
      <c r="RBF9" s="299"/>
      <c r="RBG9" s="81"/>
      <c r="RBH9" s="63"/>
      <c r="RBI9" s="298"/>
      <c r="RBJ9" s="299"/>
      <c r="RBK9" s="81"/>
      <c r="RBL9" s="63"/>
      <c r="RBM9" s="298"/>
      <c r="RBN9" s="299"/>
      <c r="RBO9" s="81"/>
      <c r="RBP9" s="63"/>
      <c r="RBQ9" s="298"/>
      <c r="RBR9" s="299"/>
      <c r="RBS9" s="81"/>
      <c r="RBT9" s="63"/>
      <c r="RBU9" s="298"/>
      <c r="RBV9" s="299"/>
      <c r="RBW9" s="81"/>
      <c r="RBX9" s="63"/>
      <c r="RBY9" s="298"/>
      <c r="RBZ9" s="299"/>
      <c r="RCA9" s="81"/>
      <c r="RCB9" s="63"/>
      <c r="RCC9" s="298"/>
      <c r="RCD9" s="299"/>
      <c r="RCE9" s="81"/>
      <c r="RCF9" s="63"/>
      <c r="RCG9" s="298"/>
      <c r="RCH9" s="299"/>
      <c r="RCI9" s="81"/>
      <c r="RCJ9" s="63"/>
      <c r="RCK9" s="298"/>
      <c r="RCL9" s="299"/>
      <c r="RCM9" s="81"/>
      <c r="RCN9" s="63"/>
      <c r="RCO9" s="298"/>
      <c r="RCP9" s="299"/>
      <c r="RCQ9" s="81"/>
      <c r="RCR9" s="63"/>
      <c r="RCS9" s="298"/>
      <c r="RCT9" s="299"/>
      <c r="RCU9" s="81"/>
      <c r="RCV9" s="63"/>
      <c r="RCW9" s="298"/>
      <c r="RCX9" s="299"/>
      <c r="RCY9" s="81"/>
      <c r="RCZ9" s="63"/>
      <c r="RDA9" s="298"/>
      <c r="RDB9" s="299"/>
      <c r="RDC9" s="81"/>
      <c r="RDD9" s="63"/>
      <c r="RDE9" s="298"/>
      <c r="RDF9" s="299"/>
      <c r="RDG9" s="81"/>
      <c r="RDH9" s="63"/>
      <c r="RDI9" s="298"/>
      <c r="RDJ9" s="299"/>
      <c r="RDK9" s="81"/>
      <c r="RDL9" s="63"/>
      <c r="RDM9" s="298"/>
      <c r="RDN9" s="299"/>
      <c r="RDO9" s="81"/>
      <c r="RDP9" s="63"/>
      <c r="RDQ9" s="298"/>
      <c r="RDR9" s="299"/>
      <c r="RDS9" s="81"/>
      <c r="RDT9" s="63"/>
      <c r="RDU9" s="298"/>
      <c r="RDV9" s="299"/>
      <c r="RDW9" s="81"/>
      <c r="RDX9" s="63"/>
      <c r="RDY9" s="298"/>
      <c r="RDZ9" s="299"/>
      <c r="REA9" s="81"/>
      <c r="REB9" s="63"/>
      <c r="REC9" s="298"/>
      <c r="RED9" s="299"/>
      <c r="REE9" s="81"/>
      <c r="REF9" s="63"/>
      <c r="REG9" s="298"/>
      <c r="REH9" s="299"/>
      <c r="REI9" s="81"/>
      <c r="REJ9" s="63"/>
      <c r="REK9" s="298"/>
      <c r="REL9" s="299"/>
      <c r="REM9" s="81"/>
      <c r="REN9" s="63"/>
      <c r="REO9" s="298"/>
      <c r="REP9" s="299"/>
      <c r="REQ9" s="81"/>
      <c r="RER9" s="63"/>
      <c r="RES9" s="298"/>
      <c r="RET9" s="299"/>
      <c r="REU9" s="81"/>
      <c r="REV9" s="63"/>
      <c r="REW9" s="298"/>
      <c r="REX9" s="299"/>
      <c r="REY9" s="81"/>
      <c r="REZ9" s="63"/>
      <c r="RFA9" s="298"/>
      <c r="RFB9" s="299"/>
      <c r="RFC9" s="81"/>
      <c r="RFD9" s="63"/>
      <c r="RFE9" s="298"/>
      <c r="RFF9" s="299"/>
      <c r="RFG9" s="81"/>
      <c r="RFH9" s="63"/>
      <c r="RFI9" s="298"/>
      <c r="RFJ9" s="299"/>
      <c r="RFK9" s="81"/>
      <c r="RFL9" s="63"/>
      <c r="RFM9" s="298"/>
      <c r="RFN9" s="299"/>
      <c r="RFO9" s="81"/>
      <c r="RFP9" s="63"/>
      <c r="RFQ9" s="298"/>
      <c r="RFR9" s="299"/>
      <c r="RFS9" s="81"/>
      <c r="RFT9" s="63"/>
      <c r="RFU9" s="298"/>
      <c r="RFV9" s="299"/>
      <c r="RFW9" s="81"/>
      <c r="RFX9" s="63"/>
      <c r="RFY9" s="298"/>
      <c r="RFZ9" s="299"/>
      <c r="RGA9" s="81"/>
      <c r="RGB9" s="63"/>
      <c r="RGC9" s="298"/>
      <c r="RGD9" s="299"/>
      <c r="RGE9" s="81"/>
      <c r="RGF9" s="63"/>
      <c r="RGG9" s="298"/>
      <c r="RGH9" s="299"/>
      <c r="RGI9" s="81"/>
      <c r="RGJ9" s="63"/>
      <c r="RGK9" s="298"/>
      <c r="RGL9" s="299"/>
      <c r="RGM9" s="81"/>
      <c r="RGN9" s="63"/>
      <c r="RGO9" s="298"/>
      <c r="RGP9" s="299"/>
      <c r="RGQ9" s="81"/>
      <c r="RGR9" s="63"/>
      <c r="RGS9" s="298"/>
      <c r="RGT9" s="299"/>
      <c r="RGU9" s="81"/>
      <c r="RGV9" s="63"/>
      <c r="RGW9" s="298"/>
      <c r="RGX9" s="299"/>
      <c r="RGY9" s="81"/>
      <c r="RGZ9" s="63"/>
      <c r="RHA9" s="298"/>
      <c r="RHB9" s="299"/>
      <c r="RHC9" s="81"/>
      <c r="RHD9" s="63"/>
      <c r="RHE9" s="298"/>
      <c r="RHF9" s="299"/>
      <c r="RHG9" s="81"/>
      <c r="RHH9" s="63"/>
      <c r="RHI9" s="298"/>
      <c r="RHJ9" s="299"/>
      <c r="RHK9" s="81"/>
      <c r="RHL9" s="63"/>
      <c r="RHM9" s="298"/>
      <c r="RHN9" s="299"/>
      <c r="RHO9" s="81"/>
      <c r="RHP9" s="63"/>
      <c r="RHQ9" s="298"/>
      <c r="RHR9" s="299"/>
      <c r="RHS9" s="81"/>
      <c r="RHT9" s="63"/>
      <c r="RHU9" s="298"/>
      <c r="RHV9" s="299"/>
      <c r="RHW9" s="81"/>
      <c r="RHX9" s="63"/>
      <c r="RHY9" s="298"/>
      <c r="RHZ9" s="299"/>
      <c r="RIA9" s="81"/>
      <c r="RIB9" s="63"/>
      <c r="RIC9" s="298"/>
      <c r="RID9" s="299"/>
      <c r="RIE9" s="81"/>
      <c r="RIF9" s="63"/>
      <c r="RIG9" s="298"/>
      <c r="RIH9" s="299"/>
      <c r="RII9" s="81"/>
      <c r="RIJ9" s="63"/>
      <c r="RIK9" s="298"/>
      <c r="RIL9" s="299"/>
      <c r="RIM9" s="81"/>
      <c r="RIN9" s="63"/>
      <c r="RIO9" s="298"/>
      <c r="RIP9" s="299"/>
      <c r="RIQ9" s="81"/>
      <c r="RIR9" s="63"/>
      <c r="RIS9" s="298"/>
      <c r="RIT9" s="299"/>
      <c r="RIU9" s="81"/>
      <c r="RIV9" s="63"/>
      <c r="RIW9" s="298"/>
      <c r="RIX9" s="299"/>
      <c r="RIY9" s="81"/>
      <c r="RIZ9" s="63"/>
      <c r="RJA9" s="298"/>
      <c r="RJB9" s="299"/>
      <c r="RJC9" s="81"/>
      <c r="RJD9" s="63"/>
      <c r="RJE9" s="298"/>
      <c r="RJF9" s="299"/>
      <c r="RJG9" s="81"/>
      <c r="RJH9" s="63"/>
      <c r="RJI9" s="298"/>
      <c r="RJJ9" s="299"/>
      <c r="RJK9" s="81"/>
      <c r="RJL9" s="63"/>
      <c r="RJM9" s="298"/>
      <c r="RJN9" s="299"/>
      <c r="RJO9" s="81"/>
      <c r="RJP9" s="63"/>
      <c r="RJQ9" s="298"/>
      <c r="RJR9" s="299"/>
      <c r="RJS9" s="81"/>
      <c r="RJT9" s="63"/>
      <c r="RJU9" s="298"/>
      <c r="RJV9" s="299"/>
      <c r="RJW9" s="81"/>
      <c r="RJX9" s="63"/>
      <c r="RJY9" s="298"/>
      <c r="RJZ9" s="299"/>
      <c r="RKA9" s="81"/>
      <c r="RKB9" s="63"/>
      <c r="RKC9" s="298"/>
      <c r="RKD9" s="299"/>
      <c r="RKE9" s="81"/>
      <c r="RKF9" s="63"/>
      <c r="RKG9" s="298"/>
      <c r="RKH9" s="299"/>
      <c r="RKI9" s="81"/>
      <c r="RKJ9" s="63"/>
      <c r="RKK9" s="298"/>
      <c r="RKL9" s="299"/>
      <c r="RKM9" s="81"/>
      <c r="RKN9" s="63"/>
      <c r="RKO9" s="298"/>
      <c r="RKP9" s="299"/>
      <c r="RKQ9" s="81"/>
      <c r="RKR9" s="63"/>
      <c r="RKS9" s="298"/>
      <c r="RKT9" s="299"/>
      <c r="RKU9" s="81"/>
      <c r="RKV9" s="63"/>
      <c r="RKW9" s="298"/>
      <c r="RKX9" s="299"/>
      <c r="RKY9" s="81"/>
      <c r="RKZ9" s="63"/>
      <c r="RLA9" s="298"/>
      <c r="RLB9" s="299"/>
      <c r="RLC9" s="81"/>
      <c r="RLD9" s="63"/>
      <c r="RLE9" s="298"/>
      <c r="RLF9" s="299"/>
      <c r="RLG9" s="81"/>
      <c r="RLH9" s="63"/>
      <c r="RLI9" s="298"/>
      <c r="RLJ9" s="299"/>
      <c r="RLK9" s="81"/>
      <c r="RLL9" s="63"/>
      <c r="RLM9" s="298"/>
      <c r="RLN9" s="299"/>
      <c r="RLO9" s="81"/>
      <c r="RLP9" s="63"/>
      <c r="RLQ9" s="298"/>
      <c r="RLR9" s="299"/>
      <c r="RLS9" s="81"/>
      <c r="RLT9" s="63"/>
      <c r="RLU9" s="298"/>
      <c r="RLV9" s="299"/>
      <c r="RLW9" s="81"/>
      <c r="RLX9" s="63"/>
      <c r="RLY9" s="298"/>
      <c r="RLZ9" s="299"/>
      <c r="RMA9" s="81"/>
      <c r="RMB9" s="63"/>
      <c r="RMC9" s="298"/>
      <c r="RMD9" s="299"/>
      <c r="RME9" s="81"/>
      <c r="RMF9" s="63"/>
      <c r="RMG9" s="298"/>
      <c r="RMH9" s="299"/>
      <c r="RMI9" s="81"/>
      <c r="RMJ9" s="63"/>
      <c r="RMK9" s="298"/>
      <c r="RML9" s="299"/>
      <c r="RMM9" s="81"/>
      <c r="RMN9" s="63"/>
      <c r="RMO9" s="298"/>
      <c r="RMP9" s="299"/>
      <c r="RMQ9" s="81"/>
      <c r="RMR9" s="63"/>
      <c r="RMS9" s="298"/>
      <c r="RMT9" s="299"/>
      <c r="RMU9" s="81"/>
      <c r="RMV9" s="63"/>
      <c r="RMW9" s="298"/>
      <c r="RMX9" s="299"/>
      <c r="RMY9" s="81"/>
      <c r="RMZ9" s="63"/>
      <c r="RNA9" s="298"/>
      <c r="RNB9" s="299"/>
      <c r="RNC9" s="81"/>
      <c r="RND9" s="63"/>
      <c r="RNE9" s="298"/>
      <c r="RNF9" s="299"/>
      <c r="RNG9" s="81"/>
      <c r="RNH9" s="63"/>
      <c r="RNI9" s="298"/>
      <c r="RNJ9" s="299"/>
      <c r="RNK9" s="81"/>
      <c r="RNL9" s="63"/>
      <c r="RNM9" s="298"/>
      <c r="RNN9" s="299"/>
      <c r="RNO9" s="81"/>
      <c r="RNP9" s="63"/>
      <c r="RNQ9" s="298"/>
      <c r="RNR9" s="299"/>
      <c r="RNS9" s="81"/>
      <c r="RNT9" s="63"/>
      <c r="RNU9" s="298"/>
      <c r="RNV9" s="299"/>
      <c r="RNW9" s="81"/>
      <c r="RNX9" s="63"/>
      <c r="RNY9" s="298"/>
      <c r="RNZ9" s="299"/>
      <c r="ROA9" s="81"/>
      <c r="ROB9" s="63"/>
      <c r="ROC9" s="298"/>
      <c r="ROD9" s="299"/>
      <c r="ROE9" s="81"/>
      <c r="ROF9" s="63"/>
      <c r="ROG9" s="298"/>
      <c r="ROH9" s="299"/>
      <c r="ROI9" s="81"/>
      <c r="ROJ9" s="63"/>
      <c r="ROK9" s="298"/>
      <c r="ROL9" s="299"/>
      <c r="ROM9" s="81"/>
      <c r="RON9" s="63"/>
      <c r="ROO9" s="298"/>
      <c r="ROP9" s="299"/>
      <c r="ROQ9" s="81"/>
      <c r="ROR9" s="63"/>
      <c r="ROS9" s="298"/>
      <c r="ROT9" s="299"/>
      <c r="ROU9" s="81"/>
      <c r="ROV9" s="63"/>
      <c r="ROW9" s="298"/>
      <c r="ROX9" s="299"/>
      <c r="ROY9" s="81"/>
      <c r="ROZ9" s="63"/>
      <c r="RPA9" s="298"/>
      <c r="RPB9" s="299"/>
      <c r="RPC9" s="81"/>
      <c r="RPD9" s="63"/>
      <c r="RPE9" s="298"/>
      <c r="RPF9" s="299"/>
      <c r="RPG9" s="81"/>
      <c r="RPH9" s="63"/>
      <c r="RPI9" s="298"/>
      <c r="RPJ9" s="299"/>
      <c r="RPK9" s="81"/>
      <c r="RPL9" s="63"/>
      <c r="RPM9" s="298"/>
      <c r="RPN9" s="299"/>
      <c r="RPO9" s="81"/>
      <c r="RPP9" s="63"/>
      <c r="RPQ9" s="298"/>
      <c r="RPR9" s="299"/>
      <c r="RPS9" s="81"/>
      <c r="RPT9" s="63"/>
      <c r="RPU9" s="298"/>
      <c r="RPV9" s="299"/>
      <c r="RPW9" s="81"/>
      <c r="RPX9" s="63"/>
      <c r="RPY9" s="298"/>
      <c r="RPZ9" s="299"/>
      <c r="RQA9" s="81"/>
      <c r="RQB9" s="63"/>
      <c r="RQC9" s="298"/>
      <c r="RQD9" s="299"/>
      <c r="RQE9" s="81"/>
      <c r="RQF9" s="63"/>
      <c r="RQG9" s="298"/>
      <c r="RQH9" s="299"/>
      <c r="RQI9" s="81"/>
      <c r="RQJ9" s="63"/>
      <c r="RQK9" s="298"/>
      <c r="RQL9" s="299"/>
      <c r="RQM9" s="81"/>
      <c r="RQN9" s="63"/>
      <c r="RQO9" s="298"/>
      <c r="RQP9" s="299"/>
      <c r="RQQ9" s="81"/>
      <c r="RQR9" s="63"/>
      <c r="RQS9" s="298"/>
      <c r="RQT9" s="299"/>
      <c r="RQU9" s="81"/>
      <c r="RQV9" s="63"/>
      <c r="RQW9" s="298"/>
      <c r="RQX9" s="299"/>
      <c r="RQY9" s="81"/>
      <c r="RQZ9" s="63"/>
      <c r="RRA9" s="298"/>
      <c r="RRB9" s="299"/>
      <c r="RRC9" s="81"/>
      <c r="RRD9" s="63"/>
      <c r="RRE9" s="298"/>
      <c r="RRF9" s="299"/>
      <c r="RRG9" s="81"/>
      <c r="RRH9" s="63"/>
      <c r="RRI9" s="298"/>
      <c r="RRJ9" s="299"/>
      <c r="RRK9" s="81"/>
      <c r="RRL9" s="63"/>
      <c r="RRM9" s="298"/>
      <c r="RRN9" s="299"/>
      <c r="RRO9" s="81"/>
      <c r="RRP9" s="63"/>
      <c r="RRQ9" s="298"/>
      <c r="RRR9" s="299"/>
      <c r="RRS9" s="81"/>
      <c r="RRT9" s="63"/>
      <c r="RRU9" s="298"/>
      <c r="RRV9" s="299"/>
      <c r="RRW9" s="81"/>
      <c r="RRX9" s="63"/>
      <c r="RRY9" s="298"/>
      <c r="RRZ9" s="299"/>
      <c r="RSA9" s="81"/>
      <c r="RSB9" s="63"/>
      <c r="RSC9" s="298"/>
      <c r="RSD9" s="299"/>
      <c r="RSE9" s="81"/>
      <c r="RSF9" s="63"/>
      <c r="RSG9" s="298"/>
      <c r="RSH9" s="299"/>
      <c r="RSI9" s="81"/>
      <c r="RSJ9" s="63"/>
      <c r="RSK9" s="298"/>
      <c r="RSL9" s="299"/>
      <c r="RSM9" s="81"/>
      <c r="RSN9" s="63"/>
      <c r="RSO9" s="298"/>
      <c r="RSP9" s="299"/>
      <c r="RSQ9" s="81"/>
      <c r="RSR9" s="63"/>
      <c r="RSS9" s="298"/>
      <c r="RST9" s="299"/>
      <c r="RSU9" s="81"/>
      <c r="RSV9" s="63"/>
      <c r="RSW9" s="298"/>
      <c r="RSX9" s="299"/>
      <c r="RSY9" s="81"/>
      <c r="RSZ9" s="63"/>
      <c r="RTA9" s="298"/>
      <c r="RTB9" s="299"/>
      <c r="RTC9" s="81"/>
      <c r="RTD9" s="63"/>
      <c r="RTE9" s="298"/>
      <c r="RTF9" s="299"/>
      <c r="RTG9" s="81"/>
      <c r="RTH9" s="63"/>
      <c r="RTI9" s="298"/>
      <c r="RTJ9" s="299"/>
      <c r="RTK9" s="81"/>
      <c r="RTL9" s="63"/>
      <c r="RTM9" s="298"/>
      <c r="RTN9" s="299"/>
      <c r="RTO9" s="81"/>
      <c r="RTP9" s="63"/>
      <c r="RTQ9" s="298"/>
      <c r="RTR9" s="299"/>
      <c r="RTS9" s="81"/>
      <c r="RTT9" s="63"/>
      <c r="RTU9" s="298"/>
      <c r="RTV9" s="299"/>
      <c r="RTW9" s="81"/>
      <c r="RTX9" s="63"/>
      <c r="RTY9" s="298"/>
      <c r="RTZ9" s="299"/>
      <c r="RUA9" s="81"/>
      <c r="RUB9" s="63"/>
      <c r="RUC9" s="298"/>
      <c r="RUD9" s="299"/>
      <c r="RUE9" s="81"/>
      <c r="RUF9" s="63"/>
      <c r="RUG9" s="298"/>
      <c r="RUH9" s="299"/>
      <c r="RUI9" s="81"/>
      <c r="RUJ9" s="63"/>
      <c r="RUK9" s="298"/>
      <c r="RUL9" s="299"/>
      <c r="RUM9" s="81"/>
      <c r="RUN9" s="63"/>
      <c r="RUO9" s="298"/>
      <c r="RUP9" s="299"/>
      <c r="RUQ9" s="81"/>
      <c r="RUR9" s="63"/>
      <c r="RUS9" s="298"/>
      <c r="RUT9" s="299"/>
      <c r="RUU9" s="81"/>
      <c r="RUV9" s="63"/>
      <c r="RUW9" s="298"/>
      <c r="RUX9" s="299"/>
      <c r="RUY9" s="81"/>
      <c r="RUZ9" s="63"/>
      <c r="RVA9" s="298"/>
      <c r="RVB9" s="299"/>
      <c r="RVC9" s="81"/>
      <c r="RVD9" s="63"/>
      <c r="RVE9" s="298"/>
      <c r="RVF9" s="299"/>
      <c r="RVG9" s="81"/>
      <c r="RVH9" s="63"/>
      <c r="RVI9" s="298"/>
      <c r="RVJ9" s="299"/>
      <c r="RVK9" s="81"/>
      <c r="RVL9" s="63"/>
      <c r="RVM9" s="298"/>
      <c r="RVN9" s="299"/>
      <c r="RVO9" s="81"/>
      <c r="RVP9" s="63"/>
      <c r="RVQ9" s="298"/>
      <c r="RVR9" s="299"/>
      <c r="RVS9" s="81"/>
      <c r="RVT9" s="63"/>
      <c r="RVU9" s="298"/>
      <c r="RVV9" s="299"/>
      <c r="RVW9" s="81"/>
      <c r="RVX9" s="63"/>
      <c r="RVY9" s="298"/>
      <c r="RVZ9" s="299"/>
      <c r="RWA9" s="81"/>
      <c r="RWB9" s="63"/>
      <c r="RWC9" s="298"/>
      <c r="RWD9" s="299"/>
      <c r="RWE9" s="81"/>
      <c r="RWF9" s="63"/>
      <c r="RWG9" s="298"/>
      <c r="RWH9" s="299"/>
      <c r="RWI9" s="81"/>
      <c r="RWJ9" s="63"/>
      <c r="RWK9" s="298"/>
      <c r="RWL9" s="299"/>
      <c r="RWM9" s="81"/>
      <c r="RWN9" s="63"/>
      <c r="RWO9" s="298"/>
      <c r="RWP9" s="299"/>
      <c r="RWQ9" s="81"/>
      <c r="RWR9" s="63"/>
      <c r="RWS9" s="298"/>
      <c r="RWT9" s="299"/>
      <c r="RWU9" s="81"/>
      <c r="RWV9" s="63"/>
      <c r="RWW9" s="298"/>
      <c r="RWX9" s="299"/>
      <c r="RWY9" s="81"/>
      <c r="RWZ9" s="63"/>
      <c r="RXA9" s="298"/>
      <c r="RXB9" s="299"/>
      <c r="RXC9" s="81"/>
      <c r="RXD9" s="63"/>
      <c r="RXE9" s="298"/>
      <c r="RXF9" s="299"/>
      <c r="RXG9" s="81"/>
      <c r="RXH9" s="63"/>
      <c r="RXI9" s="298"/>
      <c r="RXJ9" s="299"/>
      <c r="RXK9" s="81"/>
      <c r="RXL9" s="63"/>
      <c r="RXM9" s="298"/>
      <c r="RXN9" s="299"/>
      <c r="RXO9" s="81"/>
      <c r="RXP9" s="63"/>
      <c r="RXQ9" s="298"/>
      <c r="RXR9" s="299"/>
      <c r="RXS9" s="81"/>
      <c r="RXT9" s="63"/>
      <c r="RXU9" s="298"/>
      <c r="RXV9" s="299"/>
      <c r="RXW9" s="81"/>
      <c r="RXX9" s="63"/>
      <c r="RXY9" s="298"/>
      <c r="RXZ9" s="299"/>
      <c r="RYA9" s="81"/>
      <c r="RYB9" s="63"/>
      <c r="RYC9" s="298"/>
      <c r="RYD9" s="299"/>
      <c r="RYE9" s="81"/>
      <c r="RYF9" s="63"/>
      <c r="RYG9" s="298"/>
      <c r="RYH9" s="299"/>
      <c r="RYI9" s="81"/>
      <c r="RYJ9" s="63"/>
      <c r="RYK9" s="298"/>
      <c r="RYL9" s="299"/>
      <c r="RYM9" s="81"/>
      <c r="RYN9" s="63"/>
      <c r="RYO9" s="298"/>
      <c r="RYP9" s="299"/>
      <c r="RYQ9" s="81"/>
      <c r="RYR9" s="63"/>
      <c r="RYS9" s="298"/>
      <c r="RYT9" s="299"/>
      <c r="RYU9" s="81"/>
      <c r="RYV9" s="63"/>
      <c r="RYW9" s="298"/>
      <c r="RYX9" s="299"/>
      <c r="RYY9" s="81"/>
      <c r="RYZ9" s="63"/>
      <c r="RZA9" s="298"/>
      <c r="RZB9" s="299"/>
      <c r="RZC9" s="81"/>
      <c r="RZD9" s="63"/>
      <c r="RZE9" s="298"/>
      <c r="RZF9" s="299"/>
      <c r="RZG9" s="81"/>
      <c r="RZH9" s="63"/>
      <c r="RZI9" s="298"/>
      <c r="RZJ9" s="299"/>
      <c r="RZK9" s="81"/>
      <c r="RZL9" s="63"/>
      <c r="RZM9" s="298"/>
      <c r="RZN9" s="299"/>
      <c r="RZO9" s="81"/>
      <c r="RZP9" s="63"/>
      <c r="RZQ9" s="298"/>
      <c r="RZR9" s="299"/>
      <c r="RZS9" s="81"/>
      <c r="RZT9" s="63"/>
      <c r="RZU9" s="298"/>
      <c r="RZV9" s="299"/>
      <c r="RZW9" s="81"/>
      <c r="RZX9" s="63"/>
      <c r="RZY9" s="298"/>
      <c r="RZZ9" s="299"/>
      <c r="SAA9" s="81"/>
      <c r="SAB9" s="63"/>
      <c r="SAC9" s="298"/>
      <c r="SAD9" s="299"/>
      <c r="SAE9" s="81"/>
      <c r="SAF9" s="63"/>
      <c r="SAG9" s="298"/>
      <c r="SAH9" s="299"/>
      <c r="SAI9" s="81"/>
      <c r="SAJ9" s="63"/>
      <c r="SAK9" s="298"/>
      <c r="SAL9" s="299"/>
      <c r="SAM9" s="81"/>
      <c r="SAN9" s="63"/>
      <c r="SAO9" s="298"/>
      <c r="SAP9" s="299"/>
      <c r="SAQ9" s="81"/>
      <c r="SAR9" s="63"/>
      <c r="SAS9" s="298"/>
      <c r="SAT9" s="299"/>
      <c r="SAU9" s="81"/>
      <c r="SAV9" s="63"/>
      <c r="SAW9" s="298"/>
      <c r="SAX9" s="299"/>
      <c r="SAY9" s="81"/>
      <c r="SAZ9" s="63"/>
      <c r="SBA9" s="298"/>
      <c r="SBB9" s="299"/>
      <c r="SBC9" s="81"/>
      <c r="SBD9" s="63"/>
      <c r="SBE9" s="298"/>
      <c r="SBF9" s="299"/>
      <c r="SBG9" s="81"/>
      <c r="SBH9" s="63"/>
      <c r="SBI9" s="298"/>
      <c r="SBJ9" s="299"/>
      <c r="SBK9" s="81"/>
      <c r="SBL9" s="63"/>
      <c r="SBM9" s="298"/>
      <c r="SBN9" s="299"/>
      <c r="SBO9" s="81"/>
      <c r="SBP9" s="63"/>
      <c r="SBQ9" s="298"/>
      <c r="SBR9" s="299"/>
      <c r="SBS9" s="81"/>
      <c r="SBT9" s="63"/>
      <c r="SBU9" s="298"/>
      <c r="SBV9" s="299"/>
      <c r="SBW9" s="81"/>
      <c r="SBX9" s="63"/>
      <c r="SBY9" s="298"/>
      <c r="SBZ9" s="299"/>
      <c r="SCA9" s="81"/>
      <c r="SCB9" s="63"/>
      <c r="SCC9" s="298"/>
      <c r="SCD9" s="299"/>
      <c r="SCE9" s="81"/>
      <c r="SCF9" s="63"/>
      <c r="SCG9" s="298"/>
      <c r="SCH9" s="299"/>
      <c r="SCI9" s="81"/>
      <c r="SCJ9" s="63"/>
      <c r="SCK9" s="298"/>
      <c r="SCL9" s="299"/>
      <c r="SCM9" s="81"/>
      <c r="SCN9" s="63"/>
      <c r="SCO9" s="298"/>
      <c r="SCP9" s="299"/>
      <c r="SCQ9" s="81"/>
      <c r="SCR9" s="63"/>
      <c r="SCS9" s="298"/>
      <c r="SCT9" s="299"/>
      <c r="SCU9" s="81"/>
      <c r="SCV9" s="63"/>
      <c r="SCW9" s="298"/>
      <c r="SCX9" s="299"/>
      <c r="SCY9" s="81"/>
      <c r="SCZ9" s="63"/>
      <c r="SDA9" s="298"/>
      <c r="SDB9" s="299"/>
      <c r="SDC9" s="81"/>
      <c r="SDD9" s="63"/>
      <c r="SDE9" s="298"/>
      <c r="SDF9" s="299"/>
      <c r="SDG9" s="81"/>
      <c r="SDH9" s="63"/>
      <c r="SDI9" s="298"/>
      <c r="SDJ9" s="299"/>
      <c r="SDK9" s="81"/>
      <c r="SDL9" s="63"/>
      <c r="SDM9" s="298"/>
      <c r="SDN9" s="299"/>
      <c r="SDO9" s="81"/>
      <c r="SDP9" s="63"/>
      <c r="SDQ9" s="298"/>
      <c r="SDR9" s="299"/>
      <c r="SDS9" s="81"/>
      <c r="SDT9" s="63"/>
      <c r="SDU9" s="298"/>
      <c r="SDV9" s="299"/>
      <c r="SDW9" s="81"/>
      <c r="SDX9" s="63"/>
      <c r="SDY9" s="298"/>
      <c r="SDZ9" s="299"/>
      <c r="SEA9" s="81"/>
      <c r="SEB9" s="63"/>
      <c r="SEC9" s="298"/>
      <c r="SED9" s="299"/>
      <c r="SEE9" s="81"/>
      <c r="SEF9" s="63"/>
      <c r="SEG9" s="298"/>
      <c r="SEH9" s="299"/>
      <c r="SEI9" s="81"/>
      <c r="SEJ9" s="63"/>
      <c r="SEK9" s="298"/>
      <c r="SEL9" s="299"/>
      <c r="SEM9" s="81"/>
      <c r="SEN9" s="63"/>
      <c r="SEO9" s="298"/>
      <c r="SEP9" s="299"/>
      <c r="SEQ9" s="81"/>
      <c r="SER9" s="63"/>
      <c r="SES9" s="298"/>
      <c r="SET9" s="299"/>
      <c r="SEU9" s="81"/>
      <c r="SEV9" s="63"/>
      <c r="SEW9" s="298"/>
      <c r="SEX9" s="299"/>
      <c r="SEY9" s="81"/>
      <c r="SEZ9" s="63"/>
      <c r="SFA9" s="298"/>
      <c r="SFB9" s="299"/>
      <c r="SFC9" s="81"/>
      <c r="SFD9" s="63"/>
      <c r="SFE9" s="298"/>
      <c r="SFF9" s="299"/>
      <c r="SFG9" s="81"/>
      <c r="SFH9" s="63"/>
      <c r="SFI9" s="298"/>
      <c r="SFJ9" s="299"/>
      <c r="SFK9" s="81"/>
      <c r="SFL9" s="63"/>
      <c r="SFM9" s="298"/>
      <c r="SFN9" s="299"/>
      <c r="SFO9" s="81"/>
      <c r="SFP9" s="63"/>
      <c r="SFQ9" s="298"/>
      <c r="SFR9" s="299"/>
      <c r="SFS9" s="81"/>
      <c r="SFT9" s="63"/>
      <c r="SFU9" s="298"/>
      <c r="SFV9" s="299"/>
      <c r="SFW9" s="81"/>
      <c r="SFX9" s="63"/>
      <c r="SFY9" s="298"/>
      <c r="SFZ9" s="299"/>
      <c r="SGA9" s="81"/>
      <c r="SGB9" s="63"/>
      <c r="SGC9" s="298"/>
      <c r="SGD9" s="299"/>
      <c r="SGE9" s="81"/>
      <c r="SGF9" s="63"/>
      <c r="SGG9" s="298"/>
      <c r="SGH9" s="299"/>
      <c r="SGI9" s="81"/>
      <c r="SGJ9" s="63"/>
      <c r="SGK9" s="298"/>
      <c r="SGL9" s="299"/>
      <c r="SGM9" s="81"/>
      <c r="SGN9" s="63"/>
      <c r="SGO9" s="298"/>
      <c r="SGP9" s="299"/>
      <c r="SGQ9" s="81"/>
      <c r="SGR9" s="63"/>
      <c r="SGS9" s="298"/>
      <c r="SGT9" s="299"/>
      <c r="SGU9" s="81"/>
      <c r="SGV9" s="63"/>
      <c r="SGW9" s="298"/>
      <c r="SGX9" s="299"/>
      <c r="SGY9" s="81"/>
      <c r="SGZ9" s="63"/>
      <c r="SHA9" s="298"/>
      <c r="SHB9" s="299"/>
      <c r="SHC9" s="81"/>
      <c r="SHD9" s="63"/>
      <c r="SHE9" s="298"/>
      <c r="SHF9" s="299"/>
      <c r="SHG9" s="81"/>
      <c r="SHH9" s="63"/>
      <c r="SHI9" s="298"/>
      <c r="SHJ9" s="299"/>
      <c r="SHK9" s="81"/>
      <c r="SHL9" s="63"/>
      <c r="SHM9" s="298"/>
      <c r="SHN9" s="299"/>
      <c r="SHO9" s="81"/>
      <c r="SHP9" s="63"/>
      <c r="SHQ9" s="298"/>
      <c r="SHR9" s="299"/>
      <c r="SHS9" s="81"/>
      <c r="SHT9" s="63"/>
      <c r="SHU9" s="298"/>
      <c r="SHV9" s="299"/>
      <c r="SHW9" s="81"/>
      <c r="SHX9" s="63"/>
      <c r="SHY9" s="298"/>
      <c r="SHZ9" s="299"/>
      <c r="SIA9" s="81"/>
      <c r="SIB9" s="63"/>
      <c r="SIC9" s="298"/>
      <c r="SID9" s="299"/>
      <c r="SIE9" s="81"/>
      <c r="SIF9" s="63"/>
      <c r="SIG9" s="298"/>
      <c r="SIH9" s="299"/>
      <c r="SII9" s="81"/>
      <c r="SIJ9" s="63"/>
      <c r="SIK9" s="298"/>
      <c r="SIL9" s="299"/>
      <c r="SIM9" s="81"/>
      <c r="SIN9" s="63"/>
      <c r="SIO9" s="298"/>
      <c r="SIP9" s="299"/>
      <c r="SIQ9" s="81"/>
      <c r="SIR9" s="63"/>
      <c r="SIS9" s="298"/>
      <c r="SIT9" s="299"/>
      <c r="SIU9" s="81"/>
      <c r="SIV9" s="63"/>
      <c r="SIW9" s="298"/>
      <c r="SIX9" s="299"/>
      <c r="SIY9" s="81"/>
      <c r="SIZ9" s="63"/>
      <c r="SJA9" s="298"/>
      <c r="SJB9" s="299"/>
      <c r="SJC9" s="81"/>
      <c r="SJD9" s="63"/>
      <c r="SJE9" s="298"/>
      <c r="SJF9" s="299"/>
      <c r="SJG9" s="81"/>
      <c r="SJH9" s="63"/>
      <c r="SJI9" s="298"/>
      <c r="SJJ9" s="299"/>
      <c r="SJK9" s="81"/>
      <c r="SJL9" s="63"/>
      <c r="SJM9" s="298"/>
      <c r="SJN9" s="299"/>
      <c r="SJO9" s="81"/>
      <c r="SJP9" s="63"/>
      <c r="SJQ9" s="298"/>
      <c r="SJR9" s="299"/>
      <c r="SJS9" s="81"/>
      <c r="SJT9" s="63"/>
      <c r="SJU9" s="298"/>
      <c r="SJV9" s="299"/>
      <c r="SJW9" s="81"/>
      <c r="SJX9" s="63"/>
      <c r="SJY9" s="298"/>
      <c r="SJZ9" s="299"/>
      <c r="SKA9" s="81"/>
      <c r="SKB9" s="63"/>
      <c r="SKC9" s="298"/>
      <c r="SKD9" s="299"/>
      <c r="SKE9" s="81"/>
      <c r="SKF9" s="63"/>
      <c r="SKG9" s="298"/>
      <c r="SKH9" s="299"/>
      <c r="SKI9" s="81"/>
      <c r="SKJ9" s="63"/>
      <c r="SKK9" s="298"/>
      <c r="SKL9" s="299"/>
      <c r="SKM9" s="81"/>
      <c r="SKN9" s="63"/>
      <c r="SKO9" s="298"/>
      <c r="SKP9" s="299"/>
      <c r="SKQ9" s="81"/>
      <c r="SKR9" s="63"/>
      <c r="SKS9" s="298"/>
      <c r="SKT9" s="299"/>
      <c r="SKU9" s="81"/>
      <c r="SKV9" s="63"/>
      <c r="SKW9" s="298"/>
      <c r="SKX9" s="299"/>
      <c r="SKY9" s="81"/>
      <c r="SKZ9" s="63"/>
      <c r="SLA9" s="298"/>
      <c r="SLB9" s="299"/>
      <c r="SLC9" s="81"/>
      <c r="SLD9" s="63"/>
      <c r="SLE9" s="298"/>
      <c r="SLF9" s="299"/>
      <c r="SLG9" s="81"/>
      <c r="SLH9" s="63"/>
      <c r="SLI9" s="298"/>
      <c r="SLJ9" s="299"/>
      <c r="SLK9" s="81"/>
      <c r="SLL9" s="63"/>
      <c r="SLM9" s="298"/>
      <c r="SLN9" s="299"/>
      <c r="SLO9" s="81"/>
      <c r="SLP9" s="63"/>
      <c r="SLQ9" s="298"/>
      <c r="SLR9" s="299"/>
      <c r="SLS9" s="81"/>
      <c r="SLT9" s="63"/>
      <c r="SLU9" s="298"/>
      <c r="SLV9" s="299"/>
      <c r="SLW9" s="81"/>
      <c r="SLX9" s="63"/>
      <c r="SLY9" s="298"/>
      <c r="SLZ9" s="299"/>
      <c r="SMA9" s="81"/>
      <c r="SMB9" s="63"/>
      <c r="SMC9" s="298"/>
      <c r="SMD9" s="299"/>
      <c r="SME9" s="81"/>
      <c r="SMF9" s="63"/>
      <c r="SMG9" s="298"/>
      <c r="SMH9" s="299"/>
      <c r="SMI9" s="81"/>
      <c r="SMJ9" s="63"/>
      <c r="SMK9" s="298"/>
      <c r="SML9" s="299"/>
      <c r="SMM9" s="81"/>
      <c r="SMN9" s="63"/>
      <c r="SMO9" s="298"/>
      <c r="SMP9" s="299"/>
      <c r="SMQ9" s="81"/>
      <c r="SMR9" s="63"/>
      <c r="SMS9" s="298"/>
      <c r="SMT9" s="299"/>
      <c r="SMU9" s="81"/>
      <c r="SMV9" s="63"/>
      <c r="SMW9" s="298"/>
      <c r="SMX9" s="299"/>
      <c r="SMY9" s="81"/>
      <c r="SMZ9" s="63"/>
      <c r="SNA9" s="298"/>
      <c r="SNB9" s="299"/>
      <c r="SNC9" s="81"/>
      <c r="SND9" s="63"/>
      <c r="SNE9" s="298"/>
      <c r="SNF9" s="299"/>
      <c r="SNG9" s="81"/>
      <c r="SNH9" s="63"/>
      <c r="SNI9" s="298"/>
      <c r="SNJ9" s="299"/>
      <c r="SNK9" s="81"/>
      <c r="SNL9" s="63"/>
      <c r="SNM9" s="298"/>
      <c r="SNN9" s="299"/>
      <c r="SNO9" s="81"/>
      <c r="SNP9" s="63"/>
      <c r="SNQ9" s="298"/>
      <c r="SNR9" s="299"/>
      <c r="SNS9" s="81"/>
      <c r="SNT9" s="63"/>
      <c r="SNU9" s="298"/>
      <c r="SNV9" s="299"/>
      <c r="SNW9" s="81"/>
      <c r="SNX9" s="63"/>
      <c r="SNY9" s="298"/>
      <c r="SNZ9" s="299"/>
      <c r="SOA9" s="81"/>
      <c r="SOB9" s="63"/>
      <c r="SOC9" s="298"/>
      <c r="SOD9" s="299"/>
      <c r="SOE9" s="81"/>
      <c r="SOF9" s="63"/>
      <c r="SOG9" s="298"/>
      <c r="SOH9" s="299"/>
      <c r="SOI9" s="81"/>
      <c r="SOJ9" s="63"/>
      <c r="SOK9" s="298"/>
      <c r="SOL9" s="299"/>
      <c r="SOM9" s="81"/>
      <c r="SON9" s="63"/>
      <c r="SOO9" s="298"/>
      <c r="SOP9" s="299"/>
      <c r="SOQ9" s="81"/>
      <c r="SOR9" s="63"/>
      <c r="SOS9" s="298"/>
      <c r="SOT9" s="299"/>
      <c r="SOU9" s="81"/>
      <c r="SOV9" s="63"/>
      <c r="SOW9" s="298"/>
      <c r="SOX9" s="299"/>
      <c r="SOY9" s="81"/>
      <c r="SOZ9" s="63"/>
      <c r="SPA9" s="298"/>
      <c r="SPB9" s="299"/>
      <c r="SPC9" s="81"/>
      <c r="SPD9" s="63"/>
      <c r="SPE9" s="298"/>
      <c r="SPF9" s="299"/>
      <c r="SPG9" s="81"/>
      <c r="SPH9" s="63"/>
      <c r="SPI9" s="298"/>
      <c r="SPJ9" s="299"/>
      <c r="SPK9" s="81"/>
      <c r="SPL9" s="63"/>
      <c r="SPM9" s="298"/>
      <c r="SPN9" s="299"/>
      <c r="SPO9" s="81"/>
      <c r="SPP9" s="63"/>
      <c r="SPQ9" s="298"/>
      <c r="SPR9" s="299"/>
      <c r="SPS9" s="81"/>
      <c r="SPT9" s="63"/>
      <c r="SPU9" s="298"/>
      <c r="SPV9" s="299"/>
      <c r="SPW9" s="81"/>
      <c r="SPX9" s="63"/>
      <c r="SPY9" s="298"/>
      <c r="SPZ9" s="299"/>
      <c r="SQA9" s="81"/>
      <c r="SQB9" s="63"/>
      <c r="SQC9" s="298"/>
      <c r="SQD9" s="299"/>
      <c r="SQE9" s="81"/>
      <c r="SQF9" s="63"/>
      <c r="SQG9" s="298"/>
      <c r="SQH9" s="299"/>
      <c r="SQI9" s="81"/>
      <c r="SQJ9" s="63"/>
      <c r="SQK9" s="298"/>
      <c r="SQL9" s="299"/>
      <c r="SQM9" s="81"/>
      <c r="SQN9" s="63"/>
      <c r="SQO9" s="298"/>
      <c r="SQP9" s="299"/>
      <c r="SQQ9" s="81"/>
      <c r="SQR9" s="63"/>
      <c r="SQS9" s="298"/>
      <c r="SQT9" s="299"/>
      <c r="SQU9" s="81"/>
      <c r="SQV9" s="63"/>
      <c r="SQW9" s="298"/>
      <c r="SQX9" s="299"/>
      <c r="SQY9" s="81"/>
      <c r="SQZ9" s="63"/>
      <c r="SRA9" s="298"/>
      <c r="SRB9" s="299"/>
      <c r="SRC9" s="81"/>
      <c r="SRD9" s="63"/>
      <c r="SRE9" s="298"/>
      <c r="SRF9" s="299"/>
      <c r="SRG9" s="81"/>
      <c r="SRH9" s="63"/>
      <c r="SRI9" s="298"/>
      <c r="SRJ9" s="299"/>
      <c r="SRK9" s="81"/>
      <c r="SRL9" s="63"/>
      <c r="SRM9" s="298"/>
      <c r="SRN9" s="299"/>
      <c r="SRO9" s="81"/>
      <c r="SRP9" s="63"/>
      <c r="SRQ9" s="298"/>
      <c r="SRR9" s="299"/>
      <c r="SRS9" s="81"/>
      <c r="SRT9" s="63"/>
      <c r="SRU9" s="298"/>
      <c r="SRV9" s="299"/>
      <c r="SRW9" s="81"/>
      <c r="SRX9" s="63"/>
      <c r="SRY9" s="298"/>
      <c r="SRZ9" s="299"/>
      <c r="SSA9" s="81"/>
      <c r="SSB9" s="63"/>
      <c r="SSC9" s="298"/>
      <c r="SSD9" s="299"/>
      <c r="SSE9" s="81"/>
      <c r="SSF9" s="63"/>
      <c r="SSG9" s="298"/>
      <c r="SSH9" s="299"/>
      <c r="SSI9" s="81"/>
      <c r="SSJ9" s="63"/>
      <c r="SSK9" s="298"/>
      <c r="SSL9" s="299"/>
      <c r="SSM9" s="81"/>
      <c r="SSN9" s="63"/>
      <c r="SSO9" s="298"/>
      <c r="SSP9" s="299"/>
      <c r="SSQ9" s="81"/>
      <c r="SSR9" s="63"/>
      <c r="SSS9" s="298"/>
      <c r="SST9" s="299"/>
      <c r="SSU9" s="81"/>
      <c r="SSV9" s="63"/>
      <c r="SSW9" s="298"/>
      <c r="SSX9" s="299"/>
      <c r="SSY9" s="81"/>
      <c r="SSZ9" s="63"/>
      <c r="STA9" s="298"/>
      <c r="STB9" s="299"/>
      <c r="STC9" s="81"/>
      <c r="STD9" s="63"/>
      <c r="STE9" s="298"/>
      <c r="STF9" s="299"/>
      <c r="STG9" s="81"/>
      <c r="STH9" s="63"/>
      <c r="STI9" s="298"/>
      <c r="STJ9" s="299"/>
      <c r="STK9" s="81"/>
      <c r="STL9" s="63"/>
      <c r="STM9" s="298"/>
      <c r="STN9" s="299"/>
      <c r="STO9" s="81"/>
      <c r="STP9" s="63"/>
      <c r="STQ9" s="298"/>
      <c r="STR9" s="299"/>
      <c r="STS9" s="81"/>
      <c r="STT9" s="63"/>
      <c r="STU9" s="298"/>
      <c r="STV9" s="299"/>
      <c r="STW9" s="81"/>
      <c r="STX9" s="63"/>
      <c r="STY9" s="298"/>
      <c r="STZ9" s="299"/>
      <c r="SUA9" s="81"/>
      <c r="SUB9" s="63"/>
      <c r="SUC9" s="298"/>
      <c r="SUD9" s="299"/>
      <c r="SUE9" s="81"/>
      <c r="SUF9" s="63"/>
      <c r="SUG9" s="298"/>
      <c r="SUH9" s="299"/>
      <c r="SUI9" s="81"/>
      <c r="SUJ9" s="63"/>
      <c r="SUK9" s="298"/>
      <c r="SUL9" s="299"/>
      <c r="SUM9" s="81"/>
      <c r="SUN9" s="63"/>
      <c r="SUO9" s="298"/>
      <c r="SUP9" s="299"/>
      <c r="SUQ9" s="81"/>
      <c r="SUR9" s="63"/>
      <c r="SUS9" s="298"/>
      <c r="SUT9" s="299"/>
      <c r="SUU9" s="81"/>
      <c r="SUV9" s="63"/>
      <c r="SUW9" s="298"/>
      <c r="SUX9" s="299"/>
      <c r="SUY9" s="81"/>
      <c r="SUZ9" s="63"/>
      <c r="SVA9" s="298"/>
      <c r="SVB9" s="299"/>
      <c r="SVC9" s="81"/>
      <c r="SVD9" s="63"/>
      <c r="SVE9" s="298"/>
      <c r="SVF9" s="299"/>
      <c r="SVG9" s="81"/>
      <c r="SVH9" s="63"/>
      <c r="SVI9" s="298"/>
      <c r="SVJ9" s="299"/>
      <c r="SVK9" s="81"/>
      <c r="SVL9" s="63"/>
      <c r="SVM9" s="298"/>
      <c r="SVN9" s="299"/>
      <c r="SVO9" s="81"/>
      <c r="SVP9" s="63"/>
      <c r="SVQ9" s="298"/>
      <c r="SVR9" s="299"/>
      <c r="SVS9" s="81"/>
      <c r="SVT9" s="63"/>
      <c r="SVU9" s="298"/>
      <c r="SVV9" s="299"/>
      <c r="SVW9" s="81"/>
      <c r="SVX9" s="63"/>
      <c r="SVY9" s="298"/>
      <c r="SVZ9" s="299"/>
      <c r="SWA9" s="81"/>
      <c r="SWB9" s="63"/>
      <c r="SWC9" s="298"/>
      <c r="SWD9" s="299"/>
      <c r="SWE9" s="81"/>
      <c r="SWF9" s="63"/>
      <c r="SWG9" s="298"/>
      <c r="SWH9" s="299"/>
      <c r="SWI9" s="81"/>
      <c r="SWJ9" s="63"/>
      <c r="SWK9" s="298"/>
      <c r="SWL9" s="299"/>
      <c r="SWM9" s="81"/>
      <c r="SWN9" s="63"/>
      <c r="SWO9" s="298"/>
      <c r="SWP9" s="299"/>
      <c r="SWQ9" s="81"/>
      <c r="SWR9" s="63"/>
      <c r="SWS9" s="298"/>
      <c r="SWT9" s="299"/>
      <c r="SWU9" s="81"/>
      <c r="SWV9" s="63"/>
      <c r="SWW9" s="298"/>
      <c r="SWX9" s="299"/>
      <c r="SWY9" s="81"/>
      <c r="SWZ9" s="63"/>
      <c r="SXA9" s="298"/>
      <c r="SXB9" s="299"/>
      <c r="SXC9" s="81"/>
      <c r="SXD9" s="63"/>
      <c r="SXE9" s="298"/>
      <c r="SXF9" s="299"/>
      <c r="SXG9" s="81"/>
      <c r="SXH9" s="63"/>
      <c r="SXI9" s="298"/>
      <c r="SXJ9" s="299"/>
      <c r="SXK9" s="81"/>
      <c r="SXL9" s="63"/>
      <c r="SXM9" s="298"/>
      <c r="SXN9" s="299"/>
      <c r="SXO9" s="81"/>
      <c r="SXP9" s="63"/>
      <c r="SXQ9" s="298"/>
      <c r="SXR9" s="299"/>
      <c r="SXS9" s="81"/>
      <c r="SXT9" s="63"/>
      <c r="SXU9" s="298"/>
      <c r="SXV9" s="299"/>
      <c r="SXW9" s="81"/>
      <c r="SXX9" s="63"/>
      <c r="SXY9" s="298"/>
      <c r="SXZ9" s="299"/>
      <c r="SYA9" s="81"/>
      <c r="SYB9" s="63"/>
      <c r="SYC9" s="298"/>
      <c r="SYD9" s="299"/>
      <c r="SYE9" s="81"/>
      <c r="SYF9" s="63"/>
      <c r="SYG9" s="298"/>
      <c r="SYH9" s="299"/>
      <c r="SYI9" s="81"/>
      <c r="SYJ9" s="63"/>
      <c r="SYK9" s="298"/>
      <c r="SYL9" s="299"/>
      <c r="SYM9" s="81"/>
      <c r="SYN9" s="63"/>
      <c r="SYO9" s="298"/>
      <c r="SYP9" s="299"/>
      <c r="SYQ9" s="81"/>
      <c r="SYR9" s="63"/>
      <c r="SYS9" s="298"/>
      <c r="SYT9" s="299"/>
      <c r="SYU9" s="81"/>
      <c r="SYV9" s="63"/>
      <c r="SYW9" s="298"/>
      <c r="SYX9" s="299"/>
      <c r="SYY9" s="81"/>
      <c r="SYZ9" s="63"/>
      <c r="SZA9" s="298"/>
      <c r="SZB9" s="299"/>
      <c r="SZC9" s="81"/>
      <c r="SZD9" s="63"/>
      <c r="SZE9" s="298"/>
      <c r="SZF9" s="299"/>
      <c r="SZG9" s="81"/>
      <c r="SZH9" s="63"/>
      <c r="SZI9" s="298"/>
      <c r="SZJ9" s="299"/>
      <c r="SZK9" s="81"/>
      <c r="SZL9" s="63"/>
      <c r="SZM9" s="298"/>
      <c r="SZN9" s="299"/>
      <c r="SZO9" s="81"/>
      <c r="SZP9" s="63"/>
      <c r="SZQ9" s="298"/>
      <c r="SZR9" s="299"/>
      <c r="SZS9" s="81"/>
      <c r="SZT9" s="63"/>
      <c r="SZU9" s="298"/>
      <c r="SZV9" s="299"/>
      <c r="SZW9" s="81"/>
      <c r="SZX9" s="63"/>
      <c r="SZY9" s="298"/>
      <c r="SZZ9" s="299"/>
      <c r="TAA9" s="81"/>
      <c r="TAB9" s="63"/>
      <c r="TAC9" s="298"/>
      <c r="TAD9" s="299"/>
      <c r="TAE9" s="81"/>
      <c r="TAF9" s="63"/>
      <c r="TAG9" s="298"/>
      <c r="TAH9" s="299"/>
      <c r="TAI9" s="81"/>
      <c r="TAJ9" s="63"/>
      <c r="TAK9" s="298"/>
      <c r="TAL9" s="299"/>
      <c r="TAM9" s="81"/>
      <c r="TAN9" s="63"/>
      <c r="TAO9" s="298"/>
      <c r="TAP9" s="299"/>
      <c r="TAQ9" s="81"/>
      <c r="TAR9" s="63"/>
      <c r="TAS9" s="298"/>
      <c r="TAT9" s="299"/>
      <c r="TAU9" s="81"/>
      <c r="TAV9" s="63"/>
      <c r="TAW9" s="298"/>
      <c r="TAX9" s="299"/>
      <c r="TAY9" s="81"/>
      <c r="TAZ9" s="63"/>
      <c r="TBA9" s="298"/>
      <c r="TBB9" s="299"/>
      <c r="TBC9" s="81"/>
      <c r="TBD9" s="63"/>
      <c r="TBE9" s="298"/>
      <c r="TBF9" s="299"/>
      <c r="TBG9" s="81"/>
      <c r="TBH9" s="63"/>
      <c r="TBI9" s="298"/>
      <c r="TBJ9" s="299"/>
      <c r="TBK9" s="81"/>
      <c r="TBL9" s="63"/>
      <c r="TBM9" s="298"/>
      <c r="TBN9" s="299"/>
      <c r="TBO9" s="81"/>
      <c r="TBP9" s="63"/>
      <c r="TBQ9" s="298"/>
      <c r="TBR9" s="299"/>
      <c r="TBS9" s="81"/>
      <c r="TBT9" s="63"/>
      <c r="TBU9" s="298"/>
      <c r="TBV9" s="299"/>
      <c r="TBW9" s="81"/>
      <c r="TBX9" s="63"/>
      <c r="TBY9" s="298"/>
      <c r="TBZ9" s="299"/>
      <c r="TCA9" s="81"/>
      <c r="TCB9" s="63"/>
      <c r="TCC9" s="298"/>
      <c r="TCD9" s="299"/>
      <c r="TCE9" s="81"/>
      <c r="TCF9" s="63"/>
      <c r="TCG9" s="298"/>
      <c r="TCH9" s="299"/>
      <c r="TCI9" s="81"/>
      <c r="TCJ9" s="63"/>
      <c r="TCK9" s="298"/>
      <c r="TCL9" s="299"/>
      <c r="TCM9" s="81"/>
      <c r="TCN9" s="63"/>
      <c r="TCO9" s="298"/>
      <c r="TCP9" s="299"/>
      <c r="TCQ9" s="81"/>
      <c r="TCR9" s="63"/>
      <c r="TCS9" s="298"/>
      <c r="TCT9" s="299"/>
      <c r="TCU9" s="81"/>
      <c r="TCV9" s="63"/>
      <c r="TCW9" s="298"/>
      <c r="TCX9" s="299"/>
      <c r="TCY9" s="81"/>
      <c r="TCZ9" s="63"/>
      <c r="TDA9" s="298"/>
      <c r="TDB9" s="299"/>
      <c r="TDC9" s="81"/>
      <c r="TDD9" s="63"/>
      <c r="TDE9" s="298"/>
      <c r="TDF9" s="299"/>
      <c r="TDG9" s="81"/>
      <c r="TDH9" s="63"/>
      <c r="TDI9" s="298"/>
      <c r="TDJ9" s="299"/>
      <c r="TDK9" s="81"/>
      <c r="TDL9" s="63"/>
      <c r="TDM9" s="298"/>
      <c r="TDN9" s="299"/>
      <c r="TDO9" s="81"/>
      <c r="TDP9" s="63"/>
      <c r="TDQ9" s="298"/>
      <c r="TDR9" s="299"/>
      <c r="TDS9" s="81"/>
      <c r="TDT9" s="63"/>
      <c r="TDU9" s="298"/>
      <c r="TDV9" s="299"/>
      <c r="TDW9" s="81"/>
      <c r="TDX9" s="63"/>
      <c r="TDY9" s="298"/>
      <c r="TDZ9" s="299"/>
      <c r="TEA9" s="81"/>
      <c r="TEB9" s="63"/>
      <c r="TEC9" s="298"/>
      <c r="TED9" s="299"/>
      <c r="TEE9" s="81"/>
      <c r="TEF9" s="63"/>
      <c r="TEG9" s="298"/>
      <c r="TEH9" s="299"/>
      <c r="TEI9" s="81"/>
      <c r="TEJ9" s="63"/>
      <c r="TEK9" s="298"/>
      <c r="TEL9" s="299"/>
      <c r="TEM9" s="81"/>
      <c r="TEN9" s="63"/>
      <c r="TEO9" s="298"/>
      <c r="TEP9" s="299"/>
      <c r="TEQ9" s="81"/>
      <c r="TER9" s="63"/>
      <c r="TES9" s="298"/>
      <c r="TET9" s="299"/>
      <c r="TEU9" s="81"/>
      <c r="TEV9" s="63"/>
      <c r="TEW9" s="298"/>
      <c r="TEX9" s="299"/>
      <c r="TEY9" s="81"/>
      <c r="TEZ9" s="63"/>
      <c r="TFA9" s="298"/>
      <c r="TFB9" s="299"/>
      <c r="TFC9" s="81"/>
      <c r="TFD9" s="63"/>
      <c r="TFE9" s="298"/>
      <c r="TFF9" s="299"/>
      <c r="TFG9" s="81"/>
      <c r="TFH9" s="63"/>
      <c r="TFI9" s="298"/>
      <c r="TFJ9" s="299"/>
      <c r="TFK9" s="81"/>
      <c r="TFL9" s="63"/>
      <c r="TFM9" s="298"/>
      <c r="TFN9" s="299"/>
      <c r="TFO9" s="81"/>
      <c r="TFP9" s="63"/>
      <c r="TFQ9" s="298"/>
      <c r="TFR9" s="299"/>
      <c r="TFS9" s="81"/>
      <c r="TFT9" s="63"/>
      <c r="TFU9" s="298"/>
      <c r="TFV9" s="299"/>
      <c r="TFW9" s="81"/>
      <c r="TFX9" s="63"/>
      <c r="TFY9" s="298"/>
      <c r="TFZ9" s="299"/>
      <c r="TGA9" s="81"/>
      <c r="TGB9" s="63"/>
      <c r="TGC9" s="298"/>
      <c r="TGD9" s="299"/>
      <c r="TGE9" s="81"/>
      <c r="TGF9" s="63"/>
      <c r="TGG9" s="298"/>
      <c r="TGH9" s="299"/>
      <c r="TGI9" s="81"/>
      <c r="TGJ9" s="63"/>
      <c r="TGK9" s="298"/>
      <c r="TGL9" s="299"/>
      <c r="TGM9" s="81"/>
      <c r="TGN9" s="63"/>
      <c r="TGO9" s="298"/>
      <c r="TGP9" s="299"/>
      <c r="TGQ9" s="81"/>
      <c r="TGR9" s="63"/>
      <c r="TGS9" s="298"/>
      <c r="TGT9" s="299"/>
      <c r="TGU9" s="81"/>
      <c r="TGV9" s="63"/>
      <c r="TGW9" s="298"/>
      <c r="TGX9" s="299"/>
      <c r="TGY9" s="81"/>
      <c r="TGZ9" s="63"/>
      <c r="THA9" s="298"/>
      <c r="THB9" s="299"/>
      <c r="THC9" s="81"/>
      <c r="THD9" s="63"/>
      <c r="THE9" s="298"/>
      <c r="THF9" s="299"/>
      <c r="THG9" s="81"/>
      <c r="THH9" s="63"/>
      <c r="THI9" s="298"/>
      <c r="THJ9" s="299"/>
      <c r="THK9" s="81"/>
      <c r="THL9" s="63"/>
      <c r="THM9" s="298"/>
      <c r="THN9" s="299"/>
      <c r="THO9" s="81"/>
      <c r="THP9" s="63"/>
      <c r="THQ9" s="298"/>
      <c r="THR9" s="299"/>
      <c r="THS9" s="81"/>
      <c r="THT9" s="63"/>
      <c r="THU9" s="298"/>
      <c r="THV9" s="299"/>
      <c r="THW9" s="81"/>
      <c r="THX9" s="63"/>
      <c r="THY9" s="298"/>
      <c r="THZ9" s="299"/>
      <c r="TIA9" s="81"/>
      <c r="TIB9" s="63"/>
      <c r="TIC9" s="298"/>
      <c r="TID9" s="299"/>
      <c r="TIE9" s="81"/>
      <c r="TIF9" s="63"/>
      <c r="TIG9" s="298"/>
      <c r="TIH9" s="299"/>
      <c r="TII9" s="81"/>
      <c r="TIJ9" s="63"/>
      <c r="TIK9" s="298"/>
      <c r="TIL9" s="299"/>
      <c r="TIM9" s="81"/>
      <c r="TIN9" s="63"/>
      <c r="TIO9" s="298"/>
      <c r="TIP9" s="299"/>
      <c r="TIQ9" s="81"/>
      <c r="TIR9" s="63"/>
      <c r="TIS9" s="298"/>
      <c r="TIT9" s="299"/>
      <c r="TIU9" s="81"/>
      <c r="TIV9" s="63"/>
      <c r="TIW9" s="298"/>
      <c r="TIX9" s="299"/>
      <c r="TIY9" s="81"/>
      <c r="TIZ9" s="63"/>
      <c r="TJA9" s="298"/>
      <c r="TJB9" s="299"/>
      <c r="TJC9" s="81"/>
      <c r="TJD9" s="63"/>
      <c r="TJE9" s="298"/>
      <c r="TJF9" s="299"/>
      <c r="TJG9" s="81"/>
      <c r="TJH9" s="63"/>
      <c r="TJI9" s="298"/>
      <c r="TJJ9" s="299"/>
      <c r="TJK9" s="81"/>
      <c r="TJL9" s="63"/>
      <c r="TJM9" s="298"/>
      <c r="TJN9" s="299"/>
      <c r="TJO9" s="81"/>
      <c r="TJP9" s="63"/>
      <c r="TJQ9" s="298"/>
      <c r="TJR9" s="299"/>
      <c r="TJS9" s="81"/>
      <c r="TJT9" s="63"/>
      <c r="TJU9" s="298"/>
      <c r="TJV9" s="299"/>
      <c r="TJW9" s="81"/>
      <c r="TJX9" s="63"/>
      <c r="TJY9" s="298"/>
      <c r="TJZ9" s="299"/>
      <c r="TKA9" s="81"/>
      <c r="TKB9" s="63"/>
      <c r="TKC9" s="298"/>
      <c r="TKD9" s="299"/>
      <c r="TKE9" s="81"/>
      <c r="TKF9" s="63"/>
      <c r="TKG9" s="298"/>
      <c r="TKH9" s="299"/>
      <c r="TKI9" s="81"/>
      <c r="TKJ9" s="63"/>
      <c r="TKK9" s="298"/>
      <c r="TKL9" s="299"/>
      <c r="TKM9" s="81"/>
      <c r="TKN9" s="63"/>
      <c r="TKO9" s="298"/>
      <c r="TKP9" s="299"/>
      <c r="TKQ9" s="81"/>
      <c r="TKR9" s="63"/>
      <c r="TKS9" s="298"/>
      <c r="TKT9" s="299"/>
      <c r="TKU9" s="81"/>
      <c r="TKV9" s="63"/>
      <c r="TKW9" s="298"/>
      <c r="TKX9" s="299"/>
      <c r="TKY9" s="81"/>
      <c r="TKZ9" s="63"/>
      <c r="TLA9" s="298"/>
      <c r="TLB9" s="299"/>
      <c r="TLC9" s="81"/>
      <c r="TLD9" s="63"/>
      <c r="TLE9" s="298"/>
      <c r="TLF9" s="299"/>
      <c r="TLG9" s="81"/>
      <c r="TLH9" s="63"/>
      <c r="TLI9" s="298"/>
      <c r="TLJ9" s="299"/>
      <c r="TLK9" s="81"/>
      <c r="TLL9" s="63"/>
      <c r="TLM9" s="298"/>
      <c r="TLN9" s="299"/>
      <c r="TLO9" s="81"/>
      <c r="TLP9" s="63"/>
      <c r="TLQ9" s="298"/>
      <c r="TLR9" s="299"/>
      <c r="TLS9" s="81"/>
      <c r="TLT9" s="63"/>
      <c r="TLU9" s="298"/>
      <c r="TLV9" s="299"/>
      <c r="TLW9" s="81"/>
      <c r="TLX9" s="63"/>
      <c r="TLY9" s="298"/>
      <c r="TLZ9" s="299"/>
      <c r="TMA9" s="81"/>
      <c r="TMB9" s="63"/>
      <c r="TMC9" s="298"/>
      <c r="TMD9" s="299"/>
      <c r="TME9" s="81"/>
      <c r="TMF9" s="63"/>
      <c r="TMG9" s="298"/>
      <c r="TMH9" s="299"/>
      <c r="TMI9" s="81"/>
      <c r="TMJ9" s="63"/>
      <c r="TMK9" s="298"/>
      <c r="TML9" s="299"/>
      <c r="TMM9" s="81"/>
      <c r="TMN9" s="63"/>
      <c r="TMO9" s="298"/>
      <c r="TMP9" s="299"/>
      <c r="TMQ9" s="81"/>
      <c r="TMR9" s="63"/>
      <c r="TMS9" s="298"/>
      <c r="TMT9" s="299"/>
      <c r="TMU9" s="81"/>
      <c r="TMV9" s="63"/>
      <c r="TMW9" s="298"/>
      <c r="TMX9" s="299"/>
      <c r="TMY9" s="81"/>
      <c r="TMZ9" s="63"/>
      <c r="TNA9" s="298"/>
      <c r="TNB9" s="299"/>
      <c r="TNC9" s="81"/>
      <c r="TND9" s="63"/>
      <c r="TNE9" s="298"/>
      <c r="TNF9" s="299"/>
      <c r="TNG9" s="81"/>
      <c r="TNH9" s="63"/>
      <c r="TNI9" s="298"/>
      <c r="TNJ9" s="299"/>
      <c r="TNK9" s="81"/>
      <c r="TNL9" s="63"/>
      <c r="TNM9" s="298"/>
      <c r="TNN9" s="299"/>
      <c r="TNO9" s="81"/>
      <c r="TNP9" s="63"/>
      <c r="TNQ9" s="298"/>
      <c r="TNR9" s="299"/>
      <c r="TNS9" s="81"/>
      <c r="TNT9" s="63"/>
      <c r="TNU9" s="298"/>
      <c r="TNV9" s="299"/>
      <c r="TNW9" s="81"/>
      <c r="TNX9" s="63"/>
      <c r="TNY9" s="298"/>
      <c r="TNZ9" s="299"/>
      <c r="TOA9" s="81"/>
      <c r="TOB9" s="63"/>
      <c r="TOC9" s="298"/>
      <c r="TOD9" s="299"/>
      <c r="TOE9" s="81"/>
      <c r="TOF9" s="63"/>
      <c r="TOG9" s="298"/>
      <c r="TOH9" s="299"/>
      <c r="TOI9" s="81"/>
      <c r="TOJ9" s="63"/>
      <c r="TOK9" s="298"/>
      <c r="TOL9" s="299"/>
      <c r="TOM9" s="81"/>
      <c r="TON9" s="63"/>
      <c r="TOO9" s="298"/>
      <c r="TOP9" s="299"/>
      <c r="TOQ9" s="81"/>
      <c r="TOR9" s="63"/>
      <c r="TOS9" s="298"/>
      <c r="TOT9" s="299"/>
      <c r="TOU9" s="81"/>
      <c r="TOV9" s="63"/>
      <c r="TOW9" s="298"/>
      <c r="TOX9" s="299"/>
      <c r="TOY9" s="81"/>
      <c r="TOZ9" s="63"/>
      <c r="TPA9" s="298"/>
      <c r="TPB9" s="299"/>
      <c r="TPC9" s="81"/>
      <c r="TPD9" s="63"/>
      <c r="TPE9" s="298"/>
      <c r="TPF9" s="299"/>
      <c r="TPG9" s="81"/>
      <c r="TPH9" s="63"/>
      <c r="TPI9" s="298"/>
      <c r="TPJ9" s="299"/>
      <c r="TPK9" s="81"/>
      <c r="TPL9" s="63"/>
      <c r="TPM9" s="298"/>
      <c r="TPN9" s="299"/>
      <c r="TPO9" s="81"/>
      <c r="TPP9" s="63"/>
      <c r="TPQ9" s="298"/>
      <c r="TPR9" s="299"/>
      <c r="TPS9" s="81"/>
      <c r="TPT9" s="63"/>
      <c r="TPU9" s="298"/>
      <c r="TPV9" s="299"/>
      <c r="TPW9" s="81"/>
      <c r="TPX9" s="63"/>
      <c r="TPY9" s="298"/>
      <c r="TPZ9" s="299"/>
      <c r="TQA9" s="81"/>
      <c r="TQB9" s="63"/>
      <c r="TQC9" s="298"/>
      <c r="TQD9" s="299"/>
      <c r="TQE9" s="81"/>
      <c r="TQF9" s="63"/>
      <c r="TQG9" s="298"/>
      <c r="TQH9" s="299"/>
      <c r="TQI9" s="81"/>
      <c r="TQJ9" s="63"/>
      <c r="TQK9" s="298"/>
      <c r="TQL9" s="299"/>
      <c r="TQM9" s="81"/>
      <c r="TQN9" s="63"/>
      <c r="TQO9" s="298"/>
      <c r="TQP9" s="299"/>
      <c r="TQQ9" s="81"/>
      <c r="TQR9" s="63"/>
      <c r="TQS9" s="298"/>
      <c r="TQT9" s="299"/>
      <c r="TQU9" s="81"/>
      <c r="TQV9" s="63"/>
      <c r="TQW9" s="298"/>
      <c r="TQX9" s="299"/>
      <c r="TQY9" s="81"/>
      <c r="TQZ9" s="63"/>
      <c r="TRA9" s="298"/>
      <c r="TRB9" s="299"/>
      <c r="TRC9" s="81"/>
      <c r="TRD9" s="63"/>
      <c r="TRE9" s="298"/>
      <c r="TRF9" s="299"/>
      <c r="TRG9" s="81"/>
      <c r="TRH9" s="63"/>
      <c r="TRI9" s="298"/>
      <c r="TRJ9" s="299"/>
      <c r="TRK9" s="81"/>
      <c r="TRL9" s="63"/>
      <c r="TRM9" s="298"/>
      <c r="TRN9" s="299"/>
      <c r="TRO9" s="81"/>
      <c r="TRP9" s="63"/>
      <c r="TRQ9" s="298"/>
      <c r="TRR9" s="299"/>
      <c r="TRS9" s="81"/>
      <c r="TRT9" s="63"/>
      <c r="TRU9" s="298"/>
      <c r="TRV9" s="299"/>
      <c r="TRW9" s="81"/>
      <c r="TRX9" s="63"/>
      <c r="TRY9" s="298"/>
      <c r="TRZ9" s="299"/>
      <c r="TSA9" s="81"/>
      <c r="TSB9" s="63"/>
      <c r="TSC9" s="298"/>
      <c r="TSD9" s="299"/>
      <c r="TSE9" s="81"/>
      <c r="TSF9" s="63"/>
      <c r="TSG9" s="298"/>
      <c r="TSH9" s="299"/>
      <c r="TSI9" s="81"/>
      <c r="TSJ9" s="63"/>
      <c r="TSK9" s="298"/>
      <c r="TSL9" s="299"/>
      <c r="TSM9" s="81"/>
      <c r="TSN9" s="63"/>
      <c r="TSO9" s="298"/>
      <c r="TSP9" s="299"/>
      <c r="TSQ9" s="81"/>
      <c r="TSR9" s="63"/>
      <c r="TSS9" s="298"/>
      <c r="TST9" s="299"/>
      <c r="TSU9" s="81"/>
      <c r="TSV9" s="63"/>
      <c r="TSW9" s="298"/>
      <c r="TSX9" s="299"/>
      <c r="TSY9" s="81"/>
      <c r="TSZ9" s="63"/>
      <c r="TTA9" s="298"/>
      <c r="TTB9" s="299"/>
      <c r="TTC9" s="81"/>
      <c r="TTD9" s="63"/>
      <c r="TTE9" s="298"/>
      <c r="TTF9" s="299"/>
      <c r="TTG9" s="81"/>
      <c r="TTH9" s="63"/>
      <c r="TTI9" s="298"/>
      <c r="TTJ9" s="299"/>
      <c r="TTK9" s="81"/>
      <c r="TTL9" s="63"/>
      <c r="TTM9" s="298"/>
      <c r="TTN9" s="299"/>
      <c r="TTO9" s="81"/>
      <c r="TTP9" s="63"/>
      <c r="TTQ9" s="298"/>
      <c r="TTR9" s="299"/>
      <c r="TTS9" s="81"/>
      <c r="TTT9" s="63"/>
      <c r="TTU9" s="298"/>
      <c r="TTV9" s="299"/>
      <c r="TTW9" s="81"/>
      <c r="TTX9" s="63"/>
      <c r="TTY9" s="298"/>
      <c r="TTZ9" s="299"/>
      <c r="TUA9" s="81"/>
      <c r="TUB9" s="63"/>
      <c r="TUC9" s="298"/>
      <c r="TUD9" s="299"/>
      <c r="TUE9" s="81"/>
      <c r="TUF9" s="63"/>
      <c r="TUG9" s="298"/>
      <c r="TUH9" s="299"/>
      <c r="TUI9" s="81"/>
      <c r="TUJ9" s="63"/>
      <c r="TUK9" s="298"/>
      <c r="TUL9" s="299"/>
      <c r="TUM9" s="81"/>
      <c r="TUN9" s="63"/>
      <c r="TUO9" s="298"/>
      <c r="TUP9" s="299"/>
      <c r="TUQ9" s="81"/>
      <c r="TUR9" s="63"/>
      <c r="TUS9" s="298"/>
      <c r="TUT9" s="299"/>
      <c r="TUU9" s="81"/>
      <c r="TUV9" s="63"/>
      <c r="TUW9" s="298"/>
      <c r="TUX9" s="299"/>
      <c r="TUY9" s="81"/>
      <c r="TUZ9" s="63"/>
      <c r="TVA9" s="298"/>
      <c r="TVB9" s="299"/>
      <c r="TVC9" s="81"/>
      <c r="TVD9" s="63"/>
      <c r="TVE9" s="298"/>
      <c r="TVF9" s="299"/>
      <c r="TVG9" s="81"/>
      <c r="TVH9" s="63"/>
      <c r="TVI9" s="298"/>
      <c r="TVJ9" s="299"/>
      <c r="TVK9" s="81"/>
      <c r="TVL9" s="63"/>
      <c r="TVM9" s="298"/>
      <c r="TVN9" s="299"/>
      <c r="TVO9" s="81"/>
      <c r="TVP9" s="63"/>
      <c r="TVQ9" s="298"/>
      <c r="TVR9" s="299"/>
      <c r="TVS9" s="81"/>
      <c r="TVT9" s="63"/>
      <c r="TVU9" s="298"/>
      <c r="TVV9" s="299"/>
      <c r="TVW9" s="81"/>
      <c r="TVX9" s="63"/>
      <c r="TVY9" s="298"/>
      <c r="TVZ9" s="299"/>
      <c r="TWA9" s="81"/>
      <c r="TWB9" s="63"/>
      <c r="TWC9" s="298"/>
      <c r="TWD9" s="299"/>
      <c r="TWE9" s="81"/>
      <c r="TWF9" s="63"/>
      <c r="TWG9" s="298"/>
      <c r="TWH9" s="299"/>
      <c r="TWI9" s="81"/>
      <c r="TWJ9" s="63"/>
      <c r="TWK9" s="298"/>
      <c r="TWL9" s="299"/>
      <c r="TWM9" s="81"/>
      <c r="TWN9" s="63"/>
      <c r="TWO9" s="298"/>
      <c r="TWP9" s="299"/>
      <c r="TWQ9" s="81"/>
      <c r="TWR9" s="63"/>
      <c r="TWS9" s="298"/>
      <c r="TWT9" s="299"/>
      <c r="TWU9" s="81"/>
      <c r="TWV9" s="63"/>
      <c r="TWW9" s="298"/>
      <c r="TWX9" s="299"/>
      <c r="TWY9" s="81"/>
      <c r="TWZ9" s="63"/>
      <c r="TXA9" s="298"/>
      <c r="TXB9" s="299"/>
      <c r="TXC9" s="81"/>
      <c r="TXD9" s="63"/>
      <c r="TXE9" s="298"/>
      <c r="TXF9" s="299"/>
      <c r="TXG9" s="81"/>
      <c r="TXH9" s="63"/>
      <c r="TXI9" s="298"/>
      <c r="TXJ9" s="299"/>
      <c r="TXK9" s="81"/>
      <c r="TXL9" s="63"/>
      <c r="TXM9" s="298"/>
      <c r="TXN9" s="299"/>
      <c r="TXO9" s="81"/>
      <c r="TXP9" s="63"/>
      <c r="TXQ9" s="298"/>
      <c r="TXR9" s="299"/>
      <c r="TXS9" s="81"/>
      <c r="TXT9" s="63"/>
      <c r="TXU9" s="298"/>
      <c r="TXV9" s="299"/>
      <c r="TXW9" s="81"/>
      <c r="TXX9" s="63"/>
      <c r="TXY9" s="298"/>
      <c r="TXZ9" s="299"/>
      <c r="TYA9" s="81"/>
      <c r="TYB9" s="63"/>
      <c r="TYC9" s="298"/>
      <c r="TYD9" s="299"/>
      <c r="TYE9" s="81"/>
      <c r="TYF9" s="63"/>
      <c r="TYG9" s="298"/>
      <c r="TYH9" s="299"/>
      <c r="TYI9" s="81"/>
      <c r="TYJ9" s="63"/>
      <c r="TYK9" s="298"/>
      <c r="TYL9" s="299"/>
      <c r="TYM9" s="81"/>
      <c r="TYN9" s="63"/>
      <c r="TYO9" s="298"/>
      <c r="TYP9" s="299"/>
      <c r="TYQ9" s="81"/>
      <c r="TYR9" s="63"/>
      <c r="TYS9" s="298"/>
      <c r="TYT9" s="299"/>
      <c r="TYU9" s="81"/>
      <c r="TYV9" s="63"/>
      <c r="TYW9" s="298"/>
      <c r="TYX9" s="299"/>
      <c r="TYY9" s="81"/>
      <c r="TYZ9" s="63"/>
      <c r="TZA9" s="298"/>
      <c r="TZB9" s="299"/>
      <c r="TZC9" s="81"/>
      <c r="TZD9" s="63"/>
      <c r="TZE9" s="298"/>
      <c r="TZF9" s="299"/>
      <c r="TZG9" s="81"/>
      <c r="TZH9" s="63"/>
      <c r="TZI9" s="298"/>
      <c r="TZJ9" s="299"/>
      <c r="TZK9" s="81"/>
      <c r="TZL9" s="63"/>
      <c r="TZM9" s="298"/>
      <c r="TZN9" s="299"/>
      <c r="TZO9" s="81"/>
      <c r="TZP9" s="63"/>
      <c r="TZQ9" s="298"/>
      <c r="TZR9" s="299"/>
      <c r="TZS9" s="81"/>
      <c r="TZT9" s="63"/>
      <c r="TZU9" s="298"/>
      <c r="TZV9" s="299"/>
      <c r="TZW9" s="81"/>
      <c r="TZX9" s="63"/>
      <c r="TZY9" s="298"/>
      <c r="TZZ9" s="299"/>
      <c r="UAA9" s="81"/>
      <c r="UAB9" s="63"/>
      <c r="UAC9" s="298"/>
      <c r="UAD9" s="299"/>
      <c r="UAE9" s="81"/>
      <c r="UAF9" s="63"/>
      <c r="UAG9" s="298"/>
      <c r="UAH9" s="299"/>
      <c r="UAI9" s="81"/>
      <c r="UAJ9" s="63"/>
      <c r="UAK9" s="298"/>
      <c r="UAL9" s="299"/>
      <c r="UAM9" s="81"/>
      <c r="UAN9" s="63"/>
      <c r="UAO9" s="298"/>
      <c r="UAP9" s="299"/>
      <c r="UAQ9" s="81"/>
      <c r="UAR9" s="63"/>
      <c r="UAS9" s="298"/>
      <c r="UAT9" s="299"/>
      <c r="UAU9" s="81"/>
      <c r="UAV9" s="63"/>
      <c r="UAW9" s="298"/>
      <c r="UAX9" s="299"/>
      <c r="UAY9" s="81"/>
      <c r="UAZ9" s="63"/>
      <c r="UBA9" s="298"/>
      <c r="UBB9" s="299"/>
      <c r="UBC9" s="81"/>
      <c r="UBD9" s="63"/>
      <c r="UBE9" s="298"/>
      <c r="UBF9" s="299"/>
      <c r="UBG9" s="81"/>
      <c r="UBH9" s="63"/>
      <c r="UBI9" s="298"/>
      <c r="UBJ9" s="299"/>
      <c r="UBK9" s="81"/>
      <c r="UBL9" s="63"/>
      <c r="UBM9" s="298"/>
      <c r="UBN9" s="299"/>
      <c r="UBO9" s="81"/>
      <c r="UBP9" s="63"/>
      <c r="UBQ9" s="298"/>
      <c r="UBR9" s="299"/>
      <c r="UBS9" s="81"/>
      <c r="UBT9" s="63"/>
      <c r="UBU9" s="298"/>
      <c r="UBV9" s="299"/>
      <c r="UBW9" s="81"/>
      <c r="UBX9" s="63"/>
      <c r="UBY9" s="298"/>
      <c r="UBZ9" s="299"/>
      <c r="UCA9" s="81"/>
      <c r="UCB9" s="63"/>
      <c r="UCC9" s="298"/>
      <c r="UCD9" s="299"/>
      <c r="UCE9" s="81"/>
      <c r="UCF9" s="63"/>
      <c r="UCG9" s="298"/>
      <c r="UCH9" s="299"/>
      <c r="UCI9" s="81"/>
      <c r="UCJ9" s="63"/>
      <c r="UCK9" s="298"/>
      <c r="UCL9" s="299"/>
      <c r="UCM9" s="81"/>
      <c r="UCN9" s="63"/>
      <c r="UCO9" s="298"/>
      <c r="UCP9" s="299"/>
      <c r="UCQ9" s="81"/>
      <c r="UCR9" s="63"/>
      <c r="UCS9" s="298"/>
      <c r="UCT9" s="299"/>
      <c r="UCU9" s="81"/>
      <c r="UCV9" s="63"/>
      <c r="UCW9" s="298"/>
      <c r="UCX9" s="299"/>
      <c r="UCY9" s="81"/>
      <c r="UCZ9" s="63"/>
      <c r="UDA9" s="298"/>
      <c r="UDB9" s="299"/>
      <c r="UDC9" s="81"/>
      <c r="UDD9" s="63"/>
      <c r="UDE9" s="298"/>
      <c r="UDF9" s="299"/>
      <c r="UDG9" s="81"/>
      <c r="UDH9" s="63"/>
      <c r="UDI9" s="298"/>
      <c r="UDJ9" s="299"/>
      <c r="UDK9" s="81"/>
      <c r="UDL9" s="63"/>
      <c r="UDM9" s="298"/>
      <c r="UDN9" s="299"/>
      <c r="UDO9" s="81"/>
      <c r="UDP9" s="63"/>
      <c r="UDQ9" s="298"/>
      <c r="UDR9" s="299"/>
      <c r="UDS9" s="81"/>
      <c r="UDT9" s="63"/>
      <c r="UDU9" s="298"/>
      <c r="UDV9" s="299"/>
      <c r="UDW9" s="81"/>
      <c r="UDX9" s="63"/>
      <c r="UDY9" s="298"/>
      <c r="UDZ9" s="299"/>
      <c r="UEA9" s="81"/>
      <c r="UEB9" s="63"/>
      <c r="UEC9" s="298"/>
      <c r="UED9" s="299"/>
      <c r="UEE9" s="81"/>
      <c r="UEF9" s="63"/>
      <c r="UEG9" s="298"/>
      <c r="UEH9" s="299"/>
      <c r="UEI9" s="81"/>
      <c r="UEJ9" s="63"/>
      <c r="UEK9" s="298"/>
      <c r="UEL9" s="299"/>
      <c r="UEM9" s="81"/>
      <c r="UEN9" s="63"/>
      <c r="UEO9" s="298"/>
      <c r="UEP9" s="299"/>
      <c r="UEQ9" s="81"/>
      <c r="UER9" s="63"/>
      <c r="UES9" s="298"/>
      <c r="UET9" s="299"/>
      <c r="UEU9" s="81"/>
      <c r="UEV9" s="63"/>
      <c r="UEW9" s="298"/>
      <c r="UEX9" s="299"/>
      <c r="UEY9" s="81"/>
      <c r="UEZ9" s="63"/>
      <c r="UFA9" s="298"/>
      <c r="UFB9" s="299"/>
      <c r="UFC9" s="81"/>
      <c r="UFD9" s="63"/>
      <c r="UFE9" s="298"/>
      <c r="UFF9" s="299"/>
      <c r="UFG9" s="81"/>
      <c r="UFH9" s="63"/>
      <c r="UFI9" s="298"/>
      <c r="UFJ9" s="299"/>
      <c r="UFK9" s="81"/>
      <c r="UFL9" s="63"/>
      <c r="UFM9" s="298"/>
      <c r="UFN9" s="299"/>
      <c r="UFO9" s="81"/>
      <c r="UFP9" s="63"/>
      <c r="UFQ9" s="298"/>
      <c r="UFR9" s="299"/>
      <c r="UFS9" s="81"/>
      <c r="UFT9" s="63"/>
      <c r="UFU9" s="298"/>
      <c r="UFV9" s="299"/>
      <c r="UFW9" s="81"/>
      <c r="UFX9" s="63"/>
      <c r="UFY9" s="298"/>
      <c r="UFZ9" s="299"/>
      <c r="UGA9" s="81"/>
      <c r="UGB9" s="63"/>
      <c r="UGC9" s="298"/>
      <c r="UGD9" s="299"/>
      <c r="UGE9" s="81"/>
      <c r="UGF9" s="63"/>
      <c r="UGG9" s="298"/>
      <c r="UGH9" s="299"/>
      <c r="UGI9" s="81"/>
      <c r="UGJ9" s="63"/>
      <c r="UGK9" s="298"/>
      <c r="UGL9" s="299"/>
      <c r="UGM9" s="81"/>
      <c r="UGN9" s="63"/>
      <c r="UGO9" s="298"/>
      <c r="UGP9" s="299"/>
      <c r="UGQ9" s="81"/>
      <c r="UGR9" s="63"/>
      <c r="UGS9" s="298"/>
      <c r="UGT9" s="299"/>
      <c r="UGU9" s="81"/>
      <c r="UGV9" s="63"/>
      <c r="UGW9" s="298"/>
      <c r="UGX9" s="299"/>
      <c r="UGY9" s="81"/>
      <c r="UGZ9" s="63"/>
      <c r="UHA9" s="298"/>
      <c r="UHB9" s="299"/>
      <c r="UHC9" s="81"/>
      <c r="UHD9" s="63"/>
      <c r="UHE9" s="298"/>
      <c r="UHF9" s="299"/>
      <c r="UHG9" s="81"/>
      <c r="UHH9" s="63"/>
      <c r="UHI9" s="298"/>
      <c r="UHJ9" s="299"/>
      <c r="UHK9" s="81"/>
      <c r="UHL9" s="63"/>
      <c r="UHM9" s="298"/>
      <c r="UHN9" s="299"/>
      <c r="UHO9" s="81"/>
      <c r="UHP9" s="63"/>
      <c r="UHQ9" s="298"/>
      <c r="UHR9" s="299"/>
      <c r="UHS9" s="81"/>
      <c r="UHT9" s="63"/>
      <c r="UHU9" s="298"/>
      <c r="UHV9" s="299"/>
      <c r="UHW9" s="81"/>
      <c r="UHX9" s="63"/>
      <c r="UHY9" s="298"/>
      <c r="UHZ9" s="299"/>
      <c r="UIA9" s="81"/>
      <c r="UIB9" s="63"/>
      <c r="UIC9" s="298"/>
      <c r="UID9" s="299"/>
      <c r="UIE9" s="81"/>
      <c r="UIF9" s="63"/>
      <c r="UIG9" s="298"/>
      <c r="UIH9" s="299"/>
      <c r="UII9" s="81"/>
      <c r="UIJ9" s="63"/>
      <c r="UIK9" s="298"/>
      <c r="UIL9" s="299"/>
      <c r="UIM9" s="81"/>
      <c r="UIN9" s="63"/>
      <c r="UIO9" s="298"/>
      <c r="UIP9" s="299"/>
      <c r="UIQ9" s="81"/>
      <c r="UIR9" s="63"/>
      <c r="UIS9" s="298"/>
      <c r="UIT9" s="299"/>
      <c r="UIU9" s="81"/>
      <c r="UIV9" s="63"/>
      <c r="UIW9" s="298"/>
      <c r="UIX9" s="299"/>
      <c r="UIY9" s="81"/>
      <c r="UIZ9" s="63"/>
      <c r="UJA9" s="298"/>
      <c r="UJB9" s="299"/>
      <c r="UJC9" s="81"/>
      <c r="UJD9" s="63"/>
      <c r="UJE9" s="298"/>
      <c r="UJF9" s="299"/>
      <c r="UJG9" s="81"/>
      <c r="UJH9" s="63"/>
      <c r="UJI9" s="298"/>
      <c r="UJJ9" s="299"/>
      <c r="UJK9" s="81"/>
      <c r="UJL9" s="63"/>
      <c r="UJM9" s="298"/>
      <c r="UJN9" s="299"/>
      <c r="UJO9" s="81"/>
      <c r="UJP9" s="63"/>
      <c r="UJQ9" s="298"/>
      <c r="UJR9" s="299"/>
      <c r="UJS9" s="81"/>
      <c r="UJT9" s="63"/>
      <c r="UJU9" s="298"/>
      <c r="UJV9" s="299"/>
      <c r="UJW9" s="81"/>
      <c r="UJX9" s="63"/>
      <c r="UJY9" s="298"/>
      <c r="UJZ9" s="299"/>
      <c r="UKA9" s="81"/>
      <c r="UKB9" s="63"/>
      <c r="UKC9" s="298"/>
      <c r="UKD9" s="299"/>
      <c r="UKE9" s="81"/>
      <c r="UKF9" s="63"/>
      <c r="UKG9" s="298"/>
      <c r="UKH9" s="299"/>
      <c r="UKI9" s="81"/>
      <c r="UKJ9" s="63"/>
      <c r="UKK9" s="298"/>
      <c r="UKL9" s="299"/>
      <c r="UKM9" s="81"/>
      <c r="UKN9" s="63"/>
      <c r="UKO9" s="298"/>
      <c r="UKP9" s="299"/>
      <c r="UKQ9" s="81"/>
      <c r="UKR9" s="63"/>
      <c r="UKS9" s="298"/>
      <c r="UKT9" s="299"/>
      <c r="UKU9" s="81"/>
      <c r="UKV9" s="63"/>
      <c r="UKW9" s="298"/>
      <c r="UKX9" s="299"/>
      <c r="UKY9" s="81"/>
      <c r="UKZ9" s="63"/>
      <c r="ULA9" s="298"/>
      <c r="ULB9" s="299"/>
      <c r="ULC9" s="81"/>
      <c r="ULD9" s="63"/>
      <c r="ULE9" s="298"/>
      <c r="ULF9" s="299"/>
      <c r="ULG9" s="81"/>
      <c r="ULH9" s="63"/>
      <c r="ULI9" s="298"/>
      <c r="ULJ9" s="299"/>
      <c r="ULK9" s="81"/>
      <c r="ULL9" s="63"/>
      <c r="ULM9" s="298"/>
      <c r="ULN9" s="299"/>
      <c r="ULO9" s="81"/>
      <c r="ULP9" s="63"/>
      <c r="ULQ9" s="298"/>
      <c r="ULR9" s="299"/>
      <c r="ULS9" s="81"/>
      <c r="ULT9" s="63"/>
      <c r="ULU9" s="298"/>
      <c r="ULV9" s="299"/>
      <c r="ULW9" s="81"/>
      <c r="ULX9" s="63"/>
      <c r="ULY9" s="298"/>
      <c r="ULZ9" s="299"/>
      <c r="UMA9" s="81"/>
      <c r="UMB9" s="63"/>
      <c r="UMC9" s="298"/>
      <c r="UMD9" s="299"/>
      <c r="UME9" s="81"/>
      <c r="UMF9" s="63"/>
      <c r="UMG9" s="298"/>
      <c r="UMH9" s="299"/>
      <c r="UMI9" s="81"/>
      <c r="UMJ9" s="63"/>
      <c r="UMK9" s="298"/>
      <c r="UML9" s="299"/>
      <c r="UMM9" s="81"/>
      <c r="UMN9" s="63"/>
      <c r="UMO9" s="298"/>
      <c r="UMP9" s="299"/>
      <c r="UMQ9" s="81"/>
      <c r="UMR9" s="63"/>
      <c r="UMS9" s="298"/>
      <c r="UMT9" s="299"/>
      <c r="UMU9" s="81"/>
      <c r="UMV9" s="63"/>
      <c r="UMW9" s="298"/>
      <c r="UMX9" s="299"/>
      <c r="UMY9" s="81"/>
      <c r="UMZ9" s="63"/>
      <c r="UNA9" s="298"/>
      <c r="UNB9" s="299"/>
      <c r="UNC9" s="81"/>
      <c r="UND9" s="63"/>
      <c r="UNE9" s="298"/>
      <c r="UNF9" s="299"/>
      <c r="UNG9" s="81"/>
      <c r="UNH9" s="63"/>
      <c r="UNI9" s="298"/>
      <c r="UNJ9" s="299"/>
      <c r="UNK9" s="81"/>
      <c r="UNL9" s="63"/>
      <c r="UNM9" s="298"/>
      <c r="UNN9" s="299"/>
      <c r="UNO9" s="81"/>
      <c r="UNP9" s="63"/>
      <c r="UNQ9" s="298"/>
      <c r="UNR9" s="299"/>
      <c r="UNS9" s="81"/>
      <c r="UNT9" s="63"/>
      <c r="UNU9" s="298"/>
      <c r="UNV9" s="299"/>
      <c r="UNW9" s="81"/>
      <c r="UNX9" s="63"/>
      <c r="UNY9" s="298"/>
      <c r="UNZ9" s="299"/>
      <c r="UOA9" s="81"/>
      <c r="UOB9" s="63"/>
      <c r="UOC9" s="298"/>
      <c r="UOD9" s="299"/>
      <c r="UOE9" s="81"/>
      <c r="UOF9" s="63"/>
      <c r="UOG9" s="298"/>
      <c r="UOH9" s="299"/>
      <c r="UOI9" s="81"/>
      <c r="UOJ9" s="63"/>
      <c r="UOK9" s="298"/>
      <c r="UOL9" s="299"/>
      <c r="UOM9" s="81"/>
      <c r="UON9" s="63"/>
      <c r="UOO9" s="298"/>
      <c r="UOP9" s="299"/>
      <c r="UOQ9" s="81"/>
      <c r="UOR9" s="63"/>
      <c r="UOS9" s="298"/>
      <c r="UOT9" s="299"/>
      <c r="UOU9" s="81"/>
      <c r="UOV9" s="63"/>
      <c r="UOW9" s="298"/>
      <c r="UOX9" s="299"/>
      <c r="UOY9" s="81"/>
      <c r="UOZ9" s="63"/>
      <c r="UPA9" s="298"/>
      <c r="UPB9" s="299"/>
      <c r="UPC9" s="81"/>
      <c r="UPD9" s="63"/>
      <c r="UPE9" s="298"/>
      <c r="UPF9" s="299"/>
      <c r="UPG9" s="81"/>
      <c r="UPH9" s="63"/>
      <c r="UPI9" s="298"/>
      <c r="UPJ9" s="299"/>
      <c r="UPK9" s="81"/>
      <c r="UPL9" s="63"/>
      <c r="UPM9" s="298"/>
      <c r="UPN9" s="299"/>
      <c r="UPO9" s="81"/>
      <c r="UPP9" s="63"/>
      <c r="UPQ9" s="298"/>
      <c r="UPR9" s="299"/>
      <c r="UPS9" s="81"/>
      <c r="UPT9" s="63"/>
      <c r="UPU9" s="298"/>
      <c r="UPV9" s="299"/>
      <c r="UPW9" s="81"/>
      <c r="UPX9" s="63"/>
      <c r="UPY9" s="298"/>
      <c r="UPZ9" s="299"/>
      <c r="UQA9" s="81"/>
      <c r="UQB9" s="63"/>
      <c r="UQC9" s="298"/>
      <c r="UQD9" s="299"/>
      <c r="UQE9" s="81"/>
      <c r="UQF9" s="63"/>
      <c r="UQG9" s="298"/>
      <c r="UQH9" s="299"/>
      <c r="UQI9" s="81"/>
      <c r="UQJ9" s="63"/>
      <c r="UQK9" s="298"/>
      <c r="UQL9" s="299"/>
      <c r="UQM9" s="81"/>
      <c r="UQN9" s="63"/>
      <c r="UQO9" s="298"/>
      <c r="UQP9" s="299"/>
      <c r="UQQ9" s="81"/>
      <c r="UQR9" s="63"/>
      <c r="UQS9" s="298"/>
      <c r="UQT9" s="299"/>
      <c r="UQU9" s="81"/>
      <c r="UQV9" s="63"/>
      <c r="UQW9" s="298"/>
      <c r="UQX9" s="299"/>
      <c r="UQY9" s="81"/>
      <c r="UQZ9" s="63"/>
      <c r="URA9" s="298"/>
      <c r="URB9" s="299"/>
      <c r="URC9" s="81"/>
      <c r="URD9" s="63"/>
      <c r="URE9" s="298"/>
      <c r="URF9" s="299"/>
      <c r="URG9" s="81"/>
      <c r="URH9" s="63"/>
      <c r="URI9" s="298"/>
      <c r="URJ9" s="299"/>
      <c r="URK9" s="81"/>
      <c r="URL9" s="63"/>
      <c r="URM9" s="298"/>
      <c r="URN9" s="299"/>
      <c r="URO9" s="81"/>
      <c r="URP9" s="63"/>
      <c r="URQ9" s="298"/>
      <c r="URR9" s="299"/>
      <c r="URS9" s="81"/>
      <c r="URT9" s="63"/>
      <c r="URU9" s="298"/>
      <c r="URV9" s="299"/>
      <c r="URW9" s="81"/>
      <c r="URX9" s="63"/>
      <c r="URY9" s="298"/>
      <c r="URZ9" s="299"/>
      <c r="USA9" s="81"/>
      <c r="USB9" s="63"/>
      <c r="USC9" s="298"/>
      <c r="USD9" s="299"/>
      <c r="USE9" s="81"/>
      <c r="USF9" s="63"/>
      <c r="USG9" s="298"/>
      <c r="USH9" s="299"/>
      <c r="USI9" s="81"/>
      <c r="USJ9" s="63"/>
      <c r="USK9" s="298"/>
      <c r="USL9" s="299"/>
      <c r="USM9" s="81"/>
      <c r="USN9" s="63"/>
      <c r="USO9" s="298"/>
      <c r="USP9" s="299"/>
      <c r="USQ9" s="81"/>
      <c r="USR9" s="63"/>
      <c r="USS9" s="298"/>
      <c r="UST9" s="299"/>
      <c r="USU9" s="81"/>
      <c r="USV9" s="63"/>
      <c r="USW9" s="298"/>
      <c r="USX9" s="299"/>
      <c r="USY9" s="81"/>
      <c r="USZ9" s="63"/>
      <c r="UTA9" s="298"/>
      <c r="UTB9" s="299"/>
      <c r="UTC9" s="81"/>
      <c r="UTD9" s="63"/>
      <c r="UTE9" s="298"/>
      <c r="UTF9" s="299"/>
      <c r="UTG9" s="81"/>
      <c r="UTH9" s="63"/>
      <c r="UTI9" s="298"/>
      <c r="UTJ9" s="299"/>
      <c r="UTK9" s="81"/>
      <c r="UTL9" s="63"/>
      <c r="UTM9" s="298"/>
      <c r="UTN9" s="299"/>
      <c r="UTO9" s="81"/>
      <c r="UTP9" s="63"/>
      <c r="UTQ9" s="298"/>
      <c r="UTR9" s="299"/>
      <c r="UTS9" s="81"/>
      <c r="UTT9" s="63"/>
      <c r="UTU9" s="298"/>
      <c r="UTV9" s="299"/>
      <c r="UTW9" s="81"/>
      <c r="UTX9" s="63"/>
      <c r="UTY9" s="298"/>
      <c r="UTZ9" s="299"/>
      <c r="UUA9" s="81"/>
      <c r="UUB9" s="63"/>
      <c r="UUC9" s="298"/>
      <c r="UUD9" s="299"/>
      <c r="UUE9" s="81"/>
      <c r="UUF9" s="63"/>
      <c r="UUG9" s="298"/>
      <c r="UUH9" s="299"/>
      <c r="UUI9" s="81"/>
      <c r="UUJ9" s="63"/>
      <c r="UUK9" s="298"/>
      <c r="UUL9" s="299"/>
      <c r="UUM9" s="81"/>
      <c r="UUN9" s="63"/>
      <c r="UUO9" s="298"/>
      <c r="UUP9" s="299"/>
      <c r="UUQ9" s="81"/>
      <c r="UUR9" s="63"/>
      <c r="UUS9" s="298"/>
      <c r="UUT9" s="299"/>
      <c r="UUU9" s="81"/>
      <c r="UUV9" s="63"/>
      <c r="UUW9" s="298"/>
      <c r="UUX9" s="299"/>
      <c r="UUY9" s="81"/>
      <c r="UUZ9" s="63"/>
      <c r="UVA9" s="298"/>
      <c r="UVB9" s="299"/>
      <c r="UVC9" s="81"/>
      <c r="UVD9" s="63"/>
      <c r="UVE9" s="298"/>
      <c r="UVF9" s="299"/>
      <c r="UVG9" s="81"/>
      <c r="UVH9" s="63"/>
      <c r="UVI9" s="298"/>
      <c r="UVJ9" s="299"/>
      <c r="UVK9" s="81"/>
      <c r="UVL9" s="63"/>
      <c r="UVM9" s="298"/>
      <c r="UVN9" s="299"/>
      <c r="UVO9" s="81"/>
      <c r="UVP9" s="63"/>
      <c r="UVQ9" s="298"/>
      <c r="UVR9" s="299"/>
      <c r="UVS9" s="81"/>
      <c r="UVT9" s="63"/>
      <c r="UVU9" s="298"/>
      <c r="UVV9" s="299"/>
      <c r="UVW9" s="81"/>
      <c r="UVX9" s="63"/>
      <c r="UVY9" s="298"/>
      <c r="UVZ9" s="299"/>
      <c r="UWA9" s="81"/>
      <c r="UWB9" s="63"/>
      <c r="UWC9" s="298"/>
      <c r="UWD9" s="299"/>
      <c r="UWE9" s="81"/>
      <c r="UWF9" s="63"/>
      <c r="UWG9" s="298"/>
      <c r="UWH9" s="299"/>
      <c r="UWI9" s="81"/>
      <c r="UWJ9" s="63"/>
      <c r="UWK9" s="298"/>
      <c r="UWL9" s="299"/>
      <c r="UWM9" s="81"/>
      <c r="UWN9" s="63"/>
      <c r="UWO9" s="298"/>
      <c r="UWP9" s="299"/>
      <c r="UWQ9" s="81"/>
      <c r="UWR9" s="63"/>
      <c r="UWS9" s="298"/>
      <c r="UWT9" s="299"/>
      <c r="UWU9" s="81"/>
      <c r="UWV9" s="63"/>
      <c r="UWW9" s="298"/>
      <c r="UWX9" s="299"/>
      <c r="UWY9" s="81"/>
      <c r="UWZ9" s="63"/>
      <c r="UXA9" s="298"/>
      <c r="UXB9" s="299"/>
      <c r="UXC9" s="81"/>
      <c r="UXD9" s="63"/>
      <c r="UXE9" s="298"/>
      <c r="UXF9" s="299"/>
      <c r="UXG9" s="81"/>
      <c r="UXH9" s="63"/>
      <c r="UXI9" s="298"/>
      <c r="UXJ9" s="299"/>
      <c r="UXK9" s="81"/>
      <c r="UXL9" s="63"/>
      <c r="UXM9" s="298"/>
      <c r="UXN9" s="299"/>
      <c r="UXO9" s="81"/>
      <c r="UXP9" s="63"/>
      <c r="UXQ9" s="298"/>
      <c r="UXR9" s="299"/>
      <c r="UXS9" s="81"/>
      <c r="UXT9" s="63"/>
      <c r="UXU9" s="298"/>
      <c r="UXV9" s="299"/>
      <c r="UXW9" s="81"/>
      <c r="UXX9" s="63"/>
      <c r="UXY9" s="298"/>
      <c r="UXZ9" s="299"/>
      <c r="UYA9" s="81"/>
      <c r="UYB9" s="63"/>
      <c r="UYC9" s="298"/>
      <c r="UYD9" s="299"/>
      <c r="UYE9" s="81"/>
      <c r="UYF9" s="63"/>
      <c r="UYG9" s="298"/>
      <c r="UYH9" s="299"/>
      <c r="UYI9" s="81"/>
      <c r="UYJ9" s="63"/>
      <c r="UYK9" s="298"/>
      <c r="UYL9" s="299"/>
      <c r="UYM9" s="81"/>
      <c r="UYN9" s="63"/>
      <c r="UYO9" s="298"/>
      <c r="UYP9" s="299"/>
      <c r="UYQ9" s="81"/>
      <c r="UYR9" s="63"/>
      <c r="UYS9" s="298"/>
      <c r="UYT9" s="299"/>
      <c r="UYU9" s="81"/>
      <c r="UYV9" s="63"/>
      <c r="UYW9" s="298"/>
      <c r="UYX9" s="299"/>
      <c r="UYY9" s="81"/>
      <c r="UYZ9" s="63"/>
      <c r="UZA9" s="298"/>
      <c r="UZB9" s="299"/>
      <c r="UZC9" s="81"/>
      <c r="UZD9" s="63"/>
      <c r="UZE9" s="298"/>
      <c r="UZF9" s="299"/>
      <c r="UZG9" s="81"/>
      <c r="UZH9" s="63"/>
      <c r="UZI9" s="298"/>
      <c r="UZJ9" s="299"/>
      <c r="UZK9" s="81"/>
      <c r="UZL9" s="63"/>
      <c r="UZM9" s="298"/>
      <c r="UZN9" s="299"/>
      <c r="UZO9" s="81"/>
      <c r="UZP9" s="63"/>
      <c r="UZQ9" s="298"/>
      <c r="UZR9" s="299"/>
      <c r="UZS9" s="81"/>
      <c r="UZT9" s="63"/>
      <c r="UZU9" s="298"/>
      <c r="UZV9" s="299"/>
      <c r="UZW9" s="81"/>
      <c r="UZX9" s="63"/>
      <c r="UZY9" s="298"/>
      <c r="UZZ9" s="299"/>
      <c r="VAA9" s="81"/>
      <c r="VAB9" s="63"/>
      <c r="VAC9" s="298"/>
      <c r="VAD9" s="299"/>
      <c r="VAE9" s="81"/>
      <c r="VAF9" s="63"/>
      <c r="VAG9" s="298"/>
      <c r="VAH9" s="299"/>
      <c r="VAI9" s="81"/>
      <c r="VAJ9" s="63"/>
      <c r="VAK9" s="298"/>
      <c r="VAL9" s="299"/>
      <c r="VAM9" s="81"/>
      <c r="VAN9" s="63"/>
      <c r="VAO9" s="298"/>
      <c r="VAP9" s="299"/>
      <c r="VAQ9" s="81"/>
      <c r="VAR9" s="63"/>
      <c r="VAS9" s="298"/>
      <c r="VAT9" s="299"/>
      <c r="VAU9" s="81"/>
      <c r="VAV9" s="63"/>
      <c r="VAW9" s="298"/>
      <c r="VAX9" s="299"/>
      <c r="VAY9" s="81"/>
      <c r="VAZ9" s="63"/>
      <c r="VBA9" s="298"/>
      <c r="VBB9" s="299"/>
      <c r="VBC9" s="81"/>
      <c r="VBD9" s="63"/>
      <c r="VBE9" s="298"/>
      <c r="VBF9" s="299"/>
      <c r="VBG9" s="81"/>
      <c r="VBH9" s="63"/>
      <c r="VBI9" s="298"/>
      <c r="VBJ9" s="299"/>
      <c r="VBK9" s="81"/>
      <c r="VBL9" s="63"/>
      <c r="VBM9" s="298"/>
      <c r="VBN9" s="299"/>
      <c r="VBO9" s="81"/>
      <c r="VBP9" s="63"/>
      <c r="VBQ9" s="298"/>
      <c r="VBR9" s="299"/>
      <c r="VBS9" s="81"/>
      <c r="VBT9" s="63"/>
      <c r="VBU9" s="298"/>
      <c r="VBV9" s="299"/>
      <c r="VBW9" s="81"/>
      <c r="VBX9" s="63"/>
      <c r="VBY9" s="298"/>
      <c r="VBZ9" s="299"/>
      <c r="VCA9" s="81"/>
      <c r="VCB9" s="63"/>
      <c r="VCC9" s="298"/>
      <c r="VCD9" s="299"/>
      <c r="VCE9" s="81"/>
      <c r="VCF9" s="63"/>
      <c r="VCG9" s="298"/>
      <c r="VCH9" s="299"/>
      <c r="VCI9" s="81"/>
      <c r="VCJ9" s="63"/>
      <c r="VCK9" s="298"/>
      <c r="VCL9" s="299"/>
      <c r="VCM9" s="81"/>
      <c r="VCN9" s="63"/>
      <c r="VCO9" s="298"/>
      <c r="VCP9" s="299"/>
      <c r="VCQ9" s="81"/>
      <c r="VCR9" s="63"/>
      <c r="VCS9" s="298"/>
      <c r="VCT9" s="299"/>
      <c r="VCU9" s="81"/>
      <c r="VCV9" s="63"/>
      <c r="VCW9" s="298"/>
      <c r="VCX9" s="299"/>
      <c r="VCY9" s="81"/>
      <c r="VCZ9" s="63"/>
      <c r="VDA9" s="298"/>
      <c r="VDB9" s="299"/>
      <c r="VDC9" s="81"/>
      <c r="VDD9" s="63"/>
      <c r="VDE9" s="298"/>
      <c r="VDF9" s="299"/>
      <c r="VDG9" s="81"/>
      <c r="VDH9" s="63"/>
      <c r="VDI9" s="298"/>
      <c r="VDJ9" s="299"/>
      <c r="VDK9" s="81"/>
      <c r="VDL9" s="63"/>
      <c r="VDM9" s="298"/>
      <c r="VDN9" s="299"/>
      <c r="VDO9" s="81"/>
      <c r="VDP9" s="63"/>
      <c r="VDQ9" s="298"/>
      <c r="VDR9" s="299"/>
      <c r="VDS9" s="81"/>
      <c r="VDT9" s="63"/>
      <c r="VDU9" s="298"/>
      <c r="VDV9" s="299"/>
      <c r="VDW9" s="81"/>
      <c r="VDX9" s="63"/>
      <c r="VDY9" s="298"/>
      <c r="VDZ9" s="299"/>
      <c r="VEA9" s="81"/>
      <c r="VEB9" s="63"/>
      <c r="VEC9" s="298"/>
      <c r="VED9" s="299"/>
      <c r="VEE9" s="81"/>
      <c r="VEF9" s="63"/>
      <c r="VEG9" s="298"/>
      <c r="VEH9" s="299"/>
      <c r="VEI9" s="81"/>
      <c r="VEJ9" s="63"/>
      <c r="VEK9" s="298"/>
      <c r="VEL9" s="299"/>
      <c r="VEM9" s="81"/>
      <c r="VEN9" s="63"/>
      <c r="VEO9" s="298"/>
      <c r="VEP9" s="299"/>
      <c r="VEQ9" s="81"/>
      <c r="VER9" s="63"/>
      <c r="VES9" s="298"/>
      <c r="VET9" s="299"/>
      <c r="VEU9" s="81"/>
      <c r="VEV9" s="63"/>
      <c r="VEW9" s="298"/>
      <c r="VEX9" s="299"/>
      <c r="VEY9" s="81"/>
      <c r="VEZ9" s="63"/>
      <c r="VFA9" s="298"/>
      <c r="VFB9" s="299"/>
      <c r="VFC9" s="81"/>
      <c r="VFD9" s="63"/>
      <c r="VFE9" s="298"/>
      <c r="VFF9" s="299"/>
      <c r="VFG9" s="81"/>
      <c r="VFH9" s="63"/>
      <c r="VFI9" s="298"/>
      <c r="VFJ9" s="299"/>
      <c r="VFK9" s="81"/>
      <c r="VFL9" s="63"/>
      <c r="VFM9" s="298"/>
      <c r="VFN9" s="299"/>
      <c r="VFO9" s="81"/>
      <c r="VFP9" s="63"/>
      <c r="VFQ9" s="298"/>
      <c r="VFR9" s="299"/>
      <c r="VFS9" s="81"/>
      <c r="VFT9" s="63"/>
      <c r="VFU9" s="298"/>
      <c r="VFV9" s="299"/>
      <c r="VFW9" s="81"/>
      <c r="VFX9" s="63"/>
      <c r="VFY9" s="298"/>
      <c r="VFZ9" s="299"/>
      <c r="VGA9" s="81"/>
      <c r="VGB9" s="63"/>
      <c r="VGC9" s="298"/>
      <c r="VGD9" s="299"/>
      <c r="VGE9" s="81"/>
      <c r="VGF9" s="63"/>
      <c r="VGG9" s="298"/>
      <c r="VGH9" s="299"/>
      <c r="VGI9" s="81"/>
      <c r="VGJ9" s="63"/>
      <c r="VGK9" s="298"/>
      <c r="VGL9" s="299"/>
      <c r="VGM9" s="81"/>
      <c r="VGN9" s="63"/>
      <c r="VGO9" s="298"/>
      <c r="VGP9" s="299"/>
      <c r="VGQ9" s="81"/>
      <c r="VGR9" s="63"/>
      <c r="VGS9" s="298"/>
      <c r="VGT9" s="299"/>
      <c r="VGU9" s="81"/>
      <c r="VGV9" s="63"/>
      <c r="VGW9" s="298"/>
      <c r="VGX9" s="299"/>
      <c r="VGY9" s="81"/>
      <c r="VGZ9" s="63"/>
      <c r="VHA9" s="298"/>
      <c r="VHB9" s="299"/>
      <c r="VHC9" s="81"/>
      <c r="VHD9" s="63"/>
      <c r="VHE9" s="298"/>
      <c r="VHF9" s="299"/>
      <c r="VHG9" s="81"/>
      <c r="VHH9" s="63"/>
      <c r="VHI9" s="298"/>
      <c r="VHJ9" s="299"/>
      <c r="VHK9" s="81"/>
      <c r="VHL9" s="63"/>
      <c r="VHM9" s="298"/>
      <c r="VHN9" s="299"/>
      <c r="VHO9" s="81"/>
      <c r="VHP9" s="63"/>
      <c r="VHQ9" s="298"/>
      <c r="VHR9" s="299"/>
      <c r="VHS9" s="81"/>
      <c r="VHT9" s="63"/>
      <c r="VHU9" s="298"/>
      <c r="VHV9" s="299"/>
      <c r="VHW9" s="81"/>
      <c r="VHX9" s="63"/>
      <c r="VHY9" s="298"/>
      <c r="VHZ9" s="299"/>
      <c r="VIA9" s="81"/>
      <c r="VIB9" s="63"/>
      <c r="VIC9" s="298"/>
      <c r="VID9" s="299"/>
      <c r="VIE9" s="81"/>
      <c r="VIF9" s="63"/>
      <c r="VIG9" s="298"/>
      <c r="VIH9" s="299"/>
      <c r="VII9" s="81"/>
      <c r="VIJ9" s="63"/>
      <c r="VIK9" s="298"/>
      <c r="VIL9" s="299"/>
      <c r="VIM9" s="81"/>
      <c r="VIN9" s="63"/>
      <c r="VIO9" s="298"/>
      <c r="VIP9" s="299"/>
      <c r="VIQ9" s="81"/>
      <c r="VIR9" s="63"/>
      <c r="VIS9" s="298"/>
      <c r="VIT9" s="299"/>
      <c r="VIU9" s="81"/>
      <c r="VIV9" s="63"/>
      <c r="VIW9" s="298"/>
      <c r="VIX9" s="299"/>
      <c r="VIY9" s="81"/>
      <c r="VIZ9" s="63"/>
      <c r="VJA9" s="298"/>
      <c r="VJB9" s="299"/>
      <c r="VJC9" s="81"/>
      <c r="VJD9" s="63"/>
      <c r="VJE9" s="298"/>
      <c r="VJF9" s="299"/>
      <c r="VJG9" s="81"/>
      <c r="VJH9" s="63"/>
      <c r="VJI9" s="298"/>
      <c r="VJJ9" s="299"/>
      <c r="VJK9" s="81"/>
      <c r="VJL9" s="63"/>
      <c r="VJM9" s="298"/>
      <c r="VJN9" s="299"/>
      <c r="VJO9" s="81"/>
      <c r="VJP9" s="63"/>
      <c r="VJQ9" s="298"/>
      <c r="VJR9" s="299"/>
      <c r="VJS9" s="81"/>
      <c r="VJT9" s="63"/>
      <c r="VJU9" s="298"/>
      <c r="VJV9" s="299"/>
      <c r="VJW9" s="81"/>
      <c r="VJX9" s="63"/>
      <c r="VJY9" s="298"/>
      <c r="VJZ9" s="299"/>
      <c r="VKA9" s="81"/>
      <c r="VKB9" s="63"/>
      <c r="VKC9" s="298"/>
      <c r="VKD9" s="299"/>
      <c r="VKE9" s="81"/>
      <c r="VKF9" s="63"/>
      <c r="VKG9" s="298"/>
      <c r="VKH9" s="299"/>
      <c r="VKI9" s="81"/>
      <c r="VKJ9" s="63"/>
      <c r="VKK9" s="298"/>
      <c r="VKL9" s="299"/>
      <c r="VKM9" s="81"/>
      <c r="VKN9" s="63"/>
      <c r="VKO9" s="298"/>
      <c r="VKP9" s="299"/>
      <c r="VKQ9" s="81"/>
      <c r="VKR9" s="63"/>
      <c r="VKS9" s="298"/>
      <c r="VKT9" s="299"/>
      <c r="VKU9" s="81"/>
      <c r="VKV9" s="63"/>
      <c r="VKW9" s="298"/>
      <c r="VKX9" s="299"/>
      <c r="VKY9" s="81"/>
      <c r="VKZ9" s="63"/>
      <c r="VLA9" s="298"/>
      <c r="VLB9" s="299"/>
      <c r="VLC9" s="81"/>
      <c r="VLD9" s="63"/>
      <c r="VLE9" s="298"/>
      <c r="VLF9" s="299"/>
      <c r="VLG9" s="81"/>
      <c r="VLH9" s="63"/>
      <c r="VLI9" s="298"/>
      <c r="VLJ9" s="299"/>
      <c r="VLK9" s="81"/>
      <c r="VLL9" s="63"/>
      <c r="VLM9" s="298"/>
      <c r="VLN9" s="299"/>
      <c r="VLO9" s="81"/>
      <c r="VLP9" s="63"/>
      <c r="VLQ9" s="298"/>
      <c r="VLR9" s="299"/>
      <c r="VLS9" s="81"/>
      <c r="VLT9" s="63"/>
      <c r="VLU9" s="298"/>
      <c r="VLV9" s="299"/>
      <c r="VLW9" s="81"/>
      <c r="VLX9" s="63"/>
      <c r="VLY9" s="298"/>
      <c r="VLZ9" s="299"/>
      <c r="VMA9" s="81"/>
      <c r="VMB9" s="63"/>
      <c r="VMC9" s="298"/>
      <c r="VMD9" s="299"/>
      <c r="VME9" s="81"/>
      <c r="VMF9" s="63"/>
      <c r="VMG9" s="298"/>
      <c r="VMH9" s="299"/>
      <c r="VMI9" s="81"/>
      <c r="VMJ9" s="63"/>
      <c r="VMK9" s="298"/>
      <c r="VML9" s="299"/>
      <c r="VMM9" s="81"/>
      <c r="VMN9" s="63"/>
      <c r="VMO9" s="298"/>
      <c r="VMP9" s="299"/>
      <c r="VMQ9" s="81"/>
      <c r="VMR9" s="63"/>
      <c r="VMS9" s="298"/>
      <c r="VMT9" s="299"/>
      <c r="VMU9" s="81"/>
      <c r="VMV9" s="63"/>
      <c r="VMW9" s="298"/>
      <c r="VMX9" s="299"/>
      <c r="VMY9" s="81"/>
      <c r="VMZ9" s="63"/>
      <c r="VNA9" s="298"/>
      <c r="VNB9" s="299"/>
      <c r="VNC9" s="81"/>
      <c r="VND9" s="63"/>
      <c r="VNE9" s="298"/>
      <c r="VNF9" s="299"/>
      <c r="VNG9" s="81"/>
      <c r="VNH9" s="63"/>
      <c r="VNI9" s="298"/>
      <c r="VNJ9" s="299"/>
      <c r="VNK9" s="81"/>
      <c r="VNL9" s="63"/>
      <c r="VNM9" s="298"/>
      <c r="VNN9" s="299"/>
      <c r="VNO9" s="81"/>
      <c r="VNP9" s="63"/>
      <c r="VNQ9" s="298"/>
      <c r="VNR9" s="299"/>
      <c r="VNS9" s="81"/>
      <c r="VNT9" s="63"/>
      <c r="VNU9" s="298"/>
      <c r="VNV9" s="299"/>
      <c r="VNW9" s="81"/>
      <c r="VNX9" s="63"/>
      <c r="VNY9" s="298"/>
      <c r="VNZ9" s="299"/>
      <c r="VOA9" s="81"/>
      <c r="VOB9" s="63"/>
      <c r="VOC9" s="298"/>
      <c r="VOD9" s="299"/>
      <c r="VOE9" s="81"/>
      <c r="VOF9" s="63"/>
      <c r="VOG9" s="298"/>
      <c r="VOH9" s="299"/>
      <c r="VOI9" s="81"/>
      <c r="VOJ9" s="63"/>
      <c r="VOK9" s="298"/>
      <c r="VOL9" s="299"/>
      <c r="VOM9" s="81"/>
      <c r="VON9" s="63"/>
      <c r="VOO9" s="298"/>
      <c r="VOP9" s="299"/>
      <c r="VOQ9" s="81"/>
      <c r="VOR9" s="63"/>
      <c r="VOS9" s="298"/>
      <c r="VOT9" s="299"/>
      <c r="VOU9" s="81"/>
      <c r="VOV9" s="63"/>
      <c r="VOW9" s="298"/>
      <c r="VOX9" s="299"/>
      <c r="VOY9" s="81"/>
      <c r="VOZ9" s="63"/>
      <c r="VPA9" s="298"/>
      <c r="VPB9" s="299"/>
      <c r="VPC9" s="81"/>
      <c r="VPD9" s="63"/>
      <c r="VPE9" s="298"/>
      <c r="VPF9" s="299"/>
      <c r="VPG9" s="81"/>
      <c r="VPH9" s="63"/>
      <c r="VPI9" s="298"/>
      <c r="VPJ9" s="299"/>
      <c r="VPK9" s="81"/>
      <c r="VPL9" s="63"/>
      <c r="VPM9" s="298"/>
      <c r="VPN9" s="299"/>
      <c r="VPO9" s="81"/>
      <c r="VPP9" s="63"/>
      <c r="VPQ9" s="298"/>
      <c r="VPR9" s="299"/>
      <c r="VPS9" s="81"/>
      <c r="VPT9" s="63"/>
      <c r="VPU9" s="298"/>
      <c r="VPV9" s="299"/>
      <c r="VPW9" s="81"/>
      <c r="VPX9" s="63"/>
      <c r="VPY9" s="298"/>
      <c r="VPZ9" s="299"/>
      <c r="VQA9" s="81"/>
      <c r="VQB9" s="63"/>
      <c r="VQC9" s="298"/>
      <c r="VQD9" s="299"/>
      <c r="VQE9" s="81"/>
      <c r="VQF9" s="63"/>
      <c r="VQG9" s="298"/>
      <c r="VQH9" s="299"/>
      <c r="VQI9" s="81"/>
      <c r="VQJ9" s="63"/>
      <c r="VQK9" s="298"/>
      <c r="VQL9" s="299"/>
      <c r="VQM9" s="81"/>
      <c r="VQN9" s="63"/>
      <c r="VQO9" s="298"/>
      <c r="VQP9" s="299"/>
      <c r="VQQ9" s="81"/>
      <c r="VQR9" s="63"/>
      <c r="VQS9" s="298"/>
      <c r="VQT9" s="299"/>
      <c r="VQU9" s="81"/>
      <c r="VQV9" s="63"/>
      <c r="VQW9" s="298"/>
      <c r="VQX9" s="299"/>
      <c r="VQY9" s="81"/>
      <c r="VQZ9" s="63"/>
      <c r="VRA9" s="298"/>
      <c r="VRB9" s="299"/>
      <c r="VRC9" s="81"/>
      <c r="VRD9" s="63"/>
      <c r="VRE9" s="298"/>
      <c r="VRF9" s="299"/>
      <c r="VRG9" s="81"/>
      <c r="VRH9" s="63"/>
      <c r="VRI9" s="298"/>
      <c r="VRJ9" s="299"/>
      <c r="VRK9" s="81"/>
      <c r="VRL9" s="63"/>
      <c r="VRM9" s="298"/>
      <c r="VRN9" s="299"/>
      <c r="VRO9" s="81"/>
      <c r="VRP9" s="63"/>
      <c r="VRQ9" s="298"/>
      <c r="VRR9" s="299"/>
      <c r="VRS9" s="81"/>
      <c r="VRT9" s="63"/>
      <c r="VRU9" s="298"/>
      <c r="VRV9" s="299"/>
      <c r="VRW9" s="81"/>
      <c r="VRX9" s="63"/>
      <c r="VRY9" s="298"/>
      <c r="VRZ9" s="299"/>
      <c r="VSA9" s="81"/>
      <c r="VSB9" s="63"/>
      <c r="VSC9" s="298"/>
      <c r="VSD9" s="299"/>
      <c r="VSE9" s="81"/>
      <c r="VSF9" s="63"/>
      <c r="VSG9" s="298"/>
      <c r="VSH9" s="299"/>
      <c r="VSI9" s="81"/>
      <c r="VSJ9" s="63"/>
      <c r="VSK9" s="298"/>
      <c r="VSL9" s="299"/>
      <c r="VSM9" s="81"/>
      <c r="VSN9" s="63"/>
      <c r="VSO9" s="298"/>
      <c r="VSP9" s="299"/>
      <c r="VSQ9" s="81"/>
      <c r="VSR9" s="63"/>
      <c r="VSS9" s="298"/>
      <c r="VST9" s="299"/>
      <c r="VSU9" s="81"/>
      <c r="VSV9" s="63"/>
      <c r="VSW9" s="298"/>
      <c r="VSX9" s="299"/>
      <c r="VSY9" s="81"/>
      <c r="VSZ9" s="63"/>
      <c r="VTA9" s="298"/>
      <c r="VTB9" s="299"/>
      <c r="VTC9" s="81"/>
      <c r="VTD9" s="63"/>
      <c r="VTE9" s="298"/>
      <c r="VTF9" s="299"/>
      <c r="VTG9" s="81"/>
      <c r="VTH9" s="63"/>
      <c r="VTI9" s="298"/>
      <c r="VTJ9" s="299"/>
      <c r="VTK9" s="81"/>
      <c r="VTL9" s="63"/>
      <c r="VTM9" s="298"/>
      <c r="VTN9" s="299"/>
      <c r="VTO9" s="81"/>
      <c r="VTP9" s="63"/>
      <c r="VTQ9" s="298"/>
      <c r="VTR9" s="299"/>
      <c r="VTS9" s="81"/>
      <c r="VTT9" s="63"/>
      <c r="VTU9" s="298"/>
      <c r="VTV9" s="299"/>
      <c r="VTW9" s="81"/>
      <c r="VTX9" s="63"/>
      <c r="VTY9" s="298"/>
      <c r="VTZ9" s="299"/>
      <c r="VUA9" s="81"/>
      <c r="VUB9" s="63"/>
      <c r="VUC9" s="298"/>
      <c r="VUD9" s="299"/>
      <c r="VUE9" s="81"/>
      <c r="VUF9" s="63"/>
      <c r="VUG9" s="298"/>
      <c r="VUH9" s="299"/>
      <c r="VUI9" s="81"/>
      <c r="VUJ9" s="63"/>
      <c r="VUK9" s="298"/>
      <c r="VUL9" s="299"/>
      <c r="VUM9" s="81"/>
      <c r="VUN9" s="63"/>
      <c r="VUO9" s="298"/>
      <c r="VUP9" s="299"/>
      <c r="VUQ9" s="81"/>
      <c r="VUR9" s="63"/>
      <c r="VUS9" s="298"/>
      <c r="VUT9" s="299"/>
      <c r="VUU9" s="81"/>
      <c r="VUV9" s="63"/>
      <c r="VUW9" s="298"/>
      <c r="VUX9" s="299"/>
      <c r="VUY9" s="81"/>
      <c r="VUZ9" s="63"/>
      <c r="VVA9" s="298"/>
      <c r="VVB9" s="299"/>
      <c r="VVC9" s="81"/>
      <c r="VVD9" s="63"/>
      <c r="VVE9" s="298"/>
      <c r="VVF9" s="299"/>
      <c r="VVG9" s="81"/>
      <c r="VVH9" s="63"/>
      <c r="VVI9" s="298"/>
      <c r="VVJ9" s="299"/>
      <c r="VVK9" s="81"/>
      <c r="VVL9" s="63"/>
      <c r="VVM9" s="298"/>
      <c r="VVN9" s="299"/>
      <c r="VVO9" s="81"/>
      <c r="VVP9" s="63"/>
      <c r="VVQ9" s="298"/>
      <c r="VVR9" s="299"/>
      <c r="VVS9" s="81"/>
      <c r="VVT9" s="63"/>
      <c r="VVU9" s="298"/>
      <c r="VVV9" s="299"/>
      <c r="VVW9" s="81"/>
      <c r="VVX9" s="63"/>
      <c r="VVY9" s="298"/>
      <c r="VVZ9" s="299"/>
      <c r="VWA9" s="81"/>
      <c r="VWB9" s="63"/>
      <c r="VWC9" s="298"/>
      <c r="VWD9" s="299"/>
      <c r="VWE9" s="81"/>
      <c r="VWF9" s="63"/>
      <c r="VWG9" s="298"/>
      <c r="VWH9" s="299"/>
      <c r="VWI9" s="81"/>
      <c r="VWJ9" s="63"/>
      <c r="VWK9" s="298"/>
      <c r="VWL9" s="299"/>
      <c r="VWM9" s="81"/>
      <c r="VWN9" s="63"/>
      <c r="VWO9" s="298"/>
      <c r="VWP9" s="299"/>
      <c r="VWQ9" s="81"/>
      <c r="VWR9" s="63"/>
      <c r="VWS9" s="298"/>
      <c r="VWT9" s="299"/>
      <c r="VWU9" s="81"/>
      <c r="VWV9" s="63"/>
      <c r="VWW9" s="298"/>
      <c r="VWX9" s="299"/>
      <c r="VWY9" s="81"/>
      <c r="VWZ9" s="63"/>
      <c r="VXA9" s="298"/>
      <c r="VXB9" s="299"/>
      <c r="VXC9" s="81"/>
      <c r="VXD9" s="63"/>
      <c r="VXE9" s="298"/>
      <c r="VXF9" s="299"/>
      <c r="VXG9" s="81"/>
      <c r="VXH9" s="63"/>
      <c r="VXI9" s="298"/>
      <c r="VXJ9" s="299"/>
      <c r="VXK9" s="81"/>
      <c r="VXL9" s="63"/>
      <c r="VXM9" s="298"/>
      <c r="VXN9" s="299"/>
      <c r="VXO9" s="81"/>
      <c r="VXP9" s="63"/>
      <c r="VXQ9" s="298"/>
      <c r="VXR9" s="299"/>
      <c r="VXS9" s="81"/>
      <c r="VXT9" s="63"/>
      <c r="VXU9" s="298"/>
      <c r="VXV9" s="299"/>
      <c r="VXW9" s="81"/>
      <c r="VXX9" s="63"/>
      <c r="VXY9" s="298"/>
      <c r="VXZ9" s="299"/>
      <c r="VYA9" s="81"/>
      <c r="VYB9" s="63"/>
      <c r="VYC9" s="298"/>
      <c r="VYD9" s="299"/>
      <c r="VYE9" s="81"/>
      <c r="VYF9" s="63"/>
      <c r="VYG9" s="298"/>
      <c r="VYH9" s="299"/>
      <c r="VYI9" s="81"/>
      <c r="VYJ9" s="63"/>
      <c r="VYK9" s="298"/>
      <c r="VYL9" s="299"/>
      <c r="VYM9" s="81"/>
      <c r="VYN9" s="63"/>
      <c r="VYO9" s="298"/>
      <c r="VYP9" s="299"/>
      <c r="VYQ9" s="81"/>
      <c r="VYR9" s="63"/>
      <c r="VYS9" s="298"/>
      <c r="VYT9" s="299"/>
      <c r="VYU9" s="81"/>
      <c r="VYV9" s="63"/>
      <c r="VYW9" s="298"/>
      <c r="VYX9" s="299"/>
      <c r="VYY9" s="81"/>
      <c r="VYZ9" s="63"/>
      <c r="VZA9" s="298"/>
      <c r="VZB9" s="299"/>
      <c r="VZC9" s="81"/>
      <c r="VZD9" s="63"/>
      <c r="VZE9" s="298"/>
      <c r="VZF9" s="299"/>
      <c r="VZG9" s="81"/>
      <c r="VZH9" s="63"/>
      <c r="VZI9" s="298"/>
      <c r="VZJ9" s="299"/>
      <c r="VZK9" s="81"/>
      <c r="VZL9" s="63"/>
      <c r="VZM9" s="298"/>
      <c r="VZN9" s="299"/>
      <c r="VZO9" s="81"/>
      <c r="VZP9" s="63"/>
      <c r="VZQ9" s="298"/>
      <c r="VZR9" s="299"/>
      <c r="VZS9" s="81"/>
      <c r="VZT9" s="63"/>
      <c r="VZU9" s="298"/>
      <c r="VZV9" s="299"/>
      <c r="VZW9" s="81"/>
      <c r="VZX9" s="63"/>
      <c r="VZY9" s="298"/>
      <c r="VZZ9" s="299"/>
      <c r="WAA9" s="81"/>
      <c r="WAB9" s="63"/>
      <c r="WAC9" s="298"/>
      <c r="WAD9" s="299"/>
      <c r="WAE9" s="81"/>
      <c r="WAF9" s="63"/>
      <c r="WAG9" s="298"/>
      <c r="WAH9" s="299"/>
      <c r="WAI9" s="81"/>
      <c r="WAJ9" s="63"/>
      <c r="WAK9" s="298"/>
      <c r="WAL9" s="299"/>
      <c r="WAM9" s="81"/>
      <c r="WAN9" s="63"/>
      <c r="WAO9" s="298"/>
      <c r="WAP9" s="299"/>
      <c r="WAQ9" s="81"/>
      <c r="WAR9" s="63"/>
      <c r="WAS9" s="298"/>
      <c r="WAT9" s="299"/>
      <c r="WAU9" s="81"/>
      <c r="WAV9" s="63"/>
      <c r="WAW9" s="298"/>
      <c r="WAX9" s="299"/>
      <c r="WAY9" s="81"/>
      <c r="WAZ9" s="63"/>
      <c r="WBA9" s="298"/>
      <c r="WBB9" s="299"/>
      <c r="WBC9" s="81"/>
      <c r="WBD9" s="63"/>
      <c r="WBE9" s="298"/>
      <c r="WBF9" s="299"/>
      <c r="WBG9" s="81"/>
      <c r="WBH9" s="63"/>
      <c r="WBI9" s="298"/>
      <c r="WBJ9" s="299"/>
      <c r="WBK9" s="81"/>
      <c r="WBL9" s="63"/>
      <c r="WBM9" s="298"/>
      <c r="WBN9" s="299"/>
      <c r="WBO9" s="81"/>
      <c r="WBP9" s="63"/>
      <c r="WBQ9" s="298"/>
      <c r="WBR9" s="299"/>
      <c r="WBS9" s="81"/>
      <c r="WBT9" s="63"/>
      <c r="WBU9" s="298"/>
      <c r="WBV9" s="299"/>
      <c r="WBW9" s="81"/>
      <c r="WBX9" s="63"/>
      <c r="WBY9" s="298"/>
      <c r="WBZ9" s="299"/>
      <c r="WCA9" s="81"/>
      <c r="WCB9" s="63"/>
      <c r="WCC9" s="298"/>
      <c r="WCD9" s="299"/>
      <c r="WCE9" s="81"/>
      <c r="WCF9" s="63"/>
      <c r="WCG9" s="298"/>
      <c r="WCH9" s="299"/>
      <c r="WCI9" s="81"/>
      <c r="WCJ9" s="63"/>
      <c r="WCK9" s="298"/>
      <c r="WCL9" s="299"/>
      <c r="WCM9" s="81"/>
      <c r="WCN9" s="63"/>
      <c r="WCO9" s="298"/>
      <c r="WCP9" s="299"/>
      <c r="WCQ9" s="81"/>
      <c r="WCR9" s="63"/>
      <c r="WCS9" s="298"/>
      <c r="WCT9" s="299"/>
      <c r="WCU9" s="81"/>
      <c r="WCV9" s="63"/>
      <c r="WCW9" s="298"/>
      <c r="WCX9" s="299"/>
      <c r="WCY9" s="81"/>
      <c r="WCZ9" s="63"/>
      <c r="WDA9" s="298"/>
      <c r="WDB9" s="299"/>
      <c r="WDC9" s="81"/>
      <c r="WDD9" s="63"/>
      <c r="WDE9" s="298"/>
      <c r="WDF9" s="299"/>
      <c r="WDG9" s="81"/>
      <c r="WDH9" s="63"/>
      <c r="WDI9" s="298"/>
      <c r="WDJ9" s="299"/>
      <c r="WDK9" s="81"/>
      <c r="WDL9" s="63"/>
      <c r="WDM9" s="298"/>
      <c r="WDN9" s="299"/>
      <c r="WDO9" s="81"/>
      <c r="WDP9" s="63"/>
      <c r="WDQ9" s="298"/>
      <c r="WDR9" s="299"/>
      <c r="WDS9" s="81"/>
      <c r="WDT9" s="63"/>
      <c r="WDU9" s="298"/>
      <c r="WDV9" s="299"/>
      <c r="WDW9" s="81"/>
      <c r="WDX9" s="63"/>
      <c r="WDY9" s="298"/>
      <c r="WDZ9" s="299"/>
      <c r="WEA9" s="81"/>
      <c r="WEB9" s="63"/>
      <c r="WEC9" s="298"/>
      <c r="WED9" s="299"/>
      <c r="WEE9" s="81"/>
      <c r="WEF9" s="63"/>
      <c r="WEG9" s="298"/>
      <c r="WEH9" s="299"/>
      <c r="WEI9" s="81"/>
      <c r="WEJ9" s="63"/>
      <c r="WEK9" s="298"/>
      <c r="WEL9" s="299"/>
      <c r="WEM9" s="81"/>
      <c r="WEN9" s="63"/>
      <c r="WEO9" s="298"/>
      <c r="WEP9" s="299"/>
      <c r="WEQ9" s="81"/>
      <c r="WER9" s="63"/>
      <c r="WES9" s="298"/>
      <c r="WET9" s="299"/>
      <c r="WEU9" s="81"/>
      <c r="WEV9" s="63"/>
      <c r="WEW9" s="298"/>
      <c r="WEX9" s="299"/>
      <c r="WEY9" s="81"/>
      <c r="WEZ9" s="63"/>
      <c r="WFA9" s="298"/>
      <c r="WFB9" s="299"/>
      <c r="WFC9" s="81"/>
      <c r="WFD9" s="63"/>
      <c r="WFE9" s="298"/>
      <c r="WFF9" s="299"/>
      <c r="WFG9" s="81"/>
      <c r="WFH9" s="63"/>
      <c r="WFI9" s="298"/>
      <c r="WFJ9" s="299"/>
      <c r="WFK9" s="81"/>
      <c r="WFL9" s="63"/>
      <c r="WFM9" s="298"/>
      <c r="WFN9" s="299"/>
      <c r="WFO9" s="81"/>
      <c r="WFP9" s="63"/>
      <c r="WFQ9" s="298"/>
      <c r="WFR9" s="299"/>
      <c r="WFS9" s="81"/>
      <c r="WFT9" s="63"/>
      <c r="WFU9" s="298"/>
      <c r="WFV9" s="299"/>
      <c r="WFW9" s="81"/>
      <c r="WFX9" s="63"/>
      <c r="WFY9" s="298"/>
      <c r="WFZ9" s="299"/>
      <c r="WGA9" s="81"/>
      <c r="WGB9" s="63"/>
      <c r="WGC9" s="298"/>
      <c r="WGD9" s="299"/>
      <c r="WGE9" s="81"/>
      <c r="WGF9" s="63"/>
      <c r="WGG9" s="298"/>
      <c r="WGH9" s="299"/>
      <c r="WGI9" s="81"/>
      <c r="WGJ9" s="63"/>
      <c r="WGK9" s="298"/>
      <c r="WGL9" s="299"/>
      <c r="WGM9" s="81"/>
      <c r="WGN9" s="63"/>
      <c r="WGO9" s="298"/>
      <c r="WGP9" s="299"/>
      <c r="WGQ9" s="81"/>
      <c r="WGR9" s="63"/>
      <c r="WGS9" s="298"/>
      <c r="WGT9" s="299"/>
      <c r="WGU9" s="81"/>
      <c r="WGV9" s="63"/>
      <c r="WGW9" s="298"/>
      <c r="WGX9" s="299"/>
      <c r="WGY9" s="81"/>
      <c r="WGZ9" s="63"/>
      <c r="WHA9" s="298"/>
      <c r="WHB9" s="299"/>
      <c r="WHC9" s="81"/>
      <c r="WHD9" s="63"/>
      <c r="WHE9" s="298"/>
      <c r="WHF9" s="299"/>
      <c r="WHG9" s="81"/>
      <c r="WHH9" s="63"/>
      <c r="WHI9" s="298"/>
      <c r="WHJ9" s="299"/>
      <c r="WHK9" s="81"/>
      <c r="WHL9" s="63"/>
      <c r="WHM9" s="298"/>
      <c r="WHN9" s="299"/>
      <c r="WHO9" s="81"/>
      <c r="WHP9" s="63"/>
      <c r="WHQ9" s="298"/>
      <c r="WHR9" s="299"/>
      <c r="WHS9" s="81"/>
      <c r="WHT9" s="63"/>
      <c r="WHU9" s="298"/>
      <c r="WHV9" s="299"/>
      <c r="WHW9" s="81"/>
      <c r="WHX9" s="63"/>
      <c r="WHY9" s="298"/>
      <c r="WHZ9" s="299"/>
      <c r="WIA9" s="81"/>
      <c r="WIB9" s="63"/>
      <c r="WIC9" s="298"/>
      <c r="WID9" s="299"/>
      <c r="WIE9" s="81"/>
      <c r="WIF9" s="63"/>
      <c r="WIG9" s="298"/>
      <c r="WIH9" s="299"/>
      <c r="WII9" s="81"/>
      <c r="WIJ9" s="63"/>
      <c r="WIK9" s="298"/>
      <c r="WIL9" s="299"/>
      <c r="WIM9" s="81"/>
      <c r="WIN9" s="63"/>
      <c r="WIO9" s="298"/>
      <c r="WIP9" s="299"/>
      <c r="WIQ9" s="81"/>
      <c r="WIR9" s="63"/>
      <c r="WIS9" s="298"/>
      <c r="WIT9" s="299"/>
      <c r="WIU9" s="81"/>
      <c r="WIV9" s="63"/>
      <c r="WIW9" s="298"/>
      <c r="WIX9" s="299"/>
      <c r="WIY9" s="81"/>
      <c r="WIZ9" s="63"/>
      <c r="WJA9" s="298"/>
      <c r="WJB9" s="299"/>
      <c r="WJC9" s="81"/>
      <c r="WJD9" s="63"/>
      <c r="WJE9" s="298"/>
      <c r="WJF9" s="299"/>
      <c r="WJG9" s="81"/>
      <c r="WJH9" s="63"/>
      <c r="WJI9" s="298"/>
      <c r="WJJ9" s="299"/>
      <c r="WJK9" s="81"/>
      <c r="WJL9" s="63"/>
      <c r="WJM9" s="298"/>
      <c r="WJN9" s="299"/>
      <c r="WJO9" s="81"/>
      <c r="WJP9" s="63"/>
      <c r="WJQ9" s="298"/>
      <c r="WJR9" s="299"/>
      <c r="WJS9" s="81"/>
      <c r="WJT9" s="63"/>
      <c r="WJU9" s="298"/>
      <c r="WJV9" s="299"/>
      <c r="WJW9" s="81"/>
      <c r="WJX9" s="63"/>
      <c r="WJY9" s="298"/>
      <c r="WJZ9" s="299"/>
      <c r="WKA9" s="81"/>
      <c r="WKB9" s="63"/>
      <c r="WKC9" s="298"/>
      <c r="WKD9" s="299"/>
      <c r="WKE9" s="81"/>
      <c r="WKF9" s="63"/>
      <c r="WKG9" s="298"/>
      <c r="WKH9" s="299"/>
      <c r="WKI9" s="81"/>
      <c r="WKJ9" s="63"/>
      <c r="WKK9" s="298"/>
      <c r="WKL9" s="299"/>
      <c r="WKM9" s="81"/>
      <c r="WKN9" s="63"/>
      <c r="WKO9" s="298"/>
      <c r="WKP9" s="299"/>
      <c r="WKQ9" s="81"/>
      <c r="WKR9" s="63"/>
      <c r="WKS9" s="298"/>
      <c r="WKT9" s="299"/>
      <c r="WKU9" s="81"/>
      <c r="WKV9" s="63"/>
      <c r="WKW9" s="298"/>
      <c r="WKX9" s="299"/>
      <c r="WKY9" s="81"/>
      <c r="WKZ9" s="63"/>
      <c r="WLA9" s="298"/>
      <c r="WLB9" s="299"/>
      <c r="WLC9" s="81"/>
      <c r="WLD9" s="63"/>
      <c r="WLE9" s="298"/>
      <c r="WLF9" s="299"/>
      <c r="WLG9" s="81"/>
      <c r="WLH9" s="63"/>
      <c r="WLI9" s="298"/>
      <c r="WLJ9" s="299"/>
      <c r="WLK9" s="81"/>
      <c r="WLL9" s="63"/>
      <c r="WLM9" s="298"/>
      <c r="WLN9" s="299"/>
      <c r="WLO9" s="81"/>
      <c r="WLP9" s="63"/>
      <c r="WLQ9" s="298"/>
      <c r="WLR9" s="299"/>
      <c r="WLS9" s="81"/>
      <c r="WLT9" s="63"/>
      <c r="WLU9" s="298"/>
      <c r="WLV9" s="299"/>
      <c r="WLW9" s="81"/>
      <c r="WLX9" s="63"/>
      <c r="WLY9" s="298"/>
      <c r="WLZ9" s="299"/>
      <c r="WMA9" s="81"/>
      <c r="WMB9" s="63"/>
      <c r="WMC9" s="298"/>
      <c r="WMD9" s="299"/>
      <c r="WME9" s="81"/>
      <c r="WMF9" s="63"/>
      <c r="WMG9" s="298"/>
      <c r="WMH9" s="299"/>
      <c r="WMI9" s="81"/>
      <c r="WMJ9" s="63"/>
      <c r="WMK9" s="298"/>
      <c r="WML9" s="299"/>
      <c r="WMM9" s="81"/>
      <c r="WMN9" s="63"/>
      <c r="WMO9" s="298"/>
      <c r="WMP9" s="299"/>
      <c r="WMQ9" s="81"/>
      <c r="WMR9" s="63"/>
      <c r="WMS9" s="298"/>
      <c r="WMT9" s="299"/>
      <c r="WMU9" s="81"/>
      <c r="WMV9" s="63"/>
      <c r="WMW9" s="298"/>
      <c r="WMX9" s="299"/>
      <c r="WMY9" s="81"/>
      <c r="WMZ9" s="63"/>
      <c r="WNA9" s="298"/>
      <c r="WNB9" s="299"/>
      <c r="WNC9" s="81"/>
      <c r="WND9" s="63"/>
      <c r="WNE9" s="298"/>
      <c r="WNF9" s="299"/>
      <c r="WNG9" s="81"/>
      <c r="WNH9" s="63"/>
      <c r="WNI9" s="298"/>
      <c r="WNJ9" s="299"/>
      <c r="WNK9" s="81"/>
      <c r="WNL9" s="63"/>
      <c r="WNM9" s="298"/>
      <c r="WNN9" s="299"/>
      <c r="WNO9" s="81"/>
      <c r="WNP9" s="63"/>
      <c r="WNQ9" s="298"/>
      <c r="WNR9" s="299"/>
      <c r="WNS9" s="81"/>
      <c r="WNT9" s="63"/>
      <c r="WNU9" s="298"/>
      <c r="WNV9" s="299"/>
      <c r="WNW9" s="81"/>
      <c r="WNX9" s="63"/>
      <c r="WNY9" s="298"/>
      <c r="WNZ9" s="299"/>
      <c r="WOA9" s="81"/>
      <c r="WOB9" s="63"/>
      <c r="WOC9" s="298"/>
      <c r="WOD9" s="299"/>
      <c r="WOE9" s="81"/>
      <c r="WOF9" s="63"/>
      <c r="WOG9" s="298"/>
      <c r="WOH9" s="299"/>
      <c r="WOI9" s="81"/>
      <c r="WOJ9" s="63"/>
      <c r="WOK9" s="298"/>
      <c r="WOL9" s="299"/>
      <c r="WOM9" s="81"/>
      <c r="WON9" s="63"/>
      <c r="WOO9" s="298"/>
      <c r="WOP9" s="299"/>
      <c r="WOQ9" s="81"/>
      <c r="WOR9" s="63"/>
      <c r="WOS9" s="298"/>
      <c r="WOT9" s="299"/>
      <c r="WOU9" s="81"/>
      <c r="WOV9" s="63"/>
      <c r="WOW9" s="298"/>
      <c r="WOX9" s="299"/>
      <c r="WOY9" s="81"/>
      <c r="WOZ9" s="63"/>
      <c r="WPA9" s="298"/>
      <c r="WPB9" s="299"/>
      <c r="WPC9" s="81"/>
      <c r="WPD9" s="63"/>
      <c r="WPE9" s="298"/>
      <c r="WPF9" s="299"/>
      <c r="WPG9" s="81"/>
      <c r="WPH9" s="63"/>
      <c r="WPI9" s="298"/>
      <c r="WPJ9" s="299"/>
      <c r="WPK9" s="81"/>
      <c r="WPL9" s="63"/>
      <c r="WPM9" s="298"/>
      <c r="WPN9" s="299"/>
      <c r="WPO9" s="81"/>
      <c r="WPP9" s="63"/>
      <c r="WPQ9" s="298"/>
      <c r="WPR9" s="299"/>
      <c r="WPS9" s="81"/>
      <c r="WPT9" s="63"/>
      <c r="WPU9" s="298"/>
      <c r="WPV9" s="299"/>
      <c r="WPW9" s="81"/>
      <c r="WPX9" s="63"/>
      <c r="WPY9" s="298"/>
      <c r="WPZ9" s="299"/>
      <c r="WQA9" s="81"/>
      <c r="WQB9" s="63"/>
      <c r="WQC9" s="298"/>
      <c r="WQD9" s="299"/>
      <c r="WQE9" s="81"/>
      <c r="WQF9" s="63"/>
      <c r="WQG9" s="298"/>
      <c r="WQH9" s="299"/>
      <c r="WQI9" s="81"/>
      <c r="WQJ9" s="63"/>
      <c r="WQK9" s="298"/>
      <c r="WQL9" s="299"/>
      <c r="WQM9" s="81"/>
      <c r="WQN9" s="63"/>
      <c r="WQO9" s="298"/>
      <c r="WQP9" s="299"/>
      <c r="WQQ9" s="81"/>
      <c r="WQR9" s="63"/>
      <c r="WQS9" s="298"/>
      <c r="WQT9" s="299"/>
      <c r="WQU9" s="81"/>
      <c r="WQV9" s="63"/>
      <c r="WQW9" s="298"/>
      <c r="WQX9" s="299"/>
      <c r="WQY9" s="81"/>
      <c r="WQZ9" s="63"/>
      <c r="WRA9" s="298"/>
      <c r="WRB9" s="299"/>
      <c r="WRC9" s="81"/>
      <c r="WRD9" s="63"/>
      <c r="WRE9" s="298"/>
      <c r="WRF9" s="299"/>
      <c r="WRG9" s="81"/>
      <c r="WRH9" s="63"/>
      <c r="WRI9" s="298"/>
      <c r="WRJ9" s="299"/>
      <c r="WRK9" s="81"/>
      <c r="WRL9" s="63"/>
      <c r="WRM9" s="298"/>
      <c r="WRN9" s="299"/>
      <c r="WRO9" s="81"/>
      <c r="WRP9" s="63"/>
      <c r="WRQ9" s="298"/>
      <c r="WRR9" s="299"/>
      <c r="WRS9" s="81"/>
      <c r="WRT9" s="63"/>
      <c r="WRU9" s="298"/>
      <c r="WRV9" s="299"/>
      <c r="WRW9" s="81"/>
      <c r="WRX9" s="63"/>
      <c r="WRY9" s="298"/>
      <c r="WRZ9" s="299"/>
      <c r="WSA9" s="81"/>
      <c r="WSB9" s="63"/>
      <c r="WSC9" s="298"/>
      <c r="WSD9" s="299"/>
      <c r="WSE9" s="81"/>
      <c r="WSF9" s="63"/>
      <c r="WSG9" s="298"/>
      <c r="WSH9" s="299"/>
      <c r="WSI9" s="81"/>
      <c r="WSJ9" s="63"/>
      <c r="WSK9" s="298"/>
      <c r="WSL9" s="299"/>
      <c r="WSM9" s="81"/>
      <c r="WSN9" s="63"/>
      <c r="WSO9" s="298"/>
      <c r="WSP9" s="299"/>
      <c r="WSQ9" s="81"/>
      <c r="WSR9" s="63"/>
      <c r="WSS9" s="298"/>
      <c r="WST9" s="299"/>
      <c r="WSU9" s="81"/>
      <c r="WSV9" s="63"/>
      <c r="WSW9" s="298"/>
      <c r="WSX9" s="299"/>
      <c r="WSY9" s="81"/>
      <c r="WSZ9" s="63"/>
      <c r="WTA9" s="298"/>
      <c r="WTB9" s="299"/>
      <c r="WTC9" s="81"/>
      <c r="WTD9" s="63"/>
      <c r="WTE9" s="298"/>
      <c r="WTF9" s="299"/>
      <c r="WTG9" s="81"/>
      <c r="WTH9" s="63"/>
      <c r="WTI9" s="298"/>
      <c r="WTJ9" s="299"/>
      <c r="WTK9" s="81"/>
      <c r="WTL9" s="63"/>
      <c r="WTM9" s="298"/>
      <c r="WTN9" s="299"/>
      <c r="WTO9" s="81"/>
      <c r="WTP9" s="63"/>
      <c r="WTQ9" s="298"/>
      <c r="WTR9" s="299"/>
      <c r="WTS9" s="81"/>
      <c r="WTT9" s="63"/>
      <c r="WTU9" s="298"/>
      <c r="WTV9" s="299"/>
      <c r="WTW9" s="81"/>
      <c r="WTX9" s="63"/>
      <c r="WTY9" s="298"/>
      <c r="WTZ9" s="299"/>
      <c r="WUA9" s="81"/>
      <c r="WUB9" s="63"/>
      <c r="WUC9" s="298"/>
      <c r="WUD9" s="299"/>
      <c r="WUE9" s="81"/>
      <c r="WUF9" s="63"/>
      <c r="WUG9" s="298"/>
      <c r="WUH9" s="299"/>
      <c r="WUI9" s="81"/>
      <c r="WUJ9" s="63"/>
      <c r="WUK9" s="298"/>
      <c r="WUL9" s="299"/>
      <c r="WUM9" s="81"/>
      <c r="WUN9" s="63"/>
      <c r="WUO9" s="298"/>
      <c r="WUP9" s="299"/>
      <c r="WUQ9" s="81"/>
      <c r="WUR9" s="63"/>
      <c r="WUS9" s="298"/>
      <c r="WUT9" s="299"/>
      <c r="WUU9" s="81"/>
      <c r="WUV9" s="63"/>
      <c r="WUW9" s="298"/>
      <c r="WUX9" s="299"/>
      <c r="WUY9" s="81"/>
      <c r="WUZ9" s="63"/>
      <c r="WVA9" s="298"/>
      <c r="WVB9" s="299"/>
      <c r="WVC9" s="81"/>
      <c r="WVD9" s="63"/>
      <c r="WVE9" s="298"/>
      <c r="WVF9" s="299"/>
      <c r="WVG9" s="81"/>
      <c r="WVH9" s="63"/>
      <c r="WVI9" s="298"/>
      <c r="WVJ9" s="299"/>
      <c r="WVK9" s="81"/>
      <c r="WVL9" s="63"/>
      <c r="WVM9" s="298"/>
      <c r="WVN9" s="299"/>
      <c r="WVO9" s="81"/>
      <c r="WVP9" s="63"/>
      <c r="WVQ9" s="298"/>
      <c r="WVR9" s="299"/>
      <c r="WVS9" s="81"/>
      <c r="WVT9" s="63"/>
      <c r="WVU9" s="298"/>
      <c r="WVV9" s="299"/>
      <c r="WVW9" s="81"/>
      <c r="WVX9" s="63"/>
      <c r="WVY9" s="298"/>
      <c r="WVZ9" s="299"/>
      <c r="WWA9" s="81"/>
      <c r="WWB9" s="63"/>
      <c r="WWC9" s="298"/>
      <c r="WWD9" s="299"/>
      <c r="WWE9" s="81"/>
      <c r="WWF9" s="63"/>
      <c r="WWG9" s="298"/>
      <c r="WWH9" s="299"/>
      <c r="WWI9" s="81"/>
      <c r="WWJ9" s="63"/>
      <c r="WWK9" s="298"/>
      <c r="WWL9" s="299"/>
      <c r="WWM9" s="81"/>
      <c r="WWN9" s="63"/>
      <c r="WWO9" s="298"/>
      <c r="WWP9" s="299"/>
      <c r="WWQ9" s="81"/>
      <c r="WWR9" s="63"/>
      <c r="WWS9" s="298"/>
      <c r="WWT9" s="299"/>
      <c r="WWU9" s="81"/>
      <c r="WWV9" s="63"/>
      <c r="WWW9" s="298"/>
      <c r="WWX9" s="299"/>
      <c r="WWY9" s="81"/>
      <c r="WWZ9" s="63"/>
      <c r="WXA9" s="298"/>
      <c r="WXB9" s="299"/>
      <c r="WXC9" s="81"/>
      <c r="WXD9" s="63"/>
      <c r="WXE9" s="298"/>
      <c r="WXF9" s="299"/>
      <c r="WXG9" s="81"/>
      <c r="WXH9" s="63"/>
      <c r="WXI9" s="298"/>
      <c r="WXJ9" s="299"/>
      <c r="WXK9" s="81"/>
      <c r="WXL9" s="63"/>
      <c r="WXM9" s="298"/>
      <c r="WXN9" s="299"/>
      <c r="WXO9" s="81"/>
      <c r="WXP9" s="63"/>
      <c r="WXQ9" s="298"/>
      <c r="WXR9" s="299"/>
      <c r="WXS9" s="81"/>
      <c r="WXT9" s="63"/>
      <c r="WXU9" s="298"/>
      <c r="WXV9" s="299"/>
      <c r="WXW9" s="81"/>
      <c r="WXX9" s="63"/>
      <c r="WXY9" s="298"/>
      <c r="WXZ9" s="299"/>
      <c r="WYA9" s="81"/>
      <c r="WYB9" s="63"/>
      <c r="WYC9" s="298"/>
      <c r="WYD9" s="299"/>
      <c r="WYE9" s="81"/>
      <c r="WYF9" s="63"/>
      <c r="WYG9" s="298"/>
      <c r="WYH9" s="299"/>
      <c r="WYI9" s="81"/>
      <c r="WYJ9" s="63"/>
      <c r="WYK9" s="298"/>
      <c r="WYL9" s="299"/>
      <c r="WYM9" s="81"/>
      <c r="WYN9" s="63"/>
      <c r="WYO9" s="298"/>
      <c r="WYP9" s="299"/>
      <c r="WYQ9" s="81"/>
      <c r="WYR9" s="63"/>
      <c r="WYS9" s="298"/>
      <c r="WYT9" s="299"/>
      <c r="WYU9" s="81"/>
      <c r="WYV9" s="63"/>
      <c r="WYW9" s="298"/>
      <c r="WYX9" s="299"/>
      <c r="WYY9" s="81"/>
      <c r="WYZ9" s="63"/>
      <c r="WZA9" s="298"/>
      <c r="WZB9" s="299"/>
      <c r="WZC9" s="81"/>
      <c r="WZD9" s="63"/>
      <c r="WZE9" s="298"/>
      <c r="WZF9" s="299"/>
      <c r="WZG9" s="81"/>
      <c r="WZH9" s="63"/>
      <c r="WZI9" s="298"/>
      <c r="WZJ9" s="299"/>
      <c r="WZK9" s="81"/>
      <c r="WZL9" s="63"/>
      <c r="WZM9" s="298"/>
      <c r="WZN9" s="299"/>
      <c r="WZO9" s="81"/>
      <c r="WZP9" s="63"/>
      <c r="WZQ9" s="298"/>
      <c r="WZR9" s="299"/>
      <c r="WZS9" s="81"/>
      <c r="WZT9" s="63"/>
      <c r="WZU9" s="298"/>
      <c r="WZV9" s="299"/>
      <c r="WZW9" s="81"/>
      <c r="WZX9" s="63"/>
      <c r="WZY9" s="298"/>
      <c r="WZZ9" s="299"/>
      <c r="XAA9" s="81"/>
      <c r="XAB9" s="63"/>
      <c r="XAC9" s="298"/>
      <c r="XAD9" s="299"/>
      <c r="XAE9" s="81"/>
      <c r="XAF9" s="63"/>
      <c r="XAG9" s="298"/>
      <c r="XAH9" s="299"/>
      <c r="XAI9" s="81"/>
      <c r="XAJ9" s="63"/>
      <c r="XAK9" s="298"/>
      <c r="XAL9" s="299"/>
      <c r="XAM9" s="81"/>
      <c r="XAN9" s="63"/>
      <c r="XAO9" s="298"/>
      <c r="XAP9" s="299"/>
      <c r="XAQ9" s="81"/>
      <c r="XAR9" s="63"/>
      <c r="XAS9" s="298"/>
      <c r="XAT9" s="299"/>
      <c r="XAU9" s="81"/>
      <c r="XAV9" s="63"/>
      <c r="XAW9" s="298"/>
      <c r="XAX9" s="299"/>
      <c r="XAY9" s="81"/>
      <c r="XAZ9" s="63"/>
      <c r="XBA9" s="298"/>
      <c r="XBB9" s="299"/>
      <c r="XBC9" s="81"/>
      <c r="XBD9" s="63"/>
      <c r="XBE9" s="298"/>
      <c r="XBF9" s="299"/>
      <c r="XBG9" s="81"/>
      <c r="XBH9" s="63"/>
      <c r="XBI9" s="298"/>
      <c r="XBJ9" s="299"/>
      <c r="XBK9" s="81"/>
      <c r="XBL9" s="63"/>
      <c r="XBM9" s="298"/>
      <c r="XBN9" s="299"/>
      <c r="XBO9" s="81"/>
      <c r="XBP9" s="63"/>
      <c r="XBQ9" s="298"/>
      <c r="XBR9" s="299"/>
      <c r="XBS9" s="81"/>
      <c r="XBT9" s="63"/>
      <c r="XBU9" s="298"/>
      <c r="XBV9" s="299"/>
      <c r="XBW9" s="81"/>
      <c r="XBX9" s="63"/>
      <c r="XBY9" s="298"/>
      <c r="XBZ9" s="299"/>
      <c r="XCA9" s="81"/>
      <c r="XCB9" s="63"/>
      <c r="XCC9" s="298"/>
      <c r="XCD9" s="299"/>
      <c r="XCE9" s="81"/>
      <c r="XCF9" s="63"/>
      <c r="XCG9" s="298"/>
      <c r="XCH9" s="299"/>
      <c r="XCI9" s="81"/>
      <c r="XCJ9" s="63"/>
      <c r="XCK9" s="298"/>
      <c r="XCL9" s="299"/>
      <c r="XCM9" s="81"/>
      <c r="XCN9" s="63"/>
      <c r="XCO9" s="298"/>
      <c r="XCP9" s="299"/>
      <c r="XCQ9" s="81"/>
      <c r="XCR9" s="63"/>
      <c r="XCS9" s="298"/>
      <c r="XCT9" s="299"/>
      <c r="XCU9" s="81"/>
      <c r="XCV9" s="63"/>
      <c r="XCW9" s="298"/>
      <c r="XCX9" s="299"/>
      <c r="XCY9" s="81"/>
      <c r="XCZ9" s="63"/>
      <c r="XDA9" s="298"/>
      <c r="XDB9" s="299"/>
      <c r="XDC9" s="81"/>
      <c r="XDD9" s="63"/>
      <c r="XDE9" s="298"/>
      <c r="XDF9" s="299"/>
      <c r="XDG9" s="81"/>
      <c r="XDH9" s="63"/>
      <c r="XDI9" s="298"/>
      <c r="XDJ9" s="299"/>
      <c r="XDK9" s="81"/>
      <c r="XDL9" s="63"/>
      <c r="XDM9" s="298"/>
      <c r="XDN9" s="299"/>
      <c r="XDO9" s="81"/>
      <c r="XDP9" s="63"/>
      <c r="XDQ9" s="298"/>
      <c r="XDR9" s="299"/>
      <c r="XDS9" s="81"/>
      <c r="XDT9" s="63"/>
      <c r="XDU9" s="298"/>
      <c r="XDV9" s="299"/>
      <c r="XDW9" s="81"/>
      <c r="XDX9" s="63"/>
      <c r="XDY9" s="298"/>
      <c r="XDZ9" s="299"/>
      <c r="XEA9" s="81"/>
      <c r="XEB9" s="63"/>
      <c r="XEC9" s="298"/>
      <c r="XED9" s="299"/>
      <c r="XEE9" s="81"/>
      <c r="XEF9" s="63"/>
      <c r="XEG9" s="298"/>
      <c r="XEH9" s="299"/>
      <c r="XEI9" s="81"/>
      <c r="XEJ9" s="63"/>
      <c r="XEK9" s="298"/>
      <c r="XEL9" s="299"/>
      <c r="XEM9" s="81"/>
      <c r="XEN9" s="63"/>
      <c r="XEO9" s="298"/>
      <c r="XEP9" s="299"/>
      <c r="XEQ9" s="81"/>
      <c r="XER9" s="63"/>
      <c r="XES9" s="298"/>
      <c r="XET9" s="299"/>
      <c r="XEU9" s="81"/>
      <c r="XEV9" s="63"/>
      <c r="XEW9" s="298"/>
      <c r="XEX9" s="299"/>
      <c r="XEY9" s="81"/>
      <c r="XEZ9" s="63"/>
      <c r="XFA9" s="298"/>
      <c r="XFB9" s="299"/>
      <c r="XFC9" s="81"/>
      <c r="XFD9" s="63"/>
    </row>
    <row r="10" spans="1:16384" ht="18.75" customHeight="1" x14ac:dyDescent="0.25">
      <c r="A10" s="302" t="s">
        <v>610</v>
      </c>
      <c r="B10" s="303"/>
      <c r="C10" s="317" t="str">
        <f>IF(Pedido!D37="","",Pedido!D37)</f>
        <v/>
      </c>
      <c r="D10" s="63" t="s">
        <v>257</v>
      </c>
      <c r="E10" s="300">
        <f>Pedido!F37</f>
        <v>0</v>
      </c>
      <c r="F10" s="301"/>
      <c r="G10" s="81">
        <f>Pedido!G37</f>
        <v>0</v>
      </c>
      <c r="H10" s="63"/>
      <c r="I10" s="298"/>
      <c r="J10" s="299"/>
      <c r="K10" s="81"/>
      <c r="L10" s="63"/>
      <c r="M10" s="298"/>
      <c r="N10" s="299"/>
      <c r="O10" s="81"/>
      <c r="P10" s="63"/>
      <c r="Q10" s="298"/>
      <c r="R10" s="299"/>
      <c r="S10" s="81"/>
      <c r="T10" s="63"/>
      <c r="U10" s="298"/>
      <c r="V10" s="299"/>
      <c r="W10" s="81"/>
      <c r="X10" s="63"/>
      <c r="Y10" s="298"/>
      <c r="Z10" s="299"/>
      <c r="AA10" s="81"/>
      <c r="AB10" s="63"/>
      <c r="AC10" s="298"/>
      <c r="AD10" s="299"/>
      <c r="AE10" s="81"/>
      <c r="AF10" s="63"/>
      <c r="AG10" s="298"/>
      <c r="AH10" s="299"/>
      <c r="AI10" s="81"/>
      <c r="AJ10" s="63"/>
      <c r="AK10" s="298"/>
      <c r="AL10" s="299"/>
      <c r="AM10" s="81"/>
      <c r="AN10" s="63"/>
      <c r="AO10" s="298"/>
      <c r="AP10" s="299"/>
      <c r="AQ10" s="81"/>
      <c r="AR10" s="63"/>
      <c r="AS10" s="298"/>
      <c r="AT10" s="299"/>
      <c r="AU10" s="81"/>
      <c r="AV10" s="63"/>
      <c r="AW10" s="298"/>
      <c r="AX10" s="299"/>
      <c r="AY10" s="81"/>
      <c r="AZ10" s="63"/>
      <c r="BA10" s="298"/>
      <c r="BB10" s="299"/>
      <c r="BC10" s="81"/>
      <c r="BD10" s="63"/>
      <c r="BE10" s="298"/>
      <c r="BF10" s="299"/>
      <c r="BG10" s="81"/>
      <c r="BH10" s="63"/>
      <c r="BI10" s="298"/>
      <c r="BJ10" s="299"/>
      <c r="BK10" s="81"/>
      <c r="BL10" s="63"/>
      <c r="BM10" s="298"/>
      <c r="BN10" s="299"/>
      <c r="BO10" s="81"/>
      <c r="BP10" s="63"/>
      <c r="BQ10" s="298"/>
      <c r="BR10" s="299"/>
      <c r="BS10" s="81"/>
      <c r="BT10" s="63"/>
      <c r="BU10" s="298"/>
      <c r="BV10" s="299"/>
      <c r="BW10" s="81"/>
      <c r="BX10" s="63"/>
      <c r="BY10" s="298"/>
      <c r="BZ10" s="299"/>
      <c r="CA10" s="81"/>
      <c r="CB10" s="63"/>
      <c r="CC10" s="298"/>
      <c r="CD10" s="299"/>
      <c r="CE10" s="81"/>
      <c r="CF10" s="63"/>
      <c r="CG10" s="298"/>
      <c r="CH10" s="299"/>
      <c r="CI10" s="81"/>
      <c r="CJ10" s="63"/>
      <c r="CK10" s="298"/>
      <c r="CL10" s="299"/>
      <c r="CM10" s="81"/>
      <c r="CN10" s="63"/>
      <c r="CO10" s="298"/>
      <c r="CP10" s="299"/>
      <c r="CQ10" s="81"/>
      <c r="CR10" s="63"/>
      <c r="CS10" s="298"/>
      <c r="CT10" s="299"/>
      <c r="CU10" s="81"/>
      <c r="CV10" s="63"/>
      <c r="CW10" s="298"/>
      <c r="CX10" s="299"/>
      <c r="CY10" s="81"/>
      <c r="CZ10" s="63"/>
      <c r="DA10" s="298"/>
      <c r="DB10" s="299"/>
      <c r="DC10" s="81"/>
      <c r="DD10" s="63"/>
      <c r="DE10" s="298"/>
      <c r="DF10" s="299"/>
      <c r="DG10" s="81"/>
      <c r="DH10" s="63"/>
      <c r="DI10" s="298"/>
      <c r="DJ10" s="299"/>
      <c r="DK10" s="81"/>
      <c r="DL10" s="63"/>
      <c r="DM10" s="298"/>
      <c r="DN10" s="299"/>
      <c r="DO10" s="81"/>
      <c r="DP10" s="63"/>
      <c r="DQ10" s="298"/>
      <c r="DR10" s="299"/>
      <c r="DS10" s="81"/>
      <c r="DT10" s="63"/>
      <c r="DU10" s="298"/>
      <c r="DV10" s="299"/>
      <c r="DW10" s="81"/>
      <c r="DX10" s="63"/>
      <c r="DY10" s="298"/>
      <c r="DZ10" s="299"/>
      <c r="EA10" s="81"/>
      <c r="EB10" s="63"/>
      <c r="EC10" s="298"/>
      <c r="ED10" s="299"/>
      <c r="EE10" s="81"/>
      <c r="EF10" s="63"/>
      <c r="EG10" s="298"/>
      <c r="EH10" s="299"/>
      <c r="EI10" s="81"/>
      <c r="EJ10" s="63"/>
      <c r="EK10" s="298"/>
      <c r="EL10" s="299"/>
      <c r="EM10" s="81"/>
      <c r="EN10" s="63"/>
      <c r="EO10" s="298"/>
      <c r="EP10" s="299"/>
      <c r="EQ10" s="81"/>
      <c r="ER10" s="63"/>
      <c r="ES10" s="298"/>
      <c r="ET10" s="299"/>
      <c r="EU10" s="81"/>
      <c r="EV10" s="63"/>
      <c r="EW10" s="298"/>
      <c r="EX10" s="299"/>
      <c r="EY10" s="81"/>
      <c r="EZ10" s="63"/>
      <c r="FA10" s="298"/>
      <c r="FB10" s="299"/>
      <c r="FC10" s="81"/>
      <c r="FD10" s="63"/>
      <c r="FE10" s="298"/>
      <c r="FF10" s="299"/>
      <c r="FG10" s="81"/>
      <c r="FH10" s="63"/>
      <c r="FI10" s="298"/>
      <c r="FJ10" s="299"/>
      <c r="FK10" s="81"/>
      <c r="FL10" s="63"/>
      <c r="FM10" s="298"/>
      <c r="FN10" s="299"/>
      <c r="FO10" s="81"/>
      <c r="FP10" s="63"/>
      <c r="FQ10" s="298"/>
      <c r="FR10" s="299"/>
      <c r="FS10" s="81"/>
      <c r="FT10" s="63"/>
      <c r="FU10" s="298"/>
      <c r="FV10" s="299"/>
      <c r="FW10" s="81"/>
      <c r="FX10" s="63"/>
      <c r="FY10" s="298"/>
      <c r="FZ10" s="299"/>
      <c r="GA10" s="81"/>
      <c r="GB10" s="63"/>
      <c r="GC10" s="298"/>
      <c r="GD10" s="299"/>
      <c r="GE10" s="81"/>
      <c r="GF10" s="63"/>
      <c r="GG10" s="298"/>
      <c r="GH10" s="299"/>
      <c r="GI10" s="81"/>
      <c r="GJ10" s="63"/>
      <c r="GK10" s="298"/>
      <c r="GL10" s="299"/>
      <c r="GM10" s="81"/>
      <c r="GN10" s="63"/>
      <c r="GO10" s="298"/>
      <c r="GP10" s="299"/>
      <c r="GQ10" s="81"/>
      <c r="GR10" s="63"/>
      <c r="GS10" s="298"/>
      <c r="GT10" s="299"/>
      <c r="GU10" s="81"/>
      <c r="GV10" s="63"/>
      <c r="GW10" s="298"/>
      <c r="GX10" s="299"/>
      <c r="GY10" s="81"/>
      <c r="GZ10" s="63"/>
      <c r="HA10" s="298"/>
      <c r="HB10" s="299"/>
      <c r="HC10" s="81"/>
      <c r="HD10" s="63"/>
      <c r="HE10" s="298"/>
      <c r="HF10" s="299"/>
      <c r="HG10" s="81"/>
      <c r="HH10" s="63"/>
      <c r="HI10" s="298"/>
      <c r="HJ10" s="299"/>
      <c r="HK10" s="81"/>
      <c r="HL10" s="63"/>
      <c r="HM10" s="298"/>
      <c r="HN10" s="299"/>
      <c r="HO10" s="81"/>
      <c r="HP10" s="63"/>
      <c r="HQ10" s="298"/>
      <c r="HR10" s="299"/>
      <c r="HS10" s="81"/>
      <c r="HT10" s="63"/>
      <c r="HU10" s="298"/>
      <c r="HV10" s="299"/>
      <c r="HW10" s="81"/>
      <c r="HX10" s="63"/>
      <c r="HY10" s="298"/>
      <c r="HZ10" s="299"/>
      <c r="IA10" s="81"/>
      <c r="IB10" s="63"/>
      <c r="IC10" s="298"/>
      <c r="ID10" s="299"/>
      <c r="IE10" s="81"/>
      <c r="IF10" s="63"/>
      <c r="IG10" s="298"/>
      <c r="IH10" s="299"/>
      <c r="II10" s="81"/>
      <c r="IJ10" s="63"/>
      <c r="IK10" s="298"/>
      <c r="IL10" s="299"/>
      <c r="IM10" s="81"/>
      <c r="IN10" s="63"/>
      <c r="IO10" s="298"/>
      <c r="IP10" s="299"/>
      <c r="IQ10" s="81"/>
      <c r="IR10" s="63"/>
      <c r="IS10" s="298"/>
      <c r="IT10" s="299"/>
      <c r="IU10" s="81"/>
      <c r="IV10" s="63"/>
      <c r="IW10" s="298"/>
      <c r="IX10" s="299"/>
      <c r="IY10" s="81"/>
      <c r="IZ10" s="63"/>
      <c r="JA10" s="298"/>
      <c r="JB10" s="299"/>
      <c r="JC10" s="81"/>
      <c r="JD10" s="63"/>
      <c r="JE10" s="298"/>
      <c r="JF10" s="299"/>
      <c r="JG10" s="81"/>
      <c r="JH10" s="63"/>
      <c r="JI10" s="298"/>
      <c r="JJ10" s="299"/>
      <c r="JK10" s="81"/>
      <c r="JL10" s="63"/>
      <c r="JM10" s="298"/>
      <c r="JN10" s="299"/>
      <c r="JO10" s="81"/>
      <c r="JP10" s="63"/>
      <c r="JQ10" s="298"/>
      <c r="JR10" s="299"/>
      <c r="JS10" s="81"/>
      <c r="JT10" s="63"/>
      <c r="JU10" s="298"/>
      <c r="JV10" s="299"/>
      <c r="JW10" s="81"/>
      <c r="JX10" s="63"/>
      <c r="JY10" s="298"/>
      <c r="JZ10" s="299"/>
      <c r="KA10" s="81"/>
      <c r="KB10" s="63"/>
      <c r="KC10" s="298"/>
      <c r="KD10" s="299"/>
      <c r="KE10" s="81"/>
      <c r="KF10" s="63"/>
      <c r="KG10" s="298"/>
      <c r="KH10" s="299"/>
      <c r="KI10" s="81"/>
      <c r="KJ10" s="63"/>
      <c r="KK10" s="298"/>
      <c r="KL10" s="299"/>
      <c r="KM10" s="81"/>
      <c r="KN10" s="63"/>
      <c r="KO10" s="298"/>
      <c r="KP10" s="299"/>
      <c r="KQ10" s="81"/>
      <c r="KR10" s="63"/>
      <c r="KS10" s="298"/>
      <c r="KT10" s="299"/>
      <c r="KU10" s="81"/>
      <c r="KV10" s="63"/>
      <c r="KW10" s="298"/>
      <c r="KX10" s="299"/>
      <c r="KY10" s="81"/>
      <c r="KZ10" s="63"/>
      <c r="LA10" s="298"/>
      <c r="LB10" s="299"/>
      <c r="LC10" s="81"/>
      <c r="LD10" s="63"/>
      <c r="LE10" s="298"/>
      <c r="LF10" s="299"/>
      <c r="LG10" s="81"/>
      <c r="LH10" s="63"/>
      <c r="LI10" s="298"/>
      <c r="LJ10" s="299"/>
      <c r="LK10" s="81"/>
      <c r="LL10" s="63"/>
      <c r="LM10" s="298"/>
      <c r="LN10" s="299"/>
      <c r="LO10" s="81"/>
      <c r="LP10" s="63"/>
      <c r="LQ10" s="298"/>
      <c r="LR10" s="299"/>
      <c r="LS10" s="81"/>
      <c r="LT10" s="63"/>
      <c r="LU10" s="298"/>
      <c r="LV10" s="299"/>
      <c r="LW10" s="81"/>
      <c r="LX10" s="63"/>
      <c r="LY10" s="298"/>
      <c r="LZ10" s="299"/>
      <c r="MA10" s="81"/>
      <c r="MB10" s="63"/>
      <c r="MC10" s="298"/>
      <c r="MD10" s="299"/>
      <c r="ME10" s="81"/>
      <c r="MF10" s="63"/>
      <c r="MG10" s="298"/>
      <c r="MH10" s="299"/>
      <c r="MI10" s="81"/>
      <c r="MJ10" s="63"/>
      <c r="MK10" s="298"/>
      <c r="ML10" s="299"/>
      <c r="MM10" s="81"/>
      <c r="MN10" s="63"/>
      <c r="MO10" s="298"/>
      <c r="MP10" s="299"/>
      <c r="MQ10" s="81"/>
      <c r="MR10" s="63"/>
      <c r="MS10" s="298"/>
      <c r="MT10" s="299"/>
      <c r="MU10" s="81"/>
      <c r="MV10" s="63"/>
      <c r="MW10" s="298"/>
      <c r="MX10" s="299"/>
      <c r="MY10" s="81"/>
      <c r="MZ10" s="63"/>
      <c r="NA10" s="298"/>
      <c r="NB10" s="299"/>
      <c r="NC10" s="81"/>
      <c r="ND10" s="63"/>
      <c r="NE10" s="298"/>
      <c r="NF10" s="299"/>
      <c r="NG10" s="81"/>
      <c r="NH10" s="63"/>
      <c r="NI10" s="298"/>
      <c r="NJ10" s="299"/>
      <c r="NK10" s="81"/>
      <c r="NL10" s="63"/>
      <c r="NM10" s="298"/>
      <c r="NN10" s="299"/>
      <c r="NO10" s="81"/>
      <c r="NP10" s="63"/>
      <c r="NQ10" s="298"/>
      <c r="NR10" s="299"/>
      <c r="NS10" s="81"/>
      <c r="NT10" s="63"/>
      <c r="NU10" s="298"/>
      <c r="NV10" s="299"/>
      <c r="NW10" s="81"/>
      <c r="NX10" s="63"/>
      <c r="NY10" s="298"/>
      <c r="NZ10" s="299"/>
      <c r="OA10" s="81"/>
      <c r="OB10" s="63"/>
      <c r="OC10" s="298"/>
      <c r="OD10" s="299"/>
      <c r="OE10" s="81"/>
      <c r="OF10" s="63"/>
      <c r="OG10" s="298"/>
      <c r="OH10" s="299"/>
      <c r="OI10" s="81"/>
      <c r="OJ10" s="63"/>
      <c r="OK10" s="298"/>
      <c r="OL10" s="299"/>
      <c r="OM10" s="81"/>
      <c r="ON10" s="63"/>
      <c r="OO10" s="298"/>
      <c r="OP10" s="299"/>
      <c r="OQ10" s="81"/>
      <c r="OR10" s="63"/>
      <c r="OS10" s="298"/>
      <c r="OT10" s="299"/>
      <c r="OU10" s="81"/>
      <c r="OV10" s="63"/>
      <c r="OW10" s="298"/>
      <c r="OX10" s="299"/>
      <c r="OY10" s="81"/>
      <c r="OZ10" s="63"/>
      <c r="PA10" s="298"/>
      <c r="PB10" s="299"/>
      <c r="PC10" s="81"/>
      <c r="PD10" s="63"/>
      <c r="PE10" s="298"/>
      <c r="PF10" s="299"/>
      <c r="PG10" s="81"/>
      <c r="PH10" s="63"/>
      <c r="PI10" s="298"/>
      <c r="PJ10" s="299"/>
      <c r="PK10" s="81"/>
      <c r="PL10" s="63"/>
      <c r="PM10" s="298"/>
      <c r="PN10" s="299"/>
      <c r="PO10" s="81"/>
      <c r="PP10" s="63"/>
      <c r="PQ10" s="298"/>
      <c r="PR10" s="299"/>
      <c r="PS10" s="81"/>
      <c r="PT10" s="63"/>
      <c r="PU10" s="298"/>
      <c r="PV10" s="299"/>
      <c r="PW10" s="81"/>
      <c r="PX10" s="63"/>
      <c r="PY10" s="298"/>
      <c r="PZ10" s="299"/>
      <c r="QA10" s="81"/>
      <c r="QB10" s="63"/>
      <c r="QC10" s="298"/>
      <c r="QD10" s="299"/>
      <c r="QE10" s="81"/>
      <c r="QF10" s="63"/>
      <c r="QG10" s="298"/>
      <c r="QH10" s="299"/>
      <c r="QI10" s="81"/>
      <c r="QJ10" s="63"/>
      <c r="QK10" s="298"/>
      <c r="QL10" s="299"/>
      <c r="QM10" s="81"/>
      <c r="QN10" s="63"/>
      <c r="QO10" s="298"/>
      <c r="QP10" s="299"/>
      <c r="QQ10" s="81"/>
      <c r="QR10" s="63"/>
      <c r="QS10" s="298"/>
      <c r="QT10" s="299"/>
      <c r="QU10" s="81"/>
      <c r="QV10" s="63"/>
      <c r="QW10" s="298"/>
      <c r="QX10" s="299"/>
      <c r="QY10" s="81"/>
      <c r="QZ10" s="63"/>
      <c r="RA10" s="298"/>
      <c r="RB10" s="299"/>
      <c r="RC10" s="81"/>
      <c r="RD10" s="63"/>
      <c r="RE10" s="298"/>
      <c r="RF10" s="299"/>
      <c r="RG10" s="81"/>
      <c r="RH10" s="63"/>
      <c r="RI10" s="298"/>
      <c r="RJ10" s="299"/>
      <c r="RK10" s="81"/>
      <c r="RL10" s="63"/>
      <c r="RM10" s="298"/>
      <c r="RN10" s="299"/>
      <c r="RO10" s="81"/>
      <c r="RP10" s="63"/>
      <c r="RQ10" s="298"/>
      <c r="RR10" s="299"/>
      <c r="RS10" s="81"/>
      <c r="RT10" s="63"/>
      <c r="RU10" s="298"/>
      <c r="RV10" s="299"/>
      <c r="RW10" s="81"/>
      <c r="RX10" s="63"/>
      <c r="RY10" s="298"/>
      <c r="RZ10" s="299"/>
      <c r="SA10" s="81"/>
      <c r="SB10" s="63"/>
      <c r="SC10" s="298"/>
      <c r="SD10" s="299"/>
      <c r="SE10" s="81"/>
      <c r="SF10" s="63"/>
      <c r="SG10" s="298"/>
      <c r="SH10" s="299"/>
      <c r="SI10" s="81"/>
      <c r="SJ10" s="63"/>
      <c r="SK10" s="298"/>
      <c r="SL10" s="299"/>
      <c r="SM10" s="81"/>
      <c r="SN10" s="63"/>
      <c r="SO10" s="298"/>
      <c r="SP10" s="299"/>
      <c r="SQ10" s="81"/>
      <c r="SR10" s="63"/>
      <c r="SS10" s="298"/>
      <c r="ST10" s="299"/>
      <c r="SU10" s="81"/>
      <c r="SV10" s="63"/>
      <c r="SW10" s="298"/>
      <c r="SX10" s="299"/>
      <c r="SY10" s="81"/>
      <c r="SZ10" s="63"/>
      <c r="TA10" s="298"/>
      <c r="TB10" s="299"/>
      <c r="TC10" s="81"/>
      <c r="TD10" s="63"/>
      <c r="TE10" s="298"/>
      <c r="TF10" s="299"/>
      <c r="TG10" s="81"/>
      <c r="TH10" s="63"/>
      <c r="TI10" s="298"/>
      <c r="TJ10" s="299"/>
      <c r="TK10" s="81"/>
      <c r="TL10" s="63"/>
      <c r="TM10" s="298"/>
      <c r="TN10" s="299"/>
      <c r="TO10" s="81"/>
      <c r="TP10" s="63"/>
      <c r="TQ10" s="298"/>
      <c r="TR10" s="299"/>
      <c r="TS10" s="81"/>
      <c r="TT10" s="63"/>
      <c r="TU10" s="298"/>
      <c r="TV10" s="299"/>
      <c r="TW10" s="81"/>
      <c r="TX10" s="63"/>
      <c r="TY10" s="298"/>
      <c r="TZ10" s="299"/>
      <c r="UA10" s="81"/>
      <c r="UB10" s="63"/>
      <c r="UC10" s="298"/>
      <c r="UD10" s="299"/>
      <c r="UE10" s="81"/>
      <c r="UF10" s="63"/>
      <c r="UG10" s="298"/>
      <c r="UH10" s="299"/>
      <c r="UI10" s="81"/>
      <c r="UJ10" s="63"/>
      <c r="UK10" s="298"/>
      <c r="UL10" s="299"/>
      <c r="UM10" s="81"/>
      <c r="UN10" s="63"/>
      <c r="UO10" s="298"/>
      <c r="UP10" s="299"/>
      <c r="UQ10" s="81"/>
      <c r="UR10" s="63"/>
      <c r="US10" s="298"/>
      <c r="UT10" s="299"/>
      <c r="UU10" s="81"/>
      <c r="UV10" s="63"/>
      <c r="UW10" s="298"/>
      <c r="UX10" s="299"/>
      <c r="UY10" s="81"/>
      <c r="UZ10" s="63"/>
      <c r="VA10" s="298"/>
      <c r="VB10" s="299"/>
      <c r="VC10" s="81"/>
      <c r="VD10" s="63"/>
      <c r="VE10" s="298"/>
      <c r="VF10" s="299"/>
      <c r="VG10" s="81"/>
      <c r="VH10" s="63"/>
      <c r="VI10" s="298"/>
      <c r="VJ10" s="299"/>
      <c r="VK10" s="81"/>
      <c r="VL10" s="63"/>
      <c r="VM10" s="298"/>
      <c r="VN10" s="299"/>
      <c r="VO10" s="81"/>
      <c r="VP10" s="63"/>
      <c r="VQ10" s="298"/>
      <c r="VR10" s="299"/>
      <c r="VS10" s="81"/>
      <c r="VT10" s="63"/>
      <c r="VU10" s="298"/>
      <c r="VV10" s="299"/>
      <c r="VW10" s="81"/>
      <c r="VX10" s="63"/>
      <c r="VY10" s="298"/>
      <c r="VZ10" s="299"/>
      <c r="WA10" s="81"/>
      <c r="WB10" s="63"/>
      <c r="WC10" s="298"/>
      <c r="WD10" s="299"/>
      <c r="WE10" s="81"/>
      <c r="WF10" s="63"/>
      <c r="WG10" s="298"/>
      <c r="WH10" s="299"/>
      <c r="WI10" s="81"/>
      <c r="WJ10" s="63"/>
      <c r="WK10" s="298"/>
      <c r="WL10" s="299"/>
      <c r="WM10" s="81"/>
      <c r="WN10" s="63"/>
      <c r="WO10" s="298"/>
      <c r="WP10" s="299"/>
      <c r="WQ10" s="81"/>
      <c r="WR10" s="63"/>
      <c r="WS10" s="298"/>
      <c r="WT10" s="299"/>
      <c r="WU10" s="81"/>
      <c r="WV10" s="63"/>
      <c r="WW10" s="298"/>
      <c r="WX10" s="299"/>
      <c r="WY10" s="81"/>
      <c r="WZ10" s="63"/>
      <c r="XA10" s="298"/>
      <c r="XB10" s="299"/>
      <c r="XC10" s="81"/>
      <c r="XD10" s="63"/>
      <c r="XE10" s="298"/>
      <c r="XF10" s="299"/>
      <c r="XG10" s="81"/>
      <c r="XH10" s="63"/>
      <c r="XI10" s="298"/>
      <c r="XJ10" s="299"/>
      <c r="XK10" s="81"/>
      <c r="XL10" s="63"/>
      <c r="XM10" s="298"/>
      <c r="XN10" s="299"/>
      <c r="XO10" s="81"/>
      <c r="XP10" s="63"/>
      <c r="XQ10" s="298"/>
      <c r="XR10" s="299"/>
      <c r="XS10" s="81"/>
      <c r="XT10" s="63"/>
      <c r="XU10" s="298"/>
      <c r="XV10" s="299"/>
      <c r="XW10" s="81"/>
      <c r="XX10" s="63"/>
      <c r="XY10" s="298"/>
      <c r="XZ10" s="299"/>
      <c r="YA10" s="81"/>
      <c r="YB10" s="63"/>
      <c r="YC10" s="298"/>
      <c r="YD10" s="299"/>
      <c r="YE10" s="81"/>
      <c r="YF10" s="63"/>
      <c r="YG10" s="298"/>
      <c r="YH10" s="299"/>
      <c r="YI10" s="81"/>
      <c r="YJ10" s="63"/>
      <c r="YK10" s="298"/>
      <c r="YL10" s="299"/>
      <c r="YM10" s="81"/>
      <c r="YN10" s="63"/>
      <c r="YO10" s="298"/>
      <c r="YP10" s="299"/>
      <c r="YQ10" s="81"/>
      <c r="YR10" s="63"/>
      <c r="YS10" s="298"/>
      <c r="YT10" s="299"/>
      <c r="YU10" s="81"/>
      <c r="YV10" s="63"/>
      <c r="YW10" s="298"/>
      <c r="YX10" s="299"/>
      <c r="YY10" s="81"/>
      <c r="YZ10" s="63"/>
      <c r="ZA10" s="298"/>
      <c r="ZB10" s="299"/>
      <c r="ZC10" s="81"/>
      <c r="ZD10" s="63"/>
      <c r="ZE10" s="298"/>
      <c r="ZF10" s="299"/>
      <c r="ZG10" s="81"/>
      <c r="ZH10" s="63"/>
      <c r="ZI10" s="298"/>
      <c r="ZJ10" s="299"/>
      <c r="ZK10" s="81"/>
      <c r="ZL10" s="63"/>
      <c r="ZM10" s="298"/>
      <c r="ZN10" s="299"/>
      <c r="ZO10" s="81"/>
      <c r="ZP10" s="63"/>
      <c r="ZQ10" s="298"/>
      <c r="ZR10" s="299"/>
      <c r="ZS10" s="81"/>
      <c r="ZT10" s="63"/>
      <c r="ZU10" s="298"/>
      <c r="ZV10" s="299"/>
      <c r="ZW10" s="81"/>
      <c r="ZX10" s="63"/>
      <c r="ZY10" s="298"/>
      <c r="ZZ10" s="299"/>
      <c r="AAA10" s="81"/>
      <c r="AAB10" s="63"/>
      <c r="AAC10" s="298"/>
      <c r="AAD10" s="299"/>
      <c r="AAE10" s="81"/>
      <c r="AAF10" s="63"/>
      <c r="AAG10" s="298"/>
      <c r="AAH10" s="299"/>
      <c r="AAI10" s="81"/>
      <c r="AAJ10" s="63"/>
      <c r="AAK10" s="298"/>
      <c r="AAL10" s="299"/>
      <c r="AAM10" s="81"/>
      <c r="AAN10" s="63"/>
      <c r="AAO10" s="298"/>
      <c r="AAP10" s="299"/>
      <c r="AAQ10" s="81"/>
      <c r="AAR10" s="63"/>
      <c r="AAS10" s="298"/>
      <c r="AAT10" s="299"/>
      <c r="AAU10" s="81"/>
      <c r="AAV10" s="63"/>
      <c r="AAW10" s="298"/>
      <c r="AAX10" s="299"/>
      <c r="AAY10" s="81"/>
      <c r="AAZ10" s="63"/>
      <c r="ABA10" s="298"/>
      <c r="ABB10" s="299"/>
      <c r="ABC10" s="81"/>
      <c r="ABD10" s="63"/>
      <c r="ABE10" s="298"/>
      <c r="ABF10" s="299"/>
      <c r="ABG10" s="81"/>
      <c r="ABH10" s="63"/>
      <c r="ABI10" s="298"/>
      <c r="ABJ10" s="299"/>
      <c r="ABK10" s="81"/>
      <c r="ABL10" s="63"/>
      <c r="ABM10" s="298"/>
      <c r="ABN10" s="299"/>
      <c r="ABO10" s="81"/>
      <c r="ABP10" s="63"/>
      <c r="ABQ10" s="298"/>
      <c r="ABR10" s="299"/>
      <c r="ABS10" s="81"/>
      <c r="ABT10" s="63"/>
      <c r="ABU10" s="298"/>
      <c r="ABV10" s="299"/>
      <c r="ABW10" s="81"/>
      <c r="ABX10" s="63"/>
      <c r="ABY10" s="298"/>
      <c r="ABZ10" s="299"/>
      <c r="ACA10" s="81"/>
      <c r="ACB10" s="63"/>
      <c r="ACC10" s="298"/>
      <c r="ACD10" s="299"/>
      <c r="ACE10" s="81"/>
      <c r="ACF10" s="63"/>
      <c r="ACG10" s="298"/>
      <c r="ACH10" s="299"/>
      <c r="ACI10" s="81"/>
      <c r="ACJ10" s="63"/>
      <c r="ACK10" s="298"/>
      <c r="ACL10" s="299"/>
      <c r="ACM10" s="81"/>
      <c r="ACN10" s="63"/>
      <c r="ACO10" s="298"/>
      <c r="ACP10" s="299"/>
      <c r="ACQ10" s="81"/>
      <c r="ACR10" s="63"/>
      <c r="ACS10" s="298"/>
      <c r="ACT10" s="299"/>
      <c r="ACU10" s="81"/>
      <c r="ACV10" s="63"/>
      <c r="ACW10" s="298"/>
      <c r="ACX10" s="299"/>
      <c r="ACY10" s="81"/>
      <c r="ACZ10" s="63"/>
      <c r="ADA10" s="298"/>
      <c r="ADB10" s="299"/>
      <c r="ADC10" s="81"/>
      <c r="ADD10" s="63"/>
      <c r="ADE10" s="298"/>
      <c r="ADF10" s="299"/>
      <c r="ADG10" s="81"/>
      <c r="ADH10" s="63"/>
      <c r="ADI10" s="298"/>
      <c r="ADJ10" s="299"/>
      <c r="ADK10" s="81"/>
      <c r="ADL10" s="63"/>
      <c r="ADM10" s="298"/>
      <c r="ADN10" s="299"/>
      <c r="ADO10" s="81"/>
      <c r="ADP10" s="63"/>
      <c r="ADQ10" s="298"/>
      <c r="ADR10" s="299"/>
      <c r="ADS10" s="81"/>
      <c r="ADT10" s="63"/>
      <c r="ADU10" s="298"/>
      <c r="ADV10" s="299"/>
      <c r="ADW10" s="81"/>
      <c r="ADX10" s="63"/>
      <c r="ADY10" s="298"/>
      <c r="ADZ10" s="299"/>
      <c r="AEA10" s="81"/>
      <c r="AEB10" s="63"/>
      <c r="AEC10" s="298"/>
      <c r="AED10" s="299"/>
      <c r="AEE10" s="81"/>
      <c r="AEF10" s="63"/>
      <c r="AEG10" s="298"/>
      <c r="AEH10" s="299"/>
      <c r="AEI10" s="81"/>
      <c r="AEJ10" s="63"/>
      <c r="AEK10" s="298"/>
      <c r="AEL10" s="299"/>
      <c r="AEM10" s="81"/>
      <c r="AEN10" s="63"/>
      <c r="AEO10" s="298"/>
      <c r="AEP10" s="299"/>
      <c r="AEQ10" s="81"/>
      <c r="AER10" s="63"/>
      <c r="AES10" s="298"/>
      <c r="AET10" s="299"/>
      <c r="AEU10" s="81"/>
      <c r="AEV10" s="63"/>
      <c r="AEW10" s="298"/>
      <c r="AEX10" s="299"/>
      <c r="AEY10" s="81"/>
      <c r="AEZ10" s="63"/>
      <c r="AFA10" s="298"/>
      <c r="AFB10" s="299"/>
      <c r="AFC10" s="81"/>
      <c r="AFD10" s="63"/>
      <c r="AFE10" s="298"/>
      <c r="AFF10" s="299"/>
      <c r="AFG10" s="81"/>
      <c r="AFH10" s="63"/>
      <c r="AFI10" s="298"/>
      <c r="AFJ10" s="299"/>
      <c r="AFK10" s="81"/>
      <c r="AFL10" s="63"/>
      <c r="AFM10" s="298"/>
      <c r="AFN10" s="299"/>
      <c r="AFO10" s="81"/>
      <c r="AFP10" s="63"/>
      <c r="AFQ10" s="298"/>
      <c r="AFR10" s="299"/>
      <c r="AFS10" s="81"/>
      <c r="AFT10" s="63"/>
      <c r="AFU10" s="298"/>
      <c r="AFV10" s="299"/>
      <c r="AFW10" s="81"/>
      <c r="AFX10" s="63"/>
      <c r="AFY10" s="298"/>
      <c r="AFZ10" s="299"/>
      <c r="AGA10" s="81"/>
      <c r="AGB10" s="63"/>
      <c r="AGC10" s="298"/>
      <c r="AGD10" s="299"/>
      <c r="AGE10" s="81"/>
      <c r="AGF10" s="63"/>
      <c r="AGG10" s="298"/>
      <c r="AGH10" s="299"/>
      <c r="AGI10" s="81"/>
      <c r="AGJ10" s="63"/>
      <c r="AGK10" s="298"/>
      <c r="AGL10" s="299"/>
      <c r="AGM10" s="81"/>
      <c r="AGN10" s="63"/>
      <c r="AGO10" s="298"/>
      <c r="AGP10" s="299"/>
      <c r="AGQ10" s="81"/>
      <c r="AGR10" s="63"/>
      <c r="AGS10" s="298"/>
      <c r="AGT10" s="299"/>
      <c r="AGU10" s="81"/>
      <c r="AGV10" s="63"/>
      <c r="AGW10" s="298"/>
      <c r="AGX10" s="299"/>
      <c r="AGY10" s="81"/>
      <c r="AGZ10" s="63"/>
      <c r="AHA10" s="298"/>
      <c r="AHB10" s="299"/>
      <c r="AHC10" s="81"/>
      <c r="AHD10" s="63"/>
      <c r="AHE10" s="298"/>
      <c r="AHF10" s="299"/>
      <c r="AHG10" s="81"/>
      <c r="AHH10" s="63"/>
      <c r="AHI10" s="298"/>
      <c r="AHJ10" s="299"/>
      <c r="AHK10" s="81"/>
      <c r="AHL10" s="63"/>
      <c r="AHM10" s="298"/>
      <c r="AHN10" s="299"/>
      <c r="AHO10" s="81"/>
      <c r="AHP10" s="63"/>
      <c r="AHQ10" s="298"/>
      <c r="AHR10" s="299"/>
      <c r="AHS10" s="81"/>
      <c r="AHT10" s="63"/>
      <c r="AHU10" s="298"/>
      <c r="AHV10" s="299"/>
      <c r="AHW10" s="81"/>
      <c r="AHX10" s="63"/>
      <c r="AHY10" s="298"/>
      <c r="AHZ10" s="299"/>
      <c r="AIA10" s="81"/>
      <c r="AIB10" s="63"/>
      <c r="AIC10" s="298"/>
      <c r="AID10" s="299"/>
      <c r="AIE10" s="81"/>
      <c r="AIF10" s="63"/>
      <c r="AIG10" s="298"/>
      <c r="AIH10" s="299"/>
      <c r="AII10" s="81"/>
      <c r="AIJ10" s="63"/>
      <c r="AIK10" s="298"/>
      <c r="AIL10" s="299"/>
      <c r="AIM10" s="81"/>
      <c r="AIN10" s="63"/>
      <c r="AIO10" s="298"/>
      <c r="AIP10" s="299"/>
      <c r="AIQ10" s="81"/>
      <c r="AIR10" s="63"/>
      <c r="AIS10" s="298"/>
      <c r="AIT10" s="299"/>
      <c r="AIU10" s="81"/>
      <c r="AIV10" s="63"/>
      <c r="AIW10" s="298"/>
      <c r="AIX10" s="299"/>
      <c r="AIY10" s="81"/>
      <c r="AIZ10" s="63"/>
      <c r="AJA10" s="298"/>
      <c r="AJB10" s="299"/>
      <c r="AJC10" s="81"/>
      <c r="AJD10" s="63"/>
      <c r="AJE10" s="298"/>
      <c r="AJF10" s="299"/>
      <c r="AJG10" s="81"/>
      <c r="AJH10" s="63"/>
      <c r="AJI10" s="298"/>
      <c r="AJJ10" s="299"/>
      <c r="AJK10" s="81"/>
      <c r="AJL10" s="63"/>
      <c r="AJM10" s="298"/>
      <c r="AJN10" s="299"/>
      <c r="AJO10" s="81"/>
      <c r="AJP10" s="63"/>
      <c r="AJQ10" s="298"/>
      <c r="AJR10" s="299"/>
      <c r="AJS10" s="81"/>
      <c r="AJT10" s="63"/>
      <c r="AJU10" s="298"/>
      <c r="AJV10" s="299"/>
      <c r="AJW10" s="81"/>
      <c r="AJX10" s="63"/>
      <c r="AJY10" s="298"/>
      <c r="AJZ10" s="299"/>
      <c r="AKA10" s="81"/>
      <c r="AKB10" s="63"/>
      <c r="AKC10" s="298"/>
      <c r="AKD10" s="299"/>
      <c r="AKE10" s="81"/>
      <c r="AKF10" s="63"/>
      <c r="AKG10" s="298"/>
      <c r="AKH10" s="299"/>
      <c r="AKI10" s="81"/>
      <c r="AKJ10" s="63"/>
      <c r="AKK10" s="298"/>
      <c r="AKL10" s="299"/>
      <c r="AKM10" s="81"/>
      <c r="AKN10" s="63"/>
      <c r="AKO10" s="298"/>
      <c r="AKP10" s="299"/>
      <c r="AKQ10" s="81"/>
      <c r="AKR10" s="63"/>
      <c r="AKS10" s="298"/>
      <c r="AKT10" s="299"/>
      <c r="AKU10" s="81"/>
      <c r="AKV10" s="63"/>
      <c r="AKW10" s="298"/>
      <c r="AKX10" s="299"/>
      <c r="AKY10" s="81"/>
      <c r="AKZ10" s="63"/>
      <c r="ALA10" s="298"/>
      <c r="ALB10" s="299"/>
      <c r="ALC10" s="81"/>
      <c r="ALD10" s="63"/>
      <c r="ALE10" s="298"/>
      <c r="ALF10" s="299"/>
      <c r="ALG10" s="81"/>
      <c r="ALH10" s="63"/>
      <c r="ALI10" s="298"/>
      <c r="ALJ10" s="299"/>
      <c r="ALK10" s="81"/>
      <c r="ALL10" s="63"/>
      <c r="ALM10" s="298"/>
      <c r="ALN10" s="299"/>
      <c r="ALO10" s="81"/>
      <c r="ALP10" s="63"/>
      <c r="ALQ10" s="298"/>
      <c r="ALR10" s="299"/>
      <c r="ALS10" s="81"/>
      <c r="ALT10" s="63"/>
      <c r="ALU10" s="298"/>
      <c r="ALV10" s="299"/>
      <c r="ALW10" s="81"/>
      <c r="ALX10" s="63"/>
      <c r="ALY10" s="298"/>
      <c r="ALZ10" s="299"/>
      <c r="AMA10" s="81"/>
      <c r="AMB10" s="63"/>
      <c r="AMC10" s="298"/>
      <c r="AMD10" s="299"/>
      <c r="AME10" s="81"/>
      <c r="AMF10" s="63"/>
      <c r="AMG10" s="298"/>
      <c r="AMH10" s="299"/>
      <c r="AMI10" s="81"/>
      <c r="AMJ10" s="63"/>
      <c r="AMK10" s="298"/>
      <c r="AML10" s="299"/>
      <c r="AMM10" s="81"/>
      <c r="AMN10" s="63"/>
      <c r="AMO10" s="298"/>
      <c r="AMP10" s="299"/>
      <c r="AMQ10" s="81"/>
      <c r="AMR10" s="63"/>
      <c r="AMS10" s="298"/>
      <c r="AMT10" s="299"/>
      <c r="AMU10" s="81"/>
      <c r="AMV10" s="63"/>
      <c r="AMW10" s="298"/>
      <c r="AMX10" s="299"/>
      <c r="AMY10" s="81"/>
      <c r="AMZ10" s="63"/>
      <c r="ANA10" s="298"/>
      <c r="ANB10" s="299"/>
      <c r="ANC10" s="81"/>
      <c r="AND10" s="63"/>
      <c r="ANE10" s="298"/>
      <c r="ANF10" s="299"/>
      <c r="ANG10" s="81"/>
      <c r="ANH10" s="63"/>
      <c r="ANI10" s="298"/>
      <c r="ANJ10" s="299"/>
      <c r="ANK10" s="81"/>
      <c r="ANL10" s="63"/>
      <c r="ANM10" s="298"/>
      <c r="ANN10" s="299"/>
      <c r="ANO10" s="81"/>
      <c r="ANP10" s="63"/>
      <c r="ANQ10" s="298"/>
      <c r="ANR10" s="299"/>
      <c r="ANS10" s="81"/>
      <c r="ANT10" s="63"/>
      <c r="ANU10" s="298"/>
      <c r="ANV10" s="299"/>
      <c r="ANW10" s="81"/>
      <c r="ANX10" s="63"/>
      <c r="ANY10" s="298"/>
      <c r="ANZ10" s="299"/>
      <c r="AOA10" s="81"/>
      <c r="AOB10" s="63"/>
      <c r="AOC10" s="298"/>
      <c r="AOD10" s="299"/>
      <c r="AOE10" s="81"/>
      <c r="AOF10" s="63"/>
      <c r="AOG10" s="298"/>
      <c r="AOH10" s="299"/>
      <c r="AOI10" s="81"/>
      <c r="AOJ10" s="63"/>
      <c r="AOK10" s="298"/>
      <c r="AOL10" s="299"/>
      <c r="AOM10" s="81"/>
      <c r="AON10" s="63"/>
      <c r="AOO10" s="298"/>
      <c r="AOP10" s="299"/>
      <c r="AOQ10" s="81"/>
      <c r="AOR10" s="63"/>
      <c r="AOS10" s="298"/>
      <c r="AOT10" s="299"/>
      <c r="AOU10" s="81"/>
      <c r="AOV10" s="63"/>
      <c r="AOW10" s="298"/>
      <c r="AOX10" s="299"/>
      <c r="AOY10" s="81"/>
      <c r="AOZ10" s="63"/>
      <c r="APA10" s="298"/>
      <c r="APB10" s="299"/>
      <c r="APC10" s="81"/>
      <c r="APD10" s="63"/>
      <c r="APE10" s="298"/>
      <c r="APF10" s="299"/>
      <c r="APG10" s="81"/>
      <c r="APH10" s="63"/>
      <c r="API10" s="298"/>
      <c r="APJ10" s="299"/>
      <c r="APK10" s="81"/>
      <c r="APL10" s="63"/>
      <c r="APM10" s="298"/>
      <c r="APN10" s="299"/>
      <c r="APO10" s="81"/>
      <c r="APP10" s="63"/>
      <c r="APQ10" s="298"/>
      <c r="APR10" s="299"/>
      <c r="APS10" s="81"/>
      <c r="APT10" s="63"/>
      <c r="APU10" s="298"/>
      <c r="APV10" s="299"/>
      <c r="APW10" s="81"/>
      <c r="APX10" s="63"/>
      <c r="APY10" s="298"/>
      <c r="APZ10" s="299"/>
      <c r="AQA10" s="81"/>
      <c r="AQB10" s="63"/>
      <c r="AQC10" s="298"/>
      <c r="AQD10" s="299"/>
      <c r="AQE10" s="81"/>
      <c r="AQF10" s="63"/>
      <c r="AQG10" s="298"/>
      <c r="AQH10" s="299"/>
      <c r="AQI10" s="81"/>
      <c r="AQJ10" s="63"/>
      <c r="AQK10" s="298"/>
      <c r="AQL10" s="299"/>
      <c r="AQM10" s="81"/>
      <c r="AQN10" s="63"/>
      <c r="AQO10" s="298"/>
      <c r="AQP10" s="299"/>
      <c r="AQQ10" s="81"/>
      <c r="AQR10" s="63"/>
      <c r="AQS10" s="298"/>
      <c r="AQT10" s="299"/>
      <c r="AQU10" s="81"/>
      <c r="AQV10" s="63"/>
      <c r="AQW10" s="298"/>
      <c r="AQX10" s="299"/>
      <c r="AQY10" s="81"/>
      <c r="AQZ10" s="63"/>
      <c r="ARA10" s="298"/>
      <c r="ARB10" s="299"/>
      <c r="ARC10" s="81"/>
      <c r="ARD10" s="63"/>
      <c r="ARE10" s="298"/>
      <c r="ARF10" s="299"/>
      <c r="ARG10" s="81"/>
      <c r="ARH10" s="63"/>
      <c r="ARI10" s="298"/>
      <c r="ARJ10" s="299"/>
      <c r="ARK10" s="81"/>
      <c r="ARL10" s="63"/>
      <c r="ARM10" s="298"/>
      <c r="ARN10" s="299"/>
      <c r="ARO10" s="81"/>
      <c r="ARP10" s="63"/>
      <c r="ARQ10" s="298"/>
      <c r="ARR10" s="299"/>
      <c r="ARS10" s="81"/>
      <c r="ART10" s="63"/>
      <c r="ARU10" s="298"/>
      <c r="ARV10" s="299"/>
      <c r="ARW10" s="81"/>
      <c r="ARX10" s="63"/>
      <c r="ARY10" s="298"/>
      <c r="ARZ10" s="299"/>
      <c r="ASA10" s="81"/>
      <c r="ASB10" s="63"/>
      <c r="ASC10" s="298"/>
      <c r="ASD10" s="299"/>
      <c r="ASE10" s="81"/>
      <c r="ASF10" s="63"/>
      <c r="ASG10" s="298"/>
      <c r="ASH10" s="299"/>
      <c r="ASI10" s="81"/>
      <c r="ASJ10" s="63"/>
      <c r="ASK10" s="298"/>
      <c r="ASL10" s="299"/>
      <c r="ASM10" s="81"/>
      <c r="ASN10" s="63"/>
      <c r="ASO10" s="298"/>
      <c r="ASP10" s="299"/>
      <c r="ASQ10" s="81"/>
      <c r="ASR10" s="63"/>
      <c r="ASS10" s="298"/>
      <c r="AST10" s="299"/>
      <c r="ASU10" s="81"/>
      <c r="ASV10" s="63"/>
      <c r="ASW10" s="298"/>
      <c r="ASX10" s="299"/>
      <c r="ASY10" s="81"/>
      <c r="ASZ10" s="63"/>
      <c r="ATA10" s="298"/>
      <c r="ATB10" s="299"/>
      <c r="ATC10" s="81"/>
      <c r="ATD10" s="63"/>
      <c r="ATE10" s="298"/>
      <c r="ATF10" s="299"/>
      <c r="ATG10" s="81"/>
      <c r="ATH10" s="63"/>
      <c r="ATI10" s="298"/>
      <c r="ATJ10" s="299"/>
      <c r="ATK10" s="81"/>
      <c r="ATL10" s="63"/>
      <c r="ATM10" s="298"/>
      <c r="ATN10" s="299"/>
      <c r="ATO10" s="81"/>
      <c r="ATP10" s="63"/>
      <c r="ATQ10" s="298"/>
      <c r="ATR10" s="299"/>
      <c r="ATS10" s="81"/>
      <c r="ATT10" s="63"/>
      <c r="ATU10" s="298"/>
      <c r="ATV10" s="299"/>
      <c r="ATW10" s="81"/>
      <c r="ATX10" s="63"/>
      <c r="ATY10" s="298"/>
      <c r="ATZ10" s="299"/>
      <c r="AUA10" s="81"/>
      <c r="AUB10" s="63"/>
      <c r="AUC10" s="298"/>
      <c r="AUD10" s="299"/>
      <c r="AUE10" s="81"/>
      <c r="AUF10" s="63"/>
      <c r="AUG10" s="298"/>
      <c r="AUH10" s="299"/>
      <c r="AUI10" s="81"/>
      <c r="AUJ10" s="63"/>
      <c r="AUK10" s="298"/>
      <c r="AUL10" s="299"/>
      <c r="AUM10" s="81"/>
      <c r="AUN10" s="63"/>
      <c r="AUO10" s="298"/>
      <c r="AUP10" s="299"/>
      <c r="AUQ10" s="81"/>
      <c r="AUR10" s="63"/>
      <c r="AUS10" s="298"/>
      <c r="AUT10" s="299"/>
      <c r="AUU10" s="81"/>
      <c r="AUV10" s="63"/>
      <c r="AUW10" s="298"/>
      <c r="AUX10" s="299"/>
      <c r="AUY10" s="81"/>
      <c r="AUZ10" s="63"/>
      <c r="AVA10" s="298"/>
      <c r="AVB10" s="299"/>
      <c r="AVC10" s="81"/>
      <c r="AVD10" s="63"/>
      <c r="AVE10" s="298"/>
      <c r="AVF10" s="299"/>
      <c r="AVG10" s="81"/>
      <c r="AVH10" s="63"/>
      <c r="AVI10" s="298"/>
      <c r="AVJ10" s="299"/>
      <c r="AVK10" s="81"/>
      <c r="AVL10" s="63"/>
      <c r="AVM10" s="298"/>
      <c r="AVN10" s="299"/>
      <c r="AVO10" s="81"/>
      <c r="AVP10" s="63"/>
      <c r="AVQ10" s="298"/>
      <c r="AVR10" s="299"/>
      <c r="AVS10" s="81"/>
      <c r="AVT10" s="63"/>
      <c r="AVU10" s="298"/>
      <c r="AVV10" s="299"/>
      <c r="AVW10" s="81"/>
      <c r="AVX10" s="63"/>
      <c r="AVY10" s="298"/>
      <c r="AVZ10" s="299"/>
      <c r="AWA10" s="81"/>
      <c r="AWB10" s="63"/>
      <c r="AWC10" s="298"/>
      <c r="AWD10" s="299"/>
      <c r="AWE10" s="81"/>
      <c r="AWF10" s="63"/>
      <c r="AWG10" s="298"/>
      <c r="AWH10" s="299"/>
      <c r="AWI10" s="81"/>
      <c r="AWJ10" s="63"/>
      <c r="AWK10" s="298"/>
      <c r="AWL10" s="299"/>
      <c r="AWM10" s="81"/>
      <c r="AWN10" s="63"/>
      <c r="AWO10" s="298"/>
      <c r="AWP10" s="299"/>
      <c r="AWQ10" s="81"/>
      <c r="AWR10" s="63"/>
      <c r="AWS10" s="298"/>
      <c r="AWT10" s="299"/>
      <c r="AWU10" s="81"/>
      <c r="AWV10" s="63"/>
      <c r="AWW10" s="298"/>
      <c r="AWX10" s="299"/>
      <c r="AWY10" s="81"/>
      <c r="AWZ10" s="63"/>
      <c r="AXA10" s="298"/>
      <c r="AXB10" s="299"/>
      <c r="AXC10" s="81"/>
      <c r="AXD10" s="63"/>
      <c r="AXE10" s="298"/>
      <c r="AXF10" s="299"/>
      <c r="AXG10" s="81"/>
      <c r="AXH10" s="63"/>
      <c r="AXI10" s="298"/>
      <c r="AXJ10" s="299"/>
      <c r="AXK10" s="81"/>
      <c r="AXL10" s="63"/>
      <c r="AXM10" s="298"/>
      <c r="AXN10" s="299"/>
      <c r="AXO10" s="81"/>
      <c r="AXP10" s="63"/>
      <c r="AXQ10" s="298"/>
      <c r="AXR10" s="299"/>
      <c r="AXS10" s="81"/>
      <c r="AXT10" s="63"/>
      <c r="AXU10" s="298"/>
      <c r="AXV10" s="299"/>
      <c r="AXW10" s="81"/>
      <c r="AXX10" s="63"/>
      <c r="AXY10" s="298"/>
      <c r="AXZ10" s="299"/>
      <c r="AYA10" s="81"/>
      <c r="AYB10" s="63"/>
      <c r="AYC10" s="298"/>
      <c r="AYD10" s="299"/>
      <c r="AYE10" s="81"/>
      <c r="AYF10" s="63"/>
      <c r="AYG10" s="298"/>
      <c r="AYH10" s="299"/>
      <c r="AYI10" s="81"/>
      <c r="AYJ10" s="63"/>
      <c r="AYK10" s="298"/>
      <c r="AYL10" s="299"/>
      <c r="AYM10" s="81"/>
      <c r="AYN10" s="63"/>
      <c r="AYO10" s="298"/>
      <c r="AYP10" s="299"/>
      <c r="AYQ10" s="81"/>
      <c r="AYR10" s="63"/>
      <c r="AYS10" s="298"/>
      <c r="AYT10" s="299"/>
      <c r="AYU10" s="81"/>
      <c r="AYV10" s="63"/>
      <c r="AYW10" s="298"/>
      <c r="AYX10" s="299"/>
      <c r="AYY10" s="81"/>
      <c r="AYZ10" s="63"/>
      <c r="AZA10" s="298"/>
      <c r="AZB10" s="299"/>
      <c r="AZC10" s="81"/>
      <c r="AZD10" s="63"/>
      <c r="AZE10" s="298"/>
      <c r="AZF10" s="299"/>
      <c r="AZG10" s="81"/>
      <c r="AZH10" s="63"/>
      <c r="AZI10" s="298"/>
      <c r="AZJ10" s="299"/>
      <c r="AZK10" s="81"/>
      <c r="AZL10" s="63"/>
      <c r="AZM10" s="298"/>
      <c r="AZN10" s="299"/>
      <c r="AZO10" s="81"/>
      <c r="AZP10" s="63"/>
      <c r="AZQ10" s="298"/>
      <c r="AZR10" s="299"/>
      <c r="AZS10" s="81"/>
      <c r="AZT10" s="63"/>
      <c r="AZU10" s="298"/>
      <c r="AZV10" s="299"/>
      <c r="AZW10" s="81"/>
      <c r="AZX10" s="63"/>
      <c r="AZY10" s="298"/>
      <c r="AZZ10" s="299"/>
      <c r="BAA10" s="81"/>
      <c r="BAB10" s="63"/>
      <c r="BAC10" s="298"/>
      <c r="BAD10" s="299"/>
      <c r="BAE10" s="81"/>
      <c r="BAF10" s="63"/>
      <c r="BAG10" s="298"/>
      <c r="BAH10" s="299"/>
      <c r="BAI10" s="81"/>
      <c r="BAJ10" s="63"/>
      <c r="BAK10" s="298"/>
      <c r="BAL10" s="299"/>
      <c r="BAM10" s="81"/>
      <c r="BAN10" s="63"/>
      <c r="BAO10" s="298"/>
      <c r="BAP10" s="299"/>
      <c r="BAQ10" s="81"/>
      <c r="BAR10" s="63"/>
      <c r="BAS10" s="298"/>
      <c r="BAT10" s="299"/>
      <c r="BAU10" s="81"/>
      <c r="BAV10" s="63"/>
      <c r="BAW10" s="298"/>
      <c r="BAX10" s="299"/>
      <c r="BAY10" s="81"/>
      <c r="BAZ10" s="63"/>
      <c r="BBA10" s="298"/>
      <c r="BBB10" s="299"/>
      <c r="BBC10" s="81"/>
      <c r="BBD10" s="63"/>
      <c r="BBE10" s="298"/>
      <c r="BBF10" s="299"/>
      <c r="BBG10" s="81"/>
      <c r="BBH10" s="63"/>
      <c r="BBI10" s="298"/>
      <c r="BBJ10" s="299"/>
      <c r="BBK10" s="81"/>
      <c r="BBL10" s="63"/>
      <c r="BBM10" s="298"/>
      <c r="BBN10" s="299"/>
      <c r="BBO10" s="81"/>
      <c r="BBP10" s="63"/>
      <c r="BBQ10" s="298"/>
      <c r="BBR10" s="299"/>
      <c r="BBS10" s="81"/>
      <c r="BBT10" s="63"/>
      <c r="BBU10" s="298"/>
      <c r="BBV10" s="299"/>
      <c r="BBW10" s="81"/>
      <c r="BBX10" s="63"/>
      <c r="BBY10" s="298"/>
      <c r="BBZ10" s="299"/>
      <c r="BCA10" s="81"/>
      <c r="BCB10" s="63"/>
      <c r="BCC10" s="298"/>
      <c r="BCD10" s="299"/>
      <c r="BCE10" s="81"/>
      <c r="BCF10" s="63"/>
      <c r="BCG10" s="298"/>
      <c r="BCH10" s="299"/>
      <c r="BCI10" s="81"/>
      <c r="BCJ10" s="63"/>
      <c r="BCK10" s="298"/>
      <c r="BCL10" s="299"/>
      <c r="BCM10" s="81"/>
      <c r="BCN10" s="63"/>
      <c r="BCO10" s="298"/>
      <c r="BCP10" s="299"/>
      <c r="BCQ10" s="81"/>
      <c r="BCR10" s="63"/>
      <c r="BCS10" s="298"/>
      <c r="BCT10" s="299"/>
      <c r="BCU10" s="81"/>
      <c r="BCV10" s="63"/>
      <c r="BCW10" s="298"/>
      <c r="BCX10" s="299"/>
      <c r="BCY10" s="81"/>
      <c r="BCZ10" s="63"/>
      <c r="BDA10" s="298"/>
      <c r="BDB10" s="299"/>
      <c r="BDC10" s="81"/>
      <c r="BDD10" s="63"/>
      <c r="BDE10" s="298"/>
      <c r="BDF10" s="299"/>
      <c r="BDG10" s="81"/>
      <c r="BDH10" s="63"/>
      <c r="BDI10" s="298"/>
      <c r="BDJ10" s="299"/>
      <c r="BDK10" s="81"/>
      <c r="BDL10" s="63"/>
      <c r="BDM10" s="298"/>
      <c r="BDN10" s="299"/>
      <c r="BDO10" s="81"/>
      <c r="BDP10" s="63"/>
      <c r="BDQ10" s="298"/>
      <c r="BDR10" s="299"/>
      <c r="BDS10" s="81"/>
      <c r="BDT10" s="63"/>
      <c r="BDU10" s="298"/>
      <c r="BDV10" s="299"/>
      <c r="BDW10" s="81"/>
      <c r="BDX10" s="63"/>
      <c r="BDY10" s="298"/>
      <c r="BDZ10" s="299"/>
      <c r="BEA10" s="81"/>
      <c r="BEB10" s="63"/>
      <c r="BEC10" s="298"/>
      <c r="BED10" s="299"/>
      <c r="BEE10" s="81"/>
      <c r="BEF10" s="63"/>
      <c r="BEG10" s="298"/>
      <c r="BEH10" s="299"/>
      <c r="BEI10" s="81"/>
      <c r="BEJ10" s="63"/>
      <c r="BEK10" s="298"/>
      <c r="BEL10" s="299"/>
      <c r="BEM10" s="81"/>
      <c r="BEN10" s="63"/>
      <c r="BEO10" s="298"/>
      <c r="BEP10" s="299"/>
      <c r="BEQ10" s="81"/>
      <c r="BER10" s="63"/>
      <c r="BES10" s="298"/>
      <c r="BET10" s="299"/>
      <c r="BEU10" s="81"/>
      <c r="BEV10" s="63"/>
      <c r="BEW10" s="298"/>
      <c r="BEX10" s="299"/>
      <c r="BEY10" s="81"/>
      <c r="BEZ10" s="63"/>
      <c r="BFA10" s="298"/>
      <c r="BFB10" s="299"/>
      <c r="BFC10" s="81"/>
      <c r="BFD10" s="63"/>
      <c r="BFE10" s="298"/>
      <c r="BFF10" s="299"/>
      <c r="BFG10" s="81"/>
      <c r="BFH10" s="63"/>
      <c r="BFI10" s="298"/>
      <c r="BFJ10" s="299"/>
      <c r="BFK10" s="81"/>
      <c r="BFL10" s="63"/>
      <c r="BFM10" s="298"/>
      <c r="BFN10" s="299"/>
      <c r="BFO10" s="81"/>
      <c r="BFP10" s="63"/>
      <c r="BFQ10" s="298"/>
      <c r="BFR10" s="299"/>
      <c r="BFS10" s="81"/>
      <c r="BFT10" s="63"/>
      <c r="BFU10" s="298"/>
      <c r="BFV10" s="299"/>
      <c r="BFW10" s="81"/>
      <c r="BFX10" s="63"/>
      <c r="BFY10" s="298"/>
      <c r="BFZ10" s="299"/>
      <c r="BGA10" s="81"/>
      <c r="BGB10" s="63"/>
      <c r="BGC10" s="298"/>
      <c r="BGD10" s="299"/>
      <c r="BGE10" s="81"/>
      <c r="BGF10" s="63"/>
      <c r="BGG10" s="298"/>
      <c r="BGH10" s="299"/>
      <c r="BGI10" s="81"/>
      <c r="BGJ10" s="63"/>
      <c r="BGK10" s="298"/>
      <c r="BGL10" s="299"/>
      <c r="BGM10" s="81"/>
      <c r="BGN10" s="63"/>
      <c r="BGO10" s="298"/>
      <c r="BGP10" s="299"/>
      <c r="BGQ10" s="81"/>
      <c r="BGR10" s="63"/>
      <c r="BGS10" s="298"/>
      <c r="BGT10" s="299"/>
      <c r="BGU10" s="81"/>
      <c r="BGV10" s="63"/>
      <c r="BGW10" s="298"/>
      <c r="BGX10" s="299"/>
      <c r="BGY10" s="81"/>
      <c r="BGZ10" s="63"/>
      <c r="BHA10" s="298"/>
      <c r="BHB10" s="299"/>
      <c r="BHC10" s="81"/>
      <c r="BHD10" s="63"/>
      <c r="BHE10" s="298"/>
      <c r="BHF10" s="299"/>
      <c r="BHG10" s="81"/>
      <c r="BHH10" s="63"/>
      <c r="BHI10" s="298"/>
      <c r="BHJ10" s="299"/>
      <c r="BHK10" s="81"/>
      <c r="BHL10" s="63"/>
      <c r="BHM10" s="298"/>
      <c r="BHN10" s="299"/>
      <c r="BHO10" s="81"/>
      <c r="BHP10" s="63"/>
      <c r="BHQ10" s="298"/>
      <c r="BHR10" s="299"/>
      <c r="BHS10" s="81"/>
      <c r="BHT10" s="63"/>
      <c r="BHU10" s="298"/>
      <c r="BHV10" s="299"/>
      <c r="BHW10" s="81"/>
      <c r="BHX10" s="63"/>
      <c r="BHY10" s="298"/>
      <c r="BHZ10" s="299"/>
      <c r="BIA10" s="81"/>
      <c r="BIB10" s="63"/>
      <c r="BIC10" s="298"/>
      <c r="BID10" s="299"/>
      <c r="BIE10" s="81"/>
      <c r="BIF10" s="63"/>
      <c r="BIG10" s="298"/>
      <c r="BIH10" s="299"/>
      <c r="BII10" s="81"/>
      <c r="BIJ10" s="63"/>
      <c r="BIK10" s="298"/>
      <c r="BIL10" s="299"/>
      <c r="BIM10" s="81"/>
      <c r="BIN10" s="63"/>
      <c r="BIO10" s="298"/>
      <c r="BIP10" s="299"/>
      <c r="BIQ10" s="81"/>
      <c r="BIR10" s="63"/>
      <c r="BIS10" s="298"/>
      <c r="BIT10" s="299"/>
      <c r="BIU10" s="81"/>
      <c r="BIV10" s="63"/>
      <c r="BIW10" s="298"/>
      <c r="BIX10" s="299"/>
      <c r="BIY10" s="81"/>
      <c r="BIZ10" s="63"/>
      <c r="BJA10" s="298"/>
      <c r="BJB10" s="299"/>
      <c r="BJC10" s="81"/>
      <c r="BJD10" s="63"/>
      <c r="BJE10" s="298"/>
      <c r="BJF10" s="299"/>
      <c r="BJG10" s="81"/>
      <c r="BJH10" s="63"/>
      <c r="BJI10" s="298"/>
      <c r="BJJ10" s="299"/>
      <c r="BJK10" s="81"/>
      <c r="BJL10" s="63"/>
      <c r="BJM10" s="298"/>
      <c r="BJN10" s="299"/>
      <c r="BJO10" s="81"/>
      <c r="BJP10" s="63"/>
      <c r="BJQ10" s="298"/>
      <c r="BJR10" s="299"/>
      <c r="BJS10" s="81"/>
      <c r="BJT10" s="63"/>
      <c r="BJU10" s="298"/>
      <c r="BJV10" s="299"/>
      <c r="BJW10" s="81"/>
      <c r="BJX10" s="63"/>
      <c r="BJY10" s="298"/>
      <c r="BJZ10" s="299"/>
      <c r="BKA10" s="81"/>
      <c r="BKB10" s="63"/>
      <c r="BKC10" s="298"/>
      <c r="BKD10" s="299"/>
      <c r="BKE10" s="81"/>
      <c r="BKF10" s="63"/>
      <c r="BKG10" s="298"/>
      <c r="BKH10" s="299"/>
      <c r="BKI10" s="81"/>
      <c r="BKJ10" s="63"/>
      <c r="BKK10" s="298"/>
      <c r="BKL10" s="299"/>
      <c r="BKM10" s="81"/>
      <c r="BKN10" s="63"/>
      <c r="BKO10" s="298"/>
      <c r="BKP10" s="299"/>
      <c r="BKQ10" s="81"/>
      <c r="BKR10" s="63"/>
      <c r="BKS10" s="298"/>
      <c r="BKT10" s="299"/>
      <c r="BKU10" s="81"/>
      <c r="BKV10" s="63"/>
      <c r="BKW10" s="298"/>
      <c r="BKX10" s="299"/>
      <c r="BKY10" s="81"/>
      <c r="BKZ10" s="63"/>
      <c r="BLA10" s="298"/>
      <c r="BLB10" s="299"/>
      <c r="BLC10" s="81"/>
      <c r="BLD10" s="63"/>
      <c r="BLE10" s="298"/>
      <c r="BLF10" s="299"/>
      <c r="BLG10" s="81"/>
      <c r="BLH10" s="63"/>
      <c r="BLI10" s="298"/>
      <c r="BLJ10" s="299"/>
      <c r="BLK10" s="81"/>
      <c r="BLL10" s="63"/>
      <c r="BLM10" s="298"/>
      <c r="BLN10" s="299"/>
      <c r="BLO10" s="81"/>
      <c r="BLP10" s="63"/>
      <c r="BLQ10" s="298"/>
      <c r="BLR10" s="299"/>
      <c r="BLS10" s="81"/>
      <c r="BLT10" s="63"/>
      <c r="BLU10" s="298"/>
      <c r="BLV10" s="299"/>
      <c r="BLW10" s="81"/>
      <c r="BLX10" s="63"/>
      <c r="BLY10" s="298"/>
      <c r="BLZ10" s="299"/>
      <c r="BMA10" s="81"/>
      <c r="BMB10" s="63"/>
      <c r="BMC10" s="298"/>
      <c r="BMD10" s="299"/>
      <c r="BME10" s="81"/>
      <c r="BMF10" s="63"/>
      <c r="BMG10" s="298"/>
      <c r="BMH10" s="299"/>
      <c r="BMI10" s="81"/>
      <c r="BMJ10" s="63"/>
      <c r="BMK10" s="298"/>
      <c r="BML10" s="299"/>
      <c r="BMM10" s="81"/>
      <c r="BMN10" s="63"/>
      <c r="BMO10" s="298"/>
      <c r="BMP10" s="299"/>
      <c r="BMQ10" s="81"/>
      <c r="BMR10" s="63"/>
      <c r="BMS10" s="298"/>
      <c r="BMT10" s="299"/>
      <c r="BMU10" s="81"/>
      <c r="BMV10" s="63"/>
      <c r="BMW10" s="298"/>
      <c r="BMX10" s="299"/>
      <c r="BMY10" s="81"/>
      <c r="BMZ10" s="63"/>
      <c r="BNA10" s="298"/>
      <c r="BNB10" s="299"/>
      <c r="BNC10" s="81"/>
      <c r="BND10" s="63"/>
      <c r="BNE10" s="298"/>
      <c r="BNF10" s="299"/>
      <c r="BNG10" s="81"/>
      <c r="BNH10" s="63"/>
      <c r="BNI10" s="298"/>
      <c r="BNJ10" s="299"/>
      <c r="BNK10" s="81"/>
      <c r="BNL10" s="63"/>
      <c r="BNM10" s="298"/>
      <c r="BNN10" s="299"/>
      <c r="BNO10" s="81"/>
      <c r="BNP10" s="63"/>
      <c r="BNQ10" s="298"/>
      <c r="BNR10" s="299"/>
      <c r="BNS10" s="81"/>
      <c r="BNT10" s="63"/>
      <c r="BNU10" s="298"/>
      <c r="BNV10" s="299"/>
      <c r="BNW10" s="81"/>
      <c r="BNX10" s="63"/>
      <c r="BNY10" s="298"/>
      <c r="BNZ10" s="299"/>
      <c r="BOA10" s="81"/>
      <c r="BOB10" s="63"/>
      <c r="BOC10" s="298"/>
      <c r="BOD10" s="299"/>
      <c r="BOE10" s="81"/>
      <c r="BOF10" s="63"/>
      <c r="BOG10" s="298"/>
      <c r="BOH10" s="299"/>
      <c r="BOI10" s="81"/>
      <c r="BOJ10" s="63"/>
      <c r="BOK10" s="298"/>
      <c r="BOL10" s="299"/>
      <c r="BOM10" s="81"/>
      <c r="BON10" s="63"/>
      <c r="BOO10" s="298"/>
      <c r="BOP10" s="299"/>
      <c r="BOQ10" s="81"/>
      <c r="BOR10" s="63"/>
      <c r="BOS10" s="298"/>
      <c r="BOT10" s="299"/>
      <c r="BOU10" s="81"/>
      <c r="BOV10" s="63"/>
      <c r="BOW10" s="298"/>
      <c r="BOX10" s="299"/>
      <c r="BOY10" s="81"/>
      <c r="BOZ10" s="63"/>
      <c r="BPA10" s="298"/>
      <c r="BPB10" s="299"/>
      <c r="BPC10" s="81"/>
      <c r="BPD10" s="63"/>
      <c r="BPE10" s="298"/>
      <c r="BPF10" s="299"/>
      <c r="BPG10" s="81"/>
      <c r="BPH10" s="63"/>
      <c r="BPI10" s="298"/>
      <c r="BPJ10" s="299"/>
      <c r="BPK10" s="81"/>
      <c r="BPL10" s="63"/>
      <c r="BPM10" s="298"/>
      <c r="BPN10" s="299"/>
      <c r="BPO10" s="81"/>
      <c r="BPP10" s="63"/>
      <c r="BPQ10" s="298"/>
      <c r="BPR10" s="299"/>
      <c r="BPS10" s="81"/>
      <c r="BPT10" s="63"/>
      <c r="BPU10" s="298"/>
      <c r="BPV10" s="299"/>
      <c r="BPW10" s="81"/>
      <c r="BPX10" s="63"/>
      <c r="BPY10" s="298"/>
      <c r="BPZ10" s="299"/>
      <c r="BQA10" s="81"/>
      <c r="BQB10" s="63"/>
      <c r="BQC10" s="298"/>
      <c r="BQD10" s="299"/>
      <c r="BQE10" s="81"/>
      <c r="BQF10" s="63"/>
      <c r="BQG10" s="298"/>
      <c r="BQH10" s="299"/>
      <c r="BQI10" s="81"/>
      <c r="BQJ10" s="63"/>
      <c r="BQK10" s="298"/>
      <c r="BQL10" s="299"/>
      <c r="BQM10" s="81"/>
      <c r="BQN10" s="63"/>
      <c r="BQO10" s="298"/>
      <c r="BQP10" s="299"/>
      <c r="BQQ10" s="81"/>
      <c r="BQR10" s="63"/>
      <c r="BQS10" s="298"/>
      <c r="BQT10" s="299"/>
      <c r="BQU10" s="81"/>
      <c r="BQV10" s="63"/>
      <c r="BQW10" s="298"/>
      <c r="BQX10" s="299"/>
      <c r="BQY10" s="81"/>
      <c r="BQZ10" s="63"/>
      <c r="BRA10" s="298"/>
      <c r="BRB10" s="299"/>
      <c r="BRC10" s="81"/>
      <c r="BRD10" s="63"/>
      <c r="BRE10" s="298"/>
      <c r="BRF10" s="299"/>
      <c r="BRG10" s="81"/>
      <c r="BRH10" s="63"/>
      <c r="BRI10" s="298"/>
      <c r="BRJ10" s="299"/>
      <c r="BRK10" s="81"/>
      <c r="BRL10" s="63"/>
      <c r="BRM10" s="298"/>
      <c r="BRN10" s="299"/>
      <c r="BRO10" s="81"/>
      <c r="BRP10" s="63"/>
      <c r="BRQ10" s="298"/>
      <c r="BRR10" s="299"/>
      <c r="BRS10" s="81"/>
      <c r="BRT10" s="63"/>
      <c r="BRU10" s="298"/>
      <c r="BRV10" s="299"/>
      <c r="BRW10" s="81"/>
      <c r="BRX10" s="63"/>
      <c r="BRY10" s="298"/>
      <c r="BRZ10" s="299"/>
      <c r="BSA10" s="81"/>
      <c r="BSB10" s="63"/>
      <c r="BSC10" s="298"/>
      <c r="BSD10" s="299"/>
      <c r="BSE10" s="81"/>
      <c r="BSF10" s="63"/>
      <c r="BSG10" s="298"/>
      <c r="BSH10" s="299"/>
      <c r="BSI10" s="81"/>
      <c r="BSJ10" s="63"/>
      <c r="BSK10" s="298"/>
      <c r="BSL10" s="299"/>
      <c r="BSM10" s="81"/>
      <c r="BSN10" s="63"/>
      <c r="BSO10" s="298"/>
      <c r="BSP10" s="299"/>
      <c r="BSQ10" s="81"/>
      <c r="BSR10" s="63"/>
      <c r="BSS10" s="298"/>
      <c r="BST10" s="299"/>
      <c r="BSU10" s="81"/>
      <c r="BSV10" s="63"/>
      <c r="BSW10" s="298"/>
      <c r="BSX10" s="299"/>
      <c r="BSY10" s="81"/>
      <c r="BSZ10" s="63"/>
      <c r="BTA10" s="298"/>
      <c r="BTB10" s="299"/>
      <c r="BTC10" s="81"/>
      <c r="BTD10" s="63"/>
      <c r="BTE10" s="298"/>
      <c r="BTF10" s="299"/>
      <c r="BTG10" s="81"/>
      <c r="BTH10" s="63"/>
      <c r="BTI10" s="298"/>
      <c r="BTJ10" s="299"/>
      <c r="BTK10" s="81"/>
      <c r="BTL10" s="63"/>
      <c r="BTM10" s="298"/>
      <c r="BTN10" s="299"/>
      <c r="BTO10" s="81"/>
      <c r="BTP10" s="63"/>
      <c r="BTQ10" s="298"/>
      <c r="BTR10" s="299"/>
      <c r="BTS10" s="81"/>
      <c r="BTT10" s="63"/>
      <c r="BTU10" s="298"/>
      <c r="BTV10" s="299"/>
      <c r="BTW10" s="81"/>
      <c r="BTX10" s="63"/>
      <c r="BTY10" s="298"/>
      <c r="BTZ10" s="299"/>
      <c r="BUA10" s="81"/>
      <c r="BUB10" s="63"/>
      <c r="BUC10" s="298"/>
      <c r="BUD10" s="299"/>
      <c r="BUE10" s="81"/>
      <c r="BUF10" s="63"/>
      <c r="BUG10" s="298"/>
      <c r="BUH10" s="299"/>
      <c r="BUI10" s="81"/>
      <c r="BUJ10" s="63"/>
      <c r="BUK10" s="298"/>
      <c r="BUL10" s="299"/>
      <c r="BUM10" s="81"/>
      <c r="BUN10" s="63"/>
      <c r="BUO10" s="298"/>
      <c r="BUP10" s="299"/>
      <c r="BUQ10" s="81"/>
      <c r="BUR10" s="63"/>
      <c r="BUS10" s="298"/>
      <c r="BUT10" s="299"/>
      <c r="BUU10" s="81"/>
      <c r="BUV10" s="63"/>
      <c r="BUW10" s="298"/>
      <c r="BUX10" s="299"/>
      <c r="BUY10" s="81"/>
      <c r="BUZ10" s="63"/>
      <c r="BVA10" s="298"/>
      <c r="BVB10" s="299"/>
      <c r="BVC10" s="81"/>
      <c r="BVD10" s="63"/>
      <c r="BVE10" s="298"/>
      <c r="BVF10" s="299"/>
      <c r="BVG10" s="81"/>
      <c r="BVH10" s="63"/>
      <c r="BVI10" s="298"/>
      <c r="BVJ10" s="299"/>
      <c r="BVK10" s="81"/>
      <c r="BVL10" s="63"/>
      <c r="BVM10" s="298"/>
      <c r="BVN10" s="299"/>
      <c r="BVO10" s="81"/>
      <c r="BVP10" s="63"/>
      <c r="BVQ10" s="298"/>
      <c r="BVR10" s="299"/>
      <c r="BVS10" s="81"/>
      <c r="BVT10" s="63"/>
      <c r="BVU10" s="298"/>
      <c r="BVV10" s="299"/>
      <c r="BVW10" s="81"/>
      <c r="BVX10" s="63"/>
      <c r="BVY10" s="298"/>
      <c r="BVZ10" s="299"/>
      <c r="BWA10" s="81"/>
      <c r="BWB10" s="63"/>
      <c r="BWC10" s="298"/>
      <c r="BWD10" s="299"/>
      <c r="BWE10" s="81"/>
      <c r="BWF10" s="63"/>
      <c r="BWG10" s="298"/>
      <c r="BWH10" s="299"/>
      <c r="BWI10" s="81"/>
      <c r="BWJ10" s="63"/>
      <c r="BWK10" s="298"/>
      <c r="BWL10" s="299"/>
      <c r="BWM10" s="81"/>
      <c r="BWN10" s="63"/>
      <c r="BWO10" s="298"/>
      <c r="BWP10" s="299"/>
      <c r="BWQ10" s="81"/>
      <c r="BWR10" s="63"/>
      <c r="BWS10" s="298"/>
      <c r="BWT10" s="299"/>
      <c r="BWU10" s="81"/>
      <c r="BWV10" s="63"/>
      <c r="BWW10" s="298"/>
      <c r="BWX10" s="299"/>
      <c r="BWY10" s="81"/>
      <c r="BWZ10" s="63"/>
      <c r="BXA10" s="298"/>
      <c r="BXB10" s="299"/>
      <c r="BXC10" s="81"/>
      <c r="BXD10" s="63"/>
      <c r="BXE10" s="298"/>
      <c r="BXF10" s="299"/>
      <c r="BXG10" s="81"/>
      <c r="BXH10" s="63"/>
      <c r="BXI10" s="298"/>
      <c r="BXJ10" s="299"/>
      <c r="BXK10" s="81"/>
      <c r="BXL10" s="63"/>
      <c r="BXM10" s="298"/>
      <c r="BXN10" s="299"/>
      <c r="BXO10" s="81"/>
      <c r="BXP10" s="63"/>
      <c r="BXQ10" s="298"/>
      <c r="BXR10" s="299"/>
      <c r="BXS10" s="81"/>
      <c r="BXT10" s="63"/>
      <c r="BXU10" s="298"/>
      <c r="BXV10" s="299"/>
      <c r="BXW10" s="81"/>
      <c r="BXX10" s="63"/>
      <c r="BXY10" s="298"/>
      <c r="BXZ10" s="299"/>
      <c r="BYA10" s="81"/>
      <c r="BYB10" s="63"/>
      <c r="BYC10" s="298"/>
      <c r="BYD10" s="299"/>
      <c r="BYE10" s="81"/>
      <c r="BYF10" s="63"/>
      <c r="BYG10" s="298"/>
      <c r="BYH10" s="299"/>
      <c r="BYI10" s="81"/>
      <c r="BYJ10" s="63"/>
      <c r="BYK10" s="298"/>
      <c r="BYL10" s="299"/>
      <c r="BYM10" s="81"/>
      <c r="BYN10" s="63"/>
      <c r="BYO10" s="298"/>
      <c r="BYP10" s="299"/>
      <c r="BYQ10" s="81"/>
      <c r="BYR10" s="63"/>
      <c r="BYS10" s="298"/>
      <c r="BYT10" s="299"/>
      <c r="BYU10" s="81"/>
      <c r="BYV10" s="63"/>
      <c r="BYW10" s="298"/>
      <c r="BYX10" s="299"/>
      <c r="BYY10" s="81"/>
      <c r="BYZ10" s="63"/>
      <c r="BZA10" s="298"/>
      <c r="BZB10" s="299"/>
      <c r="BZC10" s="81"/>
      <c r="BZD10" s="63"/>
      <c r="BZE10" s="298"/>
      <c r="BZF10" s="299"/>
      <c r="BZG10" s="81"/>
      <c r="BZH10" s="63"/>
      <c r="BZI10" s="298"/>
      <c r="BZJ10" s="299"/>
      <c r="BZK10" s="81"/>
      <c r="BZL10" s="63"/>
      <c r="BZM10" s="298"/>
      <c r="BZN10" s="299"/>
      <c r="BZO10" s="81"/>
      <c r="BZP10" s="63"/>
      <c r="BZQ10" s="298"/>
      <c r="BZR10" s="299"/>
      <c r="BZS10" s="81"/>
      <c r="BZT10" s="63"/>
      <c r="BZU10" s="298"/>
      <c r="BZV10" s="299"/>
      <c r="BZW10" s="81"/>
      <c r="BZX10" s="63"/>
      <c r="BZY10" s="298"/>
      <c r="BZZ10" s="299"/>
      <c r="CAA10" s="81"/>
      <c r="CAB10" s="63"/>
      <c r="CAC10" s="298"/>
      <c r="CAD10" s="299"/>
      <c r="CAE10" s="81"/>
      <c r="CAF10" s="63"/>
      <c r="CAG10" s="298"/>
      <c r="CAH10" s="299"/>
      <c r="CAI10" s="81"/>
      <c r="CAJ10" s="63"/>
      <c r="CAK10" s="298"/>
      <c r="CAL10" s="299"/>
      <c r="CAM10" s="81"/>
      <c r="CAN10" s="63"/>
      <c r="CAO10" s="298"/>
      <c r="CAP10" s="299"/>
      <c r="CAQ10" s="81"/>
      <c r="CAR10" s="63"/>
      <c r="CAS10" s="298"/>
      <c r="CAT10" s="299"/>
      <c r="CAU10" s="81"/>
      <c r="CAV10" s="63"/>
      <c r="CAW10" s="298"/>
      <c r="CAX10" s="299"/>
      <c r="CAY10" s="81"/>
      <c r="CAZ10" s="63"/>
      <c r="CBA10" s="298"/>
      <c r="CBB10" s="299"/>
      <c r="CBC10" s="81"/>
      <c r="CBD10" s="63"/>
      <c r="CBE10" s="298"/>
      <c r="CBF10" s="299"/>
      <c r="CBG10" s="81"/>
      <c r="CBH10" s="63"/>
      <c r="CBI10" s="298"/>
      <c r="CBJ10" s="299"/>
      <c r="CBK10" s="81"/>
      <c r="CBL10" s="63"/>
      <c r="CBM10" s="298"/>
      <c r="CBN10" s="299"/>
      <c r="CBO10" s="81"/>
      <c r="CBP10" s="63"/>
      <c r="CBQ10" s="298"/>
      <c r="CBR10" s="299"/>
      <c r="CBS10" s="81"/>
      <c r="CBT10" s="63"/>
      <c r="CBU10" s="298"/>
      <c r="CBV10" s="299"/>
      <c r="CBW10" s="81"/>
      <c r="CBX10" s="63"/>
      <c r="CBY10" s="298"/>
      <c r="CBZ10" s="299"/>
      <c r="CCA10" s="81"/>
      <c r="CCB10" s="63"/>
      <c r="CCC10" s="298"/>
      <c r="CCD10" s="299"/>
      <c r="CCE10" s="81"/>
      <c r="CCF10" s="63"/>
      <c r="CCG10" s="298"/>
      <c r="CCH10" s="299"/>
      <c r="CCI10" s="81"/>
      <c r="CCJ10" s="63"/>
      <c r="CCK10" s="298"/>
      <c r="CCL10" s="299"/>
      <c r="CCM10" s="81"/>
      <c r="CCN10" s="63"/>
      <c r="CCO10" s="298"/>
      <c r="CCP10" s="299"/>
      <c r="CCQ10" s="81"/>
      <c r="CCR10" s="63"/>
      <c r="CCS10" s="298"/>
      <c r="CCT10" s="299"/>
      <c r="CCU10" s="81"/>
      <c r="CCV10" s="63"/>
      <c r="CCW10" s="298"/>
      <c r="CCX10" s="299"/>
      <c r="CCY10" s="81"/>
      <c r="CCZ10" s="63"/>
      <c r="CDA10" s="298"/>
      <c r="CDB10" s="299"/>
      <c r="CDC10" s="81"/>
      <c r="CDD10" s="63"/>
      <c r="CDE10" s="298"/>
      <c r="CDF10" s="299"/>
      <c r="CDG10" s="81"/>
      <c r="CDH10" s="63"/>
      <c r="CDI10" s="298"/>
      <c r="CDJ10" s="299"/>
      <c r="CDK10" s="81"/>
      <c r="CDL10" s="63"/>
      <c r="CDM10" s="298"/>
      <c r="CDN10" s="299"/>
      <c r="CDO10" s="81"/>
      <c r="CDP10" s="63"/>
      <c r="CDQ10" s="298"/>
      <c r="CDR10" s="299"/>
      <c r="CDS10" s="81"/>
      <c r="CDT10" s="63"/>
      <c r="CDU10" s="298"/>
      <c r="CDV10" s="299"/>
      <c r="CDW10" s="81"/>
      <c r="CDX10" s="63"/>
      <c r="CDY10" s="298"/>
      <c r="CDZ10" s="299"/>
      <c r="CEA10" s="81"/>
      <c r="CEB10" s="63"/>
      <c r="CEC10" s="298"/>
      <c r="CED10" s="299"/>
      <c r="CEE10" s="81"/>
      <c r="CEF10" s="63"/>
      <c r="CEG10" s="298"/>
      <c r="CEH10" s="299"/>
      <c r="CEI10" s="81"/>
      <c r="CEJ10" s="63"/>
      <c r="CEK10" s="298"/>
      <c r="CEL10" s="299"/>
      <c r="CEM10" s="81"/>
      <c r="CEN10" s="63"/>
      <c r="CEO10" s="298"/>
      <c r="CEP10" s="299"/>
      <c r="CEQ10" s="81"/>
      <c r="CER10" s="63"/>
      <c r="CES10" s="298"/>
      <c r="CET10" s="299"/>
      <c r="CEU10" s="81"/>
      <c r="CEV10" s="63"/>
      <c r="CEW10" s="298"/>
      <c r="CEX10" s="299"/>
      <c r="CEY10" s="81"/>
      <c r="CEZ10" s="63"/>
      <c r="CFA10" s="298"/>
      <c r="CFB10" s="299"/>
      <c r="CFC10" s="81"/>
      <c r="CFD10" s="63"/>
      <c r="CFE10" s="298"/>
      <c r="CFF10" s="299"/>
      <c r="CFG10" s="81"/>
      <c r="CFH10" s="63"/>
      <c r="CFI10" s="298"/>
      <c r="CFJ10" s="299"/>
      <c r="CFK10" s="81"/>
      <c r="CFL10" s="63"/>
      <c r="CFM10" s="298"/>
      <c r="CFN10" s="299"/>
      <c r="CFO10" s="81"/>
      <c r="CFP10" s="63"/>
      <c r="CFQ10" s="298"/>
      <c r="CFR10" s="299"/>
      <c r="CFS10" s="81"/>
      <c r="CFT10" s="63"/>
      <c r="CFU10" s="298"/>
      <c r="CFV10" s="299"/>
      <c r="CFW10" s="81"/>
      <c r="CFX10" s="63"/>
      <c r="CFY10" s="298"/>
      <c r="CFZ10" s="299"/>
      <c r="CGA10" s="81"/>
      <c r="CGB10" s="63"/>
      <c r="CGC10" s="298"/>
      <c r="CGD10" s="299"/>
      <c r="CGE10" s="81"/>
      <c r="CGF10" s="63"/>
      <c r="CGG10" s="298"/>
      <c r="CGH10" s="299"/>
      <c r="CGI10" s="81"/>
      <c r="CGJ10" s="63"/>
      <c r="CGK10" s="298"/>
      <c r="CGL10" s="299"/>
      <c r="CGM10" s="81"/>
      <c r="CGN10" s="63"/>
      <c r="CGO10" s="298"/>
      <c r="CGP10" s="299"/>
      <c r="CGQ10" s="81"/>
      <c r="CGR10" s="63"/>
      <c r="CGS10" s="298"/>
      <c r="CGT10" s="299"/>
      <c r="CGU10" s="81"/>
      <c r="CGV10" s="63"/>
      <c r="CGW10" s="298"/>
      <c r="CGX10" s="299"/>
      <c r="CGY10" s="81"/>
      <c r="CGZ10" s="63"/>
      <c r="CHA10" s="298"/>
      <c r="CHB10" s="299"/>
      <c r="CHC10" s="81"/>
      <c r="CHD10" s="63"/>
      <c r="CHE10" s="298"/>
      <c r="CHF10" s="299"/>
      <c r="CHG10" s="81"/>
      <c r="CHH10" s="63"/>
      <c r="CHI10" s="298"/>
      <c r="CHJ10" s="299"/>
      <c r="CHK10" s="81"/>
      <c r="CHL10" s="63"/>
      <c r="CHM10" s="298"/>
      <c r="CHN10" s="299"/>
      <c r="CHO10" s="81"/>
      <c r="CHP10" s="63"/>
      <c r="CHQ10" s="298"/>
      <c r="CHR10" s="299"/>
      <c r="CHS10" s="81"/>
      <c r="CHT10" s="63"/>
      <c r="CHU10" s="298"/>
      <c r="CHV10" s="299"/>
      <c r="CHW10" s="81"/>
      <c r="CHX10" s="63"/>
      <c r="CHY10" s="298"/>
      <c r="CHZ10" s="299"/>
      <c r="CIA10" s="81"/>
      <c r="CIB10" s="63"/>
      <c r="CIC10" s="298"/>
      <c r="CID10" s="299"/>
      <c r="CIE10" s="81"/>
      <c r="CIF10" s="63"/>
      <c r="CIG10" s="298"/>
      <c r="CIH10" s="299"/>
      <c r="CII10" s="81"/>
      <c r="CIJ10" s="63"/>
      <c r="CIK10" s="298"/>
      <c r="CIL10" s="299"/>
      <c r="CIM10" s="81"/>
      <c r="CIN10" s="63"/>
      <c r="CIO10" s="298"/>
      <c r="CIP10" s="299"/>
      <c r="CIQ10" s="81"/>
      <c r="CIR10" s="63"/>
      <c r="CIS10" s="298"/>
      <c r="CIT10" s="299"/>
      <c r="CIU10" s="81"/>
      <c r="CIV10" s="63"/>
      <c r="CIW10" s="298"/>
      <c r="CIX10" s="299"/>
      <c r="CIY10" s="81"/>
      <c r="CIZ10" s="63"/>
      <c r="CJA10" s="298"/>
      <c r="CJB10" s="299"/>
      <c r="CJC10" s="81"/>
      <c r="CJD10" s="63"/>
      <c r="CJE10" s="298"/>
      <c r="CJF10" s="299"/>
      <c r="CJG10" s="81"/>
      <c r="CJH10" s="63"/>
      <c r="CJI10" s="298"/>
      <c r="CJJ10" s="299"/>
      <c r="CJK10" s="81"/>
      <c r="CJL10" s="63"/>
      <c r="CJM10" s="298"/>
      <c r="CJN10" s="299"/>
      <c r="CJO10" s="81"/>
      <c r="CJP10" s="63"/>
      <c r="CJQ10" s="298"/>
      <c r="CJR10" s="299"/>
      <c r="CJS10" s="81"/>
      <c r="CJT10" s="63"/>
      <c r="CJU10" s="298"/>
      <c r="CJV10" s="299"/>
      <c r="CJW10" s="81"/>
      <c r="CJX10" s="63"/>
      <c r="CJY10" s="298"/>
      <c r="CJZ10" s="299"/>
      <c r="CKA10" s="81"/>
      <c r="CKB10" s="63"/>
      <c r="CKC10" s="298"/>
      <c r="CKD10" s="299"/>
      <c r="CKE10" s="81"/>
      <c r="CKF10" s="63"/>
      <c r="CKG10" s="298"/>
      <c r="CKH10" s="299"/>
      <c r="CKI10" s="81"/>
      <c r="CKJ10" s="63"/>
      <c r="CKK10" s="298"/>
      <c r="CKL10" s="299"/>
      <c r="CKM10" s="81"/>
      <c r="CKN10" s="63"/>
      <c r="CKO10" s="298"/>
      <c r="CKP10" s="299"/>
      <c r="CKQ10" s="81"/>
      <c r="CKR10" s="63"/>
      <c r="CKS10" s="298"/>
      <c r="CKT10" s="299"/>
      <c r="CKU10" s="81"/>
      <c r="CKV10" s="63"/>
      <c r="CKW10" s="298"/>
      <c r="CKX10" s="299"/>
      <c r="CKY10" s="81"/>
      <c r="CKZ10" s="63"/>
      <c r="CLA10" s="298"/>
      <c r="CLB10" s="299"/>
      <c r="CLC10" s="81"/>
      <c r="CLD10" s="63"/>
      <c r="CLE10" s="298"/>
      <c r="CLF10" s="299"/>
      <c r="CLG10" s="81"/>
      <c r="CLH10" s="63"/>
      <c r="CLI10" s="298"/>
      <c r="CLJ10" s="299"/>
      <c r="CLK10" s="81"/>
      <c r="CLL10" s="63"/>
      <c r="CLM10" s="298"/>
      <c r="CLN10" s="299"/>
      <c r="CLO10" s="81"/>
      <c r="CLP10" s="63"/>
      <c r="CLQ10" s="298"/>
      <c r="CLR10" s="299"/>
      <c r="CLS10" s="81"/>
      <c r="CLT10" s="63"/>
      <c r="CLU10" s="298"/>
      <c r="CLV10" s="299"/>
      <c r="CLW10" s="81"/>
      <c r="CLX10" s="63"/>
      <c r="CLY10" s="298"/>
      <c r="CLZ10" s="299"/>
      <c r="CMA10" s="81"/>
      <c r="CMB10" s="63"/>
      <c r="CMC10" s="298"/>
      <c r="CMD10" s="299"/>
      <c r="CME10" s="81"/>
      <c r="CMF10" s="63"/>
      <c r="CMG10" s="298"/>
      <c r="CMH10" s="299"/>
      <c r="CMI10" s="81"/>
      <c r="CMJ10" s="63"/>
      <c r="CMK10" s="298"/>
      <c r="CML10" s="299"/>
      <c r="CMM10" s="81"/>
      <c r="CMN10" s="63"/>
      <c r="CMO10" s="298"/>
      <c r="CMP10" s="299"/>
      <c r="CMQ10" s="81"/>
      <c r="CMR10" s="63"/>
      <c r="CMS10" s="298"/>
      <c r="CMT10" s="299"/>
      <c r="CMU10" s="81"/>
      <c r="CMV10" s="63"/>
      <c r="CMW10" s="298"/>
      <c r="CMX10" s="299"/>
      <c r="CMY10" s="81"/>
      <c r="CMZ10" s="63"/>
      <c r="CNA10" s="298"/>
      <c r="CNB10" s="299"/>
      <c r="CNC10" s="81"/>
      <c r="CND10" s="63"/>
      <c r="CNE10" s="298"/>
      <c r="CNF10" s="299"/>
      <c r="CNG10" s="81"/>
      <c r="CNH10" s="63"/>
      <c r="CNI10" s="298"/>
      <c r="CNJ10" s="299"/>
      <c r="CNK10" s="81"/>
      <c r="CNL10" s="63"/>
      <c r="CNM10" s="298"/>
      <c r="CNN10" s="299"/>
      <c r="CNO10" s="81"/>
      <c r="CNP10" s="63"/>
      <c r="CNQ10" s="298"/>
      <c r="CNR10" s="299"/>
      <c r="CNS10" s="81"/>
      <c r="CNT10" s="63"/>
      <c r="CNU10" s="298"/>
      <c r="CNV10" s="299"/>
      <c r="CNW10" s="81"/>
      <c r="CNX10" s="63"/>
      <c r="CNY10" s="298"/>
      <c r="CNZ10" s="299"/>
      <c r="COA10" s="81"/>
      <c r="COB10" s="63"/>
      <c r="COC10" s="298"/>
      <c r="COD10" s="299"/>
      <c r="COE10" s="81"/>
      <c r="COF10" s="63"/>
      <c r="COG10" s="298"/>
      <c r="COH10" s="299"/>
      <c r="COI10" s="81"/>
      <c r="COJ10" s="63"/>
      <c r="COK10" s="298"/>
      <c r="COL10" s="299"/>
      <c r="COM10" s="81"/>
      <c r="CON10" s="63"/>
      <c r="COO10" s="298"/>
      <c r="COP10" s="299"/>
      <c r="COQ10" s="81"/>
      <c r="COR10" s="63"/>
      <c r="COS10" s="298"/>
      <c r="COT10" s="299"/>
      <c r="COU10" s="81"/>
      <c r="COV10" s="63"/>
      <c r="COW10" s="298"/>
      <c r="COX10" s="299"/>
      <c r="COY10" s="81"/>
      <c r="COZ10" s="63"/>
      <c r="CPA10" s="298"/>
      <c r="CPB10" s="299"/>
      <c r="CPC10" s="81"/>
      <c r="CPD10" s="63"/>
      <c r="CPE10" s="298"/>
      <c r="CPF10" s="299"/>
      <c r="CPG10" s="81"/>
      <c r="CPH10" s="63"/>
      <c r="CPI10" s="298"/>
      <c r="CPJ10" s="299"/>
      <c r="CPK10" s="81"/>
      <c r="CPL10" s="63"/>
      <c r="CPM10" s="298"/>
      <c r="CPN10" s="299"/>
      <c r="CPO10" s="81"/>
      <c r="CPP10" s="63"/>
      <c r="CPQ10" s="298"/>
      <c r="CPR10" s="299"/>
      <c r="CPS10" s="81"/>
      <c r="CPT10" s="63"/>
      <c r="CPU10" s="298"/>
      <c r="CPV10" s="299"/>
      <c r="CPW10" s="81"/>
      <c r="CPX10" s="63"/>
      <c r="CPY10" s="298"/>
      <c r="CPZ10" s="299"/>
      <c r="CQA10" s="81"/>
      <c r="CQB10" s="63"/>
      <c r="CQC10" s="298"/>
      <c r="CQD10" s="299"/>
      <c r="CQE10" s="81"/>
      <c r="CQF10" s="63"/>
      <c r="CQG10" s="298"/>
      <c r="CQH10" s="299"/>
      <c r="CQI10" s="81"/>
      <c r="CQJ10" s="63"/>
      <c r="CQK10" s="298"/>
      <c r="CQL10" s="299"/>
      <c r="CQM10" s="81"/>
      <c r="CQN10" s="63"/>
      <c r="CQO10" s="298"/>
      <c r="CQP10" s="299"/>
      <c r="CQQ10" s="81"/>
      <c r="CQR10" s="63"/>
      <c r="CQS10" s="298"/>
      <c r="CQT10" s="299"/>
      <c r="CQU10" s="81"/>
      <c r="CQV10" s="63"/>
      <c r="CQW10" s="298"/>
      <c r="CQX10" s="299"/>
      <c r="CQY10" s="81"/>
      <c r="CQZ10" s="63"/>
      <c r="CRA10" s="298"/>
      <c r="CRB10" s="299"/>
      <c r="CRC10" s="81"/>
      <c r="CRD10" s="63"/>
      <c r="CRE10" s="298"/>
      <c r="CRF10" s="299"/>
      <c r="CRG10" s="81"/>
      <c r="CRH10" s="63"/>
      <c r="CRI10" s="298"/>
      <c r="CRJ10" s="299"/>
      <c r="CRK10" s="81"/>
      <c r="CRL10" s="63"/>
      <c r="CRM10" s="298"/>
      <c r="CRN10" s="299"/>
      <c r="CRO10" s="81"/>
      <c r="CRP10" s="63"/>
      <c r="CRQ10" s="298"/>
      <c r="CRR10" s="299"/>
      <c r="CRS10" s="81"/>
      <c r="CRT10" s="63"/>
      <c r="CRU10" s="298"/>
      <c r="CRV10" s="299"/>
      <c r="CRW10" s="81"/>
      <c r="CRX10" s="63"/>
      <c r="CRY10" s="298"/>
      <c r="CRZ10" s="299"/>
      <c r="CSA10" s="81"/>
      <c r="CSB10" s="63"/>
      <c r="CSC10" s="298"/>
      <c r="CSD10" s="299"/>
      <c r="CSE10" s="81"/>
      <c r="CSF10" s="63"/>
      <c r="CSG10" s="298"/>
      <c r="CSH10" s="299"/>
      <c r="CSI10" s="81"/>
      <c r="CSJ10" s="63"/>
      <c r="CSK10" s="298"/>
      <c r="CSL10" s="299"/>
      <c r="CSM10" s="81"/>
      <c r="CSN10" s="63"/>
      <c r="CSO10" s="298"/>
      <c r="CSP10" s="299"/>
      <c r="CSQ10" s="81"/>
      <c r="CSR10" s="63"/>
      <c r="CSS10" s="298"/>
      <c r="CST10" s="299"/>
      <c r="CSU10" s="81"/>
      <c r="CSV10" s="63"/>
      <c r="CSW10" s="298"/>
      <c r="CSX10" s="299"/>
      <c r="CSY10" s="81"/>
      <c r="CSZ10" s="63"/>
      <c r="CTA10" s="298"/>
      <c r="CTB10" s="299"/>
      <c r="CTC10" s="81"/>
      <c r="CTD10" s="63"/>
      <c r="CTE10" s="298"/>
      <c r="CTF10" s="299"/>
      <c r="CTG10" s="81"/>
      <c r="CTH10" s="63"/>
      <c r="CTI10" s="298"/>
      <c r="CTJ10" s="299"/>
      <c r="CTK10" s="81"/>
      <c r="CTL10" s="63"/>
      <c r="CTM10" s="298"/>
      <c r="CTN10" s="299"/>
      <c r="CTO10" s="81"/>
      <c r="CTP10" s="63"/>
      <c r="CTQ10" s="298"/>
      <c r="CTR10" s="299"/>
      <c r="CTS10" s="81"/>
      <c r="CTT10" s="63"/>
      <c r="CTU10" s="298"/>
      <c r="CTV10" s="299"/>
      <c r="CTW10" s="81"/>
      <c r="CTX10" s="63"/>
      <c r="CTY10" s="298"/>
      <c r="CTZ10" s="299"/>
      <c r="CUA10" s="81"/>
      <c r="CUB10" s="63"/>
      <c r="CUC10" s="298"/>
      <c r="CUD10" s="299"/>
      <c r="CUE10" s="81"/>
      <c r="CUF10" s="63"/>
      <c r="CUG10" s="298"/>
      <c r="CUH10" s="299"/>
      <c r="CUI10" s="81"/>
      <c r="CUJ10" s="63"/>
      <c r="CUK10" s="298"/>
      <c r="CUL10" s="299"/>
      <c r="CUM10" s="81"/>
      <c r="CUN10" s="63"/>
      <c r="CUO10" s="298"/>
      <c r="CUP10" s="299"/>
      <c r="CUQ10" s="81"/>
      <c r="CUR10" s="63"/>
      <c r="CUS10" s="298"/>
      <c r="CUT10" s="299"/>
      <c r="CUU10" s="81"/>
      <c r="CUV10" s="63"/>
      <c r="CUW10" s="298"/>
      <c r="CUX10" s="299"/>
      <c r="CUY10" s="81"/>
      <c r="CUZ10" s="63"/>
      <c r="CVA10" s="298"/>
      <c r="CVB10" s="299"/>
      <c r="CVC10" s="81"/>
      <c r="CVD10" s="63"/>
      <c r="CVE10" s="298"/>
      <c r="CVF10" s="299"/>
      <c r="CVG10" s="81"/>
      <c r="CVH10" s="63"/>
      <c r="CVI10" s="298"/>
      <c r="CVJ10" s="299"/>
      <c r="CVK10" s="81"/>
      <c r="CVL10" s="63"/>
      <c r="CVM10" s="298"/>
      <c r="CVN10" s="299"/>
      <c r="CVO10" s="81"/>
      <c r="CVP10" s="63"/>
      <c r="CVQ10" s="298"/>
      <c r="CVR10" s="299"/>
      <c r="CVS10" s="81"/>
      <c r="CVT10" s="63"/>
      <c r="CVU10" s="298"/>
      <c r="CVV10" s="299"/>
      <c r="CVW10" s="81"/>
      <c r="CVX10" s="63"/>
      <c r="CVY10" s="298"/>
      <c r="CVZ10" s="299"/>
      <c r="CWA10" s="81"/>
      <c r="CWB10" s="63"/>
      <c r="CWC10" s="298"/>
      <c r="CWD10" s="299"/>
      <c r="CWE10" s="81"/>
      <c r="CWF10" s="63"/>
      <c r="CWG10" s="298"/>
      <c r="CWH10" s="299"/>
      <c r="CWI10" s="81"/>
      <c r="CWJ10" s="63"/>
      <c r="CWK10" s="298"/>
      <c r="CWL10" s="299"/>
      <c r="CWM10" s="81"/>
      <c r="CWN10" s="63"/>
      <c r="CWO10" s="298"/>
      <c r="CWP10" s="299"/>
      <c r="CWQ10" s="81"/>
      <c r="CWR10" s="63"/>
      <c r="CWS10" s="298"/>
      <c r="CWT10" s="299"/>
      <c r="CWU10" s="81"/>
      <c r="CWV10" s="63"/>
      <c r="CWW10" s="298"/>
      <c r="CWX10" s="299"/>
      <c r="CWY10" s="81"/>
      <c r="CWZ10" s="63"/>
      <c r="CXA10" s="298"/>
      <c r="CXB10" s="299"/>
      <c r="CXC10" s="81"/>
      <c r="CXD10" s="63"/>
      <c r="CXE10" s="298"/>
      <c r="CXF10" s="299"/>
      <c r="CXG10" s="81"/>
      <c r="CXH10" s="63"/>
      <c r="CXI10" s="298"/>
      <c r="CXJ10" s="299"/>
      <c r="CXK10" s="81"/>
      <c r="CXL10" s="63"/>
      <c r="CXM10" s="298"/>
      <c r="CXN10" s="299"/>
      <c r="CXO10" s="81"/>
      <c r="CXP10" s="63"/>
      <c r="CXQ10" s="298"/>
      <c r="CXR10" s="299"/>
      <c r="CXS10" s="81"/>
      <c r="CXT10" s="63"/>
      <c r="CXU10" s="298"/>
      <c r="CXV10" s="299"/>
      <c r="CXW10" s="81"/>
      <c r="CXX10" s="63"/>
      <c r="CXY10" s="298"/>
      <c r="CXZ10" s="299"/>
      <c r="CYA10" s="81"/>
      <c r="CYB10" s="63"/>
      <c r="CYC10" s="298"/>
      <c r="CYD10" s="299"/>
      <c r="CYE10" s="81"/>
      <c r="CYF10" s="63"/>
      <c r="CYG10" s="298"/>
      <c r="CYH10" s="299"/>
      <c r="CYI10" s="81"/>
      <c r="CYJ10" s="63"/>
      <c r="CYK10" s="298"/>
      <c r="CYL10" s="299"/>
      <c r="CYM10" s="81"/>
      <c r="CYN10" s="63"/>
      <c r="CYO10" s="298"/>
      <c r="CYP10" s="299"/>
      <c r="CYQ10" s="81"/>
      <c r="CYR10" s="63"/>
      <c r="CYS10" s="298"/>
      <c r="CYT10" s="299"/>
      <c r="CYU10" s="81"/>
      <c r="CYV10" s="63"/>
      <c r="CYW10" s="298"/>
      <c r="CYX10" s="299"/>
      <c r="CYY10" s="81"/>
      <c r="CYZ10" s="63"/>
      <c r="CZA10" s="298"/>
      <c r="CZB10" s="299"/>
      <c r="CZC10" s="81"/>
      <c r="CZD10" s="63"/>
      <c r="CZE10" s="298"/>
      <c r="CZF10" s="299"/>
      <c r="CZG10" s="81"/>
      <c r="CZH10" s="63"/>
      <c r="CZI10" s="298"/>
      <c r="CZJ10" s="299"/>
      <c r="CZK10" s="81"/>
      <c r="CZL10" s="63"/>
      <c r="CZM10" s="298"/>
      <c r="CZN10" s="299"/>
      <c r="CZO10" s="81"/>
      <c r="CZP10" s="63"/>
      <c r="CZQ10" s="298"/>
      <c r="CZR10" s="299"/>
      <c r="CZS10" s="81"/>
      <c r="CZT10" s="63"/>
      <c r="CZU10" s="298"/>
      <c r="CZV10" s="299"/>
      <c r="CZW10" s="81"/>
      <c r="CZX10" s="63"/>
      <c r="CZY10" s="298"/>
      <c r="CZZ10" s="299"/>
      <c r="DAA10" s="81"/>
      <c r="DAB10" s="63"/>
      <c r="DAC10" s="298"/>
      <c r="DAD10" s="299"/>
      <c r="DAE10" s="81"/>
      <c r="DAF10" s="63"/>
      <c r="DAG10" s="298"/>
      <c r="DAH10" s="299"/>
      <c r="DAI10" s="81"/>
      <c r="DAJ10" s="63"/>
      <c r="DAK10" s="298"/>
      <c r="DAL10" s="299"/>
      <c r="DAM10" s="81"/>
      <c r="DAN10" s="63"/>
      <c r="DAO10" s="298"/>
      <c r="DAP10" s="299"/>
      <c r="DAQ10" s="81"/>
      <c r="DAR10" s="63"/>
      <c r="DAS10" s="298"/>
      <c r="DAT10" s="299"/>
      <c r="DAU10" s="81"/>
      <c r="DAV10" s="63"/>
      <c r="DAW10" s="298"/>
      <c r="DAX10" s="299"/>
      <c r="DAY10" s="81"/>
      <c r="DAZ10" s="63"/>
      <c r="DBA10" s="298"/>
      <c r="DBB10" s="299"/>
      <c r="DBC10" s="81"/>
      <c r="DBD10" s="63"/>
      <c r="DBE10" s="298"/>
      <c r="DBF10" s="299"/>
      <c r="DBG10" s="81"/>
      <c r="DBH10" s="63"/>
      <c r="DBI10" s="298"/>
      <c r="DBJ10" s="299"/>
      <c r="DBK10" s="81"/>
      <c r="DBL10" s="63"/>
      <c r="DBM10" s="298"/>
      <c r="DBN10" s="299"/>
      <c r="DBO10" s="81"/>
      <c r="DBP10" s="63"/>
      <c r="DBQ10" s="298"/>
      <c r="DBR10" s="299"/>
      <c r="DBS10" s="81"/>
      <c r="DBT10" s="63"/>
      <c r="DBU10" s="298"/>
      <c r="DBV10" s="299"/>
      <c r="DBW10" s="81"/>
      <c r="DBX10" s="63"/>
      <c r="DBY10" s="298"/>
      <c r="DBZ10" s="299"/>
      <c r="DCA10" s="81"/>
      <c r="DCB10" s="63"/>
      <c r="DCC10" s="298"/>
      <c r="DCD10" s="299"/>
      <c r="DCE10" s="81"/>
      <c r="DCF10" s="63"/>
      <c r="DCG10" s="298"/>
      <c r="DCH10" s="299"/>
      <c r="DCI10" s="81"/>
      <c r="DCJ10" s="63"/>
      <c r="DCK10" s="298"/>
      <c r="DCL10" s="299"/>
      <c r="DCM10" s="81"/>
      <c r="DCN10" s="63"/>
      <c r="DCO10" s="298"/>
      <c r="DCP10" s="299"/>
      <c r="DCQ10" s="81"/>
      <c r="DCR10" s="63"/>
      <c r="DCS10" s="298"/>
      <c r="DCT10" s="299"/>
      <c r="DCU10" s="81"/>
      <c r="DCV10" s="63"/>
      <c r="DCW10" s="298"/>
      <c r="DCX10" s="299"/>
      <c r="DCY10" s="81"/>
      <c r="DCZ10" s="63"/>
      <c r="DDA10" s="298"/>
      <c r="DDB10" s="299"/>
      <c r="DDC10" s="81"/>
      <c r="DDD10" s="63"/>
      <c r="DDE10" s="298"/>
      <c r="DDF10" s="299"/>
      <c r="DDG10" s="81"/>
      <c r="DDH10" s="63"/>
      <c r="DDI10" s="298"/>
      <c r="DDJ10" s="299"/>
      <c r="DDK10" s="81"/>
      <c r="DDL10" s="63"/>
      <c r="DDM10" s="298"/>
      <c r="DDN10" s="299"/>
      <c r="DDO10" s="81"/>
      <c r="DDP10" s="63"/>
      <c r="DDQ10" s="298"/>
      <c r="DDR10" s="299"/>
      <c r="DDS10" s="81"/>
      <c r="DDT10" s="63"/>
      <c r="DDU10" s="298"/>
      <c r="DDV10" s="299"/>
      <c r="DDW10" s="81"/>
      <c r="DDX10" s="63"/>
      <c r="DDY10" s="298"/>
      <c r="DDZ10" s="299"/>
      <c r="DEA10" s="81"/>
      <c r="DEB10" s="63"/>
      <c r="DEC10" s="298"/>
      <c r="DED10" s="299"/>
      <c r="DEE10" s="81"/>
      <c r="DEF10" s="63"/>
      <c r="DEG10" s="298"/>
      <c r="DEH10" s="299"/>
      <c r="DEI10" s="81"/>
      <c r="DEJ10" s="63"/>
      <c r="DEK10" s="298"/>
      <c r="DEL10" s="299"/>
      <c r="DEM10" s="81"/>
      <c r="DEN10" s="63"/>
      <c r="DEO10" s="298"/>
      <c r="DEP10" s="299"/>
      <c r="DEQ10" s="81"/>
      <c r="DER10" s="63"/>
      <c r="DES10" s="298"/>
      <c r="DET10" s="299"/>
      <c r="DEU10" s="81"/>
      <c r="DEV10" s="63"/>
      <c r="DEW10" s="298"/>
      <c r="DEX10" s="299"/>
      <c r="DEY10" s="81"/>
      <c r="DEZ10" s="63"/>
      <c r="DFA10" s="298"/>
      <c r="DFB10" s="299"/>
      <c r="DFC10" s="81"/>
      <c r="DFD10" s="63"/>
      <c r="DFE10" s="298"/>
      <c r="DFF10" s="299"/>
      <c r="DFG10" s="81"/>
      <c r="DFH10" s="63"/>
      <c r="DFI10" s="298"/>
      <c r="DFJ10" s="299"/>
      <c r="DFK10" s="81"/>
      <c r="DFL10" s="63"/>
      <c r="DFM10" s="298"/>
      <c r="DFN10" s="299"/>
      <c r="DFO10" s="81"/>
      <c r="DFP10" s="63"/>
      <c r="DFQ10" s="298"/>
      <c r="DFR10" s="299"/>
      <c r="DFS10" s="81"/>
      <c r="DFT10" s="63"/>
      <c r="DFU10" s="298"/>
      <c r="DFV10" s="299"/>
      <c r="DFW10" s="81"/>
      <c r="DFX10" s="63"/>
      <c r="DFY10" s="298"/>
      <c r="DFZ10" s="299"/>
      <c r="DGA10" s="81"/>
      <c r="DGB10" s="63"/>
      <c r="DGC10" s="298"/>
      <c r="DGD10" s="299"/>
      <c r="DGE10" s="81"/>
      <c r="DGF10" s="63"/>
      <c r="DGG10" s="298"/>
      <c r="DGH10" s="299"/>
      <c r="DGI10" s="81"/>
      <c r="DGJ10" s="63"/>
      <c r="DGK10" s="298"/>
      <c r="DGL10" s="299"/>
      <c r="DGM10" s="81"/>
      <c r="DGN10" s="63"/>
      <c r="DGO10" s="298"/>
      <c r="DGP10" s="299"/>
      <c r="DGQ10" s="81"/>
      <c r="DGR10" s="63"/>
      <c r="DGS10" s="298"/>
      <c r="DGT10" s="299"/>
      <c r="DGU10" s="81"/>
      <c r="DGV10" s="63"/>
      <c r="DGW10" s="298"/>
      <c r="DGX10" s="299"/>
      <c r="DGY10" s="81"/>
      <c r="DGZ10" s="63"/>
      <c r="DHA10" s="298"/>
      <c r="DHB10" s="299"/>
      <c r="DHC10" s="81"/>
      <c r="DHD10" s="63"/>
      <c r="DHE10" s="298"/>
      <c r="DHF10" s="299"/>
      <c r="DHG10" s="81"/>
      <c r="DHH10" s="63"/>
      <c r="DHI10" s="298"/>
      <c r="DHJ10" s="299"/>
      <c r="DHK10" s="81"/>
      <c r="DHL10" s="63"/>
      <c r="DHM10" s="298"/>
      <c r="DHN10" s="299"/>
      <c r="DHO10" s="81"/>
      <c r="DHP10" s="63"/>
      <c r="DHQ10" s="298"/>
      <c r="DHR10" s="299"/>
      <c r="DHS10" s="81"/>
      <c r="DHT10" s="63"/>
      <c r="DHU10" s="298"/>
      <c r="DHV10" s="299"/>
      <c r="DHW10" s="81"/>
      <c r="DHX10" s="63"/>
      <c r="DHY10" s="298"/>
      <c r="DHZ10" s="299"/>
      <c r="DIA10" s="81"/>
      <c r="DIB10" s="63"/>
      <c r="DIC10" s="298"/>
      <c r="DID10" s="299"/>
      <c r="DIE10" s="81"/>
      <c r="DIF10" s="63"/>
      <c r="DIG10" s="298"/>
      <c r="DIH10" s="299"/>
      <c r="DII10" s="81"/>
      <c r="DIJ10" s="63"/>
      <c r="DIK10" s="298"/>
      <c r="DIL10" s="299"/>
      <c r="DIM10" s="81"/>
      <c r="DIN10" s="63"/>
      <c r="DIO10" s="298"/>
      <c r="DIP10" s="299"/>
      <c r="DIQ10" s="81"/>
      <c r="DIR10" s="63"/>
      <c r="DIS10" s="298"/>
      <c r="DIT10" s="299"/>
      <c r="DIU10" s="81"/>
      <c r="DIV10" s="63"/>
      <c r="DIW10" s="298"/>
      <c r="DIX10" s="299"/>
      <c r="DIY10" s="81"/>
      <c r="DIZ10" s="63"/>
      <c r="DJA10" s="298"/>
      <c r="DJB10" s="299"/>
      <c r="DJC10" s="81"/>
      <c r="DJD10" s="63"/>
      <c r="DJE10" s="298"/>
      <c r="DJF10" s="299"/>
      <c r="DJG10" s="81"/>
      <c r="DJH10" s="63"/>
      <c r="DJI10" s="298"/>
      <c r="DJJ10" s="299"/>
      <c r="DJK10" s="81"/>
      <c r="DJL10" s="63"/>
      <c r="DJM10" s="298"/>
      <c r="DJN10" s="299"/>
      <c r="DJO10" s="81"/>
      <c r="DJP10" s="63"/>
      <c r="DJQ10" s="298"/>
      <c r="DJR10" s="299"/>
      <c r="DJS10" s="81"/>
      <c r="DJT10" s="63"/>
      <c r="DJU10" s="298"/>
      <c r="DJV10" s="299"/>
      <c r="DJW10" s="81"/>
      <c r="DJX10" s="63"/>
      <c r="DJY10" s="298"/>
      <c r="DJZ10" s="299"/>
      <c r="DKA10" s="81"/>
      <c r="DKB10" s="63"/>
      <c r="DKC10" s="298"/>
      <c r="DKD10" s="299"/>
      <c r="DKE10" s="81"/>
      <c r="DKF10" s="63"/>
      <c r="DKG10" s="298"/>
      <c r="DKH10" s="299"/>
      <c r="DKI10" s="81"/>
      <c r="DKJ10" s="63"/>
      <c r="DKK10" s="298"/>
      <c r="DKL10" s="299"/>
      <c r="DKM10" s="81"/>
      <c r="DKN10" s="63"/>
      <c r="DKO10" s="298"/>
      <c r="DKP10" s="299"/>
      <c r="DKQ10" s="81"/>
      <c r="DKR10" s="63"/>
      <c r="DKS10" s="298"/>
      <c r="DKT10" s="299"/>
      <c r="DKU10" s="81"/>
      <c r="DKV10" s="63"/>
      <c r="DKW10" s="298"/>
      <c r="DKX10" s="299"/>
      <c r="DKY10" s="81"/>
      <c r="DKZ10" s="63"/>
      <c r="DLA10" s="298"/>
      <c r="DLB10" s="299"/>
      <c r="DLC10" s="81"/>
      <c r="DLD10" s="63"/>
      <c r="DLE10" s="298"/>
      <c r="DLF10" s="299"/>
      <c r="DLG10" s="81"/>
      <c r="DLH10" s="63"/>
      <c r="DLI10" s="298"/>
      <c r="DLJ10" s="299"/>
      <c r="DLK10" s="81"/>
      <c r="DLL10" s="63"/>
      <c r="DLM10" s="298"/>
      <c r="DLN10" s="299"/>
      <c r="DLO10" s="81"/>
      <c r="DLP10" s="63"/>
      <c r="DLQ10" s="298"/>
      <c r="DLR10" s="299"/>
      <c r="DLS10" s="81"/>
      <c r="DLT10" s="63"/>
      <c r="DLU10" s="298"/>
      <c r="DLV10" s="299"/>
      <c r="DLW10" s="81"/>
      <c r="DLX10" s="63"/>
      <c r="DLY10" s="298"/>
      <c r="DLZ10" s="299"/>
      <c r="DMA10" s="81"/>
      <c r="DMB10" s="63"/>
      <c r="DMC10" s="298"/>
      <c r="DMD10" s="299"/>
      <c r="DME10" s="81"/>
      <c r="DMF10" s="63"/>
      <c r="DMG10" s="298"/>
      <c r="DMH10" s="299"/>
      <c r="DMI10" s="81"/>
      <c r="DMJ10" s="63"/>
      <c r="DMK10" s="298"/>
      <c r="DML10" s="299"/>
      <c r="DMM10" s="81"/>
      <c r="DMN10" s="63"/>
      <c r="DMO10" s="298"/>
      <c r="DMP10" s="299"/>
      <c r="DMQ10" s="81"/>
      <c r="DMR10" s="63"/>
      <c r="DMS10" s="298"/>
      <c r="DMT10" s="299"/>
      <c r="DMU10" s="81"/>
      <c r="DMV10" s="63"/>
      <c r="DMW10" s="298"/>
      <c r="DMX10" s="299"/>
      <c r="DMY10" s="81"/>
      <c r="DMZ10" s="63"/>
      <c r="DNA10" s="298"/>
      <c r="DNB10" s="299"/>
      <c r="DNC10" s="81"/>
      <c r="DND10" s="63"/>
      <c r="DNE10" s="298"/>
      <c r="DNF10" s="299"/>
      <c r="DNG10" s="81"/>
      <c r="DNH10" s="63"/>
      <c r="DNI10" s="298"/>
      <c r="DNJ10" s="299"/>
      <c r="DNK10" s="81"/>
      <c r="DNL10" s="63"/>
      <c r="DNM10" s="298"/>
      <c r="DNN10" s="299"/>
      <c r="DNO10" s="81"/>
      <c r="DNP10" s="63"/>
      <c r="DNQ10" s="298"/>
      <c r="DNR10" s="299"/>
      <c r="DNS10" s="81"/>
      <c r="DNT10" s="63"/>
      <c r="DNU10" s="298"/>
      <c r="DNV10" s="299"/>
      <c r="DNW10" s="81"/>
      <c r="DNX10" s="63"/>
      <c r="DNY10" s="298"/>
      <c r="DNZ10" s="299"/>
      <c r="DOA10" s="81"/>
      <c r="DOB10" s="63"/>
      <c r="DOC10" s="298"/>
      <c r="DOD10" s="299"/>
      <c r="DOE10" s="81"/>
      <c r="DOF10" s="63"/>
      <c r="DOG10" s="298"/>
      <c r="DOH10" s="299"/>
      <c r="DOI10" s="81"/>
      <c r="DOJ10" s="63"/>
      <c r="DOK10" s="298"/>
      <c r="DOL10" s="299"/>
      <c r="DOM10" s="81"/>
      <c r="DON10" s="63"/>
      <c r="DOO10" s="298"/>
      <c r="DOP10" s="299"/>
      <c r="DOQ10" s="81"/>
      <c r="DOR10" s="63"/>
      <c r="DOS10" s="298"/>
      <c r="DOT10" s="299"/>
      <c r="DOU10" s="81"/>
      <c r="DOV10" s="63"/>
      <c r="DOW10" s="298"/>
      <c r="DOX10" s="299"/>
      <c r="DOY10" s="81"/>
      <c r="DOZ10" s="63"/>
      <c r="DPA10" s="298"/>
      <c r="DPB10" s="299"/>
      <c r="DPC10" s="81"/>
      <c r="DPD10" s="63"/>
      <c r="DPE10" s="298"/>
      <c r="DPF10" s="299"/>
      <c r="DPG10" s="81"/>
      <c r="DPH10" s="63"/>
      <c r="DPI10" s="298"/>
      <c r="DPJ10" s="299"/>
      <c r="DPK10" s="81"/>
      <c r="DPL10" s="63"/>
      <c r="DPM10" s="298"/>
      <c r="DPN10" s="299"/>
      <c r="DPO10" s="81"/>
      <c r="DPP10" s="63"/>
      <c r="DPQ10" s="298"/>
      <c r="DPR10" s="299"/>
      <c r="DPS10" s="81"/>
      <c r="DPT10" s="63"/>
      <c r="DPU10" s="298"/>
      <c r="DPV10" s="299"/>
      <c r="DPW10" s="81"/>
      <c r="DPX10" s="63"/>
      <c r="DPY10" s="298"/>
      <c r="DPZ10" s="299"/>
      <c r="DQA10" s="81"/>
      <c r="DQB10" s="63"/>
      <c r="DQC10" s="298"/>
      <c r="DQD10" s="299"/>
      <c r="DQE10" s="81"/>
      <c r="DQF10" s="63"/>
      <c r="DQG10" s="298"/>
      <c r="DQH10" s="299"/>
      <c r="DQI10" s="81"/>
      <c r="DQJ10" s="63"/>
      <c r="DQK10" s="298"/>
      <c r="DQL10" s="299"/>
      <c r="DQM10" s="81"/>
      <c r="DQN10" s="63"/>
      <c r="DQO10" s="298"/>
      <c r="DQP10" s="299"/>
      <c r="DQQ10" s="81"/>
      <c r="DQR10" s="63"/>
      <c r="DQS10" s="298"/>
      <c r="DQT10" s="299"/>
      <c r="DQU10" s="81"/>
      <c r="DQV10" s="63"/>
      <c r="DQW10" s="298"/>
      <c r="DQX10" s="299"/>
      <c r="DQY10" s="81"/>
      <c r="DQZ10" s="63"/>
      <c r="DRA10" s="298"/>
      <c r="DRB10" s="299"/>
      <c r="DRC10" s="81"/>
      <c r="DRD10" s="63"/>
      <c r="DRE10" s="298"/>
      <c r="DRF10" s="299"/>
      <c r="DRG10" s="81"/>
      <c r="DRH10" s="63"/>
      <c r="DRI10" s="298"/>
      <c r="DRJ10" s="299"/>
      <c r="DRK10" s="81"/>
      <c r="DRL10" s="63"/>
      <c r="DRM10" s="298"/>
      <c r="DRN10" s="299"/>
      <c r="DRO10" s="81"/>
      <c r="DRP10" s="63"/>
      <c r="DRQ10" s="298"/>
      <c r="DRR10" s="299"/>
      <c r="DRS10" s="81"/>
      <c r="DRT10" s="63"/>
      <c r="DRU10" s="298"/>
      <c r="DRV10" s="299"/>
      <c r="DRW10" s="81"/>
      <c r="DRX10" s="63"/>
      <c r="DRY10" s="298"/>
      <c r="DRZ10" s="299"/>
      <c r="DSA10" s="81"/>
      <c r="DSB10" s="63"/>
      <c r="DSC10" s="298"/>
      <c r="DSD10" s="299"/>
      <c r="DSE10" s="81"/>
      <c r="DSF10" s="63"/>
      <c r="DSG10" s="298"/>
      <c r="DSH10" s="299"/>
      <c r="DSI10" s="81"/>
      <c r="DSJ10" s="63"/>
      <c r="DSK10" s="298"/>
      <c r="DSL10" s="299"/>
      <c r="DSM10" s="81"/>
      <c r="DSN10" s="63"/>
      <c r="DSO10" s="298"/>
      <c r="DSP10" s="299"/>
      <c r="DSQ10" s="81"/>
      <c r="DSR10" s="63"/>
      <c r="DSS10" s="298"/>
      <c r="DST10" s="299"/>
      <c r="DSU10" s="81"/>
      <c r="DSV10" s="63"/>
      <c r="DSW10" s="298"/>
      <c r="DSX10" s="299"/>
      <c r="DSY10" s="81"/>
      <c r="DSZ10" s="63"/>
      <c r="DTA10" s="298"/>
      <c r="DTB10" s="299"/>
      <c r="DTC10" s="81"/>
      <c r="DTD10" s="63"/>
      <c r="DTE10" s="298"/>
      <c r="DTF10" s="299"/>
      <c r="DTG10" s="81"/>
      <c r="DTH10" s="63"/>
      <c r="DTI10" s="298"/>
      <c r="DTJ10" s="299"/>
      <c r="DTK10" s="81"/>
      <c r="DTL10" s="63"/>
      <c r="DTM10" s="298"/>
      <c r="DTN10" s="299"/>
      <c r="DTO10" s="81"/>
      <c r="DTP10" s="63"/>
      <c r="DTQ10" s="298"/>
      <c r="DTR10" s="299"/>
      <c r="DTS10" s="81"/>
      <c r="DTT10" s="63"/>
      <c r="DTU10" s="298"/>
      <c r="DTV10" s="299"/>
      <c r="DTW10" s="81"/>
      <c r="DTX10" s="63"/>
      <c r="DTY10" s="298"/>
      <c r="DTZ10" s="299"/>
      <c r="DUA10" s="81"/>
      <c r="DUB10" s="63"/>
      <c r="DUC10" s="298"/>
      <c r="DUD10" s="299"/>
      <c r="DUE10" s="81"/>
      <c r="DUF10" s="63"/>
      <c r="DUG10" s="298"/>
      <c r="DUH10" s="299"/>
      <c r="DUI10" s="81"/>
      <c r="DUJ10" s="63"/>
      <c r="DUK10" s="298"/>
      <c r="DUL10" s="299"/>
      <c r="DUM10" s="81"/>
      <c r="DUN10" s="63"/>
      <c r="DUO10" s="298"/>
      <c r="DUP10" s="299"/>
      <c r="DUQ10" s="81"/>
      <c r="DUR10" s="63"/>
      <c r="DUS10" s="298"/>
      <c r="DUT10" s="299"/>
      <c r="DUU10" s="81"/>
      <c r="DUV10" s="63"/>
      <c r="DUW10" s="298"/>
      <c r="DUX10" s="299"/>
      <c r="DUY10" s="81"/>
      <c r="DUZ10" s="63"/>
      <c r="DVA10" s="298"/>
      <c r="DVB10" s="299"/>
      <c r="DVC10" s="81"/>
      <c r="DVD10" s="63"/>
      <c r="DVE10" s="298"/>
      <c r="DVF10" s="299"/>
      <c r="DVG10" s="81"/>
      <c r="DVH10" s="63"/>
      <c r="DVI10" s="298"/>
      <c r="DVJ10" s="299"/>
      <c r="DVK10" s="81"/>
      <c r="DVL10" s="63"/>
      <c r="DVM10" s="298"/>
      <c r="DVN10" s="299"/>
      <c r="DVO10" s="81"/>
      <c r="DVP10" s="63"/>
      <c r="DVQ10" s="298"/>
      <c r="DVR10" s="299"/>
      <c r="DVS10" s="81"/>
      <c r="DVT10" s="63"/>
      <c r="DVU10" s="298"/>
      <c r="DVV10" s="299"/>
      <c r="DVW10" s="81"/>
      <c r="DVX10" s="63"/>
      <c r="DVY10" s="298"/>
      <c r="DVZ10" s="299"/>
      <c r="DWA10" s="81"/>
      <c r="DWB10" s="63"/>
      <c r="DWC10" s="298"/>
      <c r="DWD10" s="299"/>
      <c r="DWE10" s="81"/>
      <c r="DWF10" s="63"/>
      <c r="DWG10" s="298"/>
      <c r="DWH10" s="299"/>
      <c r="DWI10" s="81"/>
      <c r="DWJ10" s="63"/>
      <c r="DWK10" s="298"/>
      <c r="DWL10" s="299"/>
      <c r="DWM10" s="81"/>
      <c r="DWN10" s="63"/>
      <c r="DWO10" s="298"/>
      <c r="DWP10" s="299"/>
      <c r="DWQ10" s="81"/>
      <c r="DWR10" s="63"/>
      <c r="DWS10" s="298"/>
      <c r="DWT10" s="299"/>
      <c r="DWU10" s="81"/>
      <c r="DWV10" s="63"/>
      <c r="DWW10" s="298"/>
      <c r="DWX10" s="299"/>
      <c r="DWY10" s="81"/>
      <c r="DWZ10" s="63"/>
      <c r="DXA10" s="298"/>
      <c r="DXB10" s="299"/>
      <c r="DXC10" s="81"/>
      <c r="DXD10" s="63"/>
      <c r="DXE10" s="298"/>
      <c r="DXF10" s="299"/>
      <c r="DXG10" s="81"/>
      <c r="DXH10" s="63"/>
      <c r="DXI10" s="298"/>
      <c r="DXJ10" s="299"/>
      <c r="DXK10" s="81"/>
      <c r="DXL10" s="63"/>
      <c r="DXM10" s="298"/>
      <c r="DXN10" s="299"/>
      <c r="DXO10" s="81"/>
      <c r="DXP10" s="63"/>
      <c r="DXQ10" s="298"/>
      <c r="DXR10" s="299"/>
      <c r="DXS10" s="81"/>
      <c r="DXT10" s="63"/>
      <c r="DXU10" s="298"/>
      <c r="DXV10" s="299"/>
      <c r="DXW10" s="81"/>
      <c r="DXX10" s="63"/>
      <c r="DXY10" s="298"/>
      <c r="DXZ10" s="299"/>
      <c r="DYA10" s="81"/>
      <c r="DYB10" s="63"/>
      <c r="DYC10" s="298"/>
      <c r="DYD10" s="299"/>
      <c r="DYE10" s="81"/>
      <c r="DYF10" s="63"/>
      <c r="DYG10" s="298"/>
      <c r="DYH10" s="299"/>
      <c r="DYI10" s="81"/>
      <c r="DYJ10" s="63"/>
      <c r="DYK10" s="298"/>
      <c r="DYL10" s="299"/>
      <c r="DYM10" s="81"/>
      <c r="DYN10" s="63"/>
      <c r="DYO10" s="298"/>
      <c r="DYP10" s="299"/>
      <c r="DYQ10" s="81"/>
      <c r="DYR10" s="63"/>
      <c r="DYS10" s="298"/>
      <c r="DYT10" s="299"/>
      <c r="DYU10" s="81"/>
      <c r="DYV10" s="63"/>
      <c r="DYW10" s="298"/>
      <c r="DYX10" s="299"/>
      <c r="DYY10" s="81"/>
      <c r="DYZ10" s="63"/>
      <c r="DZA10" s="298"/>
      <c r="DZB10" s="299"/>
      <c r="DZC10" s="81"/>
      <c r="DZD10" s="63"/>
      <c r="DZE10" s="298"/>
      <c r="DZF10" s="299"/>
      <c r="DZG10" s="81"/>
      <c r="DZH10" s="63"/>
      <c r="DZI10" s="298"/>
      <c r="DZJ10" s="299"/>
      <c r="DZK10" s="81"/>
      <c r="DZL10" s="63"/>
      <c r="DZM10" s="298"/>
      <c r="DZN10" s="299"/>
      <c r="DZO10" s="81"/>
      <c r="DZP10" s="63"/>
      <c r="DZQ10" s="298"/>
      <c r="DZR10" s="299"/>
      <c r="DZS10" s="81"/>
      <c r="DZT10" s="63"/>
      <c r="DZU10" s="298"/>
      <c r="DZV10" s="299"/>
      <c r="DZW10" s="81"/>
      <c r="DZX10" s="63"/>
      <c r="DZY10" s="298"/>
      <c r="DZZ10" s="299"/>
      <c r="EAA10" s="81"/>
      <c r="EAB10" s="63"/>
      <c r="EAC10" s="298"/>
      <c r="EAD10" s="299"/>
      <c r="EAE10" s="81"/>
      <c r="EAF10" s="63"/>
      <c r="EAG10" s="298"/>
      <c r="EAH10" s="299"/>
      <c r="EAI10" s="81"/>
      <c r="EAJ10" s="63"/>
      <c r="EAK10" s="298"/>
      <c r="EAL10" s="299"/>
      <c r="EAM10" s="81"/>
      <c r="EAN10" s="63"/>
      <c r="EAO10" s="298"/>
      <c r="EAP10" s="299"/>
      <c r="EAQ10" s="81"/>
      <c r="EAR10" s="63"/>
      <c r="EAS10" s="298"/>
      <c r="EAT10" s="299"/>
      <c r="EAU10" s="81"/>
      <c r="EAV10" s="63"/>
      <c r="EAW10" s="298"/>
      <c r="EAX10" s="299"/>
      <c r="EAY10" s="81"/>
      <c r="EAZ10" s="63"/>
      <c r="EBA10" s="298"/>
      <c r="EBB10" s="299"/>
      <c r="EBC10" s="81"/>
      <c r="EBD10" s="63"/>
      <c r="EBE10" s="298"/>
      <c r="EBF10" s="299"/>
      <c r="EBG10" s="81"/>
      <c r="EBH10" s="63"/>
      <c r="EBI10" s="298"/>
      <c r="EBJ10" s="299"/>
      <c r="EBK10" s="81"/>
      <c r="EBL10" s="63"/>
      <c r="EBM10" s="298"/>
      <c r="EBN10" s="299"/>
      <c r="EBO10" s="81"/>
      <c r="EBP10" s="63"/>
      <c r="EBQ10" s="298"/>
      <c r="EBR10" s="299"/>
      <c r="EBS10" s="81"/>
      <c r="EBT10" s="63"/>
      <c r="EBU10" s="298"/>
      <c r="EBV10" s="299"/>
      <c r="EBW10" s="81"/>
      <c r="EBX10" s="63"/>
      <c r="EBY10" s="298"/>
      <c r="EBZ10" s="299"/>
      <c r="ECA10" s="81"/>
      <c r="ECB10" s="63"/>
      <c r="ECC10" s="298"/>
      <c r="ECD10" s="299"/>
      <c r="ECE10" s="81"/>
      <c r="ECF10" s="63"/>
      <c r="ECG10" s="298"/>
      <c r="ECH10" s="299"/>
      <c r="ECI10" s="81"/>
      <c r="ECJ10" s="63"/>
      <c r="ECK10" s="298"/>
      <c r="ECL10" s="299"/>
      <c r="ECM10" s="81"/>
      <c r="ECN10" s="63"/>
      <c r="ECO10" s="298"/>
      <c r="ECP10" s="299"/>
      <c r="ECQ10" s="81"/>
      <c r="ECR10" s="63"/>
      <c r="ECS10" s="298"/>
      <c r="ECT10" s="299"/>
      <c r="ECU10" s="81"/>
      <c r="ECV10" s="63"/>
      <c r="ECW10" s="298"/>
      <c r="ECX10" s="299"/>
      <c r="ECY10" s="81"/>
      <c r="ECZ10" s="63"/>
      <c r="EDA10" s="298"/>
      <c r="EDB10" s="299"/>
      <c r="EDC10" s="81"/>
      <c r="EDD10" s="63"/>
      <c r="EDE10" s="298"/>
      <c r="EDF10" s="299"/>
      <c r="EDG10" s="81"/>
      <c r="EDH10" s="63"/>
      <c r="EDI10" s="298"/>
      <c r="EDJ10" s="299"/>
      <c r="EDK10" s="81"/>
      <c r="EDL10" s="63"/>
      <c r="EDM10" s="298"/>
      <c r="EDN10" s="299"/>
      <c r="EDO10" s="81"/>
      <c r="EDP10" s="63"/>
      <c r="EDQ10" s="298"/>
      <c r="EDR10" s="299"/>
      <c r="EDS10" s="81"/>
      <c r="EDT10" s="63"/>
      <c r="EDU10" s="298"/>
      <c r="EDV10" s="299"/>
      <c r="EDW10" s="81"/>
      <c r="EDX10" s="63"/>
      <c r="EDY10" s="298"/>
      <c r="EDZ10" s="299"/>
      <c r="EEA10" s="81"/>
      <c r="EEB10" s="63"/>
      <c r="EEC10" s="298"/>
      <c r="EED10" s="299"/>
      <c r="EEE10" s="81"/>
      <c r="EEF10" s="63"/>
      <c r="EEG10" s="298"/>
      <c r="EEH10" s="299"/>
      <c r="EEI10" s="81"/>
      <c r="EEJ10" s="63"/>
      <c r="EEK10" s="298"/>
      <c r="EEL10" s="299"/>
      <c r="EEM10" s="81"/>
      <c r="EEN10" s="63"/>
      <c r="EEO10" s="298"/>
      <c r="EEP10" s="299"/>
      <c r="EEQ10" s="81"/>
      <c r="EER10" s="63"/>
      <c r="EES10" s="298"/>
      <c r="EET10" s="299"/>
      <c r="EEU10" s="81"/>
      <c r="EEV10" s="63"/>
      <c r="EEW10" s="298"/>
      <c r="EEX10" s="299"/>
      <c r="EEY10" s="81"/>
      <c r="EEZ10" s="63"/>
      <c r="EFA10" s="298"/>
      <c r="EFB10" s="299"/>
      <c r="EFC10" s="81"/>
      <c r="EFD10" s="63"/>
      <c r="EFE10" s="298"/>
      <c r="EFF10" s="299"/>
      <c r="EFG10" s="81"/>
      <c r="EFH10" s="63"/>
      <c r="EFI10" s="298"/>
      <c r="EFJ10" s="299"/>
      <c r="EFK10" s="81"/>
      <c r="EFL10" s="63"/>
      <c r="EFM10" s="298"/>
      <c r="EFN10" s="299"/>
      <c r="EFO10" s="81"/>
      <c r="EFP10" s="63"/>
      <c r="EFQ10" s="298"/>
      <c r="EFR10" s="299"/>
      <c r="EFS10" s="81"/>
      <c r="EFT10" s="63"/>
      <c r="EFU10" s="298"/>
      <c r="EFV10" s="299"/>
      <c r="EFW10" s="81"/>
      <c r="EFX10" s="63"/>
      <c r="EFY10" s="298"/>
      <c r="EFZ10" s="299"/>
      <c r="EGA10" s="81"/>
      <c r="EGB10" s="63"/>
      <c r="EGC10" s="298"/>
      <c r="EGD10" s="299"/>
      <c r="EGE10" s="81"/>
      <c r="EGF10" s="63"/>
      <c r="EGG10" s="298"/>
      <c r="EGH10" s="299"/>
      <c r="EGI10" s="81"/>
      <c r="EGJ10" s="63"/>
      <c r="EGK10" s="298"/>
      <c r="EGL10" s="299"/>
      <c r="EGM10" s="81"/>
      <c r="EGN10" s="63"/>
      <c r="EGO10" s="298"/>
      <c r="EGP10" s="299"/>
      <c r="EGQ10" s="81"/>
      <c r="EGR10" s="63"/>
      <c r="EGS10" s="298"/>
      <c r="EGT10" s="299"/>
      <c r="EGU10" s="81"/>
      <c r="EGV10" s="63"/>
      <c r="EGW10" s="298"/>
      <c r="EGX10" s="299"/>
      <c r="EGY10" s="81"/>
      <c r="EGZ10" s="63"/>
      <c r="EHA10" s="298"/>
      <c r="EHB10" s="299"/>
      <c r="EHC10" s="81"/>
      <c r="EHD10" s="63"/>
      <c r="EHE10" s="298"/>
      <c r="EHF10" s="299"/>
      <c r="EHG10" s="81"/>
      <c r="EHH10" s="63"/>
      <c r="EHI10" s="298"/>
      <c r="EHJ10" s="299"/>
      <c r="EHK10" s="81"/>
      <c r="EHL10" s="63"/>
      <c r="EHM10" s="298"/>
      <c r="EHN10" s="299"/>
      <c r="EHO10" s="81"/>
      <c r="EHP10" s="63"/>
      <c r="EHQ10" s="298"/>
      <c r="EHR10" s="299"/>
      <c r="EHS10" s="81"/>
      <c r="EHT10" s="63"/>
      <c r="EHU10" s="298"/>
      <c r="EHV10" s="299"/>
      <c r="EHW10" s="81"/>
      <c r="EHX10" s="63"/>
      <c r="EHY10" s="298"/>
      <c r="EHZ10" s="299"/>
      <c r="EIA10" s="81"/>
      <c r="EIB10" s="63"/>
      <c r="EIC10" s="298"/>
      <c r="EID10" s="299"/>
      <c r="EIE10" s="81"/>
      <c r="EIF10" s="63"/>
      <c r="EIG10" s="298"/>
      <c r="EIH10" s="299"/>
      <c r="EII10" s="81"/>
      <c r="EIJ10" s="63"/>
      <c r="EIK10" s="298"/>
      <c r="EIL10" s="299"/>
      <c r="EIM10" s="81"/>
      <c r="EIN10" s="63"/>
      <c r="EIO10" s="298"/>
      <c r="EIP10" s="299"/>
      <c r="EIQ10" s="81"/>
      <c r="EIR10" s="63"/>
      <c r="EIS10" s="298"/>
      <c r="EIT10" s="299"/>
      <c r="EIU10" s="81"/>
      <c r="EIV10" s="63"/>
      <c r="EIW10" s="298"/>
      <c r="EIX10" s="299"/>
      <c r="EIY10" s="81"/>
      <c r="EIZ10" s="63"/>
      <c r="EJA10" s="298"/>
      <c r="EJB10" s="299"/>
      <c r="EJC10" s="81"/>
      <c r="EJD10" s="63"/>
      <c r="EJE10" s="298"/>
      <c r="EJF10" s="299"/>
      <c r="EJG10" s="81"/>
      <c r="EJH10" s="63"/>
      <c r="EJI10" s="298"/>
      <c r="EJJ10" s="299"/>
      <c r="EJK10" s="81"/>
      <c r="EJL10" s="63"/>
      <c r="EJM10" s="298"/>
      <c r="EJN10" s="299"/>
      <c r="EJO10" s="81"/>
      <c r="EJP10" s="63"/>
      <c r="EJQ10" s="298"/>
      <c r="EJR10" s="299"/>
      <c r="EJS10" s="81"/>
      <c r="EJT10" s="63"/>
      <c r="EJU10" s="298"/>
      <c r="EJV10" s="299"/>
      <c r="EJW10" s="81"/>
      <c r="EJX10" s="63"/>
      <c r="EJY10" s="298"/>
      <c r="EJZ10" s="299"/>
      <c r="EKA10" s="81"/>
      <c r="EKB10" s="63"/>
      <c r="EKC10" s="298"/>
      <c r="EKD10" s="299"/>
      <c r="EKE10" s="81"/>
      <c r="EKF10" s="63"/>
      <c r="EKG10" s="298"/>
      <c r="EKH10" s="299"/>
      <c r="EKI10" s="81"/>
      <c r="EKJ10" s="63"/>
      <c r="EKK10" s="298"/>
      <c r="EKL10" s="299"/>
      <c r="EKM10" s="81"/>
      <c r="EKN10" s="63"/>
      <c r="EKO10" s="298"/>
      <c r="EKP10" s="299"/>
      <c r="EKQ10" s="81"/>
      <c r="EKR10" s="63"/>
      <c r="EKS10" s="298"/>
      <c r="EKT10" s="299"/>
      <c r="EKU10" s="81"/>
      <c r="EKV10" s="63"/>
      <c r="EKW10" s="298"/>
      <c r="EKX10" s="299"/>
      <c r="EKY10" s="81"/>
      <c r="EKZ10" s="63"/>
      <c r="ELA10" s="298"/>
      <c r="ELB10" s="299"/>
      <c r="ELC10" s="81"/>
      <c r="ELD10" s="63"/>
      <c r="ELE10" s="298"/>
      <c r="ELF10" s="299"/>
      <c r="ELG10" s="81"/>
      <c r="ELH10" s="63"/>
      <c r="ELI10" s="298"/>
      <c r="ELJ10" s="299"/>
      <c r="ELK10" s="81"/>
      <c r="ELL10" s="63"/>
      <c r="ELM10" s="298"/>
      <c r="ELN10" s="299"/>
      <c r="ELO10" s="81"/>
      <c r="ELP10" s="63"/>
      <c r="ELQ10" s="298"/>
      <c r="ELR10" s="299"/>
      <c r="ELS10" s="81"/>
      <c r="ELT10" s="63"/>
      <c r="ELU10" s="298"/>
      <c r="ELV10" s="299"/>
      <c r="ELW10" s="81"/>
      <c r="ELX10" s="63"/>
      <c r="ELY10" s="298"/>
      <c r="ELZ10" s="299"/>
      <c r="EMA10" s="81"/>
      <c r="EMB10" s="63"/>
      <c r="EMC10" s="298"/>
      <c r="EMD10" s="299"/>
      <c r="EME10" s="81"/>
      <c r="EMF10" s="63"/>
      <c r="EMG10" s="298"/>
      <c r="EMH10" s="299"/>
      <c r="EMI10" s="81"/>
      <c r="EMJ10" s="63"/>
      <c r="EMK10" s="298"/>
      <c r="EML10" s="299"/>
      <c r="EMM10" s="81"/>
      <c r="EMN10" s="63"/>
      <c r="EMO10" s="298"/>
      <c r="EMP10" s="299"/>
      <c r="EMQ10" s="81"/>
      <c r="EMR10" s="63"/>
      <c r="EMS10" s="298"/>
      <c r="EMT10" s="299"/>
      <c r="EMU10" s="81"/>
      <c r="EMV10" s="63"/>
      <c r="EMW10" s="298"/>
      <c r="EMX10" s="299"/>
      <c r="EMY10" s="81"/>
      <c r="EMZ10" s="63"/>
      <c r="ENA10" s="298"/>
      <c r="ENB10" s="299"/>
      <c r="ENC10" s="81"/>
      <c r="END10" s="63"/>
      <c r="ENE10" s="298"/>
      <c r="ENF10" s="299"/>
      <c r="ENG10" s="81"/>
      <c r="ENH10" s="63"/>
      <c r="ENI10" s="298"/>
      <c r="ENJ10" s="299"/>
      <c r="ENK10" s="81"/>
      <c r="ENL10" s="63"/>
      <c r="ENM10" s="298"/>
      <c r="ENN10" s="299"/>
      <c r="ENO10" s="81"/>
      <c r="ENP10" s="63"/>
      <c r="ENQ10" s="298"/>
      <c r="ENR10" s="299"/>
      <c r="ENS10" s="81"/>
      <c r="ENT10" s="63"/>
      <c r="ENU10" s="298"/>
      <c r="ENV10" s="299"/>
      <c r="ENW10" s="81"/>
      <c r="ENX10" s="63"/>
      <c r="ENY10" s="298"/>
      <c r="ENZ10" s="299"/>
      <c r="EOA10" s="81"/>
      <c r="EOB10" s="63"/>
      <c r="EOC10" s="298"/>
      <c r="EOD10" s="299"/>
      <c r="EOE10" s="81"/>
      <c r="EOF10" s="63"/>
      <c r="EOG10" s="298"/>
      <c r="EOH10" s="299"/>
      <c r="EOI10" s="81"/>
      <c r="EOJ10" s="63"/>
      <c r="EOK10" s="298"/>
      <c r="EOL10" s="299"/>
      <c r="EOM10" s="81"/>
      <c r="EON10" s="63"/>
      <c r="EOO10" s="298"/>
      <c r="EOP10" s="299"/>
      <c r="EOQ10" s="81"/>
      <c r="EOR10" s="63"/>
      <c r="EOS10" s="298"/>
      <c r="EOT10" s="299"/>
      <c r="EOU10" s="81"/>
      <c r="EOV10" s="63"/>
      <c r="EOW10" s="298"/>
      <c r="EOX10" s="299"/>
      <c r="EOY10" s="81"/>
      <c r="EOZ10" s="63"/>
      <c r="EPA10" s="298"/>
      <c r="EPB10" s="299"/>
      <c r="EPC10" s="81"/>
      <c r="EPD10" s="63"/>
      <c r="EPE10" s="298"/>
      <c r="EPF10" s="299"/>
      <c r="EPG10" s="81"/>
      <c r="EPH10" s="63"/>
      <c r="EPI10" s="298"/>
      <c r="EPJ10" s="299"/>
      <c r="EPK10" s="81"/>
      <c r="EPL10" s="63"/>
      <c r="EPM10" s="298"/>
      <c r="EPN10" s="299"/>
      <c r="EPO10" s="81"/>
      <c r="EPP10" s="63"/>
      <c r="EPQ10" s="298"/>
      <c r="EPR10" s="299"/>
      <c r="EPS10" s="81"/>
      <c r="EPT10" s="63"/>
      <c r="EPU10" s="298"/>
      <c r="EPV10" s="299"/>
      <c r="EPW10" s="81"/>
      <c r="EPX10" s="63"/>
      <c r="EPY10" s="298"/>
      <c r="EPZ10" s="299"/>
      <c r="EQA10" s="81"/>
      <c r="EQB10" s="63"/>
      <c r="EQC10" s="298"/>
      <c r="EQD10" s="299"/>
      <c r="EQE10" s="81"/>
      <c r="EQF10" s="63"/>
      <c r="EQG10" s="298"/>
      <c r="EQH10" s="299"/>
      <c r="EQI10" s="81"/>
      <c r="EQJ10" s="63"/>
      <c r="EQK10" s="298"/>
      <c r="EQL10" s="299"/>
      <c r="EQM10" s="81"/>
      <c r="EQN10" s="63"/>
      <c r="EQO10" s="298"/>
      <c r="EQP10" s="299"/>
      <c r="EQQ10" s="81"/>
      <c r="EQR10" s="63"/>
      <c r="EQS10" s="298"/>
      <c r="EQT10" s="299"/>
      <c r="EQU10" s="81"/>
      <c r="EQV10" s="63"/>
      <c r="EQW10" s="298"/>
      <c r="EQX10" s="299"/>
      <c r="EQY10" s="81"/>
      <c r="EQZ10" s="63"/>
      <c r="ERA10" s="298"/>
      <c r="ERB10" s="299"/>
      <c r="ERC10" s="81"/>
      <c r="ERD10" s="63"/>
      <c r="ERE10" s="298"/>
      <c r="ERF10" s="299"/>
      <c r="ERG10" s="81"/>
      <c r="ERH10" s="63"/>
      <c r="ERI10" s="298"/>
      <c r="ERJ10" s="299"/>
      <c r="ERK10" s="81"/>
      <c r="ERL10" s="63"/>
      <c r="ERM10" s="298"/>
      <c r="ERN10" s="299"/>
      <c r="ERO10" s="81"/>
      <c r="ERP10" s="63"/>
      <c r="ERQ10" s="298"/>
      <c r="ERR10" s="299"/>
      <c r="ERS10" s="81"/>
      <c r="ERT10" s="63"/>
      <c r="ERU10" s="298"/>
      <c r="ERV10" s="299"/>
      <c r="ERW10" s="81"/>
      <c r="ERX10" s="63"/>
      <c r="ERY10" s="298"/>
      <c r="ERZ10" s="299"/>
      <c r="ESA10" s="81"/>
      <c r="ESB10" s="63"/>
      <c r="ESC10" s="298"/>
      <c r="ESD10" s="299"/>
      <c r="ESE10" s="81"/>
      <c r="ESF10" s="63"/>
      <c r="ESG10" s="298"/>
      <c r="ESH10" s="299"/>
      <c r="ESI10" s="81"/>
      <c r="ESJ10" s="63"/>
      <c r="ESK10" s="298"/>
      <c r="ESL10" s="299"/>
      <c r="ESM10" s="81"/>
      <c r="ESN10" s="63"/>
      <c r="ESO10" s="298"/>
      <c r="ESP10" s="299"/>
      <c r="ESQ10" s="81"/>
      <c r="ESR10" s="63"/>
      <c r="ESS10" s="298"/>
      <c r="EST10" s="299"/>
      <c r="ESU10" s="81"/>
      <c r="ESV10" s="63"/>
      <c r="ESW10" s="298"/>
      <c r="ESX10" s="299"/>
      <c r="ESY10" s="81"/>
      <c r="ESZ10" s="63"/>
      <c r="ETA10" s="298"/>
      <c r="ETB10" s="299"/>
      <c r="ETC10" s="81"/>
      <c r="ETD10" s="63"/>
      <c r="ETE10" s="298"/>
      <c r="ETF10" s="299"/>
      <c r="ETG10" s="81"/>
      <c r="ETH10" s="63"/>
      <c r="ETI10" s="298"/>
      <c r="ETJ10" s="299"/>
      <c r="ETK10" s="81"/>
      <c r="ETL10" s="63"/>
      <c r="ETM10" s="298"/>
      <c r="ETN10" s="299"/>
      <c r="ETO10" s="81"/>
      <c r="ETP10" s="63"/>
      <c r="ETQ10" s="298"/>
      <c r="ETR10" s="299"/>
      <c r="ETS10" s="81"/>
      <c r="ETT10" s="63"/>
      <c r="ETU10" s="298"/>
      <c r="ETV10" s="299"/>
      <c r="ETW10" s="81"/>
      <c r="ETX10" s="63"/>
      <c r="ETY10" s="298"/>
      <c r="ETZ10" s="299"/>
      <c r="EUA10" s="81"/>
      <c r="EUB10" s="63"/>
      <c r="EUC10" s="298"/>
      <c r="EUD10" s="299"/>
      <c r="EUE10" s="81"/>
      <c r="EUF10" s="63"/>
      <c r="EUG10" s="298"/>
      <c r="EUH10" s="299"/>
      <c r="EUI10" s="81"/>
      <c r="EUJ10" s="63"/>
      <c r="EUK10" s="298"/>
      <c r="EUL10" s="299"/>
      <c r="EUM10" s="81"/>
      <c r="EUN10" s="63"/>
      <c r="EUO10" s="298"/>
      <c r="EUP10" s="299"/>
      <c r="EUQ10" s="81"/>
      <c r="EUR10" s="63"/>
      <c r="EUS10" s="298"/>
      <c r="EUT10" s="299"/>
      <c r="EUU10" s="81"/>
      <c r="EUV10" s="63"/>
      <c r="EUW10" s="298"/>
      <c r="EUX10" s="299"/>
      <c r="EUY10" s="81"/>
      <c r="EUZ10" s="63"/>
      <c r="EVA10" s="298"/>
      <c r="EVB10" s="299"/>
      <c r="EVC10" s="81"/>
      <c r="EVD10" s="63"/>
      <c r="EVE10" s="298"/>
      <c r="EVF10" s="299"/>
      <c r="EVG10" s="81"/>
      <c r="EVH10" s="63"/>
      <c r="EVI10" s="298"/>
      <c r="EVJ10" s="299"/>
      <c r="EVK10" s="81"/>
      <c r="EVL10" s="63"/>
      <c r="EVM10" s="298"/>
      <c r="EVN10" s="299"/>
      <c r="EVO10" s="81"/>
      <c r="EVP10" s="63"/>
      <c r="EVQ10" s="298"/>
      <c r="EVR10" s="299"/>
      <c r="EVS10" s="81"/>
      <c r="EVT10" s="63"/>
      <c r="EVU10" s="298"/>
      <c r="EVV10" s="299"/>
      <c r="EVW10" s="81"/>
      <c r="EVX10" s="63"/>
      <c r="EVY10" s="298"/>
      <c r="EVZ10" s="299"/>
      <c r="EWA10" s="81"/>
      <c r="EWB10" s="63"/>
      <c r="EWC10" s="298"/>
      <c r="EWD10" s="299"/>
      <c r="EWE10" s="81"/>
      <c r="EWF10" s="63"/>
      <c r="EWG10" s="298"/>
      <c r="EWH10" s="299"/>
      <c r="EWI10" s="81"/>
      <c r="EWJ10" s="63"/>
      <c r="EWK10" s="298"/>
      <c r="EWL10" s="299"/>
      <c r="EWM10" s="81"/>
      <c r="EWN10" s="63"/>
      <c r="EWO10" s="298"/>
      <c r="EWP10" s="299"/>
      <c r="EWQ10" s="81"/>
      <c r="EWR10" s="63"/>
      <c r="EWS10" s="298"/>
      <c r="EWT10" s="299"/>
      <c r="EWU10" s="81"/>
      <c r="EWV10" s="63"/>
      <c r="EWW10" s="298"/>
      <c r="EWX10" s="299"/>
      <c r="EWY10" s="81"/>
      <c r="EWZ10" s="63"/>
      <c r="EXA10" s="298"/>
      <c r="EXB10" s="299"/>
      <c r="EXC10" s="81"/>
      <c r="EXD10" s="63"/>
      <c r="EXE10" s="298"/>
      <c r="EXF10" s="299"/>
      <c r="EXG10" s="81"/>
      <c r="EXH10" s="63"/>
      <c r="EXI10" s="298"/>
      <c r="EXJ10" s="299"/>
      <c r="EXK10" s="81"/>
      <c r="EXL10" s="63"/>
      <c r="EXM10" s="298"/>
      <c r="EXN10" s="299"/>
      <c r="EXO10" s="81"/>
      <c r="EXP10" s="63"/>
      <c r="EXQ10" s="298"/>
      <c r="EXR10" s="299"/>
      <c r="EXS10" s="81"/>
      <c r="EXT10" s="63"/>
      <c r="EXU10" s="298"/>
      <c r="EXV10" s="299"/>
      <c r="EXW10" s="81"/>
      <c r="EXX10" s="63"/>
      <c r="EXY10" s="298"/>
      <c r="EXZ10" s="299"/>
      <c r="EYA10" s="81"/>
      <c r="EYB10" s="63"/>
      <c r="EYC10" s="298"/>
      <c r="EYD10" s="299"/>
      <c r="EYE10" s="81"/>
      <c r="EYF10" s="63"/>
      <c r="EYG10" s="298"/>
      <c r="EYH10" s="299"/>
      <c r="EYI10" s="81"/>
      <c r="EYJ10" s="63"/>
      <c r="EYK10" s="298"/>
      <c r="EYL10" s="299"/>
      <c r="EYM10" s="81"/>
      <c r="EYN10" s="63"/>
      <c r="EYO10" s="298"/>
      <c r="EYP10" s="299"/>
      <c r="EYQ10" s="81"/>
      <c r="EYR10" s="63"/>
      <c r="EYS10" s="298"/>
      <c r="EYT10" s="299"/>
      <c r="EYU10" s="81"/>
      <c r="EYV10" s="63"/>
      <c r="EYW10" s="298"/>
      <c r="EYX10" s="299"/>
      <c r="EYY10" s="81"/>
      <c r="EYZ10" s="63"/>
      <c r="EZA10" s="298"/>
      <c r="EZB10" s="299"/>
      <c r="EZC10" s="81"/>
      <c r="EZD10" s="63"/>
      <c r="EZE10" s="298"/>
      <c r="EZF10" s="299"/>
      <c r="EZG10" s="81"/>
      <c r="EZH10" s="63"/>
      <c r="EZI10" s="298"/>
      <c r="EZJ10" s="299"/>
      <c r="EZK10" s="81"/>
      <c r="EZL10" s="63"/>
      <c r="EZM10" s="298"/>
      <c r="EZN10" s="299"/>
      <c r="EZO10" s="81"/>
      <c r="EZP10" s="63"/>
      <c r="EZQ10" s="298"/>
      <c r="EZR10" s="299"/>
      <c r="EZS10" s="81"/>
      <c r="EZT10" s="63"/>
      <c r="EZU10" s="298"/>
      <c r="EZV10" s="299"/>
      <c r="EZW10" s="81"/>
      <c r="EZX10" s="63"/>
      <c r="EZY10" s="298"/>
      <c r="EZZ10" s="299"/>
      <c r="FAA10" s="81"/>
      <c r="FAB10" s="63"/>
      <c r="FAC10" s="298"/>
      <c r="FAD10" s="299"/>
      <c r="FAE10" s="81"/>
      <c r="FAF10" s="63"/>
      <c r="FAG10" s="298"/>
      <c r="FAH10" s="299"/>
      <c r="FAI10" s="81"/>
      <c r="FAJ10" s="63"/>
      <c r="FAK10" s="298"/>
      <c r="FAL10" s="299"/>
      <c r="FAM10" s="81"/>
      <c r="FAN10" s="63"/>
      <c r="FAO10" s="298"/>
      <c r="FAP10" s="299"/>
      <c r="FAQ10" s="81"/>
      <c r="FAR10" s="63"/>
      <c r="FAS10" s="298"/>
      <c r="FAT10" s="299"/>
      <c r="FAU10" s="81"/>
      <c r="FAV10" s="63"/>
      <c r="FAW10" s="298"/>
      <c r="FAX10" s="299"/>
      <c r="FAY10" s="81"/>
      <c r="FAZ10" s="63"/>
      <c r="FBA10" s="298"/>
      <c r="FBB10" s="299"/>
      <c r="FBC10" s="81"/>
      <c r="FBD10" s="63"/>
      <c r="FBE10" s="298"/>
      <c r="FBF10" s="299"/>
      <c r="FBG10" s="81"/>
      <c r="FBH10" s="63"/>
      <c r="FBI10" s="298"/>
      <c r="FBJ10" s="299"/>
      <c r="FBK10" s="81"/>
      <c r="FBL10" s="63"/>
      <c r="FBM10" s="298"/>
      <c r="FBN10" s="299"/>
      <c r="FBO10" s="81"/>
      <c r="FBP10" s="63"/>
      <c r="FBQ10" s="298"/>
      <c r="FBR10" s="299"/>
      <c r="FBS10" s="81"/>
      <c r="FBT10" s="63"/>
      <c r="FBU10" s="298"/>
      <c r="FBV10" s="299"/>
      <c r="FBW10" s="81"/>
      <c r="FBX10" s="63"/>
      <c r="FBY10" s="298"/>
      <c r="FBZ10" s="299"/>
      <c r="FCA10" s="81"/>
      <c r="FCB10" s="63"/>
      <c r="FCC10" s="298"/>
      <c r="FCD10" s="299"/>
      <c r="FCE10" s="81"/>
      <c r="FCF10" s="63"/>
      <c r="FCG10" s="298"/>
      <c r="FCH10" s="299"/>
      <c r="FCI10" s="81"/>
      <c r="FCJ10" s="63"/>
      <c r="FCK10" s="298"/>
      <c r="FCL10" s="299"/>
      <c r="FCM10" s="81"/>
      <c r="FCN10" s="63"/>
      <c r="FCO10" s="298"/>
      <c r="FCP10" s="299"/>
      <c r="FCQ10" s="81"/>
      <c r="FCR10" s="63"/>
      <c r="FCS10" s="298"/>
      <c r="FCT10" s="299"/>
      <c r="FCU10" s="81"/>
      <c r="FCV10" s="63"/>
      <c r="FCW10" s="298"/>
      <c r="FCX10" s="299"/>
      <c r="FCY10" s="81"/>
      <c r="FCZ10" s="63"/>
      <c r="FDA10" s="298"/>
      <c r="FDB10" s="299"/>
      <c r="FDC10" s="81"/>
      <c r="FDD10" s="63"/>
      <c r="FDE10" s="298"/>
      <c r="FDF10" s="299"/>
      <c r="FDG10" s="81"/>
      <c r="FDH10" s="63"/>
      <c r="FDI10" s="298"/>
      <c r="FDJ10" s="299"/>
      <c r="FDK10" s="81"/>
      <c r="FDL10" s="63"/>
      <c r="FDM10" s="298"/>
      <c r="FDN10" s="299"/>
      <c r="FDO10" s="81"/>
      <c r="FDP10" s="63"/>
      <c r="FDQ10" s="298"/>
      <c r="FDR10" s="299"/>
      <c r="FDS10" s="81"/>
      <c r="FDT10" s="63"/>
      <c r="FDU10" s="298"/>
      <c r="FDV10" s="299"/>
      <c r="FDW10" s="81"/>
      <c r="FDX10" s="63"/>
      <c r="FDY10" s="298"/>
      <c r="FDZ10" s="299"/>
      <c r="FEA10" s="81"/>
      <c r="FEB10" s="63"/>
      <c r="FEC10" s="298"/>
      <c r="FED10" s="299"/>
      <c r="FEE10" s="81"/>
      <c r="FEF10" s="63"/>
      <c r="FEG10" s="298"/>
      <c r="FEH10" s="299"/>
      <c r="FEI10" s="81"/>
      <c r="FEJ10" s="63"/>
      <c r="FEK10" s="298"/>
      <c r="FEL10" s="299"/>
      <c r="FEM10" s="81"/>
      <c r="FEN10" s="63"/>
      <c r="FEO10" s="298"/>
      <c r="FEP10" s="299"/>
      <c r="FEQ10" s="81"/>
      <c r="FER10" s="63"/>
      <c r="FES10" s="298"/>
      <c r="FET10" s="299"/>
      <c r="FEU10" s="81"/>
      <c r="FEV10" s="63"/>
      <c r="FEW10" s="298"/>
      <c r="FEX10" s="299"/>
      <c r="FEY10" s="81"/>
      <c r="FEZ10" s="63"/>
      <c r="FFA10" s="298"/>
      <c r="FFB10" s="299"/>
      <c r="FFC10" s="81"/>
      <c r="FFD10" s="63"/>
      <c r="FFE10" s="298"/>
      <c r="FFF10" s="299"/>
      <c r="FFG10" s="81"/>
      <c r="FFH10" s="63"/>
      <c r="FFI10" s="298"/>
      <c r="FFJ10" s="299"/>
      <c r="FFK10" s="81"/>
      <c r="FFL10" s="63"/>
      <c r="FFM10" s="298"/>
      <c r="FFN10" s="299"/>
      <c r="FFO10" s="81"/>
      <c r="FFP10" s="63"/>
      <c r="FFQ10" s="298"/>
      <c r="FFR10" s="299"/>
      <c r="FFS10" s="81"/>
      <c r="FFT10" s="63"/>
      <c r="FFU10" s="298"/>
      <c r="FFV10" s="299"/>
      <c r="FFW10" s="81"/>
      <c r="FFX10" s="63"/>
      <c r="FFY10" s="298"/>
      <c r="FFZ10" s="299"/>
      <c r="FGA10" s="81"/>
      <c r="FGB10" s="63"/>
      <c r="FGC10" s="298"/>
      <c r="FGD10" s="299"/>
      <c r="FGE10" s="81"/>
      <c r="FGF10" s="63"/>
      <c r="FGG10" s="298"/>
      <c r="FGH10" s="299"/>
      <c r="FGI10" s="81"/>
      <c r="FGJ10" s="63"/>
      <c r="FGK10" s="298"/>
      <c r="FGL10" s="299"/>
      <c r="FGM10" s="81"/>
      <c r="FGN10" s="63"/>
      <c r="FGO10" s="298"/>
      <c r="FGP10" s="299"/>
      <c r="FGQ10" s="81"/>
      <c r="FGR10" s="63"/>
      <c r="FGS10" s="298"/>
      <c r="FGT10" s="299"/>
      <c r="FGU10" s="81"/>
      <c r="FGV10" s="63"/>
      <c r="FGW10" s="298"/>
      <c r="FGX10" s="299"/>
      <c r="FGY10" s="81"/>
      <c r="FGZ10" s="63"/>
      <c r="FHA10" s="298"/>
      <c r="FHB10" s="299"/>
      <c r="FHC10" s="81"/>
      <c r="FHD10" s="63"/>
      <c r="FHE10" s="298"/>
      <c r="FHF10" s="299"/>
      <c r="FHG10" s="81"/>
      <c r="FHH10" s="63"/>
      <c r="FHI10" s="298"/>
      <c r="FHJ10" s="299"/>
      <c r="FHK10" s="81"/>
      <c r="FHL10" s="63"/>
      <c r="FHM10" s="298"/>
      <c r="FHN10" s="299"/>
      <c r="FHO10" s="81"/>
      <c r="FHP10" s="63"/>
      <c r="FHQ10" s="298"/>
      <c r="FHR10" s="299"/>
      <c r="FHS10" s="81"/>
      <c r="FHT10" s="63"/>
      <c r="FHU10" s="298"/>
      <c r="FHV10" s="299"/>
      <c r="FHW10" s="81"/>
      <c r="FHX10" s="63"/>
      <c r="FHY10" s="298"/>
      <c r="FHZ10" s="299"/>
      <c r="FIA10" s="81"/>
      <c r="FIB10" s="63"/>
      <c r="FIC10" s="298"/>
      <c r="FID10" s="299"/>
      <c r="FIE10" s="81"/>
      <c r="FIF10" s="63"/>
      <c r="FIG10" s="298"/>
      <c r="FIH10" s="299"/>
      <c r="FII10" s="81"/>
      <c r="FIJ10" s="63"/>
      <c r="FIK10" s="298"/>
      <c r="FIL10" s="299"/>
      <c r="FIM10" s="81"/>
      <c r="FIN10" s="63"/>
      <c r="FIO10" s="298"/>
      <c r="FIP10" s="299"/>
      <c r="FIQ10" s="81"/>
      <c r="FIR10" s="63"/>
      <c r="FIS10" s="298"/>
      <c r="FIT10" s="299"/>
      <c r="FIU10" s="81"/>
      <c r="FIV10" s="63"/>
      <c r="FIW10" s="298"/>
      <c r="FIX10" s="299"/>
      <c r="FIY10" s="81"/>
      <c r="FIZ10" s="63"/>
      <c r="FJA10" s="298"/>
      <c r="FJB10" s="299"/>
      <c r="FJC10" s="81"/>
      <c r="FJD10" s="63"/>
      <c r="FJE10" s="298"/>
      <c r="FJF10" s="299"/>
      <c r="FJG10" s="81"/>
      <c r="FJH10" s="63"/>
      <c r="FJI10" s="298"/>
      <c r="FJJ10" s="299"/>
      <c r="FJK10" s="81"/>
      <c r="FJL10" s="63"/>
      <c r="FJM10" s="298"/>
      <c r="FJN10" s="299"/>
      <c r="FJO10" s="81"/>
      <c r="FJP10" s="63"/>
      <c r="FJQ10" s="298"/>
      <c r="FJR10" s="299"/>
      <c r="FJS10" s="81"/>
      <c r="FJT10" s="63"/>
      <c r="FJU10" s="298"/>
      <c r="FJV10" s="299"/>
      <c r="FJW10" s="81"/>
      <c r="FJX10" s="63"/>
      <c r="FJY10" s="298"/>
      <c r="FJZ10" s="299"/>
      <c r="FKA10" s="81"/>
      <c r="FKB10" s="63"/>
      <c r="FKC10" s="298"/>
      <c r="FKD10" s="299"/>
      <c r="FKE10" s="81"/>
      <c r="FKF10" s="63"/>
      <c r="FKG10" s="298"/>
      <c r="FKH10" s="299"/>
      <c r="FKI10" s="81"/>
      <c r="FKJ10" s="63"/>
      <c r="FKK10" s="298"/>
      <c r="FKL10" s="299"/>
      <c r="FKM10" s="81"/>
      <c r="FKN10" s="63"/>
      <c r="FKO10" s="298"/>
      <c r="FKP10" s="299"/>
      <c r="FKQ10" s="81"/>
      <c r="FKR10" s="63"/>
      <c r="FKS10" s="298"/>
      <c r="FKT10" s="299"/>
      <c r="FKU10" s="81"/>
      <c r="FKV10" s="63"/>
      <c r="FKW10" s="298"/>
      <c r="FKX10" s="299"/>
      <c r="FKY10" s="81"/>
      <c r="FKZ10" s="63"/>
      <c r="FLA10" s="298"/>
      <c r="FLB10" s="299"/>
      <c r="FLC10" s="81"/>
      <c r="FLD10" s="63"/>
      <c r="FLE10" s="298"/>
      <c r="FLF10" s="299"/>
      <c r="FLG10" s="81"/>
      <c r="FLH10" s="63"/>
      <c r="FLI10" s="298"/>
      <c r="FLJ10" s="299"/>
      <c r="FLK10" s="81"/>
      <c r="FLL10" s="63"/>
      <c r="FLM10" s="298"/>
      <c r="FLN10" s="299"/>
      <c r="FLO10" s="81"/>
      <c r="FLP10" s="63"/>
      <c r="FLQ10" s="298"/>
      <c r="FLR10" s="299"/>
      <c r="FLS10" s="81"/>
      <c r="FLT10" s="63"/>
      <c r="FLU10" s="298"/>
      <c r="FLV10" s="299"/>
      <c r="FLW10" s="81"/>
      <c r="FLX10" s="63"/>
      <c r="FLY10" s="298"/>
      <c r="FLZ10" s="299"/>
      <c r="FMA10" s="81"/>
      <c r="FMB10" s="63"/>
      <c r="FMC10" s="298"/>
      <c r="FMD10" s="299"/>
      <c r="FME10" s="81"/>
      <c r="FMF10" s="63"/>
      <c r="FMG10" s="298"/>
      <c r="FMH10" s="299"/>
      <c r="FMI10" s="81"/>
      <c r="FMJ10" s="63"/>
      <c r="FMK10" s="298"/>
      <c r="FML10" s="299"/>
      <c r="FMM10" s="81"/>
      <c r="FMN10" s="63"/>
      <c r="FMO10" s="298"/>
      <c r="FMP10" s="299"/>
      <c r="FMQ10" s="81"/>
      <c r="FMR10" s="63"/>
      <c r="FMS10" s="298"/>
      <c r="FMT10" s="299"/>
      <c r="FMU10" s="81"/>
      <c r="FMV10" s="63"/>
      <c r="FMW10" s="298"/>
      <c r="FMX10" s="299"/>
      <c r="FMY10" s="81"/>
      <c r="FMZ10" s="63"/>
      <c r="FNA10" s="298"/>
      <c r="FNB10" s="299"/>
      <c r="FNC10" s="81"/>
      <c r="FND10" s="63"/>
      <c r="FNE10" s="298"/>
      <c r="FNF10" s="299"/>
      <c r="FNG10" s="81"/>
      <c r="FNH10" s="63"/>
      <c r="FNI10" s="298"/>
      <c r="FNJ10" s="299"/>
      <c r="FNK10" s="81"/>
      <c r="FNL10" s="63"/>
      <c r="FNM10" s="298"/>
      <c r="FNN10" s="299"/>
      <c r="FNO10" s="81"/>
      <c r="FNP10" s="63"/>
      <c r="FNQ10" s="298"/>
      <c r="FNR10" s="299"/>
      <c r="FNS10" s="81"/>
      <c r="FNT10" s="63"/>
      <c r="FNU10" s="298"/>
      <c r="FNV10" s="299"/>
      <c r="FNW10" s="81"/>
      <c r="FNX10" s="63"/>
      <c r="FNY10" s="298"/>
      <c r="FNZ10" s="299"/>
      <c r="FOA10" s="81"/>
      <c r="FOB10" s="63"/>
      <c r="FOC10" s="298"/>
      <c r="FOD10" s="299"/>
      <c r="FOE10" s="81"/>
      <c r="FOF10" s="63"/>
      <c r="FOG10" s="298"/>
      <c r="FOH10" s="299"/>
      <c r="FOI10" s="81"/>
      <c r="FOJ10" s="63"/>
      <c r="FOK10" s="298"/>
      <c r="FOL10" s="299"/>
      <c r="FOM10" s="81"/>
      <c r="FON10" s="63"/>
      <c r="FOO10" s="298"/>
      <c r="FOP10" s="299"/>
      <c r="FOQ10" s="81"/>
      <c r="FOR10" s="63"/>
      <c r="FOS10" s="298"/>
      <c r="FOT10" s="299"/>
      <c r="FOU10" s="81"/>
      <c r="FOV10" s="63"/>
      <c r="FOW10" s="298"/>
      <c r="FOX10" s="299"/>
      <c r="FOY10" s="81"/>
      <c r="FOZ10" s="63"/>
      <c r="FPA10" s="298"/>
      <c r="FPB10" s="299"/>
      <c r="FPC10" s="81"/>
      <c r="FPD10" s="63"/>
      <c r="FPE10" s="298"/>
      <c r="FPF10" s="299"/>
      <c r="FPG10" s="81"/>
      <c r="FPH10" s="63"/>
      <c r="FPI10" s="298"/>
      <c r="FPJ10" s="299"/>
      <c r="FPK10" s="81"/>
      <c r="FPL10" s="63"/>
      <c r="FPM10" s="298"/>
      <c r="FPN10" s="299"/>
      <c r="FPO10" s="81"/>
      <c r="FPP10" s="63"/>
      <c r="FPQ10" s="298"/>
      <c r="FPR10" s="299"/>
      <c r="FPS10" s="81"/>
      <c r="FPT10" s="63"/>
      <c r="FPU10" s="298"/>
      <c r="FPV10" s="299"/>
      <c r="FPW10" s="81"/>
      <c r="FPX10" s="63"/>
      <c r="FPY10" s="298"/>
      <c r="FPZ10" s="299"/>
      <c r="FQA10" s="81"/>
      <c r="FQB10" s="63"/>
      <c r="FQC10" s="298"/>
      <c r="FQD10" s="299"/>
      <c r="FQE10" s="81"/>
      <c r="FQF10" s="63"/>
      <c r="FQG10" s="298"/>
      <c r="FQH10" s="299"/>
      <c r="FQI10" s="81"/>
      <c r="FQJ10" s="63"/>
      <c r="FQK10" s="298"/>
      <c r="FQL10" s="299"/>
      <c r="FQM10" s="81"/>
      <c r="FQN10" s="63"/>
      <c r="FQO10" s="298"/>
      <c r="FQP10" s="299"/>
      <c r="FQQ10" s="81"/>
      <c r="FQR10" s="63"/>
      <c r="FQS10" s="298"/>
      <c r="FQT10" s="299"/>
      <c r="FQU10" s="81"/>
      <c r="FQV10" s="63"/>
      <c r="FQW10" s="298"/>
      <c r="FQX10" s="299"/>
      <c r="FQY10" s="81"/>
      <c r="FQZ10" s="63"/>
      <c r="FRA10" s="298"/>
      <c r="FRB10" s="299"/>
      <c r="FRC10" s="81"/>
      <c r="FRD10" s="63"/>
      <c r="FRE10" s="298"/>
      <c r="FRF10" s="299"/>
      <c r="FRG10" s="81"/>
      <c r="FRH10" s="63"/>
      <c r="FRI10" s="298"/>
      <c r="FRJ10" s="299"/>
      <c r="FRK10" s="81"/>
      <c r="FRL10" s="63"/>
      <c r="FRM10" s="298"/>
      <c r="FRN10" s="299"/>
      <c r="FRO10" s="81"/>
      <c r="FRP10" s="63"/>
      <c r="FRQ10" s="298"/>
      <c r="FRR10" s="299"/>
      <c r="FRS10" s="81"/>
      <c r="FRT10" s="63"/>
      <c r="FRU10" s="298"/>
      <c r="FRV10" s="299"/>
      <c r="FRW10" s="81"/>
      <c r="FRX10" s="63"/>
      <c r="FRY10" s="298"/>
      <c r="FRZ10" s="299"/>
      <c r="FSA10" s="81"/>
      <c r="FSB10" s="63"/>
      <c r="FSC10" s="298"/>
      <c r="FSD10" s="299"/>
      <c r="FSE10" s="81"/>
      <c r="FSF10" s="63"/>
      <c r="FSG10" s="298"/>
      <c r="FSH10" s="299"/>
      <c r="FSI10" s="81"/>
      <c r="FSJ10" s="63"/>
      <c r="FSK10" s="298"/>
      <c r="FSL10" s="299"/>
      <c r="FSM10" s="81"/>
      <c r="FSN10" s="63"/>
      <c r="FSO10" s="298"/>
      <c r="FSP10" s="299"/>
      <c r="FSQ10" s="81"/>
      <c r="FSR10" s="63"/>
      <c r="FSS10" s="298"/>
      <c r="FST10" s="299"/>
      <c r="FSU10" s="81"/>
      <c r="FSV10" s="63"/>
      <c r="FSW10" s="298"/>
      <c r="FSX10" s="299"/>
      <c r="FSY10" s="81"/>
      <c r="FSZ10" s="63"/>
      <c r="FTA10" s="298"/>
      <c r="FTB10" s="299"/>
      <c r="FTC10" s="81"/>
      <c r="FTD10" s="63"/>
      <c r="FTE10" s="298"/>
      <c r="FTF10" s="299"/>
      <c r="FTG10" s="81"/>
      <c r="FTH10" s="63"/>
      <c r="FTI10" s="298"/>
      <c r="FTJ10" s="299"/>
      <c r="FTK10" s="81"/>
      <c r="FTL10" s="63"/>
      <c r="FTM10" s="298"/>
      <c r="FTN10" s="299"/>
      <c r="FTO10" s="81"/>
      <c r="FTP10" s="63"/>
      <c r="FTQ10" s="298"/>
      <c r="FTR10" s="299"/>
      <c r="FTS10" s="81"/>
      <c r="FTT10" s="63"/>
      <c r="FTU10" s="298"/>
      <c r="FTV10" s="299"/>
      <c r="FTW10" s="81"/>
      <c r="FTX10" s="63"/>
      <c r="FTY10" s="298"/>
      <c r="FTZ10" s="299"/>
      <c r="FUA10" s="81"/>
      <c r="FUB10" s="63"/>
      <c r="FUC10" s="298"/>
      <c r="FUD10" s="299"/>
      <c r="FUE10" s="81"/>
      <c r="FUF10" s="63"/>
      <c r="FUG10" s="298"/>
      <c r="FUH10" s="299"/>
      <c r="FUI10" s="81"/>
      <c r="FUJ10" s="63"/>
      <c r="FUK10" s="298"/>
      <c r="FUL10" s="299"/>
      <c r="FUM10" s="81"/>
      <c r="FUN10" s="63"/>
      <c r="FUO10" s="298"/>
      <c r="FUP10" s="299"/>
      <c r="FUQ10" s="81"/>
      <c r="FUR10" s="63"/>
      <c r="FUS10" s="298"/>
      <c r="FUT10" s="299"/>
      <c r="FUU10" s="81"/>
      <c r="FUV10" s="63"/>
      <c r="FUW10" s="298"/>
      <c r="FUX10" s="299"/>
      <c r="FUY10" s="81"/>
      <c r="FUZ10" s="63"/>
      <c r="FVA10" s="298"/>
      <c r="FVB10" s="299"/>
      <c r="FVC10" s="81"/>
      <c r="FVD10" s="63"/>
      <c r="FVE10" s="298"/>
      <c r="FVF10" s="299"/>
      <c r="FVG10" s="81"/>
      <c r="FVH10" s="63"/>
      <c r="FVI10" s="298"/>
      <c r="FVJ10" s="299"/>
      <c r="FVK10" s="81"/>
      <c r="FVL10" s="63"/>
      <c r="FVM10" s="298"/>
      <c r="FVN10" s="299"/>
      <c r="FVO10" s="81"/>
      <c r="FVP10" s="63"/>
      <c r="FVQ10" s="298"/>
      <c r="FVR10" s="299"/>
      <c r="FVS10" s="81"/>
      <c r="FVT10" s="63"/>
      <c r="FVU10" s="298"/>
      <c r="FVV10" s="299"/>
      <c r="FVW10" s="81"/>
      <c r="FVX10" s="63"/>
      <c r="FVY10" s="298"/>
      <c r="FVZ10" s="299"/>
      <c r="FWA10" s="81"/>
      <c r="FWB10" s="63"/>
      <c r="FWC10" s="298"/>
      <c r="FWD10" s="299"/>
      <c r="FWE10" s="81"/>
      <c r="FWF10" s="63"/>
      <c r="FWG10" s="298"/>
      <c r="FWH10" s="299"/>
      <c r="FWI10" s="81"/>
      <c r="FWJ10" s="63"/>
      <c r="FWK10" s="298"/>
      <c r="FWL10" s="299"/>
      <c r="FWM10" s="81"/>
      <c r="FWN10" s="63"/>
      <c r="FWO10" s="298"/>
      <c r="FWP10" s="299"/>
      <c r="FWQ10" s="81"/>
      <c r="FWR10" s="63"/>
      <c r="FWS10" s="298"/>
      <c r="FWT10" s="299"/>
      <c r="FWU10" s="81"/>
      <c r="FWV10" s="63"/>
      <c r="FWW10" s="298"/>
      <c r="FWX10" s="299"/>
      <c r="FWY10" s="81"/>
      <c r="FWZ10" s="63"/>
      <c r="FXA10" s="298"/>
      <c r="FXB10" s="299"/>
      <c r="FXC10" s="81"/>
      <c r="FXD10" s="63"/>
      <c r="FXE10" s="298"/>
      <c r="FXF10" s="299"/>
      <c r="FXG10" s="81"/>
      <c r="FXH10" s="63"/>
      <c r="FXI10" s="298"/>
      <c r="FXJ10" s="299"/>
      <c r="FXK10" s="81"/>
      <c r="FXL10" s="63"/>
      <c r="FXM10" s="298"/>
      <c r="FXN10" s="299"/>
      <c r="FXO10" s="81"/>
      <c r="FXP10" s="63"/>
      <c r="FXQ10" s="298"/>
      <c r="FXR10" s="299"/>
      <c r="FXS10" s="81"/>
      <c r="FXT10" s="63"/>
      <c r="FXU10" s="298"/>
      <c r="FXV10" s="299"/>
      <c r="FXW10" s="81"/>
      <c r="FXX10" s="63"/>
      <c r="FXY10" s="298"/>
      <c r="FXZ10" s="299"/>
      <c r="FYA10" s="81"/>
      <c r="FYB10" s="63"/>
      <c r="FYC10" s="298"/>
      <c r="FYD10" s="299"/>
      <c r="FYE10" s="81"/>
      <c r="FYF10" s="63"/>
      <c r="FYG10" s="298"/>
      <c r="FYH10" s="299"/>
      <c r="FYI10" s="81"/>
      <c r="FYJ10" s="63"/>
      <c r="FYK10" s="298"/>
      <c r="FYL10" s="299"/>
      <c r="FYM10" s="81"/>
      <c r="FYN10" s="63"/>
      <c r="FYO10" s="298"/>
      <c r="FYP10" s="299"/>
      <c r="FYQ10" s="81"/>
      <c r="FYR10" s="63"/>
      <c r="FYS10" s="298"/>
      <c r="FYT10" s="299"/>
      <c r="FYU10" s="81"/>
      <c r="FYV10" s="63"/>
      <c r="FYW10" s="298"/>
      <c r="FYX10" s="299"/>
      <c r="FYY10" s="81"/>
      <c r="FYZ10" s="63"/>
      <c r="FZA10" s="298"/>
      <c r="FZB10" s="299"/>
      <c r="FZC10" s="81"/>
      <c r="FZD10" s="63"/>
      <c r="FZE10" s="298"/>
      <c r="FZF10" s="299"/>
      <c r="FZG10" s="81"/>
      <c r="FZH10" s="63"/>
      <c r="FZI10" s="298"/>
      <c r="FZJ10" s="299"/>
      <c r="FZK10" s="81"/>
      <c r="FZL10" s="63"/>
      <c r="FZM10" s="298"/>
      <c r="FZN10" s="299"/>
      <c r="FZO10" s="81"/>
      <c r="FZP10" s="63"/>
      <c r="FZQ10" s="298"/>
      <c r="FZR10" s="299"/>
      <c r="FZS10" s="81"/>
      <c r="FZT10" s="63"/>
      <c r="FZU10" s="298"/>
      <c r="FZV10" s="299"/>
      <c r="FZW10" s="81"/>
      <c r="FZX10" s="63"/>
      <c r="FZY10" s="298"/>
      <c r="FZZ10" s="299"/>
      <c r="GAA10" s="81"/>
      <c r="GAB10" s="63"/>
      <c r="GAC10" s="298"/>
      <c r="GAD10" s="299"/>
      <c r="GAE10" s="81"/>
      <c r="GAF10" s="63"/>
      <c r="GAG10" s="298"/>
      <c r="GAH10" s="299"/>
      <c r="GAI10" s="81"/>
      <c r="GAJ10" s="63"/>
      <c r="GAK10" s="298"/>
      <c r="GAL10" s="299"/>
      <c r="GAM10" s="81"/>
      <c r="GAN10" s="63"/>
      <c r="GAO10" s="298"/>
      <c r="GAP10" s="299"/>
      <c r="GAQ10" s="81"/>
      <c r="GAR10" s="63"/>
      <c r="GAS10" s="298"/>
      <c r="GAT10" s="299"/>
      <c r="GAU10" s="81"/>
      <c r="GAV10" s="63"/>
      <c r="GAW10" s="298"/>
      <c r="GAX10" s="299"/>
      <c r="GAY10" s="81"/>
      <c r="GAZ10" s="63"/>
      <c r="GBA10" s="298"/>
      <c r="GBB10" s="299"/>
      <c r="GBC10" s="81"/>
      <c r="GBD10" s="63"/>
      <c r="GBE10" s="298"/>
      <c r="GBF10" s="299"/>
      <c r="GBG10" s="81"/>
      <c r="GBH10" s="63"/>
      <c r="GBI10" s="298"/>
      <c r="GBJ10" s="299"/>
      <c r="GBK10" s="81"/>
      <c r="GBL10" s="63"/>
      <c r="GBM10" s="298"/>
      <c r="GBN10" s="299"/>
      <c r="GBO10" s="81"/>
      <c r="GBP10" s="63"/>
      <c r="GBQ10" s="298"/>
      <c r="GBR10" s="299"/>
      <c r="GBS10" s="81"/>
      <c r="GBT10" s="63"/>
      <c r="GBU10" s="298"/>
      <c r="GBV10" s="299"/>
      <c r="GBW10" s="81"/>
      <c r="GBX10" s="63"/>
      <c r="GBY10" s="298"/>
      <c r="GBZ10" s="299"/>
      <c r="GCA10" s="81"/>
      <c r="GCB10" s="63"/>
      <c r="GCC10" s="298"/>
      <c r="GCD10" s="299"/>
      <c r="GCE10" s="81"/>
      <c r="GCF10" s="63"/>
      <c r="GCG10" s="298"/>
      <c r="GCH10" s="299"/>
      <c r="GCI10" s="81"/>
      <c r="GCJ10" s="63"/>
      <c r="GCK10" s="298"/>
      <c r="GCL10" s="299"/>
      <c r="GCM10" s="81"/>
      <c r="GCN10" s="63"/>
      <c r="GCO10" s="298"/>
      <c r="GCP10" s="299"/>
      <c r="GCQ10" s="81"/>
      <c r="GCR10" s="63"/>
      <c r="GCS10" s="298"/>
      <c r="GCT10" s="299"/>
      <c r="GCU10" s="81"/>
      <c r="GCV10" s="63"/>
      <c r="GCW10" s="298"/>
      <c r="GCX10" s="299"/>
      <c r="GCY10" s="81"/>
      <c r="GCZ10" s="63"/>
      <c r="GDA10" s="298"/>
      <c r="GDB10" s="299"/>
      <c r="GDC10" s="81"/>
      <c r="GDD10" s="63"/>
      <c r="GDE10" s="298"/>
      <c r="GDF10" s="299"/>
      <c r="GDG10" s="81"/>
      <c r="GDH10" s="63"/>
      <c r="GDI10" s="298"/>
      <c r="GDJ10" s="299"/>
      <c r="GDK10" s="81"/>
      <c r="GDL10" s="63"/>
      <c r="GDM10" s="298"/>
      <c r="GDN10" s="299"/>
      <c r="GDO10" s="81"/>
      <c r="GDP10" s="63"/>
      <c r="GDQ10" s="298"/>
      <c r="GDR10" s="299"/>
      <c r="GDS10" s="81"/>
      <c r="GDT10" s="63"/>
      <c r="GDU10" s="298"/>
      <c r="GDV10" s="299"/>
      <c r="GDW10" s="81"/>
      <c r="GDX10" s="63"/>
      <c r="GDY10" s="298"/>
      <c r="GDZ10" s="299"/>
      <c r="GEA10" s="81"/>
      <c r="GEB10" s="63"/>
      <c r="GEC10" s="298"/>
      <c r="GED10" s="299"/>
      <c r="GEE10" s="81"/>
      <c r="GEF10" s="63"/>
      <c r="GEG10" s="298"/>
      <c r="GEH10" s="299"/>
      <c r="GEI10" s="81"/>
      <c r="GEJ10" s="63"/>
      <c r="GEK10" s="298"/>
      <c r="GEL10" s="299"/>
      <c r="GEM10" s="81"/>
      <c r="GEN10" s="63"/>
      <c r="GEO10" s="298"/>
      <c r="GEP10" s="299"/>
      <c r="GEQ10" s="81"/>
      <c r="GER10" s="63"/>
      <c r="GES10" s="298"/>
      <c r="GET10" s="299"/>
      <c r="GEU10" s="81"/>
      <c r="GEV10" s="63"/>
      <c r="GEW10" s="298"/>
      <c r="GEX10" s="299"/>
      <c r="GEY10" s="81"/>
      <c r="GEZ10" s="63"/>
      <c r="GFA10" s="298"/>
      <c r="GFB10" s="299"/>
      <c r="GFC10" s="81"/>
      <c r="GFD10" s="63"/>
      <c r="GFE10" s="298"/>
      <c r="GFF10" s="299"/>
      <c r="GFG10" s="81"/>
      <c r="GFH10" s="63"/>
      <c r="GFI10" s="298"/>
      <c r="GFJ10" s="299"/>
      <c r="GFK10" s="81"/>
      <c r="GFL10" s="63"/>
      <c r="GFM10" s="298"/>
      <c r="GFN10" s="299"/>
      <c r="GFO10" s="81"/>
      <c r="GFP10" s="63"/>
      <c r="GFQ10" s="298"/>
      <c r="GFR10" s="299"/>
      <c r="GFS10" s="81"/>
      <c r="GFT10" s="63"/>
      <c r="GFU10" s="298"/>
      <c r="GFV10" s="299"/>
      <c r="GFW10" s="81"/>
      <c r="GFX10" s="63"/>
      <c r="GFY10" s="298"/>
      <c r="GFZ10" s="299"/>
      <c r="GGA10" s="81"/>
      <c r="GGB10" s="63"/>
      <c r="GGC10" s="298"/>
      <c r="GGD10" s="299"/>
      <c r="GGE10" s="81"/>
      <c r="GGF10" s="63"/>
      <c r="GGG10" s="298"/>
      <c r="GGH10" s="299"/>
      <c r="GGI10" s="81"/>
      <c r="GGJ10" s="63"/>
      <c r="GGK10" s="298"/>
      <c r="GGL10" s="299"/>
      <c r="GGM10" s="81"/>
      <c r="GGN10" s="63"/>
      <c r="GGO10" s="298"/>
      <c r="GGP10" s="299"/>
      <c r="GGQ10" s="81"/>
      <c r="GGR10" s="63"/>
      <c r="GGS10" s="298"/>
      <c r="GGT10" s="299"/>
      <c r="GGU10" s="81"/>
      <c r="GGV10" s="63"/>
      <c r="GGW10" s="298"/>
      <c r="GGX10" s="299"/>
      <c r="GGY10" s="81"/>
      <c r="GGZ10" s="63"/>
      <c r="GHA10" s="298"/>
      <c r="GHB10" s="299"/>
      <c r="GHC10" s="81"/>
      <c r="GHD10" s="63"/>
      <c r="GHE10" s="298"/>
      <c r="GHF10" s="299"/>
      <c r="GHG10" s="81"/>
      <c r="GHH10" s="63"/>
      <c r="GHI10" s="298"/>
      <c r="GHJ10" s="299"/>
      <c r="GHK10" s="81"/>
      <c r="GHL10" s="63"/>
      <c r="GHM10" s="298"/>
      <c r="GHN10" s="299"/>
      <c r="GHO10" s="81"/>
      <c r="GHP10" s="63"/>
      <c r="GHQ10" s="298"/>
      <c r="GHR10" s="299"/>
      <c r="GHS10" s="81"/>
      <c r="GHT10" s="63"/>
      <c r="GHU10" s="298"/>
      <c r="GHV10" s="299"/>
      <c r="GHW10" s="81"/>
      <c r="GHX10" s="63"/>
      <c r="GHY10" s="298"/>
      <c r="GHZ10" s="299"/>
      <c r="GIA10" s="81"/>
      <c r="GIB10" s="63"/>
      <c r="GIC10" s="298"/>
      <c r="GID10" s="299"/>
      <c r="GIE10" s="81"/>
      <c r="GIF10" s="63"/>
      <c r="GIG10" s="298"/>
      <c r="GIH10" s="299"/>
      <c r="GII10" s="81"/>
      <c r="GIJ10" s="63"/>
      <c r="GIK10" s="298"/>
      <c r="GIL10" s="299"/>
      <c r="GIM10" s="81"/>
      <c r="GIN10" s="63"/>
      <c r="GIO10" s="298"/>
      <c r="GIP10" s="299"/>
      <c r="GIQ10" s="81"/>
      <c r="GIR10" s="63"/>
      <c r="GIS10" s="298"/>
      <c r="GIT10" s="299"/>
      <c r="GIU10" s="81"/>
      <c r="GIV10" s="63"/>
      <c r="GIW10" s="298"/>
      <c r="GIX10" s="299"/>
      <c r="GIY10" s="81"/>
      <c r="GIZ10" s="63"/>
      <c r="GJA10" s="298"/>
      <c r="GJB10" s="299"/>
      <c r="GJC10" s="81"/>
      <c r="GJD10" s="63"/>
      <c r="GJE10" s="298"/>
      <c r="GJF10" s="299"/>
      <c r="GJG10" s="81"/>
      <c r="GJH10" s="63"/>
      <c r="GJI10" s="298"/>
      <c r="GJJ10" s="299"/>
      <c r="GJK10" s="81"/>
      <c r="GJL10" s="63"/>
      <c r="GJM10" s="298"/>
      <c r="GJN10" s="299"/>
      <c r="GJO10" s="81"/>
      <c r="GJP10" s="63"/>
      <c r="GJQ10" s="298"/>
      <c r="GJR10" s="299"/>
      <c r="GJS10" s="81"/>
      <c r="GJT10" s="63"/>
      <c r="GJU10" s="298"/>
      <c r="GJV10" s="299"/>
      <c r="GJW10" s="81"/>
      <c r="GJX10" s="63"/>
      <c r="GJY10" s="298"/>
      <c r="GJZ10" s="299"/>
      <c r="GKA10" s="81"/>
      <c r="GKB10" s="63"/>
      <c r="GKC10" s="298"/>
      <c r="GKD10" s="299"/>
      <c r="GKE10" s="81"/>
      <c r="GKF10" s="63"/>
      <c r="GKG10" s="298"/>
      <c r="GKH10" s="299"/>
      <c r="GKI10" s="81"/>
      <c r="GKJ10" s="63"/>
      <c r="GKK10" s="298"/>
      <c r="GKL10" s="299"/>
      <c r="GKM10" s="81"/>
      <c r="GKN10" s="63"/>
      <c r="GKO10" s="298"/>
      <c r="GKP10" s="299"/>
      <c r="GKQ10" s="81"/>
      <c r="GKR10" s="63"/>
      <c r="GKS10" s="298"/>
      <c r="GKT10" s="299"/>
      <c r="GKU10" s="81"/>
      <c r="GKV10" s="63"/>
      <c r="GKW10" s="298"/>
      <c r="GKX10" s="299"/>
      <c r="GKY10" s="81"/>
      <c r="GKZ10" s="63"/>
      <c r="GLA10" s="298"/>
      <c r="GLB10" s="299"/>
      <c r="GLC10" s="81"/>
      <c r="GLD10" s="63"/>
      <c r="GLE10" s="298"/>
      <c r="GLF10" s="299"/>
      <c r="GLG10" s="81"/>
      <c r="GLH10" s="63"/>
      <c r="GLI10" s="298"/>
      <c r="GLJ10" s="299"/>
      <c r="GLK10" s="81"/>
      <c r="GLL10" s="63"/>
      <c r="GLM10" s="298"/>
      <c r="GLN10" s="299"/>
      <c r="GLO10" s="81"/>
      <c r="GLP10" s="63"/>
      <c r="GLQ10" s="298"/>
      <c r="GLR10" s="299"/>
      <c r="GLS10" s="81"/>
      <c r="GLT10" s="63"/>
      <c r="GLU10" s="298"/>
      <c r="GLV10" s="299"/>
      <c r="GLW10" s="81"/>
      <c r="GLX10" s="63"/>
      <c r="GLY10" s="298"/>
      <c r="GLZ10" s="299"/>
      <c r="GMA10" s="81"/>
      <c r="GMB10" s="63"/>
      <c r="GMC10" s="298"/>
      <c r="GMD10" s="299"/>
      <c r="GME10" s="81"/>
      <c r="GMF10" s="63"/>
      <c r="GMG10" s="298"/>
      <c r="GMH10" s="299"/>
      <c r="GMI10" s="81"/>
      <c r="GMJ10" s="63"/>
      <c r="GMK10" s="298"/>
      <c r="GML10" s="299"/>
      <c r="GMM10" s="81"/>
      <c r="GMN10" s="63"/>
      <c r="GMO10" s="298"/>
      <c r="GMP10" s="299"/>
      <c r="GMQ10" s="81"/>
      <c r="GMR10" s="63"/>
      <c r="GMS10" s="298"/>
      <c r="GMT10" s="299"/>
      <c r="GMU10" s="81"/>
      <c r="GMV10" s="63"/>
      <c r="GMW10" s="298"/>
      <c r="GMX10" s="299"/>
      <c r="GMY10" s="81"/>
      <c r="GMZ10" s="63"/>
      <c r="GNA10" s="298"/>
      <c r="GNB10" s="299"/>
      <c r="GNC10" s="81"/>
      <c r="GND10" s="63"/>
      <c r="GNE10" s="298"/>
      <c r="GNF10" s="299"/>
      <c r="GNG10" s="81"/>
      <c r="GNH10" s="63"/>
      <c r="GNI10" s="298"/>
      <c r="GNJ10" s="299"/>
      <c r="GNK10" s="81"/>
      <c r="GNL10" s="63"/>
      <c r="GNM10" s="298"/>
      <c r="GNN10" s="299"/>
      <c r="GNO10" s="81"/>
      <c r="GNP10" s="63"/>
      <c r="GNQ10" s="298"/>
      <c r="GNR10" s="299"/>
      <c r="GNS10" s="81"/>
      <c r="GNT10" s="63"/>
      <c r="GNU10" s="298"/>
      <c r="GNV10" s="299"/>
      <c r="GNW10" s="81"/>
      <c r="GNX10" s="63"/>
      <c r="GNY10" s="298"/>
      <c r="GNZ10" s="299"/>
      <c r="GOA10" s="81"/>
      <c r="GOB10" s="63"/>
      <c r="GOC10" s="298"/>
      <c r="GOD10" s="299"/>
      <c r="GOE10" s="81"/>
      <c r="GOF10" s="63"/>
      <c r="GOG10" s="298"/>
      <c r="GOH10" s="299"/>
      <c r="GOI10" s="81"/>
      <c r="GOJ10" s="63"/>
      <c r="GOK10" s="298"/>
      <c r="GOL10" s="299"/>
      <c r="GOM10" s="81"/>
      <c r="GON10" s="63"/>
      <c r="GOO10" s="298"/>
      <c r="GOP10" s="299"/>
      <c r="GOQ10" s="81"/>
      <c r="GOR10" s="63"/>
      <c r="GOS10" s="298"/>
      <c r="GOT10" s="299"/>
      <c r="GOU10" s="81"/>
      <c r="GOV10" s="63"/>
      <c r="GOW10" s="298"/>
      <c r="GOX10" s="299"/>
      <c r="GOY10" s="81"/>
      <c r="GOZ10" s="63"/>
      <c r="GPA10" s="298"/>
      <c r="GPB10" s="299"/>
      <c r="GPC10" s="81"/>
      <c r="GPD10" s="63"/>
      <c r="GPE10" s="298"/>
      <c r="GPF10" s="299"/>
      <c r="GPG10" s="81"/>
      <c r="GPH10" s="63"/>
      <c r="GPI10" s="298"/>
      <c r="GPJ10" s="299"/>
      <c r="GPK10" s="81"/>
      <c r="GPL10" s="63"/>
      <c r="GPM10" s="298"/>
      <c r="GPN10" s="299"/>
      <c r="GPO10" s="81"/>
      <c r="GPP10" s="63"/>
      <c r="GPQ10" s="298"/>
      <c r="GPR10" s="299"/>
      <c r="GPS10" s="81"/>
      <c r="GPT10" s="63"/>
      <c r="GPU10" s="298"/>
      <c r="GPV10" s="299"/>
      <c r="GPW10" s="81"/>
      <c r="GPX10" s="63"/>
      <c r="GPY10" s="298"/>
      <c r="GPZ10" s="299"/>
      <c r="GQA10" s="81"/>
      <c r="GQB10" s="63"/>
      <c r="GQC10" s="298"/>
      <c r="GQD10" s="299"/>
      <c r="GQE10" s="81"/>
      <c r="GQF10" s="63"/>
      <c r="GQG10" s="298"/>
      <c r="GQH10" s="299"/>
      <c r="GQI10" s="81"/>
      <c r="GQJ10" s="63"/>
      <c r="GQK10" s="298"/>
      <c r="GQL10" s="299"/>
      <c r="GQM10" s="81"/>
      <c r="GQN10" s="63"/>
      <c r="GQO10" s="298"/>
      <c r="GQP10" s="299"/>
      <c r="GQQ10" s="81"/>
      <c r="GQR10" s="63"/>
      <c r="GQS10" s="298"/>
      <c r="GQT10" s="299"/>
      <c r="GQU10" s="81"/>
      <c r="GQV10" s="63"/>
      <c r="GQW10" s="298"/>
      <c r="GQX10" s="299"/>
      <c r="GQY10" s="81"/>
      <c r="GQZ10" s="63"/>
      <c r="GRA10" s="298"/>
      <c r="GRB10" s="299"/>
      <c r="GRC10" s="81"/>
      <c r="GRD10" s="63"/>
      <c r="GRE10" s="298"/>
      <c r="GRF10" s="299"/>
      <c r="GRG10" s="81"/>
      <c r="GRH10" s="63"/>
      <c r="GRI10" s="298"/>
      <c r="GRJ10" s="299"/>
      <c r="GRK10" s="81"/>
      <c r="GRL10" s="63"/>
      <c r="GRM10" s="298"/>
      <c r="GRN10" s="299"/>
      <c r="GRO10" s="81"/>
      <c r="GRP10" s="63"/>
      <c r="GRQ10" s="298"/>
      <c r="GRR10" s="299"/>
      <c r="GRS10" s="81"/>
      <c r="GRT10" s="63"/>
      <c r="GRU10" s="298"/>
      <c r="GRV10" s="299"/>
      <c r="GRW10" s="81"/>
      <c r="GRX10" s="63"/>
      <c r="GRY10" s="298"/>
      <c r="GRZ10" s="299"/>
      <c r="GSA10" s="81"/>
      <c r="GSB10" s="63"/>
      <c r="GSC10" s="298"/>
      <c r="GSD10" s="299"/>
      <c r="GSE10" s="81"/>
      <c r="GSF10" s="63"/>
      <c r="GSG10" s="298"/>
      <c r="GSH10" s="299"/>
      <c r="GSI10" s="81"/>
      <c r="GSJ10" s="63"/>
      <c r="GSK10" s="298"/>
      <c r="GSL10" s="299"/>
      <c r="GSM10" s="81"/>
      <c r="GSN10" s="63"/>
      <c r="GSO10" s="298"/>
      <c r="GSP10" s="299"/>
      <c r="GSQ10" s="81"/>
      <c r="GSR10" s="63"/>
      <c r="GSS10" s="298"/>
      <c r="GST10" s="299"/>
      <c r="GSU10" s="81"/>
      <c r="GSV10" s="63"/>
      <c r="GSW10" s="298"/>
      <c r="GSX10" s="299"/>
      <c r="GSY10" s="81"/>
      <c r="GSZ10" s="63"/>
      <c r="GTA10" s="298"/>
      <c r="GTB10" s="299"/>
      <c r="GTC10" s="81"/>
      <c r="GTD10" s="63"/>
      <c r="GTE10" s="298"/>
      <c r="GTF10" s="299"/>
      <c r="GTG10" s="81"/>
      <c r="GTH10" s="63"/>
      <c r="GTI10" s="298"/>
      <c r="GTJ10" s="299"/>
      <c r="GTK10" s="81"/>
      <c r="GTL10" s="63"/>
      <c r="GTM10" s="298"/>
      <c r="GTN10" s="299"/>
      <c r="GTO10" s="81"/>
      <c r="GTP10" s="63"/>
      <c r="GTQ10" s="298"/>
      <c r="GTR10" s="299"/>
      <c r="GTS10" s="81"/>
      <c r="GTT10" s="63"/>
      <c r="GTU10" s="298"/>
      <c r="GTV10" s="299"/>
      <c r="GTW10" s="81"/>
      <c r="GTX10" s="63"/>
      <c r="GTY10" s="298"/>
      <c r="GTZ10" s="299"/>
      <c r="GUA10" s="81"/>
      <c r="GUB10" s="63"/>
      <c r="GUC10" s="298"/>
      <c r="GUD10" s="299"/>
      <c r="GUE10" s="81"/>
      <c r="GUF10" s="63"/>
      <c r="GUG10" s="298"/>
      <c r="GUH10" s="299"/>
      <c r="GUI10" s="81"/>
      <c r="GUJ10" s="63"/>
      <c r="GUK10" s="298"/>
      <c r="GUL10" s="299"/>
      <c r="GUM10" s="81"/>
      <c r="GUN10" s="63"/>
      <c r="GUO10" s="298"/>
      <c r="GUP10" s="299"/>
      <c r="GUQ10" s="81"/>
      <c r="GUR10" s="63"/>
      <c r="GUS10" s="298"/>
      <c r="GUT10" s="299"/>
      <c r="GUU10" s="81"/>
      <c r="GUV10" s="63"/>
      <c r="GUW10" s="298"/>
      <c r="GUX10" s="299"/>
      <c r="GUY10" s="81"/>
      <c r="GUZ10" s="63"/>
      <c r="GVA10" s="298"/>
      <c r="GVB10" s="299"/>
      <c r="GVC10" s="81"/>
      <c r="GVD10" s="63"/>
      <c r="GVE10" s="298"/>
      <c r="GVF10" s="299"/>
      <c r="GVG10" s="81"/>
      <c r="GVH10" s="63"/>
      <c r="GVI10" s="298"/>
      <c r="GVJ10" s="299"/>
      <c r="GVK10" s="81"/>
      <c r="GVL10" s="63"/>
      <c r="GVM10" s="298"/>
      <c r="GVN10" s="299"/>
      <c r="GVO10" s="81"/>
      <c r="GVP10" s="63"/>
      <c r="GVQ10" s="298"/>
      <c r="GVR10" s="299"/>
      <c r="GVS10" s="81"/>
      <c r="GVT10" s="63"/>
      <c r="GVU10" s="298"/>
      <c r="GVV10" s="299"/>
      <c r="GVW10" s="81"/>
      <c r="GVX10" s="63"/>
      <c r="GVY10" s="298"/>
      <c r="GVZ10" s="299"/>
      <c r="GWA10" s="81"/>
      <c r="GWB10" s="63"/>
      <c r="GWC10" s="298"/>
      <c r="GWD10" s="299"/>
      <c r="GWE10" s="81"/>
      <c r="GWF10" s="63"/>
      <c r="GWG10" s="298"/>
      <c r="GWH10" s="299"/>
      <c r="GWI10" s="81"/>
      <c r="GWJ10" s="63"/>
      <c r="GWK10" s="298"/>
      <c r="GWL10" s="299"/>
      <c r="GWM10" s="81"/>
      <c r="GWN10" s="63"/>
      <c r="GWO10" s="298"/>
      <c r="GWP10" s="299"/>
      <c r="GWQ10" s="81"/>
      <c r="GWR10" s="63"/>
      <c r="GWS10" s="298"/>
      <c r="GWT10" s="299"/>
      <c r="GWU10" s="81"/>
      <c r="GWV10" s="63"/>
      <c r="GWW10" s="298"/>
      <c r="GWX10" s="299"/>
      <c r="GWY10" s="81"/>
      <c r="GWZ10" s="63"/>
      <c r="GXA10" s="298"/>
      <c r="GXB10" s="299"/>
      <c r="GXC10" s="81"/>
      <c r="GXD10" s="63"/>
      <c r="GXE10" s="298"/>
      <c r="GXF10" s="299"/>
      <c r="GXG10" s="81"/>
      <c r="GXH10" s="63"/>
      <c r="GXI10" s="298"/>
      <c r="GXJ10" s="299"/>
      <c r="GXK10" s="81"/>
      <c r="GXL10" s="63"/>
      <c r="GXM10" s="298"/>
      <c r="GXN10" s="299"/>
      <c r="GXO10" s="81"/>
      <c r="GXP10" s="63"/>
      <c r="GXQ10" s="298"/>
      <c r="GXR10" s="299"/>
      <c r="GXS10" s="81"/>
      <c r="GXT10" s="63"/>
      <c r="GXU10" s="298"/>
      <c r="GXV10" s="299"/>
      <c r="GXW10" s="81"/>
      <c r="GXX10" s="63"/>
      <c r="GXY10" s="298"/>
      <c r="GXZ10" s="299"/>
      <c r="GYA10" s="81"/>
      <c r="GYB10" s="63"/>
      <c r="GYC10" s="298"/>
      <c r="GYD10" s="299"/>
      <c r="GYE10" s="81"/>
      <c r="GYF10" s="63"/>
      <c r="GYG10" s="298"/>
      <c r="GYH10" s="299"/>
      <c r="GYI10" s="81"/>
      <c r="GYJ10" s="63"/>
      <c r="GYK10" s="298"/>
      <c r="GYL10" s="299"/>
      <c r="GYM10" s="81"/>
      <c r="GYN10" s="63"/>
      <c r="GYO10" s="298"/>
      <c r="GYP10" s="299"/>
      <c r="GYQ10" s="81"/>
      <c r="GYR10" s="63"/>
      <c r="GYS10" s="298"/>
      <c r="GYT10" s="299"/>
      <c r="GYU10" s="81"/>
      <c r="GYV10" s="63"/>
      <c r="GYW10" s="298"/>
      <c r="GYX10" s="299"/>
      <c r="GYY10" s="81"/>
      <c r="GYZ10" s="63"/>
      <c r="GZA10" s="298"/>
      <c r="GZB10" s="299"/>
      <c r="GZC10" s="81"/>
      <c r="GZD10" s="63"/>
      <c r="GZE10" s="298"/>
      <c r="GZF10" s="299"/>
      <c r="GZG10" s="81"/>
      <c r="GZH10" s="63"/>
      <c r="GZI10" s="298"/>
      <c r="GZJ10" s="299"/>
      <c r="GZK10" s="81"/>
      <c r="GZL10" s="63"/>
      <c r="GZM10" s="298"/>
      <c r="GZN10" s="299"/>
      <c r="GZO10" s="81"/>
      <c r="GZP10" s="63"/>
      <c r="GZQ10" s="298"/>
      <c r="GZR10" s="299"/>
      <c r="GZS10" s="81"/>
      <c r="GZT10" s="63"/>
      <c r="GZU10" s="298"/>
      <c r="GZV10" s="299"/>
      <c r="GZW10" s="81"/>
      <c r="GZX10" s="63"/>
      <c r="GZY10" s="298"/>
      <c r="GZZ10" s="299"/>
      <c r="HAA10" s="81"/>
      <c r="HAB10" s="63"/>
      <c r="HAC10" s="298"/>
      <c r="HAD10" s="299"/>
      <c r="HAE10" s="81"/>
      <c r="HAF10" s="63"/>
      <c r="HAG10" s="298"/>
      <c r="HAH10" s="299"/>
      <c r="HAI10" s="81"/>
      <c r="HAJ10" s="63"/>
      <c r="HAK10" s="298"/>
      <c r="HAL10" s="299"/>
      <c r="HAM10" s="81"/>
      <c r="HAN10" s="63"/>
      <c r="HAO10" s="298"/>
      <c r="HAP10" s="299"/>
      <c r="HAQ10" s="81"/>
      <c r="HAR10" s="63"/>
      <c r="HAS10" s="298"/>
      <c r="HAT10" s="299"/>
      <c r="HAU10" s="81"/>
      <c r="HAV10" s="63"/>
      <c r="HAW10" s="298"/>
      <c r="HAX10" s="299"/>
      <c r="HAY10" s="81"/>
      <c r="HAZ10" s="63"/>
      <c r="HBA10" s="298"/>
      <c r="HBB10" s="299"/>
      <c r="HBC10" s="81"/>
      <c r="HBD10" s="63"/>
      <c r="HBE10" s="298"/>
      <c r="HBF10" s="299"/>
      <c r="HBG10" s="81"/>
      <c r="HBH10" s="63"/>
      <c r="HBI10" s="298"/>
      <c r="HBJ10" s="299"/>
      <c r="HBK10" s="81"/>
      <c r="HBL10" s="63"/>
      <c r="HBM10" s="298"/>
      <c r="HBN10" s="299"/>
      <c r="HBO10" s="81"/>
      <c r="HBP10" s="63"/>
      <c r="HBQ10" s="298"/>
      <c r="HBR10" s="299"/>
      <c r="HBS10" s="81"/>
      <c r="HBT10" s="63"/>
      <c r="HBU10" s="298"/>
      <c r="HBV10" s="299"/>
      <c r="HBW10" s="81"/>
      <c r="HBX10" s="63"/>
      <c r="HBY10" s="298"/>
      <c r="HBZ10" s="299"/>
      <c r="HCA10" s="81"/>
      <c r="HCB10" s="63"/>
      <c r="HCC10" s="298"/>
      <c r="HCD10" s="299"/>
      <c r="HCE10" s="81"/>
      <c r="HCF10" s="63"/>
      <c r="HCG10" s="298"/>
      <c r="HCH10" s="299"/>
      <c r="HCI10" s="81"/>
      <c r="HCJ10" s="63"/>
      <c r="HCK10" s="298"/>
      <c r="HCL10" s="299"/>
      <c r="HCM10" s="81"/>
      <c r="HCN10" s="63"/>
      <c r="HCO10" s="298"/>
      <c r="HCP10" s="299"/>
      <c r="HCQ10" s="81"/>
      <c r="HCR10" s="63"/>
      <c r="HCS10" s="298"/>
      <c r="HCT10" s="299"/>
      <c r="HCU10" s="81"/>
      <c r="HCV10" s="63"/>
      <c r="HCW10" s="298"/>
      <c r="HCX10" s="299"/>
      <c r="HCY10" s="81"/>
      <c r="HCZ10" s="63"/>
      <c r="HDA10" s="298"/>
      <c r="HDB10" s="299"/>
      <c r="HDC10" s="81"/>
      <c r="HDD10" s="63"/>
      <c r="HDE10" s="298"/>
      <c r="HDF10" s="299"/>
      <c r="HDG10" s="81"/>
      <c r="HDH10" s="63"/>
      <c r="HDI10" s="298"/>
      <c r="HDJ10" s="299"/>
      <c r="HDK10" s="81"/>
      <c r="HDL10" s="63"/>
      <c r="HDM10" s="298"/>
      <c r="HDN10" s="299"/>
      <c r="HDO10" s="81"/>
      <c r="HDP10" s="63"/>
      <c r="HDQ10" s="298"/>
      <c r="HDR10" s="299"/>
      <c r="HDS10" s="81"/>
      <c r="HDT10" s="63"/>
      <c r="HDU10" s="298"/>
      <c r="HDV10" s="299"/>
      <c r="HDW10" s="81"/>
      <c r="HDX10" s="63"/>
      <c r="HDY10" s="298"/>
      <c r="HDZ10" s="299"/>
      <c r="HEA10" s="81"/>
      <c r="HEB10" s="63"/>
      <c r="HEC10" s="298"/>
      <c r="HED10" s="299"/>
      <c r="HEE10" s="81"/>
      <c r="HEF10" s="63"/>
      <c r="HEG10" s="298"/>
      <c r="HEH10" s="299"/>
      <c r="HEI10" s="81"/>
      <c r="HEJ10" s="63"/>
      <c r="HEK10" s="298"/>
      <c r="HEL10" s="299"/>
      <c r="HEM10" s="81"/>
      <c r="HEN10" s="63"/>
      <c r="HEO10" s="298"/>
      <c r="HEP10" s="299"/>
      <c r="HEQ10" s="81"/>
      <c r="HER10" s="63"/>
      <c r="HES10" s="298"/>
      <c r="HET10" s="299"/>
      <c r="HEU10" s="81"/>
      <c r="HEV10" s="63"/>
      <c r="HEW10" s="298"/>
      <c r="HEX10" s="299"/>
      <c r="HEY10" s="81"/>
      <c r="HEZ10" s="63"/>
      <c r="HFA10" s="298"/>
      <c r="HFB10" s="299"/>
      <c r="HFC10" s="81"/>
      <c r="HFD10" s="63"/>
      <c r="HFE10" s="298"/>
      <c r="HFF10" s="299"/>
      <c r="HFG10" s="81"/>
      <c r="HFH10" s="63"/>
      <c r="HFI10" s="298"/>
      <c r="HFJ10" s="299"/>
      <c r="HFK10" s="81"/>
      <c r="HFL10" s="63"/>
      <c r="HFM10" s="298"/>
      <c r="HFN10" s="299"/>
      <c r="HFO10" s="81"/>
      <c r="HFP10" s="63"/>
      <c r="HFQ10" s="298"/>
      <c r="HFR10" s="299"/>
      <c r="HFS10" s="81"/>
      <c r="HFT10" s="63"/>
      <c r="HFU10" s="298"/>
      <c r="HFV10" s="299"/>
      <c r="HFW10" s="81"/>
      <c r="HFX10" s="63"/>
      <c r="HFY10" s="298"/>
      <c r="HFZ10" s="299"/>
      <c r="HGA10" s="81"/>
      <c r="HGB10" s="63"/>
      <c r="HGC10" s="298"/>
      <c r="HGD10" s="299"/>
      <c r="HGE10" s="81"/>
      <c r="HGF10" s="63"/>
      <c r="HGG10" s="298"/>
      <c r="HGH10" s="299"/>
      <c r="HGI10" s="81"/>
      <c r="HGJ10" s="63"/>
      <c r="HGK10" s="298"/>
      <c r="HGL10" s="299"/>
      <c r="HGM10" s="81"/>
      <c r="HGN10" s="63"/>
      <c r="HGO10" s="298"/>
      <c r="HGP10" s="299"/>
      <c r="HGQ10" s="81"/>
      <c r="HGR10" s="63"/>
      <c r="HGS10" s="298"/>
      <c r="HGT10" s="299"/>
      <c r="HGU10" s="81"/>
      <c r="HGV10" s="63"/>
      <c r="HGW10" s="298"/>
      <c r="HGX10" s="299"/>
      <c r="HGY10" s="81"/>
      <c r="HGZ10" s="63"/>
      <c r="HHA10" s="298"/>
      <c r="HHB10" s="299"/>
      <c r="HHC10" s="81"/>
      <c r="HHD10" s="63"/>
      <c r="HHE10" s="298"/>
      <c r="HHF10" s="299"/>
      <c r="HHG10" s="81"/>
      <c r="HHH10" s="63"/>
      <c r="HHI10" s="298"/>
      <c r="HHJ10" s="299"/>
      <c r="HHK10" s="81"/>
      <c r="HHL10" s="63"/>
      <c r="HHM10" s="298"/>
      <c r="HHN10" s="299"/>
      <c r="HHO10" s="81"/>
      <c r="HHP10" s="63"/>
      <c r="HHQ10" s="298"/>
      <c r="HHR10" s="299"/>
      <c r="HHS10" s="81"/>
      <c r="HHT10" s="63"/>
      <c r="HHU10" s="298"/>
      <c r="HHV10" s="299"/>
      <c r="HHW10" s="81"/>
      <c r="HHX10" s="63"/>
      <c r="HHY10" s="298"/>
      <c r="HHZ10" s="299"/>
      <c r="HIA10" s="81"/>
      <c r="HIB10" s="63"/>
      <c r="HIC10" s="298"/>
      <c r="HID10" s="299"/>
      <c r="HIE10" s="81"/>
      <c r="HIF10" s="63"/>
      <c r="HIG10" s="298"/>
      <c r="HIH10" s="299"/>
      <c r="HII10" s="81"/>
      <c r="HIJ10" s="63"/>
      <c r="HIK10" s="298"/>
      <c r="HIL10" s="299"/>
      <c r="HIM10" s="81"/>
      <c r="HIN10" s="63"/>
      <c r="HIO10" s="298"/>
      <c r="HIP10" s="299"/>
      <c r="HIQ10" s="81"/>
      <c r="HIR10" s="63"/>
      <c r="HIS10" s="298"/>
      <c r="HIT10" s="299"/>
      <c r="HIU10" s="81"/>
      <c r="HIV10" s="63"/>
      <c r="HIW10" s="298"/>
      <c r="HIX10" s="299"/>
      <c r="HIY10" s="81"/>
      <c r="HIZ10" s="63"/>
      <c r="HJA10" s="298"/>
      <c r="HJB10" s="299"/>
      <c r="HJC10" s="81"/>
      <c r="HJD10" s="63"/>
      <c r="HJE10" s="298"/>
      <c r="HJF10" s="299"/>
      <c r="HJG10" s="81"/>
      <c r="HJH10" s="63"/>
      <c r="HJI10" s="298"/>
      <c r="HJJ10" s="299"/>
      <c r="HJK10" s="81"/>
      <c r="HJL10" s="63"/>
      <c r="HJM10" s="298"/>
      <c r="HJN10" s="299"/>
      <c r="HJO10" s="81"/>
      <c r="HJP10" s="63"/>
      <c r="HJQ10" s="298"/>
      <c r="HJR10" s="299"/>
      <c r="HJS10" s="81"/>
      <c r="HJT10" s="63"/>
      <c r="HJU10" s="298"/>
      <c r="HJV10" s="299"/>
      <c r="HJW10" s="81"/>
      <c r="HJX10" s="63"/>
      <c r="HJY10" s="298"/>
      <c r="HJZ10" s="299"/>
      <c r="HKA10" s="81"/>
      <c r="HKB10" s="63"/>
      <c r="HKC10" s="298"/>
      <c r="HKD10" s="299"/>
      <c r="HKE10" s="81"/>
      <c r="HKF10" s="63"/>
      <c r="HKG10" s="298"/>
      <c r="HKH10" s="299"/>
      <c r="HKI10" s="81"/>
      <c r="HKJ10" s="63"/>
      <c r="HKK10" s="298"/>
      <c r="HKL10" s="299"/>
      <c r="HKM10" s="81"/>
      <c r="HKN10" s="63"/>
      <c r="HKO10" s="298"/>
      <c r="HKP10" s="299"/>
      <c r="HKQ10" s="81"/>
      <c r="HKR10" s="63"/>
      <c r="HKS10" s="298"/>
      <c r="HKT10" s="299"/>
      <c r="HKU10" s="81"/>
      <c r="HKV10" s="63"/>
      <c r="HKW10" s="298"/>
      <c r="HKX10" s="299"/>
      <c r="HKY10" s="81"/>
      <c r="HKZ10" s="63"/>
      <c r="HLA10" s="298"/>
      <c r="HLB10" s="299"/>
      <c r="HLC10" s="81"/>
      <c r="HLD10" s="63"/>
      <c r="HLE10" s="298"/>
      <c r="HLF10" s="299"/>
      <c r="HLG10" s="81"/>
      <c r="HLH10" s="63"/>
      <c r="HLI10" s="298"/>
      <c r="HLJ10" s="299"/>
      <c r="HLK10" s="81"/>
      <c r="HLL10" s="63"/>
      <c r="HLM10" s="298"/>
      <c r="HLN10" s="299"/>
      <c r="HLO10" s="81"/>
      <c r="HLP10" s="63"/>
      <c r="HLQ10" s="298"/>
      <c r="HLR10" s="299"/>
      <c r="HLS10" s="81"/>
      <c r="HLT10" s="63"/>
      <c r="HLU10" s="298"/>
      <c r="HLV10" s="299"/>
      <c r="HLW10" s="81"/>
      <c r="HLX10" s="63"/>
      <c r="HLY10" s="298"/>
      <c r="HLZ10" s="299"/>
      <c r="HMA10" s="81"/>
      <c r="HMB10" s="63"/>
      <c r="HMC10" s="298"/>
      <c r="HMD10" s="299"/>
      <c r="HME10" s="81"/>
      <c r="HMF10" s="63"/>
      <c r="HMG10" s="298"/>
      <c r="HMH10" s="299"/>
      <c r="HMI10" s="81"/>
      <c r="HMJ10" s="63"/>
      <c r="HMK10" s="298"/>
      <c r="HML10" s="299"/>
      <c r="HMM10" s="81"/>
      <c r="HMN10" s="63"/>
      <c r="HMO10" s="298"/>
      <c r="HMP10" s="299"/>
      <c r="HMQ10" s="81"/>
      <c r="HMR10" s="63"/>
      <c r="HMS10" s="298"/>
      <c r="HMT10" s="299"/>
      <c r="HMU10" s="81"/>
      <c r="HMV10" s="63"/>
      <c r="HMW10" s="298"/>
      <c r="HMX10" s="299"/>
      <c r="HMY10" s="81"/>
      <c r="HMZ10" s="63"/>
      <c r="HNA10" s="298"/>
      <c r="HNB10" s="299"/>
      <c r="HNC10" s="81"/>
      <c r="HND10" s="63"/>
      <c r="HNE10" s="298"/>
      <c r="HNF10" s="299"/>
      <c r="HNG10" s="81"/>
      <c r="HNH10" s="63"/>
      <c r="HNI10" s="298"/>
      <c r="HNJ10" s="299"/>
      <c r="HNK10" s="81"/>
      <c r="HNL10" s="63"/>
      <c r="HNM10" s="298"/>
      <c r="HNN10" s="299"/>
      <c r="HNO10" s="81"/>
      <c r="HNP10" s="63"/>
      <c r="HNQ10" s="298"/>
      <c r="HNR10" s="299"/>
      <c r="HNS10" s="81"/>
      <c r="HNT10" s="63"/>
      <c r="HNU10" s="298"/>
      <c r="HNV10" s="299"/>
      <c r="HNW10" s="81"/>
      <c r="HNX10" s="63"/>
      <c r="HNY10" s="298"/>
      <c r="HNZ10" s="299"/>
      <c r="HOA10" s="81"/>
      <c r="HOB10" s="63"/>
      <c r="HOC10" s="298"/>
      <c r="HOD10" s="299"/>
      <c r="HOE10" s="81"/>
      <c r="HOF10" s="63"/>
      <c r="HOG10" s="298"/>
      <c r="HOH10" s="299"/>
      <c r="HOI10" s="81"/>
      <c r="HOJ10" s="63"/>
      <c r="HOK10" s="298"/>
      <c r="HOL10" s="299"/>
      <c r="HOM10" s="81"/>
      <c r="HON10" s="63"/>
      <c r="HOO10" s="298"/>
      <c r="HOP10" s="299"/>
      <c r="HOQ10" s="81"/>
      <c r="HOR10" s="63"/>
      <c r="HOS10" s="298"/>
      <c r="HOT10" s="299"/>
      <c r="HOU10" s="81"/>
      <c r="HOV10" s="63"/>
      <c r="HOW10" s="298"/>
      <c r="HOX10" s="299"/>
      <c r="HOY10" s="81"/>
      <c r="HOZ10" s="63"/>
      <c r="HPA10" s="298"/>
      <c r="HPB10" s="299"/>
      <c r="HPC10" s="81"/>
      <c r="HPD10" s="63"/>
      <c r="HPE10" s="298"/>
      <c r="HPF10" s="299"/>
      <c r="HPG10" s="81"/>
      <c r="HPH10" s="63"/>
      <c r="HPI10" s="298"/>
      <c r="HPJ10" s="299"/>
      <c r="HPK10" s="81"/>
      <c r="HPL10" s="63"/>
      <c r="HPM10" s="298"/>
      <c r="HPN10" s="299"/>
      <c r="HPO10" s="81"/>
      <c r="HPP10" s="63"/>
      <c r="HPQ10" s="298"/>
      <c r="HPR10" s="299"/>
      <c r="HPS10" s="81"/>
      <c r="HPT10" s="63"/>
      <c r="HPU10" s="298"/>
      <c r="HPV10" s="299"/>
      <c r="HPW10" s="81"/>
      <c r="HPX10" s="63"/>
      <c r="HPY10" s="298"/>
      <c r="HPZ10" s="299"/>
      <c r="HQA10" s="81"/>
      <c r="HQB10" s="63"/>
      <c r="HQC10" s="298"/>
      <c r="HQD10" s="299"/>
      <c r="HQE10" s="81"/>
      <c r="HQF10" s="63"/>
      <c r="HQG10" s="298"/>
      <c r="HQH10" s="299"/>
      <c r="HQI10" s="81"/>
      <c r="HQJ10" s="63"/>
      <c r="HQK10" s="298"/>
      <c r="HQL10" s="299"/>
      <c r="HQM10" s="81"/>
      <c r="HQN10" s="63"/>
      <c r="HQO10" s="298"/>
      <c r="HQP10" s="299"/>
      <c r="HQQ10" s="81"/>
      <c r="HQR10" s="63"/>
      <c r="HQS10" s="298"/>
      <c r="HQT10" s="299"/>
      <c r="HQU10" s="81"/>
      <c r="HQV10" s="63"/>
      <c r="HQW10" s="298"/>
      <c r="HQX10" s="299"/>
      <c r="HQY10" s="81"/>
      <c r="HQZ10" s="63"/>
      <c r="HRA10" s="298"/>
      <c r="HRB10" s="299"/>
      <c r="HRC10" s="81"/>
      <c r="HRD10" s="63"/>
      <c r="HRE10" s="298"/>
      <c r="HRF10" s="299"/>
      <c r="HRG10" s="81"/>
      <c r="HRH10" s="63"/>
      <c r="HRI10" s="298"/>
      <c r="HRJ10" s="299"/>
      <c r="HRK10" s="81"/>
      <c r="HRL10" s="63"/>
      <c r="HRM10" s="298"/>
      <c r="HRN10" s="299"/>
      <c r="HRO10" s="81"/>
      <c r="HRP10" s="63"/>
      <c r="HRQ10" s="298"/>
      <c r="HRR10" s="299"/>
      <c r="HRS10" s="81"/>
      <c r="HRT10" s="63"/>
      <c r="HRU10" s="298"/>
      <c r="HRV10" s="299"/>
      <c r="HRW10" s="81"/>
      <c r="HRX10" s="63"/>
      <c r="HRY10" s="298"/>
      <c r="HRZ10" s="299"/>
      <c r="HSA10" s="81"/>
      <c r="HSB10" s="63"/>
      <c r="HSC10" s="298"/>
      <c r="HSD10" s="299"/>
      <c r="HSE10" s="81"/>
      <c r="HSF10" s="63"/>
      <c r="HSG10" s="298"/>
      <c r="HSH10" s="299"/>
      <c r="HSI10" s="81"/>
      <c r="HSJ10" s="63"/>
      <c r="HSK10" s="298"/>
      <c r="HSL10" s="299"/>
      <c r="HSM10" s="81"/>
      <c r="HSN10" s="63"/>
      <c r="HSO10" s="298"/>
      <c r="HSP10" s="299"/>
      <c r="HSQ10" s="81"/>
      <c r="HSR10" s="63"/>
      <c r="HSS10" s="298"/>
      <c r="HST10" s="299"/>
      <c r="HSU10" s="81"/>
      <c r="HSV10" s="63"/>
      <c r="HSW10" s="298"/>
      <c r="HSX10" s="299"/>
      <c r="HSY10" s="81"/>
      <c r="HSZ10" s="63"/>
      <c r="HTA10" s="298"/>
      <c r="HTB10" s="299"/>
      <c r="HTC10" s="81"/>
      <c r="HTD10" s="63"/>
      <c r="HTE10" s="298"/>
      <c r="HTF10" s="299"/>
      <c r="HTG10" s="81"/>
      <c r="HTH10" s="63"/>
      <c r="HTI10" s="298"/>
      <c r="HTJ10" s="299"/>
      <c r="HTK10" s="81"/>
      <c r="HTL10" s="63"/>
      <c r="HTM10" s="298"/>
      <c r="HTN10" s="299"/>
      <c r="HTO10" s="81"/>
      <c r="HTP10" s="63"/>
      <c r="HTQ10" s="298"/>
      <c r="HTR10" s="299"/>
      <c r="HTS10" s="81"/>
      <c r="HTT10" s="63"/>
      <c r="HTU10" s="298"/>
      <c r="HTV10" s="299"/>
      <c r="HTW10" s="81"/>
      <c r="HTX10" s="63"/>
      <c r="HTY10" s="298"/>
      <c r="HTZ10" s="299"/>
      <c r="HUA10" s="81"/>
      <c r="HUB10" s="63"/>
      <c r="HUC10" s="298"/>
      <c r="HUD10" s="299"/>
      <c r="HUE10" s="81"/>
      <c r="HUF10" s="63"/>
      <c r="HUG10" s="298"/>
      <c r="HUH10" s="299"/>
      <c r="HUI10" s="81"/>
      <c r="HUJ10" s="63"/>
      <c r="HUK10" s="298"/>
      <c r="HUL10" s="299"/>
      <c r="HUM10" s="81"/>
      <c r="HUN10" s="63"/>
      <c r="HUO10" s="298"/>
      <c r="HUP10" s="299"/>
      <c r="HUQ10" s="81"/>
      <c r="HUR10" s="63"/>
      <c r="HUS10" s="298"/>
      <c r="HUT10" s="299"/>
      <c r="HUU10" s="81"/>
      <c r="HUV10" s="63"/>
      <c r="HUW10" s="298"/>
      <c r="HUX10" s="299"/>
      <c r="HUY10" s="81"/>
      <c r="HUZ10" s="63"/>
      <c r="HVA10" s="298"/>
      <c r="HVB10" s="299"/>
      <c r="HVC10" s="81"/>
      <c r="HVD10" s="63"/>
      <c r="HVE10" s="298"/>
      <c r="HVF10" s="299"/>
      <c r="HVG10" s="81"/>
      <c r="HVH10" s="63"/>
      <c r="HVI10" s="298"/>
      <c r="HVJ10" s="299"/>
      <c r="HVK10" s="81"/>
      <c r="HVL10" s="63"/>
      <c r="HVM10" s="298"/>
      <c r="HVN10" s="299"/>
      <c r="HVO10" s="81"/>
      <c r="HVP10" s="63"/>
      <c r="HVQ10" s="298"/>
      <c r="HVR10" s="299"/>
      <c r="HVS10" s="81"/>
      <c r="HVT10" s="63"/>
      <c r="HVU10" s="298"/>
      <c r="HVV10" s="299"/>
      <c r="HVW10" s="81"/>
      <c r="HVX10" s="63"/>
      <c r="HVY10" s="298"/>
      <c r="HVZ10" s="299"/>
      <c r="HWA10" s="81"/>
      <c r="HWB10" s="63"/>
      <c r="HWC10" s="298"/>
      <c r="HWD10" s="299"/>
      <c r="HWE10" s="81"/>
      <c r="HWF10" s="63"/>
      <c r="HWG10" s="298"/>
      <c r="HWH10" s="299"/>
      <c r="HWI10" s="81"/>
      <c r="HWJ10" s="63"/>
      <c r="HWK10" s="298"/>
      <c r="HWL10" s="299"/>
      <c r="HWM10" s="81"/>
      <c r="HWN10" s="63"/>
      <c r="HWO10" s="298"/>
      <c r="HWP10" s="299"/>
      <c r="HWQ10" s="81"/>
      <c r="HWR10" s="63"/>
      <c r="HWS10" s="298"/>
      <c r="HWT10" s="299"/>
      <c r="HWU10" s="81"/>
      <c r="HWV10" s="63"/>
      <c r="HWW10" s="298"/>
      <c r="HWX10" s="299"/>
      <c r="HWY10" s="81"/>
      <c r="HWZ10" s="63"/>
      <c r="HXA10" s="298"/>
      <c r="HXB10" s="299"/>
      <c r="HXC10" s="81"/>
      <c r="HXD10" s="63"/>
      <c r="HXE10" s="298"/>
      <c r="HXF10" s="299"/>
      <c r="HXG10" s="81"/>
      <c r="HXH10" s="63"/>
      <c r="HXI10" s="298"/>
      <c r="HXJ10" s="299"/>
      <c r="HXK10" s="81"/>
      <c r="HXL10" s="63"/>
      <c r="HXM10" s="298"/>
      <c r="HXN10" s="299"/>
      <c r="HXO10" s="81"/>
      <c r="HXP10" s="63"/>
      <c r="HXQ10" s="298"/>
      <c r="HXR10" s="299"/>
      <c r="HXS10" s="81"/>
      <c r="HXT10" s="63"/>
      <c r="HXU10" s="298"/>
      <c r="HXV10" s="299"/>
      <c r="HXW10" s="81"/>
      <c r="HXX10" s="63"/>
      <c r="HXY10" s="298"/>
      <c r="HXZ10" s="299"/>
      <c r="HYA10" s="81"/>
      <c r="HYB10" s="63"/>
      <c r="HYC10" s="298"/>
      <c r="HYD10" s="299"/>
      <c r="HYE10" s="81"/>
      <c r="HYF10" s="63"/>
      <c r="HYG10" s="298"/>
      <c r="HYH10" s="299"/>
      <c r="HYI10" s="81"/>
      <c r="HYJ10" s="63"/>
      <c r="HYK10" s="298"/>
      <c r="HYL10" s="299"/>
      <c r="HYM10" s="81"/>
      <c r="HYN10" s="63"/>
      <c r="HYO10" s="298"/>
      <c r="HYP10" s="299"/>
      <c r="HYQ10" s="81"/>
      <c r="HYR10" s="63"/>
      <c r="HYS10" s="298"/>
      <c r="HYT10" s="299"/>
      <c r="HYU10" s="81"/>
      <c r="HYV10" s="63"/>
      <c r="HYW10" s="298"/>
      <c r="HYX10" s="299"/>
      <c r="HYY10" s="81"/>
      <c r="HYZ10" s="63"/>
      <c r="HZA10" s="298"/>
      <c r="HZB10" s="299"/>
      <c r="HZC10" s="81"/>
      <c r="HZD10" s="63"/>
      <c r="HZE10" s="298"/>
      <c r="HZF10" s="299"/>
      <c r="HZG10" s="81"/>
      <c r="HZH10" s="63"/>
      <c r="HZI10" s="298"/>
      <c r="HZJ10" s="299"/>
      <c r="HZK10" s="81"/>
      <c r="HZL10" s="63"/>
      <c r="HZM10" s="298"/>
      <c r="HZN10" s="299"/>
      <c r="HZO10" s="81"/>
      <c r="HZP10" s="63"/>
      <c r="HZQ10" s="298"/>
      <c r="HZR10" s="299"/>
      <c r="HZS10" s="81"/>
      <c r="HZT10" s="63"/>
      <c r="HZU10" s="298"/>
      <c r="HZV10" s="299"/>
      <c r="HZW10" s="81"/>
      <c r="HZX10" s="63"/>
      <c r="HZY10" s="298"/>
      <c r="HZZ10" s="299"/>
      <c r="IAA10" s="81"/>
      <c r="IAB10" s="63"/>
      <c r="IAC10" s="298"/>
      <c r="IAD10" s="299"/>
      <c r="IAE10" s="81"/>
      <c r="IAF10" s="63"/>
      <c r="IAG10" s="298"/>
      <c r="IAH10" s="299"/>
      <c r="IAI10" s="81"/>
      <c r="IAJ10" s="63"/>
      <c r="IAK10" s="298"/>
      <c r="IAL10" s="299"/>
      <c r="IAM10" s="81"/>
      <c r="IAN10" s="63"/>
      <c r="IAO10" s="298"/>
      <c r="IAP10" s="299"/>
      <c r="IAQ10" s="81"/>
      <c r="IAR10" s="63"/>
      <c r="IAS10" s="298"/>
      <c r="IAT10" s="299"/>
      <c r="IAU10" s="81"/>
      <c r="IAV10" s="63"/>
      <c r="IAW10" s="298"/>
      <c r="IAX10" s="299"/>
      <c r="IAY10" s="81"/>
      <c r="IAZ10" s="63"/>
      <c r="IBA10" s="298"/>
      <c r="IBB10" s="299"/>
      <c r="IBC10" s="81"/>
      <c r="IBD10" s="63"/>
      <c r="IBE10" s="298"/>
      <c r="IBF10" s="299"/>
      <c r="IBG10" s="81"/>
      <c r="IBH10" s="63"/>
      <c r="IBI10" s="298"/>
      <c r="IBJ10" s="299"/>
      <c r="IBK10" s="81"/>
      <c r="IBL10" s="63"/>
      <c r="IBM10" s="298"/>
      <c r="IBN10" s="299"/>
      <c r="IBO10" s="81"/>
      <c r="IBP10" s="63"/>
      <c r="IBQ10" s="298"/>
      <c r="IBR10" s="299"/>
      <c r="IBS10" s="81"/>
      <c r="IBT10" s="63"/>
      <c r="IBU10" s="298"/>
      <c r="IBV10" s="299"/>
      <c r="IBW10" s="81"/>
      <c r="IBX10" s="63"/>
      <c r="IBY10" s="298"/>
      <c r="IBZ10" s="299"/>
      <c r="ICA10" s="81"/>
      <c r="ICB10" s="63"/>
      <c r="ICC10" s="298"/>
      <c r="ICD10" s="299"/>
      <c r="ICE10" s="81"/>
      <c r="ICF10" s="63"/>
      <c r="ICG10" s="298"/>
      <c r="ICH10" s="299"/>
      <c r="ICI10" s="81"/>
      <c r="ICJ10" s="63"/>
      <c r="ICK10" s="298"/>
      <c r="ICL10" s="299"/>
      <c r="ICM10" s="81"/>
      <c r="ICN10" s="63"/>
      <c r="ICO10" s="298"/>
      <c r="ICP10" s="299"/>
      <c r="ICQ10" s="81"/>
      <c r="ICR10" s="63"/>
      <c r="ICS10" s="298"/>
      <c r="ICT10" s="299"/>
      <c r="ICU10" s="81"/>
      <c r="ICV10" s="63"/>
      <c r="ICW10" s="298"/>
      <c r="ICX10" s="299"/>
      <c r="ICY10" s="81"/>
      <c r="ICZ10" s="63"/>
      <c r="IDA10" s="298"/>
      <c r="IDB10" s="299"/>
      <c r="IDC10" s="81"/>
      <c r="IDD10" s="63"/>
      <c r="IDE10" s="298"/>
      <c r="IDF10" s="299"/>
      <c r="IDG10" s="81"/>
      <c r="IDH10" s="63"/>
      <c r="IDI10" s="298"/>
      <c r="IDJ10" s="299"/>
      <c r="IDK10" s="81"/>
      <c r="IDL10" s="63"/>
      <c r="IDM10" s="298"/>
      <c r="IDN10" s="299"/>
      <c r="IDO10" s="81"/>
      <c r="IDP10" s="63"/>
      <c r="IDQ10" s="298"/>
      <c r="IDR10" s="299"/>
      <c r="IDS10" s="81"/>
      <c r="IDT10" s="63"/>
      <c r="IDU10" s="298"/>
      <c r="IDV10" s="299"/>
      <c r="IDW10" s="81"/>
      <c r="IDX10" s="63"/>
      <c r="IDY10" s="298"/>
      <c r="IDZ10" s="299"/>
      <c r="IEA10" s="81"/>
      <c r="IEB10" s="63"/>
      <c r="IEC10" s="298"/>
      <c r="IED10" s="299"/>
      <c r="IEE10" s="81"/>
      <c r="IEF10" s="63"/>
      <c r="IEG10" s="298"/>
      <c r="IEH10" s="299"/>
      <c r="IEI10" s="81"/>
      <c r="IEJ10" s="63"/>
      <c r="IEK10" s="298"/>
      <c r="IEL10" s="299"/>
      <c r="IEM10" s="81"/>
      <c r="IEN10" s="63"/>
      <c r="IEO10" s="298"/>
      <c r="IEP10" s="299"/>
      <c r="IEQ10" s="81"/>
      <c r="IER10" s="63"/>
      <c r="IES10" s="298"/>
      <c r="IET10" s="299"/>
      <c r="IEU10" s="81"/>
      <c r="IEV10" s="63"/>
      <c r="IEW10" s="298"/>
      <c r="IEX10" s="299"/>
      <c r="IEY10" s="81"/>
      <c r="IEZ10" s="63"/>
      <c r="IFA10" s="298"/>
      <c r="IFB10" s="299"/>
      <c r="IFC10" s="81"/>
      <c r="IFD10" s="63"/>
      <c r="IFE10" s="298"/>
      <c r="IFF10" s="299"/>
      <c r="IFG10" s="81"/>
      <c r="IFH10" s="63"/>
      <c r="IFI10" s="298"/>
      <c r="IFJ10" s="299"/>
      <c r="IFK10" s="81"/>
      <c r="IFL10" s="63"/>
      <c r="IFM10" s="298"/>
      <c r="IFN10" s="299"/>
      <c r="IFO10" s="81"/>
      <c r="IFP10" s="63"/>
      <c r="IFQ10" s="298"/>
      <c r="IFR10" s="299"/>
      <c r="IFS10" s="81"/>
      <c r="IFT10" s="63"/>
      <c r="IFU10" s="298"/>
      <c r="IFV10" s="299"/>
      <c r="IFW10" s="81"/>
      <c r="IFX10" s="63"/>
      <c r="IFY10" s="298"/>
      <c r="IFZ10" s="299"/>
      <c r="IGA10" s="81"/>
      <c r="IGB10" s="63"/>
      <c r="IGC10" s="298"/>
      <c r="IGD10" s="299"/>
      <c r="IGE10" s="81"/>
      <c r="IGF10" s="63"/>
      <c r="IGG10" s="298"/>
      <c r="IGH10" s="299"/>
      <c r="IGI10" s="81"/>
      <c r="IGJ10" s="63"/>
      <c r="IGK10" s="298"/>
      <c r="IGL10" s="299"/>
      <c r="IGM10" s="81"/>
      <c r="IGN10" s="63"/>
      <c r="IGO10" s="298"/>
      <c r="IGP10" s="299"/>
      <c r="IGQ10" s="81"/>
      <c r="IGR10" s="63"/>
      <c r="IGS10" s="298"/>
      <c r="IGT10" s="299"/>
      <c r="IGU10" s="81"/>
      <c r="IGV10" s="63"/>
      <c r="IGW10" s="298"/>
      <c r="IGX10" s="299"/>
      <c r="IGY10" s="81"/>
      <c r="IGZ10" s="63"/>
      <c r="IHA10" s="298"/>
      <c r="IHB10" s="299"/>
      <c r="IHC10" s="81"/>
      <c r="IHD10" s="63"/>
      <c r="IHE10" s="298"/>
      <c r="IHF10" s="299"/>
      <c r="IHG10" s="81"/>
      <c r="IHH10" s="63"/>
      <c r="IHI10" s="298"/>
      <c r="IHJ10" s="299"/>
      <c r="IHK10" s="81"/>
      <c r="IHL10" s="63"/>
      <c r="IHM10" s="298"/>
      <c r="IHN10" s="299"/>
      <c r="IHO10" s="81"/>
      <c r="IHP10" s="63"/>
      <c r="IHQ10" s="298"/>
      <c r="IHR10" s="299"/>
      <c r="IHS10" s="81"/>
      <c r="IHT10" s="63"/>
      <c r="IHU10" s="298"/>
      <c r="IHV10" s="299"/>
      <c r="IHW10" s="81"/>
      <c r="IHX10" s="63"/>
      <c r="IHY10" s="298"/>
      <c r="IHZ10" s="299"/>
      <c r="IIA10" s="81"/>
      <c r="IIB10" s="63"/>
      <c r="IIC10" s="298"/>
      <c r="IID10" s="299"/>
      <c r="IIE10" s="81"/>
      <c r="IIF10" s="63"/>
      <c r="IIG10" s="298"/>
      <c r="IIH10" s="299"/>
      <c r="III10" s="81"/>
      <c r="IIJ10" s="63"/>
      <c r="IIK10" s="298"/>
      <c r="IIL10" s="299"/>
      <c r="IIM10" s="81"/>
      <c r="IIN10" s="63"/>
      <c r="IIO10" s="298"/>
      <c r="IIP10" s="299"/>
      <c r="IIQ10" s="81"/>
      <c r="IIR10" s="63"/>
      <c r="IIS10" s="298"/>
      <c r="IIT10" s="299"/>
      <c r="IIU10" s="81"/>
      <c r="IIV10" s="63"/>
      <c r="IIW10" s="298"/>
      <c r="IIX10" s="299"/>
      <c r="IIY10" s="81"/>
      <c r="IIZ10" s="63"/>
      <c r="IJA10" s="298"/>
      <c r="IJB10" s="299"/>
      <c r="IJC10" s="81"/>
      <c r="IJD10" s="63"/>
      <c r="IJE10" s="298"/>
      <c r="IJF10" s="299"/>
      <c r="IJG10" s="81"/>
      <c r="IJH10" s="63"/>
      <c r="IJI10" s="298"/>
      <c r="IJJ10" s="299"/>
      <c r="IJK10" s="81"/>
      <c r="IJL10" s="63"/>
      <c r="IJM10" s="298"/>
      <c r="IJN10" s="299"/>
      <c r="IJO10" s="81"/>
      <c r="IJP10" s="63"/>
      <c r="IJQ10" s="298"/>
      <c r="IJR10" s="299"/>
      <c r="IJS10" s="81"/>
      <c r="IJT10" s="63"/>
      <c r="IJU10" s="298"/>
      <c r="IJV10" s="299"/>
      <c r="IJW10" s="81"/>
      <c r="IJX10" s="63"/>
      <c r="IJY10" s="298"/>
      <c r="IJZ10" s="299"/>
      <c r="IKA10" s="81"/>
      <c r="IKB10" s="63"/>
      <c r="IKC10" s="298"/>
      <c r="IKD10" s="299"/>
      <c r="IKE10" s="81"/>
      <c r="IKF10" s="63"/>
      <c r="IKG10" s="298"/>
      <c r="IKH10" s="299"/>
      <c r="IKI10" s="81"/>
      <c r="IKJ10" s="63"/>
      <c r="IKK10" s="298"/>
      <c r="IKL10" s="299"/>
      <c r="IKM10" s="81"/>
      <c r="IKN10" s="63"/>
      <c r="IKO10" s="298"/>
      <c r="IKP10" s="299"/>
      <c r="IKQ10" s="81"/>
      <c r="IKR10" s="63"/>
      <c r="IKS10" s="298"/>
      <c r="IKT10" s="299"/>
      <c r="IKU10" s="81"/>
      <c r="IKV10" s="63"/>
      <c r="IKW10" s="298"/>
      <c r="IKX10" s="299"/>
      <c r="IKY10" s="81"/>
      <c r="IKZ10" s="63"/>
      <c r="ILA10" s="298"/>
      <c r="ILB10" s="299"/>
      <c r="ILC10" s="81"/>
      <c r="ILD10" s="63"/>
      <c r="ILE10" s="298"/>
      <c r="ILF10" s="299"/>
      <c r="ILG10" s="81"/>
      <c r="ILH10" s="63"/>
      <c r="ILI10" s="298"/>
      <c r="ILJ10" s="299"/>
      <c r="ILK10" s="81"/>
      <c r="ILL10" s="63"/>
      <c r="ILM10" s="298"/>
      <c r="ILN10" s="299"/>
      <c r="ILO10" s="81"/>
      <c r="ILP10" s="63"/>
      <c r="ILQ10" s="298"/>
      <c r="ILR10" s="299"/>
      <c r="ILS10" s="81"/>
      <c r="ILT10" s="63"/>
      <c r="ILU10" s="298"/>
      <c r="ILV10" s="299"/>
      <c r="ILW10" s="81"/>
      <c r="ILX10" s="63"/>
      <c r="ILY10" s="298"/>
      <c r="ILZ10" s="299"/>
      <c r="IMA10" s="81"/>
      <c r="IMB10" s="63"/>
      <c r="IMC10" s="298"/>
      <c r="IMD10" s="299"/>
      <c r="IME10" s="81"/>
      <c r="IMF10" s="63"/>
      <c r="IMG10" s="298"/>
      <c r="IMH10" s="299"/>
      <c r="IMI10" s="81"/>
      <c r="IMJ10" s="63"/>
      <c r="IMK10" s="298"/>
      <c r="IML10" s="299"/>
      <c r="IMM10" s="81"/>
      <c r="IMN10" s="63"/>
      <c r="IMO10" s="298"/>
      <c r="IMP10" s="299"/>
      <c r="IMQ10" s="81"/>
      <c r="IMR10" s="63"/>
      <c r="IMS10" s="298"/>
      <c r="IMT10" s="299"/>
      <c r="IMU10" s="81"/>
      <c r="IMV10" s="63"/>
      <c r="IMW10" s="298"/>
      <c r="IMX10" s="299"/>
      <c r="IMY10" s="81"/>
      <c r="IMZ10" s="63"/>
      <c r="INA10" s="298"/>
      <c r="INB10" s="299"/>
      <c r="INC10" s="81"/>
      <c r="IND10" s="63"/>
      <c r="INE10" s="298"/>
      <c r="INF10" s="299"/>
      <c r="ING10" s="81"/>
      <c r="INH10" s="63"/>
      <c r="INI10" s="298"/>
      <c r="INJ10" s="299"/>
      <c r="INK10" s="81"/>
      <c r="INL10" s="63"/>
      <c r="INM10" s="298"/>
      <c r="INN10" s="299"/>
      <c r="INO10" s="81"/>
      <c r="INP10" s="63"/>
      <c r="INQ10" s="298"/>
      <c r="INR10" s="299"/>
      <c r="INS10" s="81"/>
      <c r="INT10" s="63"/>
      <c r="INU10" s="298"/>
      <c r="INV10" s="299"/>
      <c r="INW10" s="81"/>
      <c r="INX10" s="63"/>
      <c r="INY10" s="298"/>
      <c r="INZ10" s="299"/>
      <c r="IOA10" s="81"/>
      <c r="IOB10" s="63"/>
      <c r="IOC10" s="298"/>
      <c r="IOD10" s="299"/>
      <c r="IOE10" s="81"/>
      <c r="IOF10" s="63"/>
      <c r="IOG10" s="298"/>
      <c r="IOH10" s="299"/>
      <c r="IOI10" s="81"/>
      <c r="IOJ10" s="63"/>
      <c r="IOK10" s="298"/>
      <c r="IOL10" s="299"/>
      <c r="IOM10" s="81"/>
      <c r="ION10" s="63"/>
      <c r="IOO10" s="298"/>
      <c r="IOP10" s="299"/>
      <c r="IOQ10" s="81"/>
      <c r="IOR10" s="63"/>
      <c r="IOS10" s="298"/>
      <c r="IOT10" s="299"/>
      <c r="IOU10" s="81"/>
      <c r="IOV10" s="63"/>
      <c r="IOW10" s="298"/>
      <c r="IOX10" s="299"/>
      <c r="IOY10" s="81"/>
      <c r="IOZ10" s="63"/>
      <c r="IPA10" s="298"/>
      <c r="IPB10" s="299"/>
      <c r="IPC10" s="81"/>
      <c r="IPD10" s="63"/>
      <c r="IPE10" s="298"/>
      <c r="IPF10" s="299"/>
      <c r="IPG10" s="81"/>
      <c r="IPH10" s="63"/>
      <c r="IPI10" s="298"/>
      <c r="IPJ10" s="299"/>
      <c r="IPK10" s="81"/>
      <c r="IPL10" s="63"/>
      <c r="IPM10" s="298"/>
      <c r="IPN10" s="299"/>
      <c r="IPO10" s="81"/>
      <c r="IPP10" s="63"/>
      <c r="IPQ10" s="298"/>
      <c r="IPR10" s="299"/>
      <c r="IPS10" s="81"/>
      <c r="IPT10" s="63"/>
      <c r="IPU10" s="298"/>
      <c r="IPV10" s="299"/>
      <c r="IPW10" s="81"/>
      <c r="IPX10" s="63"/>
      <c r="IPY10" s="298"/>
      <c r="IPZ10" s="299"/>
      <c r="IQA10" s="81"/>
      <c r="IQB10" s="63"/>
      <c r="IQC10" s="298"/>
      <c r="IQD10" s="299"/>
      <c r="IQE10" s="81"/>
      <c r="IQF10" s="63"/>
      <c r="IQG10" s="298"/>
      <c r="IQH10" s="299"/>
      <c r="IQI10" s="81"/>
      <c r="IQJ10" s="63"/>
      <c r="IQK10" s="298"/>
      <c r="IQL10" s="299"/>
      <c r="IQM10" s="81"/>
      <c r="IQN10" s="63"/>
      <c r="IQO10" s="298"/>
      <c r="IQP10" s="299"/>
      <c r="IQQ10" s="81"/>
      <c r="IQR10" s="63"/>
      <c r="IQS10" s="298"/>
      <c r="IQT10" s="299"/>
      <c r="IQU10" s="81"/>
      <c r="IQV10" s="63"/>
      <c r="IQW10" s="298"/>
      <c r="IQX10" s="299"/>
      <c r="IQY10" s="81"/>
      <c r="IQZ10" s="63"/>
      <c r="IRA10" s="298"/>
      <c r="IRB10" s="299"/>
      <c r="IRC10" s="81"/>
      <c r="IRD10" s="63"/>
      <c r="IRE10" s="298"/>
      <c r="IRF10" s="299"/>
      <c r="IRG10" s="81"/>
      <c r="IRH10" s="63"/>
      <c r="IRI10" s="298"/>
      <c r="IRJ10" s="299"/>
      <c r="IRK10" s="81"/>
      <c r="IRL10" s="63"/>
      <c r="IRM10" s="298"/>
      <c r="IRN10" s="299"/>
      <c r="IRO10" s="81"/>
      <c r="IRP10" s="63"/>
      <c r="IRQ10" s="298"/>
      <c r="IRR10" s="299"/>
      <c r="IRS10" s="81"/>
      <c r="IRT10" s="63"/>
      <c r="IRU10" s="298"/>
      <c r="IRV10" s="299"/>
      <c r="IRW10" s="81"/>
      <c r="IRX10" s="63"/>
      <c r="IRY10" s="298"/>
      <c r="IRZ10" s="299"/>
      <c r="ISA10" s="81"/>
      <c r="ISB10" s="63"/>
      <c r="ISC10" s="298"/>
      <c r="ISD10" s="299"/>
      <c r="ISE10" s="81"/>
      <c r="ISF10" s="63"/>
      <c r="ISG10" s="298"/>
      <c r="ISH10" s="299"/>
      <c r="ISI10" s="81"/>
      <c r="ISJ10" s="63"/>
      <c r="ISK10" s="298"/>
      <c r="ISL10" s="299"/>
      <c r="ISM10" s="81"/>
      <c r="ISN10" s="63"/>
      <c r="ISO10" s="298"/>
      <c r="ISP10" s="299"/>
      <c r="ISQ10" s="81"/>
      <c r="ISR10" s="63"/>
      <c r="ISS10" s="298"/>
      <c r="IST10" s="299"/>
      <c r="ISU10" s="81"/>
      <c r="ISV10" s="63"/>
      <c r="ISW10" s="298"/>
      <c r="ISX10" s="299"/>
      <c r="ISY10" s="81"/>
      <c r="ISZ10" s="63"/>
      <c r="ITA10" s="298"/>
      <c r="ITB10" s="299"/>
      <c r="ITC10" s="81"/>
      <c r="ITD10" s="63"/>
      <c r="ITE10" s="298"/>
      <c r="ITF10" s="299"/>
      <c r="ITG10" s="81"/>
      <c r="ITH10" s="63"/>
      <c r="ITI10" s="298"/>
      <c r="ITJ10" s="299"/>
      <c r="ITK10" s="81"/>
      <c r="ITL10" s="63"/>
      <c r="ITM10" s="298"/>
      <c r="ITN10" s="299"/>
      <c r="ITO10" s="81"/>
      <c r="ITP10" s="63"/>
      <c r="ITQ10" s="298"/>
      <c r="ITR10" s="299"/>
      <c r="ITS10" s="81"/>
      <c r="ITT10" s="63"/>
      <c r="ITU10" s="298"/>
      <c r="ITV10" s="299"/>
      <c r="ITW10" s="81"/>
      <c r="ITX10" s="63"/>
      <c r="ITY10" s="298"/>
      <c r="ITZ10" s="299"/>
      <c r="IUA10" s="81"/>
      <c r="IUB10" s="63"/>
      <c r="IUC10" s="298"/>
      <c r="IUD10" s="299"/>
      <c r="IUE10" s="81"/>
      <c r="IUF10" s="63"/>
      <c r="IUG10" s="298"/>
      <c r="IUH10" s="299"/>
      <c r="IUI10" s="81"/>
      <c r="IUJ10" s="63"/>
      <c r="IUK10" s="298"/>
      <c r="IUL10" s="299"/>
      <c r="IUM10" s="81"/>
      <c r="IUN10" s="63"/>
      <c r="IUO10" s="298"/>
      <c r="IUP10" s="299"/>
      <c r="IUQ10" s="81"/>
      <c r="IUR10" s="63"/>
      <c r="IUS10" s="298"/>
      <c r="IUT10" s="299"/>
      <c r="IUU10" s="81"/>
      <c r="IUV10" s="63"/>
      <c r="IUW10" s="298"/>
      <c r="IUX10" s="299"/>
      <c r="IUY10" s="81"/>
      <c r="IUZ10" s="63"/>
      <c r="IVA10" s="298"/>
      <c r="IVB10" s="299"/>
      <c r="IVC10" s="81"/>
      <c r="IVD10" s="63"/>
      <c r="IVE10" s="298"/>
      <c r="IVF10" s="299"/>
      <c r="IVG10" s="81"/>
      <c r="IVH10" s="63"/>
      <c r="IVI10" s="298"/>
      <c r="IVJ10" s="299"/>
      <c r="IVK10" s="81"/>
      <c r="IVL10" s="63"/>
      <c r="IVM10" s="298"/>
      <c r="IVN10" s="299"/>
      <c r="IVO10" s="81"/>
      <c r="IVP10" s="63"/>
      <c r="IVQ10" s="298"/>
      <c r="IVR10" s="299"/>
      <c r="IVS10" s="81"/>
      <c r="IVT10" s="63"/>
      <c r="IVU10" s="298"/>
      <c r="IVV10" s="299"/>
      <c r="IVW10" s="81"/>
      <c r="IVX10" s="63"/>
      <c r="IVY10" s="298"/>
      <c r="IVZ10" s="299"/>
      <c r="IWA10" s="81"/>
      <c r="IWB10" s="63"/>
      <c r="IWC10" s="298"/>
      <c r="IWD10" s="299"/>
      <c r="IWE10" s="81"/>
      <c r="IWF10" s="63"/>
      <c r="IWG10" s="298"/>
      <c r="IWH10" s="299"/>
      <c r="IWI10" s="81"/>
      <c r="IWJ10" s="63"/>
      <c r="IWK10" s="298"/>
      <c r="IWL10" s="299"/>
      <c r="IWM10" s="81"/>
      <c r="IWN10" s="63"/>
      <c r="IWO10" s="298"/>
      <c r="IWP10" s="299"/>
      <c r="IWQ10" s="81"/>
      <c r="IWR10" s="63"/>
      <c r="IWS10" s="298"/>
      <c r="IWT10" s="299"/>
      <c r="IWU10" s="81"/>
      <c r="IWV10" s="63"/>
      <c r="IWW10" s="298"/>
      <c r="IWX10" s="299"/>
      <c r="IWY10" s="81"/>
      <c r="IWZ10" s="63"/>
      <c r="IXA10" s="298"/>
      <c r="IXB10" s="299"/>
      <c r="IXC10" s="81"/>
      <c r="IXD10" s="63"/>
      <c r="IXE10" s="298"/>
      <c r="IXF10" s="299"/>
      <c r="IXG10" s="81"/>
      <c r="IXH10" s="63"/>
      <c r="IXI10" s="298"/>
      <c r="IXJ10" s="299"/>
      <c r="IXK10" s="81"/>
      <c r="IXL10" s="63"/>
      <c r="IXM10" s="298"/>
      <c r="IXN10" s="299"/>
      <c r="IXO10" s="81"/>
      <c r="IXP10" s="63"/>
      <c r="IXQ10" s="298"/>
      <c r="IXR10" s="299"/>
      <c r="IXS10" s="81"/>
      <c r="IXT10" s="63"/>
      <c r="IXU10" s="298"/>
      <c r="IXV10" s="299"/>
      <c r="IXW10" s="81"/>
      <c r="IXX10" s="63"/>
      <c r="IXY10" s="298"/>
      <c r="IXZ10" s="299"/>
      <c r="IYA10" s="81"/>
      <c r="IYB10" s="63"/>
      <c r="IYC10" s="298"/>
      <c r="IYD10" s="299"/>
      <c r="IYE10" s="81"/>
      <c r="IYF10" s="63"/>
      <c r="IYG10" s="298"/>
      <c r="IYH10" s="299"/>
      <c r="IYI10" s="81"/>
      <c r="IYJ10" s="63"/>
      <c r="IYK10" s="298"/>
      <c r="IYL10" s="299"/>
      <c r="IYM10" s="81"/>
      <c r="IYN10" s="63"/>
      <c r="IYO10" s="298"/>
      <c r="IYP10" s="299"/>
      <c r="IYQ10" s="81"/>
      <c r="IYR10" s="63"/>
      <c r="IYS10" s="298"/>
      <c r="IYT10" s="299"/>
      <c r="IYU10" s="81"/>
      <c r="IYV10" s="63"/>
      <c r="IYW10" s="298"/>
      <c r="IYX10" s="299"/>
      <c r="IYY10" s="81"/>
      <c r="IYZ10" s="63"/>
      <c r="IZA10" s="298"/>
      <c r="IZB10" s="299"/>
      <c r="IZC10" s="81"/>
      <c r="IZD10" s="63"/>
      <c r="IZE10" s="298"/>
      <c r="IZF10" s="299"/>
      <c r="IZG10" s="81"/>
      <c r="IZH10" s="63"/>
      <c r="IZI10" s="298"/>
      <c r="IZJ10" s="299"/>
      <c r="IZK10" s="81"/>
      <c r="IZL10" s="63"/>
      <c r="IZM10" s="298"/>
      <c r="IZN10" s="299"/>
      <c r="IZO10" s="81"/>
      <c r="IZP10" s="63"/>
      <c r="IZQ10" s="298"/>
      <c r="IZR10" s="299"/>
      <c r="IZS10" s="81"/>
      <c r="IZT10" s="63"/>
      <c r="IZU10" s="298"/>
      <c r="IZV10" s="299"/>
      <c r="IZW10" s="81"/>
      <c r="IZX10" s="63"/>
      <c r="IZY10" s="298"/>
      <c r="IZZ10" s="299"/>
      <c r="JAA10" s="81"/>
      <c r="JAB10" s="63"/>
      <c r="JAC10" s="298"/>
      <c r="JAD10" s="299"/>
      <c r="JAE10" s="81"/>
      <c r="JAF10" s="63"/>
      <c r="JAG10" s="298"/>
      <c r="JAH10" s="299"/>
      <c r="JAI10" s="81"/>
      <c r="JAJ10" s="63"/>
      <c r="JAK10" s="298"/>
      <c r="JAL10" s="299"/>
      <c r="JAM10" s="81"/>
      <c r="JAN10" s="63"/>
      <c r="JAO10" s="298"/>
      <c r="JAP10" s="299"/>
      <c r="JAQ10" s="81"/>
      <c r="JAR10" s="63"/>
      <c r="JAS10" s="298"/>
      <c r="JAT10" s="299"/>
      <c r="JAU10" s="81"/>
      <c r="JAV10" s="63"/>
      <c r="JAW10" s="298"/>
      <c r="JAX10" s="299"/>
      <c r="JAY10" s="81"/>
      <c r="JAZ10" s="63"/>
      <c r="JBA10" s="298"/>
      <c r="JBB10" s="299"/>
      <c r="JBC10" s="81"/>
      <c r="JBD10" s="63"/>
      <c r="JBE10" s="298"/>
      <c r="JBF10" s="299"/>
      <c r="JBG10" s="81"/>
      <c r="JBH10" s="63"/>
      <c r="JBI10" s="298"/>
      <c r="JBJ10" s="299"/>
      <c r="JBK10" s="81"/>
      <c r="JBL10" s="63"/>
      <c r="JBM10" s="298"/>
      <c r="JBN10" s="299"/>
      <c r="JBO10" s="81"/>
      <c r="JBP10" s="63"/>
      <c r="JBQ10" s="298"/>
      <c r="JBR10" s="299"/>
      <c r="JBS10" s="81"/>
      <c r="JBT10" s="63"/>
      <c r="JBU10" s="298"/>
      <c r="JBV10" s="299"/>
      <c r="JBW10" s="81"/>
      <c r="JBX10" s="63"/>
      <c r="JBY10" s="298"/>
      <c r="JBZ10" s="299"/>
      <c r="JCA10" s="81"/>
      <c r="JCB10" s="63"/>
      <c r="JCC10" s="298"/>
      <c r="JCD10" s="299"/>
      <c r="JCE10" s="81"/>
      <c r="JCF10" s="63"/>
      <c r="JCG10" s="298"/>
      <c r="JCH10" s="299"/>
      <c r="JCI10" s="81"/>
      <c r="JCJ10" s="63"/>
      <c r="JCK10" s="298"/>
      <c r="JCL10" s="299"/>
      <c r="JCM10" s="81"/>
      <c r="JCN10" s="63"/>
      <c r="JCO10" s="298"/>
      <c r="JCP10" s="299"/>
      <c r="JCQ10" s="81"/>
      <c r="JCR10" s="63"/>
      <c r="JCS10" s="298"/>
      <c r="JCT10" s="299"/>
      <c r="JCU10" s="81"/>
      <c r="JCV10" s="63"/>
      <c r="JCW10" s="298"/>
      <c r="JCX10" s="299"/>
      <c r="JCY10" s="81"/>
      <c r="JCZ10" s="63"/>
      <c r="JDA10" s="298"/>
      <c r="JDB10" s="299"/>
      <c r="JDC10" s="81"/>
      <c r="JDD10" s="63"/>
      <c r="JDE10" s="298"/>
      <c r="JDF10" s="299"/>
      <c r="JDG10" s="81"/>
      <c r="JDH10" s="63"/>
      <c r="JDI10" s="298"/>
      <c r="JDJ10" s="299"/>
      <c r="JDK10" s="81"/>
      <c r="JDL10" s="63"/>
      <c r="JDM10" s="298"/>
      <c r="JDN10" s="299"/>
      <c r="JDO10" s="81"/>
      <c r="JDP10" s="63"/>
      <c r="JDQ10" s="298"/>
      <c r="JDR10" s="299"/>
      <c r="JDS10" s="81"/>
      <c r="JDT10" s="63"/>
      <c r="JDU10" s="298"/>
      <c r="JDV10" s="299"/>
      <c r="JDW10" s="81"/>
      <c r="JDX10" s="63"/>
      <c r="JDY10" s="298"/>
      <c r="JDZ10" s="299"/>
      <c r="JEA10" s="81"/>
      <c r="JEB10" s="63"/>
      <c r="JEC10" s="298"/>
      <c r="JED10" s="299"/>
      <c r="JEE10" s="81"/>
      <c r="JEF10" s="63"/>
      <c r="JEG10" s="298"/>
      <c r="JEH10" s="299"/>
      <c r="JEI10" s="81"/>
      <c r="JEJ10" s="63"/>
      <c r="JEK10" s="298"/>
      <c r="JEL10" s="299"/>
      <c r="JEM10" s="81"/>
      <c r="JEN10" s="63"/>
      <c r="JEO10" s="298"/>
      <c r="JEP10" s="299"/>
      <c r="JEQ10" s="81"/>
      <c r="JER10" s="63"/>
      <c r="JES10" s="298"/>
      <c r="JET10" s="299"/>
      <c r="JEU10" s="81"/>
      <c r="JEV10" s="63"/>
      <c r="JEW10" s="298"/>
      <c r="JEX10" s="299"/>
      <c r="JEY10" s="81"/>
      <c r="JEZ10" s="63"/>
      <c r="JFA10" s="298"/>
      <c r="JFB10" s="299"/>
      <c r="JFC10" s="81"/>
      <c r="JFD10" s="63"/>
      <c r="JFE10" s="298"/>
      <c r="JFF10" s="299"/>
      <c r="JFG10" s="81"/>
      <c r="JFH10" s="63"/>
      <c r="JFI10" s="298"/>
      <c r="JFJ10" s="299"/>
      <c r="JFK10" s="81"/>
      <c r="JFL10" s="63"/>
      <c r="JFM10" s="298"/>
      <c r="JFN10" s="299"/>
      <c r="JFO10" s="81"/>
      <c r="JFP10" s="63"/>
      <c r="JFQ10" s="298"/>
      <c r="JFR10" s="299"/>
      <c r="JFS10" s="81"/>
      <c r="JFT10" s="63"/>
      <c r="JFU10" s="298"/>
      <c r="JFV10" s="299"/>
      <c r="JFW10" s="81"/>
      <c r="JFX10" s="63"/>
      <c r="JFY10" s="298"/>
      <c r="JFZ10" s="299"/>
      <c r="JGA10" s="81"/>
      <c r="JGB10" s="63"/>
      <c r="JGC10" s="298"/>
      <c r="JGD10" s="299"/>
      <c r="JGE10" s="81"/>
      <c r="JGF10" s="63"/>
      <c r="JGG10" s="298"/>
      <c r="JGH10" s="299"/>
      <c r="JGI10" s="81"/>
      <c r="JGJ10" s="63"/>
      <c r="JGK10" s="298"/>
      <c r="JGL10" s="299"/>
      <c r="JGM10" s="81"/>
      <c r="JGN10" s="63"/>
      <c r="JGO10" s="298"/>
      <c r="JGP10" s="299"/>
      <c r="JGQ10" s="81"/>
      <c r="JGR10" s="63"/>
      <c r="JGS10" s="298"/>
      <c r="JGT10" s="299"/>
      <c r="JGU10" s="81"/>
      <c r="JGV10" s="63"/>
      <c r="JGW10" s="298"/>
      <c r="JGX10" s="299"/>
      <c r="JGY10" s="81"/>
      <c r="JGZ10" s="63"/>
      <c r="JHA10" s="298"/>
      <c r="JHB10" s="299"/>
      <c r="JHC10" s="81"/>
      <c r="JHD10" s="63"/>
      <c r="JHE10" s="298"/>
      <c r="JHF10" s="299"/>
      <c r="JHG10" s="81"/>
      <c r="JHH10" s="63"/>
      <c r="JHI10" s="298"/>
      <c r="JHJ10" s="299"/>
      <c r="JHK10" s="81"/>
      <c r="JHL10" s="63"/>
      <c r="JHM10" s="298"/>
      <c r="JHN10" s="299"/>
      <c r="JHO10" s="81"/>
      <c r="JHP10" s="63"/>
      <c r="JHQ10" s="298"/>
      <c r="JHR10" s="299"/>
      <c r="JHS10" s="81"/>
      <c r="JHT10" s="63"/>
      <c r="JHU10" s="298"/>
      <c r="JHV10" s="299"/>
      <c r="JHW10" s="81"/>
      <c r="JHX10" s="63"/>
      <c r="JHY10" s="298"/>
      <c r="JHZ10" s="299"/>
      <c r="JIA10" s="81"/>
      <c r="JIB10" s="63"/>
      <c r="JIC10" s="298"/>
      <c r="JID10" s="299"/>
      <c r="JIE10" s="81"/>
      <c r="JIF10" s="63"/>
      <c r="JIG10" s="298"/>
      <c r="JIH10" s="299"/>
      <c r="JII10" s="81"/>
      <c r="JIJ10" s="63"/>
      <c r="JIK10" s="298"/>
      <c r="JIL10" s="299"/>
      <c r="JIM10" s="81"/>
      <c r="JIN10" s="63"/>
      <c r="JIO10" s="298"/>
      <c r="JIP10" s="299"/>
      <c r="JIQ10" s="81"/>
      <c r="JIR10" s="63"/>
      <c r="JIS10" s="298"/>
      <c r="JIT10" s="299"/>
      <c r="JIU10" s="81"/>
      <c r="JIV10" s="63"/>
      <c r="JIW10" s="298"/>
      <c r="JIX10" s="299"/>
      <c r="JIY10" s="81"/>
      <c r="JIZ10" s="63"/>
      <c r="JJA10" s="298"/>
      <c r="JJB10" s="299"/>
      <c r="JJC10" s="81"/>
      <c r="JJD10" s="63"/>
      <c r="JJE10" s="298"/>
      <c r="JJF10" s="299"/>
      <c r="JJG10" s="81"/>
      <c r="JJH10" s="63"/>
      <c r="JJI10" s="298"/>
      <c r="JJJ10" s="299"/>
      <c r="JJK10" s="81"/>
      <c r="JJL10" s="63"/>
      <c r="JJM10" s="298"/>
      <c r="JJN10" s="299"/>
      <c r="JJO10" s="81"/>
      <c r="JJP10" s="63"/>
      <c r="JJQ10" s="298"/>
      <c r="JJR10" s="299"/>
      <c r="JJS10" s="81"/>
      <c r="JJT10" s="63"/>
      <c r="JJU10" s="298"/>
      <c r="JJV10" s="299"/>
      <c r="JJW10" s="81"/>
      <c r="JJX10" s="63"/>
      <c r="JJY10" s="298"/>
      <c r="JJZ10" s="299"/>
      <c r="JKA10" s="81"/>
      <c r="JKB10" s="63"/>
      <c r="JKC10" s="298"/>
      <c r="JKD10" s="299"/>
      <c r="JKE10" s="81"/>
      <c r="JKF10" s="63"/>
      <c r="JKG10" s="298"/>
      <c r="JKH10" s="299"/>
      <c r="JKI10" s="81"/>
      <c r="JKJ10" s="63"/>
      <c r="JKK10" s="298"/>
      <c r="JKL10" s="299"/>
      <c r="JKM10" s="81"/>
      <c r="JKN10" s="63"/>
      <c r="JKO10" s="298"/>
      <c r="JKP10" s="299"/>
      <c r="JKQ10" s="81"/>
      <c r="JKR10" s="63"/>
      <c r="JKS10" s="298"/>
      <c r="JKT10" s="299"/>
      <c r="JKU10" s="81"/>
      <c r="JKV10" s="63"/>
      <c r="JKW10" s="298"/>
      <c r="JKX10" s="299"/>
      <c r="JKY10" s="81"/>
      <c r="JKZ10" s="63"/>
      <c r="JLA10" s="298"/>
      <c r="JLB10" s="299"/>
      <c r="JLC10" s="81"/>
      <c r="JLD10" s="63"/>
      <c r="JLE10" s="298"/>
      <c r="JLF10" s="299"/>
      <c r="JLG10" s="81"/>
      <c r="JLH10" s="63"/>
      <c r="JLI10" s="298"/>
      <c r="JLJ10" s="299"/>
      <c r="JLK10" s="81"/>
      <c r="JLL10" s="63"/>
      <c r="JLM10" s="298"/>
      <c r="JLN10" s="299"/>
      <c r="JLO10" s="81"/>
      <c r="JLP10" s="63"/>
      <c r="JLQ10" s="298"/>
      <c r="JLR10" s="299"/>
      <c r="JLS10" s="81"/>
      <c r="JLT10" s="63"/>
      <c r="JLU10" s="298"/>
      <c r="JLV10" s="299"/>
      <c r="JLW10" s="81"/>
      <c r="JLX10" s="63"/>
      <c r="JLY10" s="298"/>
      <c r="JLZ10" s="299"/>
      <c r="JMA10" s="81"/>
      <c r="JMB10" s="63"/>
      <c r="JMC10" s="298"/>
      <c r="JMD10" s="299"/>
      <c r="JME10" s="81"/>
      <c r="JMF10" s="63"/>
      <c r="JMG10" s="298"/>
      <c r="JMH10" s="299"/>
      <c r="JMI10" s="81"/>
      <c r="JMJ10" s="63"/>
      <c r="JMK10" s="298"/>
      <c r="JML10" s="299"/>
      <c r="JMM10" s="81"/>
      <c r="JMN10" s="63"/>
      <c r="JMO10" s="298"/>
      <c r="JMP10" s="299"/>
      <c r="JMQ10" s="81"/>
      <c r="JMR10" s="63"/>
      <c r="JMS10" s="298"/>
      <c r="JMT10" s="299"/>
      <c r="JMU10" s="81"/>
      <c r="JMV10" s="63"/>
      <c r="JMW10" s="298"/>
      <c r="JMX10" s="299"/>
      <c r="JMY10" s="81"/>
      <c r="JMZ10" s="63"/>
      <c r="JNA10" s="298"/>
      <c r="JNB10" s="299"/>
      <c r="JNC10" s="81"/>
      <c r="JND10" s="63"/>
      <c r="JNE10" s="298"/>
      <c r="JNF10" s="299"/>
      <c r="JNG10" s="81"/>
      <c r="JNH10" s="63"/>
      <c r="JNI10" s="298"/>
      <c r="JNJ10" s="299"/>
      <c r="JNK10" s="81"/>
      <c r="JNL10" s="63"/>
      <c r="JNM10" s="298"/>
      <c r="JNN10" s="299"/>
      <c r="JNO10" s="81"/>
      <c r="JNP10" s="63"/>
      <c r="JNQ10" s="298"/>
      <c r="JNR10" s="299"/>
      <c r="JNS10" s="81"/>
      <c r="JNT10" s="63"/>
      <c r="JNU10" s="298"/>
      <c r="JNV10" s="299"/>
      <c r="JNW10" s="81"/>
      <c r="JNX10" s="63"/>
      <c r="JNY10" s="298"/>
      <c r="JNZ10" s="299"/>
      <c r="JOA10" s="81"/>
      <c r="JOB10" s="63"/>
      <c r="JOC10" s="298"/>
      <c r="JOD10" s="299"/>
      <c r="JOE10" s="81"/>
      <c r="JOF10" s="63"/>
      <c r="JOG10" s="298"/>
      <c r="JOH10" s="299"/>
      <c r="JOI10" s="81"/>
      <c r="JOJ10" s="63"/>
      <c r="JOK10" s="298"/>
      <c r="JOL10" s="299"/>
      <c r="JOM10" s="81"/>
      <c r="JON10" s="63"/>
      <c r="JOO10" s="298"/>
      <c r="JOP10" s="299"/>
      <c r="JOQ10" s="81"/>
      <c r="JOR10" s="63"/>
      <c r="JOS10" s="298"/>
      <c r="JOT10" s="299"/>
      <c r="JOU10" s="81"/>
      <c r="JOV10" s="63"/>
      <c r="JOW10" s="298"/>
      <c r="JOX10" s="299"/>
      <c r="JOY10" s="81"/>
      <c r="JOZ10" s="63"/>
      <c r="JPA10" s="298"/>
      <c r="JPB10" s="299"/>
      <c r="JPC10" s="81"/>
      <c r="JPD10" s="63"/>
      <c r="JPE10" s="298"/>
      <c r="JPF10" s="299"/>
      <c r="JPG10" s="81"/>
      <c r="JPH10" s="63"/>
      <c r="JPI10" s="298"/>
      <c r="JPJ10" s="299"/>
      <c r="JPK10" s="81"/>
      <c r="JPL10" s="63"/>
      <c r="JPM10" s="298"/>
      <c r="JPN10" s="299"/>
      <c r="JPO10" s="81"/>
      <c r="JPP10" s="63"/>
      <c r="JPQ10" s="298"/>
      <c r="JPR10" s="299"/>
      <c r="JPS10" s="81"/>
      <c r="JPT10" s="63"/>
      <c r="JPU10" s="298"/>
      <c r="JPV10" s="299"/>
      <c r="JPW10" s="81"/>
      <c r="JPX10" s="63"/>
      <c r="JPY10" s="298"/>
      <c r="JPZ10" s="299"/>
      <c r="JQA10" s="81"/>
      <c r="JQB10" s="63"/>
      <c r="JQC10" s="298"/>
      <c r="JQD10" s="299"/>
      <c r="JQE10" s="81"/>
      <c r="JQF10" s="63"/>
      <c r="JQG10" s="298"/>
      <c r="JQH10" s="299"/>
      <c r="JQI10" s="81"/>
      <c r="JQJ10" s="63"/>
      <c r="JQK10" s="298"/>
      <c r="JQL10" s="299"/>
      <c r="JQM10" s="81"/>
      <c r="JQN10" s="63"/>
      <c r="JQO10" s="298"/>
      <c r="JQP10" s="299"/>
      <c r="JQQ10" s="81"/>
      <c r="JQR10" s="63"/>
      <c r="JQS10" s="298"/>
      <c r="JQT10" s="299"/>
      <c r="JQU10" s="81"/>
      <c r="JQV10" s="63"/>
      <c r="JQW10" s="298"/>
      <c r="JQX10" s="299"/>
      <c r="JQY10" s="81"/>
      <c r="JQZ10" s="63"/>
      <c r="JRA10" s="298"/>
      <c r="JRB10" s="299"/>
      <c r="JRC10" s="81"/>
      <c r="JRD10" s="63"/>
      <c r="JRE10" s="298"/>
      <c r="JRF10" s="299"/>
      <c r="JRG10" s="81"/>
      <c r="JRH10" s="63"/>
      <c r="JRI10" s="298"/>
      <c r="JRJ10" s="299"/>
      <c r="JRK10" s="81"/>
      <c r="JRL10" s="63"/>
      <c r="JRM10" s="298"/>
      <c r="JRN10" s="299"/>
      <c r="JRO10" s="81"/>
      <c r="JRP10" s="63"/>
      <c r="JRQ10" s="298"/>
      <c r="JRR10" s="299"/>
      <c r="JRS10" s="81"/>
      <c r="JRT10" s="63"/>
      <c r="JRU10" s="298"/>
      <c r="JRV10" s="299"/>
      <c r="JRW10" s="81"/>
      <c r="JRX10" s="63"/>
      <c r="JRY10" s="298"/>
      <c r="JRZ10" s="299"/>
      <c r="JSA10" s="81"/>
      <c r="JSB10" s="63"/>
      <c r="JSC10" s="298"/>
      <c r="JSD10" s="299"/>
      <c r="JSE10" s="81"/>
      <c r="JSF10" s="63"/>
      <c r="JSG10" s="298"/>
      <c r="JSH10" s="299"/>
      <c r="JSI10" s="81"/>
      <c r="JSJ10" s="63"/>
      <c r="JSK10" s="298"/>
      <c r="JSL10" s="299"/>
      <c r="JSM10" s="81"/>
      <c r="JSN10" s="63"/>
      <c r="JSO10" s="298"/>
      <c r="JSP10" s="299"/>
      <c r="JSQ10" s="81"/>
      <c r="JSR10" s="63"/>
      <c r="JSS10" s="298"/>
      <c r="JST10" s="299"/>
      <c r="JSU10" s="81"/>
      <c r="JSV10" s="63"/>
      <c r="JSW10" s="298"/>
      <c r="JSX10" s="299"/>
      <c r="JSY10" s="81"/>
      <c r="JSZ10" s="63"/>
      <c r="JTA10" s="298"/>
      <c r="JTB10" s="299"/>
      <c r="JTC10" s="81"/>
      <c r="JTD10" s="63"/>
      <c r="JTE10" s="298"/>
      <c r="JTF10" s="299"/>
      <c r="JTG10" s="81"/>
      <c r="JTH10" s="63"/>
      <c r="JTI10" s="298"/>
      <c r="JTJ10" s="299"/>
      <c r="JTK10" s="81"/>
      <c r="JTL10" s="63"/>
      <c r="JTM10" s="298"/>
      <c r="JTN10" s="299"/>
      <c r="JTO10" s="81"/>
      <c r="JTP10" s="63"/>
      <c r="JTQ10" s="298"/>
      <c r="JTR10" s="299"/>
      <c r="JTS10" s="81"/>
      <c r="JTT10" s="63"/>
      <c r="JTU10" s="298"/>
      <c r="JTV10" s="299"/>
      <c r="JTW10" s="81"/>
      <c r="JTX10" s="63"/>
      <c r="JTY10" s="298"/>
      <c r="JTZ10" s="299"/>
      <c r="JUA10" s="81"/>
      <c r="JUB10" s="63"/>
      <c r="JUC10" s="298"/>
      <c r="JUD10" s="299"/>
      <c r="JUE10" s="81"/>
      <c r="JUF10" s="63"/>
      <c r="JUG10" s="298"/>
      <c r="JUH10" s="299"/>
      <c r="JUI10" s="81"/>
      <c r="JUJ10" s="63"/>
      <c r="JUK10" s="298"/>
      <c r="JUL10" s="299"/>
      <c r="JUM10" s="81"/>
      <c r="JUN10" s="63"/>
      <c r="JUO10" s="298"/>
      <c r="JUP10" s="299"/>
      <c r="JUQ10" s="81"/>
      <c r="JUR10" s="63"/>
      <c r="JUS10" s="298"/>
      <c r="JUT10" s="299"/>
      <c r="JUU10" s="81"/>
      <c r="JUV10" s="63"/>
      <c r="JUW10" s="298"/>
      <c r="JUX10" s="299"/>
      <c r="JUY10" s="81"/>
      <c r="JUZ10" s="63"/>
      <c r="JVA10" s="298"/>
      <c r="JVB10" s="299"/>
      <c r="JVC10" s="81"/>
      <c r="JVD10" s="63"/>
      <c r="JVE10" s="298"/>
      <c r="JVF10" s="299"/>
      <c r="JVG10" s="81"/>
      <c r="JVH10" s="63"/>
      <c r="JVI10" s="298"/>
      <c r="JVJ10" s="299"/>
      <c r="JVK10" s="81"/>
      <c r="JVL10" s="63"/>
      <c r="JVM10" s="298"/>
      <c r="JVN10" s="299"/>
      <c r="JVO10" s="81"/>
      <c r="JVP10" s="63"/>
      <c r="JVQ10" s="298"/>
      <c r="JVR10" s="299"/>
      <c r="JVS10" s="81"/>
      <c r="JVT10" s="63"/>
      <c r="JVU10" s="298"/>
      <c r="JVV10" s="299"/>
      <c r="JVW10" s="81"/>
      <c r="JVX10" s="63"/>
      <c r="JVY10" s="298"/>
      <c r="JVZ10" s="299"/>
      <c r="JWA10" s="81"/>
      <c r="JWB10" s="63"/>
      <c r="JWC10" s="298"/>
      <c r="JWD10" s="299"/>
      <c r="JWE10" s="81"/>
      <c r="JWF10" s="63"/>
      <c r="JWG10" s="298"/>
      <c r="JWH10" s="299"/>
      <c r="JWI10" s="81"/>
      <c r="JWJ10" s="63"/>
      <c r="JWK10" s="298"/>
      <c r="JWL10" s="299"/>
      <c r="JWM10" s="81"/>
      <c r="JWN10" s="63"/>
      <c r="JWO10" s="298"/>
      <c r="JWP10" s="299"/>
      <c r="JWQ10" s="81"/>
      <c r="JWR10" s="63"/>
      <c r="JWS10" s="298"/>
      <c r="JWT10" s="299"/>
      <c r="JWU10" s="81"/>
      <c r="JWV10" s="63"/>
      <c r="JWW10" s="298"/>
      <c r="JWX10" s="299"/>
      <c r="JWY10" s="81"/>
      <c r="JWZ10" s="63"/>
      <c r="JXA10" s="298"/>
      <c r="JXB10" s="299"/>
      <c r="JXC10" s="81"/>
      <c r="JXD10" s="63"/>
      <c r="JXE10" s="298"/>
      <c r="JXF10" s="299"/>
      <c r="JXG10" s="81"/>
      <c r="JXH10" s="63"/>
      <c r="JXI10" s="298"/>
      <c r="JXJ10" s="299"/>
      <c r="JXK10" s="81"/>
      <c r="JXL10" s="63"/>
      <c r="JXM10" s="298"/>
      <c r="JXN10" s="299"/>
      <c r="JXO10" s="81"/>
      <c r="JXP10" s="63"/>
      <c r="JXQ10" s="298"/>
      <c r="JXR10" s="299"/>
      <c r="JXS10" s="81"/>
      <c r="JXT10" s="63"/>
      <c r="JXU10" s="298"/>
      <c r="JXV10" s="299"/>
      <c r="JXW10" s="81"/>
      <c r="JXX10" s="63"/>
      <c r="JXY10" s="298"/>
      <c r="JXZ10" s="299"/>
      <c r="JYA10" s="81"/>
      <c r="JYB10" s="63"/>
      <c r="JYC10" s="298"/>
      <c r="JYD10" s="299"/>
      <c r="JYE10" s="81"/>
      <c r="JYF10" s="63"/>
      <c r="JYG10" s="298"/>
      <c r="JYH10" s="299"/>
      <c r="JYI10" s="81"/>
      <c r="JYJ10" s="63"/>
      <c r="JYK10" s="298"/>
      <c r="JYL10" s="299"/>
      <c r="JYM10" s="81"/>
      <c r="JYN10" s="63"/>
      <c r="JYO10" s="298"/>
      <c r="JYP10" s="299"/>
      <c r="JYQ10" s="81"/>
      <c r="JYR10" s="63"/>
      <c r="JYS10" s="298"/>
      <c r="JYT10" s="299"/>
      <c r="JYU10" s="81"/>
      <c r="JYV10" s="63"/>
      <c r="JYW10" s="298"/>
      <c r="JYX10" s="299"/>
      <c r="JYY10" s="81"/>
      <c r="JYZ10" s="63"/>
      <c r="JZA10" s="298"/>
      <c r="JZB10" s="299"/>
      <c r="JZC10" s="81"/>
      <c r="JZD10" s="63"/>
      <c r="JZE10" s="298"/>
      <c r="JZF10" s="299"/>
      <c r="JZG10" s="81"/>
      <c r="JZH10" s="63"/>
      <c r="JZI10" s="298"/>
      <c r="JZJ10" s="299"/>
      <c r="JZK10" s="81"/>
      <c r="JZL10" s="63"/>
      <c r="JZM10" s="298"/>
      <c r="JZN10" s="299"/>
      <c r="JZO10" s="81"/>
      <c r="JZP10" s="63"/>
      <c r="JZQ10" s="298"/>
      <c r="JZR10" s="299"/>
      <c r="JZS10" s="81"/>
      <c r="JZT10" s="63"/>
      <c r="JZU10" s="298"/>
      <c r="JZV10" s="299"/>
      <c r="JZW10" s="81"/>
      <c r="JZX10" s="63"/>
      <c r="JZY10" s="298"/>
      <c r="JZZ10" s="299"/>
      <c r="KAA10" s="81"/>
      <c r="KAB10" s="63"/>
      <c r="KAC10" s="298"/>
      <c r="KAD10" s="299"/>
      <c r="KAE10" s="81"/>
      <c r="KAF10" s="63"/>
      <c r="KAG10" s="298"/>
      <c r="KAH10" s="299"/>
      <c r="KAI10" s="81"/>
      <c r="KAJ10" s="63"/>
      <c r="KAK10" s="298"/>
      <c r="KAL10" s="299"/>
      <c r="KAM10" s="81"/>
      <c r="KAN10" s="63"/>
      <c r="KAO10" s="298"/>
      <c r="KAP10" s="299"/>
      <c r="KAQ10" s="81"/>
      <c r="KAR10" s="63"/>
      <c r="KAS10" s="298"/>
      <c r="KAT10" s="299"/>
      <c r="KAU10" s="81"/>
      <c r="KAV10" s="63"/>
      <c r="KAW10" s="298"/>
      <c r="KAX10" s="299"/>
      <c r="KAY10" s="81"/>
      <c r="KAZ10" s="63"/>
      <c r="KBA10" s="298"/>
      <c r="KBB10" s="299"/>
      <c r="KBC10" s="81"/>
      <c r="KBD10" s="63"/>
      <c r="KBE10" s="298"/>
      <c r="KBF10" s="299"/>
      <c r="KBG10" s="81"/>
      <c r="KBH10" s="63"/>
      <c r="KBI10" s="298"/>
      <c r="KBJ10" s="299"/>
      <c r="KBK10" s="81"/>
      <c r="KBL10" s="63"/>
      <c r="KBM10" s="298"/>
      <c r="KBN10" s="299"/>
      <c r="KBO10" s="81"/>
      <c r="KBP10" s="63"/>
      <c r="KBQ10" s="298"/>
      <c r="KBR10" s="299"/>
      <c r="KBS10" s="81"/>
      <c r="KBT10" s="63"/>
      <c r="KBU10" s="298"/>
      <c r="KBV10" s="299"/>
      <c r="KBW10" s="81"/>
      <c r="KBX10" s="63"/>
      <c r="KBY10" s="298"/>
      <c r="KBZ10" s="299"/>
      <c r="KCA10" s="81"/>
      <c r="KCB10" s="63"/>
      <c r="KCC10" s="298"/>
      <c r="KCD10" s="299"/>
      <c r="KCE10" s="81"/>
      <c r="KCF10" s="63"/>
      <c r="KCG10" s="298"/>
      <c r="KCH10" s="299"/>
      <c r="KCI10" s="81"/>
      <c r="KCJ10" s="63"/>
      <c r="KCK10" s="298"/>
      <c r="KCL10" s="299"/>
      <c r="KCM10" s="81"/>
      <c r="KCN10" s="63"/>
      <c r="KCO10" s="298"/>
      <c r="KCP10" s="299"/>
      <c r="KCQ10" s="81"/>
      <c r="KCR10" s="63"/>
      <c r="KCS10" s="298"/>
      <c r="KCT10" s="299"/>
      <c r="KCU10" s="81"/>
      <c r="KCV10" s="63"/>
      <c r="KCW10" s="298"/>
      <c r="KCX10" s="299"/>
      <c r="KCY10" s="81"/>
      <c r="KCZ10" s="63"/>
      <c r="KDA10" s="298"/>
      <c r="KDB10" s="299"/>
      <c r="KDC10" s="81"/>
      <c r="KDD10" s="63"/>
      <c r="KDE10" s="298"/>
      <c r="KDF10" s="299"/>
      <c r="KDG10" s="81"/>
      <c r="KDH10" s="63"/>
      <c r="KDI10" s="298"/>
      <c r="KDJ10" s="299"/>
      <c r="KDK10" s="81"/>
      <c r="KDL10" s="63"/>
      <c r="KDM10" s="298"/>
      <c r="KDN10" s="299"/>
      <c r="KDO10" s="81"/>
      <c r="KDP10" s="63"/>
      <c r="KDQ10" s="298"/>
      <c r="KDR10" s="299"/>
      <c r="KDS10" s="81"/>
      <c r="KDT10" s="63"/>
      <c r="KDU10" s="298"/>
      <c r="KDV10" s="299"/>
      <c r="KDW10" s="81"/>
      <c r="KDX10" s="63"/>
      <c r="KDY10" s="298"/>
      <c r="KDZ10" s="299"/>
      <c r="KEA10" s="81"/>
      <c r="KEB10" s="63"/>
      <c r="KEC10" s="298"/>
      <c r="KED10" s="299"/>
      <c r="KEE10" s="81"/>
      <c r="KEF10" s="63"/>
      <c r="KEG10" s="298"/>
      <c r="KEH10" s="299"/>
      <c r="KEI10" s="81"/>
      <c r="KEJ10" s="63"/>
      <c r="KEK10" s="298"/>
      <c r="KEL10" s="299"/>
      <c r="KEM10" s="81"/>
      <c r="KEN10" s="63"/>
      <c r="KEO10" s="298"/>
      <c r="KEP10" s="299"/>
      <c r="KEQ10" s="81"/>
      <c r="KER10" s="63"/>
      <c r="KES10" s="298"/>
      <c r="KET10" s="299"/>
      <c r="KEU10" s="81"/>
      <c r="KEV10" s="63"/>
      <c r="KEW10" s="298"/>
      <c r="KEX10" s="299"/>
      <c r="KEY10" s="81"/>
      <c r="KEZ10" s="63"/>
      <c r="KFA10" s="298"/>
      <c r="KFB10" s="299"/>
      <c r="KFC10" s="81"/>
      <c r="KFD10" s="63"/>
      <c r="KFE10" s="298"/>
      <c r="KFF10" s="299"/>
      <c r="KFG10" s="81"/>
      <c r="KFH10" s="63"/>
      <c r="KFI10" s="298"/>
      <c r="KFJ10" s="299"/>
      <c r="KFK10" s="81"/>
      <c r="KFL10" s="63"/>
      <c r="KFM10" s="298"/>
      <c r="KFN10" s="299"/>
      <c r="KFO10" s="81"/>
      <c r="KFP10" s="63"/>
      <c r="KFQ10" s="298"/>
      <c r="KFR10" s="299"/>
      <c r="KFS10" s="81"/>
      <c r="KFT10" s="63"/>
      <c r="KFU10" s="298"/>
      <c r="KFV10" s="299"/>
      <c r="KFW10" s="81"/>
      <c r="KFX10" s="63"/>
      <c r="KFY10" s="298"/>
      <c r="KFZ10" s="299"/>
      <c r="KGA10" s="81"/>
      <c r="KGB10" s="63"/>
      <c r="KGC10" s="298"/>
      <c r="KGD10" s="299"/>
      <c r="KGE10" s="81"/>
      <c r="KGF10" s="63"/>
      <c r="KGG10" s="298"/>
      <c r="KGH10" s="299"/>
      <c r="KGI10" s="81"/>
      <c r="KGJ10" s="63"/>
      <c r="KGK10" s="298"/>
      <c r="KGL10" s="299"/>
      <c r="KGM10" s="81"/>
      <c r="KGN10" s="63"/>
      <c r="KGO10" s="298"/>
      <c r="KGP10" s="299"/>
      <c r="KGQ10" s="81"/>
      <c r="KGR10" s="63"/>
      <c r="KGS10" s="298"/>
      <c r="KGT10" s="299"/>
      <c r="KGU10" s="81"/>
      <c r="KGV10" s="63"/>
      <c r="KGW10" s="298"/>
      <c r="KGX10" s="299"/>
      <c r="KGY10" s="81"/>
      <c r="KGZ10" s="63"/>
      <c r="KHA10" s="298"/>
      <c r="KHB10" s="299"/>
      <c r="KHC10" s="81"/>
      <c r="KHD10" s="63"/>
      <c r="KHE10" s="298"/>
      <c r="KHF10" s="299"/>
      <c r="KHG10" s="81"/>
      <c r="KHH10" s="63"/>
      <c r="KHI10" s="298"/>
      <c r="KHJ10" s="299"/>
      <c r="KHK10" s="81"/>
      <c r="KHL10" s="63"/>
      <c r="KHM10" s="298"/>
      <c r="KHN10" s="299"/>
      <c r="KHO10" s="81"/>
      <c r="KHP10" s="63"/>
      <c r="KHQ10" s="298"/>
      <c r="KHR10" s="299"/>
      <c r="KHS10" s="81"/>
      <c r="KHT10" s="63"/>
      <c r="KHU10" s="298"/>
      <c r="KHV10" s="299"/>
      <c r="KHW10" s="81"/>
      <c r="KHX10" s="63"/>
      <c r="KHY10" s="298"/>
      <c r="KHZ10" s="299"/>
      <c r="KIA10" s="81"/>
      <c r="KIB10" s="63"/>
      <c r="KIC10" s="298"/>
      <c r="KID10" s="299"/>
      <c r="KIE10" s="81"/>
      <c r="KIF10" s="63"/>
      <c r="KIG10" s="298"/>
      <c r="KIH10" s="299"/>
      <c r="KII10" s="81"/>
      <c r="KIJ10" s="63"/>
      <c r="KIK10" s="298"/>
      <c r="KIL10" s="299"/>
      <c r="KIM10" s="81"/>
      <c r="KIN10" s="63"/>
      <c r="KIO10" s="298"/>
      <c r="KIP10" s="299"/>
      <c r="KIQ10" s="81"/>
      <c r="KIR10" s="63"/>
      <c r="KIS10" s="298"/>
      <c r="KIT10" s="299"/>
      <c r="KIU10" s="81"/>
      <c r="KIV10" s="63"/>
      <c r="KIW10" s="298"/>
      <c r="KIX10" s="299"/>
      <c r="KIY10" s="81"/>
      <c r="KIZ10" s="63"/>
      <c r="KJA10" s="298"/>
      <c r="KJB10" s="299"/>
      <c r="KJC10" s="81"/>
      <c r="KJD10" s="63"/>
      <c r="KJE10" s="298"/>
      <c r="KJF10" s="299"/>
      <c r="KJG10" s="81"/>
      <c r="KJH10" s="63"/>
      <c r="KJI10" s="298"/>
      <c r="KJJ10" s="299"/>
      <c r="KJK10" s="81"/>
      <c r="KJL10" s="63"/>
      <c r="KJM10" s="298"/>
      <c r="KJN10" s="299"/>
      <c r="KJO10" s="81"/>
      <c r="KJP10" s="63"/>
      <c r="KJQ10" s="298"/>
      <c r="KJR10" s="299"/>
      <c r="KJS10" s="81"/>
      <c r="KJT10" s="63"/>
      <c r="KJU10" s="298"/>
      <c r="KJV10" s="299"/>
      <c r="KJW10" s="81"/>
      <c r="KJX10" s="63"/>
      <c r="KJY10" s="298"/>
      <c r="KJZ10" s="299"/>
      <c r="KKA10" s="81"/>
      <c r="KKB10" s="63"/>
      <c r="KKC10" s="298"/>
      <c r="KKD10" s="299"/>
      <c r="KKE10" s="81"/>
      <c r="KKF10" s="63"/>
      <c r="KKG10" s="298"/>
      <c r="KKH10" s="299"/>
      <c r="KKI10" s="81"/>
      <c r="KKJ10" s="63"/>
      <c r="KKK10" s="298"/>
      <c r="KKL10" s="299"/>
      <c r="KKM10" s="81"/>
      <c r="KKN10" s="63"/>
      <c r="KKO10" s="298"/>
      <c r="KKP10" s="299"/>
      <c r="KKQ10" s="81"/>
      <c r="KKR10" s="63"/>
      <c r="KKS10" s="298"/>
      <c r="KKT10" s="299"/>
      <c r="KKU10" s="81"/>
      <c r="KKV10" s="63"/>
      <c r="KKW10" s="298"/>
      <c r="KKX10" s="299"/>
      <c r="KKY10" s="81"/>
      <c r="KKZ10" s="63"/>
      <c r="KLA10" s="298"/>
      <c r="KLB10" s="299"/>
      <c r="KLC10" s="81"/>
      <c r="KLD10" s="63"/>
      <c r="KLE10" s="298"/>
      <c r="KLF10" s="299"/>
      <c r="KLG10" s="81"/>
      <c r="KLH10" s="63"/>
      <c r="KLI10" s="298"/>
      <c r="KLJ10" s="299"/>
      <c r="KLK10" s="81"/>
      <c r="KLL10" s="63"/>
      <c r="KLM10" s="298"/>
      <c r="KLN10" s="299"/>
      <c r="KLO10" s="81"/>
      <c r="KLP10" s="63"/>
      <c r="KLQ10" s="298"/>
      <c r="KLR10" s="299"/>
      <c r="KLS10" s="81"/>
      <c r="KLT10" s="63"/>
      <c r="KLU10" s="298"/>
      <c r="KLV10" s="299"/>
      <c r="KLW10" s="81"/>
      <c r="KLX10" s="63"/>
      <c r="KLY10" s="298"/>
      <c r="KLZ10" s="299"/>
      <c r="KMA10" s="81"/>
      <c r="KMB10" s="63"/>
      <c r="KMC10" s="298"/>
      <c r="KMD10" s="299"/>
      <c r="KME10" s="81"/>
      <c r="KMF10" s="63"/>
      <c r="KMG10" s="298"/>
      <c r="KMH10" s="299"/>
      <c r="KMI10" s="81"/>
      <c r="KMJ10" s="63"/>
      <c r="KMK10" s="298"/>
      <c r="KML10" s="299"/>
      <c r="KMM10" s="81"/>
      <c r="KMN10" s="63"/>
      <c r="KMO10" s="298"/>
      <c r="KMP10" s="299"/>
      <c r="KMQ10" s="81"/>
      <c r="KMR10" s="63"/>
      <c r="KMS10" s="298"/>
      <c r="KMT10" s="299"/>
      <c r="KMU10" s="81"/>
      <c r="KMV10" s="63"/>
      <c r="KMW10" s="298"/>
      <c r="KMX10" s="299"/>
      <c r="KMY10" s="81"/>
      <c r="KMZ10" s="63"/>
      <c r="KNA10" s="298"/>
      <c r="KNB10" s="299"/>
      <c r="KNC10" s="81"/>
      <c r="KND10" s="63"/>
      <c r="KNE10" s="298"/>
      <c r="KNF10" s="299"/>
      <c r="KNG10" s="81"/>
      <c r="KNH10" s="63"/>
      <c r="KNI10" s="298"/>
      <c r="KNJ10" s="299"/>
      <c r="KNK10" s="81"/>
      <c r="KNL10" s="63"/>
      <c r="KNM10" s="298"/>
      <c r="KNN10" s="299"/>
      <c r="KNO10" s="81"/>
      <c r="KNP10" s="63"/>
      <c r="KNQ10" s="298"/>
      <c r="KNR10" s="299"/>
      <c r="KNS10" s="81"/>
      <c r="KNT10" s="63"/>
      <c r="KNU10" s="298"/>
      <c r="KNV10" s="299"/>
      <c r="KNW10" s="81"/>
      <c r="KNX10" s="63"/>
      <c r="KNY10" s="298"/>
      <c r="KNZ10" s="299"/>
      <c r="KOA10" s="81"/>
      <c r="KOB10" s="63"/>
      <c r="KOC10" s="298"/>
      <c r="KOD10" s="299"/>
      <c r="KOE10" s="81"/>
      <c r="KOF10" s="63"/>
      <c r="KOG10" s="298"/>
      <c r="KOH10" s="299"/>
      <c r="KOI10" s="81"/>
      <c r="KOJ10" s="63"/>
      <c r="KOK10" s="298"/>
      <c r="KOL10" s="299"/>
      <c r="KOM10" s="81"/>
      <c r="KON10" s="63"/>
      <c r="KOO10" s="298"/>
      <c r="KOP10" s="299"/>
      <c r="KOQ10" s="81"/>
      <c r="KOR10" s="63"/>
      <c r="KOS10" s="298"/>
      <c r="KOT10" s="299"/>
      <c r="KOU10" s="81"/>
      <c r="KOV10" s="63"/>
      <c r="KOW10" s="298"/>
      <c r="KOX10" s="299"/>
      <c r="KOY10" s="81"/>
      <c r="KOZ10" s="63"/>
      <c r="KPA10" s="298"/>
      <c r="KPB10" s="299"/>
      <c r="KPC10" s="81"/>
      <c r="KPD10" s="63"/>
      <c r="KPE10" s="298"/>
      <c r="KPF10" s="299"/>
      <c r="KPG10" s="81"/>
      <c r="KPH10" s="63"/>
      <c r="KPI10" s="298"/>
      <c r="KPJ10" s="299"/>
      <c r="KPK10" s="81"/>
      <c r="KPL10" s="63"/>
      <c r="KPM10" s="298"/>
      <c r="KPN10" s="299"/>
      <c r="KPO10" s="81"/>
      <c r="KPP10" s="63"/>
      <c r="KPQ10" s="298"/>
      <c r="KPR10" s="299"/>
      <c r="KPS10" s="81"/>
      <c r="KPT10" s="63"/>
      <c r="KPU10" s="298"/>
      <c r="KPV10" s="299"/>
      <c r="KPW10" s="81"/>
      <c r="KPX10" s="63"/>
      <c r="KPY10" s="298"/>
      <c r="KPZ10" s="299"/>
      <c r="KQA10" s="81"/>
      <c r="KQB10" s="63"/>
      <c r="KQC10" s="298"/>
      <c r="KQD10" s="299"/>
      <c r="KQE10" s="81"/>
      <c r="KQF10" s="63"/>
      <c r="KQG10" s="298"/>
      <c r="KQH10" s="299"/>
      <c r="KQI10" s="81"/>
      <c r="KQJ10" s="63"/>
      <c r="KQK10" s="298"/>
      <c r="KQL10" s="299"/>
      <c r="KQM10" s="81"/>
      <c r="KQN10" s="63"/>
      <c r="KQO10" s="298"/>
      <c r="KQP10" s="299"/>
      <c r="KQQ10" s="81"/>
      <c r="KQR10" s="63"/>
      <c r="KQS10" s="298"/>
      <c r="KQT10" s="299"/>
      <c r="KQU10" s="81"/>
      <c r="KQV10" s="63"/>
      <c r="KQW10" s="298"/>
      <c r="KQX10" s="299"/>
      <c r="KQY10" s="81"/>
      <c r="KQZ10" s="63"/>
      <c r="KRA10" s="298"/>
      <c r="KRB10" s="299"/>
      <c r="KRC10" s="81"/>
      <c r="KRD10" s="63"/>
      <c r="KRE10" s="298"/>
      <c r="KRF10" s="299"/>
      <c r="KRG10" s="81"/>
      <c r="KRH10" s="63"/>
      <c r="KRI10" s="298"/>
      <c r="KRJ10" s="299"/>
      <c r="KRK10" s="81"/>
      <c r="KRL10" s="63"/>
      <c r="KRM10" s="298"/>
      <c r="KRN10" s="299"/>
      <c r="KRO10" s="81"/>
      <c r="KRP10" s="63"/>
      <c r="KRQ10" s="298"/>
      <c r="KRR10" s="299"/>
      <c r="KRS10" s="81"/>
      <c r="KRT10" s="63"/>
      <c r="KRU10" s="298"/>
      <c r="KRV10" s="299"/>
      <c r="KRW10" s="81"/>
      <c r="KRX10" s="63"/>
      <c r="KRY10" s="298"/>
      <c r="KRZ10" s="299"/>
      <c r="KSA10" s="81"/>
      <c r="KSB10" s="63"/>
      <c r="KSC10" s="298"/>
      <c r="KSD10" s="299"/>
      <c r="KSE10" s="81"/>
      <c r="KSF10" s="63"/>
      <c r="KSG10" s="298"/>
      <c r="KSH10" s="299"/>
      <c r="KSI10" s="81"/>
      <c r="KSJ10" s="63"/>
      <c r="KSK10" s="298"/>
      <c r="KSL10" s="299"/>
      <c r="KSM10" s="81"/>
      <c r="KSN10" s="63"/>
      <c r="KSO10" s="298"/>
      <c r="KSP10" s="299"/>
      <c r="KSQ10" s="81"/>
      <c r="KSR10" s="63"/>
      <c r="KSS10" s="298"/>
      <c r="KST10" s="299"/>
      <c r="KSU10" s="81"/>
      <c r="KSV10" s="63"/>
      <c r="KSW10" s="298"/>
      <c r="KSX10" s="299"/>
      <c r="KSY10" s="81"/>
      <c r="KSZ10" s="63"/>
      <c r="KTA10" s="298"/>
      <c r="KTB10" s="299"/>
      <c r="KTC10" s="81"/>
      <c r="KTD10" s="63"/>
      <c r="KTE10" s="298"/>
      <c r="KTF10" s="299"/>
      <c r="KTG10" s="81"/>
      <c r="KTH10" s="63"/>
      <c r="KTI10" s="298"/>
      <c r="KTJ10" s="299"/>
      <c r="KTK10" s="81"/>
      <c r="KTL10" s="63"/>
      <c r="KTM10" s="298"/>
      <c r="KTN10" s="299"/>
      <c r="KTO10" s="81"/>
      <c r="KTP10" s="63"/>
      <c r="KTQ10" s="298"/>
      <c r="KTR10" s="299"/>
      <c r="KTS10" s="81"/>
      <c r="KTT10" s="63"/>
      <c r="KTU10" s="298"/>
      <c r="KTV10" s="299"/>
      <c r="KTW10" s="81"/>
      <c r="KTX10" s="63"/>
      <c r="KTY10" s="298"/>
      <c r="KTZ10" s="299"/>
      <c r="KUA10" s="81"/>
      <c r="KUB10" s="63"/>
      <c r="KUC10" s="298"/>
      <c r="KUD10" s="299"/>
      <c r="KUE10" s="81"/>
      <c r="KUF10" s="63"/>
      <c r="KUG10" s="298"/>
      <c r="KUH10" s="299"/>
      <c r="KUI10" s="81"/>
      <c r="KUJ10" s="63"/>
      <c r="KUK10" s="298"/>
      <c r="KUL10" s="299"/>
      <c r="KUM10" s="81"/>
      <c r="KUN10" s="63"/>
      <c r="KUO10" s="298"/>
      <c r="KUP10" s="299"/>
      <c r="KUQ10" s="81"/>
      <c r="KUR10" s="63"/>
      <c r="KUS10" s="298"/>
      <c r="KUT10" s="299"/>
      <c r="KUU10" s="81"/>
      <c r="KUV10" s="63"/>
      <c r="KUW10" s="298"/>
      <c r="KUX10" s="299"/>
      <c r="KUY10" s="81"/>
      <c r="KUZ10" s="63"/>
      <c r="KVA10" s="298"/>
      <c r="KVB10" s="299"/>
      <c r="KVC10" s="81"/>
      <c r="KVD10" s="63"/>
      <c r="KVE10" s="298"/>
      <c r="KVF10" s="299"/>
      <c r="KVG10" s="81"/>
      <c r="KVH10" s="63"/>
      <c r="KVI10" s="298"/>
      <c r="KVJ10" s="299"/>
      <c r="KVK10" s="81"/>
      <c r="KVL10" s="63"/>
      <c r="KVM10" s="298"/>
      <c r="KVN10" s="299"/>
      <c r="KVO10" s="81"/>
      <c r="KVP10" s="63"/>
      <c r="KVQ10" s="298"/>
      <c r="KVR10" s="299"/>
      <c r="KVS10" s="81"/>
      <c r="KVT10" s="63"/>
      <c r="KVU10" s="298"/>
      <c r="KVV10" s="299"/>
      <c r="KVW10" s="81"/>
      <c r="KVX10" s="63"/>
      <c r="KVY10" s="298"/>
      <c r="KVZ10" s="299"/>
      <c r="KWA10" s="81"/>
      <c r="KWB10" s="63"/>
      <c r="KWC10" s="298"/>
      <c r="KWD10" s="299"/>
      <c r="KWE10" s="81"/>
      <c r="KWF10" s="63"/>
      <c r="KWG10" s="298"/>
      <c r="KWH10" s="299"/>
      <c r="KWI10" s="81"/>
      <c r="KWJ10" s="63"/>
      <c r="KWK10" s="298"/>
      <c r="KWL10" s="299"/>
      <c r="KWM10" s="81"/>
      <c r="KWN10" s="63"/>
      <c r="KWO10" s="298"/>
      <c r="KWP10" s="299"/>
      <c r="KWQ10" s="81"/>
      <c r="KWR10" s="63"/>
      <c r="KWS10" s="298"/>
      <c r="KWT10" s="299"/>
      <c r="KWU10" s="81"/>
      <c r="KWV10" s="63"/>
      <c r="KWW10" s="298"/>
      <c r="KWX10" s="299"/>
      <c r="KWY10" s="81"/>
      <c r="KWZ10" s="63"/>
      <c r="KXA10" s="298"/>
      <c r="KXB10" s="299"/>
      <c r="KXC10" s="81"/>
      <c r="KXD10" s="63"/>
      <c r="KXE10" s="298"/>
      <c r="KXF10" s="299"/>
      <c r="KXG10" s="81"/>
      <c r="KXH10" s="63"/>
      <c r="KXI10" s="298"/>
      <c r="KXJ10" s="299"/>
      <c r="KXK10" s="81"/>
      <c r="KXL10" s="63"/>
      <c r="KXM10" s="298"/>
      <c r="KXN10" s="299"/>
      <c r="KXO10" s="81"/>
      <c r="KXP10" s="63"/>
      <c r="KXQ10" s="298"/>
      <c r="KXR10" s="299"/>
      <c r="KXS10" s="81"/>
      <c r="KXT10" s="63"/>
      <c r="KXU10" s="298"/>
      <c r="KXV10" s="299"/>
      <c r="KXW10" s="81"/>
      <c r="KXX10" s="63"/>
      <c r="KXY10" s="298"/>
      <c r="KXZ10" s="299"/>
      <c r="KYA10" s="81"/>
      <c r="KYB10" s="63"/>
      <c r="KYC10" s="298"/>
      <c r="KYD10" s="299"/>
      <c r="KYE10" s="81"/>
      <c r="KYF10" s="63"/>
      <c r="KYG10" s="298"/>
      <c r="KYH10" s="299"/>
      <c r="KYI10" s="81"/>
      <c r="KYJ10" s="63"/>
      <c r="KYK10" s="298"/>
      <c r="KYL10" s="299"/>
      <c r="KYM10" s="81"/>
      <c r="KYN10" s="63"/>
      <c r="KYO10" s="298"/>
      <c r="KYP10" s="299"/>
      <c r="KYQ10" s="81"/>
      <c r="KYR10" s="63"/>
      <c r="KYS10" s="298"/>
      <c r="KYT10" s="299"/>
      <c r="KYU10" s="81"/>
      <c r="KYV10" s="63"/>
      <c r="KYW10" s="298"/>
      <c r="KYX10" s="299"/>
      <c r="KYY10" s="81"/>
      <c r="KYZ10" s="63"/>
      <c r="KZA10" s="298"/>
      <c r="KZB10" s="299"/>
      <c r="KZC10" s="81"/>
      <c r="KZD10" s="63"/>
      <c r="KZE10" s="298"/>
      <c r="KZF10" s="299"/>
      <c r="KZG10" s="81"/>
      <c r="KZH10" s="63"/>
      <c r="KZI10" s="298"/>
      <c r="KZJ10" s="299"/>
      <c r="KZK10" s="81"/>
      <c r="KZL10" s="63"/>
      <c r="KZM10" s="298"/>
      <c r="KZN10" s="299"/>
      <c r="KZO10" s="81"/>
      <c r="KZP10" s="63"/>
      <c r="KZQ10" s="298"/>
      <c r="KZR10" s="299"/>
      <c r="KZS10" s="81"/>
      <c r="KZT10" s="63"/>
      <c r="KZU10" s="298"/>
      <c r="KZV10" s="299"/>
      <c r="KZW10" s="81"/>
      <c r="KZX10" s="63"/>
      <c r="KZY10" s="298"/>
      <c r="KZZ10" s="299"/>
      <c r="LAA10" s="81"/>
      <c r="LAB10" s="63"/>
      <c r="LAC10" s="298"/>
      <c r="LAD10" s="299"/>
      <c r="LAE10" s="81"/>
      <c r="LAF10" s="63"/>
      <c r="LAG10" s="298"/>
      <c r="LAH10" s="299"/>
      <c r="LAI10" s="81"/>
      <c r="LAJ10" s="63"/>
      <c r="LAK10" s="298"/>
      <c r="LAL10" s="299"/>
      <c r="LAM10" s="81"/>
      <c r="LAN10" s="63"/>
      <c r="LAO10" s="298"/>
      <c r="LAP10" s="299"/>
      <c r="LAQ10" s="81"/>
      <c r="LAR10" s="63"/>
      <c r="LAS10" s="298"/>
      <c r="LAT10" s="299"/>
      <c r="LAU10" s="81"/>
      <c r="LAV10" s="63"/>
      <c r="LAW10" s="298"/>
      <c r="LAX10" s="299"/>
      <c r="LAY10" s="81"/>
      <c r="LAZ10" s="63"/>
      <c r="LBA10" s="298"/>
      <c r="LBB10" s="299"/>
      <c r="LBC10" s="81"/>
      <c r="LBD10" s="63"/>
      <c r="LBE10" s="298"/>
      <c r="LBF10" s="299"/>
      <c r="LBG10" s="81"/>
      <c r="LBH10" s="63"/>
      <c r="LBI10" s="298"/>
      <c r="LBJ10" s="299"/>
      <c r="LBK10" s="81"/>
      <c r="LBL10" s="63"/>
      <c r="LBM10" s="298"/>
      <c r="LBN10" s="299"/>
      <c r="LBO10" s="81"/>
      <c r="LBP10" s="63"/>
      <c r="LBQ10" s="298"/>
      <c r="LBR10" s="299"/>
      <c r="LBS10" s="81"/>
      <c r="LBT10" s="63"/>
      <c r="LBU10" s="298"/>
      <c r="LBV10" s="299"/>
      <c r="LBW10" s="81"/>
      <c r="LBX10" s="63"/>
      <c r="LBY10" s="298"/>
      <c r="LBZ10" s="299"/>
      <c r="LCA10" s="81"/>
      <c r="LCB10" s="63"/>
      <c r="LCC10" s="298"/>
      <c r="LCD10" s="299"/>
      <c r="LCE10" s="81"/>
      <c r="LCF10" s="63"/>
      <c r="LCG10" s="298"/>
      <c r="LCH10" s="299"/>
      <c r="LCI10" s="81"/>
      <c r="LCJ10" s="63"/>
      <c r="LCK10" s="298"/>
      <c r="LCL10" s="299"/>
      <c r="LCM10" s="81"/>
      <c r="LCN10" s="63"/>
      <c r="LCO10" s="298"/>
      <c r="LCP10" s="299"/>
      <c r="LCQ10" s="81"/>
      <c r="LCR10" s="63"/>
      <c r="LCS10" s="298"/>
      <c r="LCT10" s="299"/>
      <c r="LCU10" s="81"/>
      <c r="LCV10" s="63"/>
      <c r="LCW10" s="298"/>
      <c r="LCX10" s="299"/>
      <c r="LCY10" s="81"/>
      <c r="LCZ10" s="63"/>
      <c r="LDA10" s="298"/>
      <c r="LDB10" s="299"/>
      <c r="LDC10" s="81"/>
      <c r="LDD10" s="63"/>
      <c r="LDE10" s="298"/>
      <c r="LDF10" s="299"/>
      <c r="LDG10" s="81"/>
      <c r="LDH10" s="63"/>
      <c r="LDI10" s="298"/>
      <c r="LDJ10" s="299"/>
      <c r="LDK10" s="81"/>
      <c r="LDL10" s="63"/>
      <c r="LDM10" s="298"/>
      <c r="LDN10" s="299"/>
      <c r="LDO10" s="81"/>
      <c r="LDP10" s="63"/>
      <c r="LDQ10" s="298"/>
      <c r="LDR10" s="299"/>
      <c r="LDS10" s="81"/>
      <c r="LDT10" s="63"/>
      <c r="LDU10" s="298"/>
      <c r="LDV10" s="299"/>
      <c r="LDW10" s="81"/>
      <c r="LDX10" s="63"/>
      <c r="LDY10" s="298"/>
      <c r="LDZ10" s="299"/>
      <c r="LEA10" s="81"/>
      <c r="LEB10" s="63"/>
      <c r="LEC10" s="298"/>
      <c r="LED10" s="299"/>
      <c r="LEE10" s="81"/>
      <c r="LEF10" s="63"/>
      <c r="LEG10" s="298"/>
      <c r="LEH10" s="299"/>
      <c r="LEI10" s="81"/>
      <c r="LEJ10" s="63"/>
      <c r="LEK10" s="298"/>
      <c r="LEL10" s="299"/>
      <c r="LEM10" s="81"/>
      <c r="LEN10" s="63"/>
      <c r="LEO10" s="298"/>
      <c r="LEP10" s="299"/>
      <c r="LEQ10" s="81"/>
      <c r="LER10" s="63"/>
      <c r="LES10" s="298"/>
      <c r="LET10" s="299"/>
      <c r="LEU10" s="81"/>
      <c r="LEV10" s="63"/>
      <c r="LEW10" s="298"/>
      <c r="LEX10" s="299"/>
      <c r="LEY10" s="81"/>
      <c r="LEZ10" s="63"/>
      <c r="LFA10" s="298"/>
      <c r="LFB10" s="299"/>
      <c r="LFC10" s="81"/>
      <c r="LFD10" s="63"/>
      <c r="LFE10" s="298"/>
      <c r="LFF10" s="299"/>
      <c r="LFG10" s="81"/>
      <c r="LFH10" s="63"/>
      <c r="LFI10" s="298"/>
      <c r="LFJ10" s="299"/>
      <c r="LFK10" s="81"/>
      <c r="LFL10" s="63"/>
      <c r="LFM10" s="298"/>
      <c r="LFN10" s="299"/>
      <c r="LFO10" s="81"/>
      <c r="LFP10" s="63"/>
      <c r="LFQ10" s="298"/>
      <c r="LFR10" s="299"/>
      <c r="LFS10" s="81"/>
      <c r="LFT10" s="63"/>
      <c r="LFU10" s="298"/>
      <c r="LFV10" s="299"/>
      <c r="LFW10" s="81"/>
      <c r="LFX10" s="63"/>
      <c r="LFY10" s="298"/>
      <c r="LFZ10" s="299"/>
      <c r="LGA10" s="81"/>
      <c r="LGB10" s="63"/>
      <c r="LGC10" s="298"/>
      <c r="LGD10" s="299"/>
      <c r="LGE10" s="81"/>
      <c r="LGF10" s="63"/>
      <c r="LGG10" s="298"/>
      <c r="LGH10" s="299"/>
      <c r="LGI10" s="81"/>
      <c r="LGJ10" s="63"/>
      <c r="LGK10" s="298"/>
      <c r="LGL10" s="299"/>
      <c r="LGM10" s="81"/>
      <c r="LGN10" s="63"/>
      <c r="LGO10" s="298"/>
      <c r="LGP10" s="299"/>
      <c r="LGQ10" s="81"/>
      <c r="LGR10" s="63"/>
      <c r="LGS10" s="298"/>
      <c r="LGT10" s="299"/>
      <c r="LGU10" s="81"/>
      <c r="LGV10" s="63"/>
      <c r="LGW10" s="298"/>
      <c r="LGX10" s="299"/>
      <c r="LGY10" s="81"/>
      <c r="LGZ10" s="63"/>
      <c r="LHA10" s="298"/>
      <c r="LHB10" s="299"/>
      <c r="LHC10" s="81"/>
      <c r="LHD10" s="63"/>
      <c r="LHE10" s="298"/>
      <c r="LHF10" s="299"/>
      <c r="LHG10" s="81"/>
      <c r="LHH10" s="63"/>
      <c r="LHI10" s="298"/>
      <c r="LHJ10" s="299"/>
      <c r="LHK10" s="81"/>
      <c r="LHL10" s="63"/>
      <c r="LHM10" s="298"/>
      <c r="LHN10" s="299"/>
      <c r="LHO10" s="81"/>
      <c r="LHP10" s="63"/>
      <c r="LHQ10" s="298"/>
      <c r="LHR10" s="299"/>
      <c r="LHS10" s="81"/>
      <c r="LHT10" s="63"/>
      <c r="LHU10" s="298"/>
      <c r="LHV10" s="299"/>
      <c r="LHW10" s="81"/>
      <c r="LHX10" s="63"/>
      <c r="LHY10" s="298"/>
      <c r="LHZ10" s="299"/>
      <c r="LIA10" s="81"/>
      <c r="LIB10" s="63"/>
      <c r="LIC10" s="298"/>
      <c r="LID10" s="299"/>
      <c r="LIE10" s="81"/>
      <c r="LIF10" s="63"/>
      <c r="LIG10" s="298"/>
      <c r="LIH10" s="299"/>
      <c r="LII10" s="81"/>
      <c r="LIJ10" s="63"/>
      <c r="LIK10" s="298"/>
      <c r="LIL10" s="299"/>
      <c r="LIM10" s="81"/>
      <c r="LIN10" s="63"/>
      <c r="LIO10" s="298"/>
      <c r="LIP10" s="299"/>
      <c r="LIQ10" s="81"/>
      <c r="LIR10" s="63"/>
      <c r="LIS10" s="298"/>
      <c r="LIT10" s="299"/>
      <c r="LIU10" s="81"/>
      <c r="LIV10" s="63"/>
      <c r="LIW10" s="298"/>
      <c r="LIX10" s="299"/>
      <c r="LIY10" s="81"/>
      <c r="LIZ10" s="63"/>
      <c r="LJA10" s="298"/>
      <c r="LJB10" s="299"/>
      <c r="LJC10" s="81"/>
      <c r="LJD10" s="63"/>
      <c r="LJE10" s="298"/>
      <c r="LJF10" s="299"/>
      <c r="LJG10" s="81"/>
      <c r="LJH10" s="63"/>
      <c r="LJI10" s="298"/>
      <c r="LJJ10" s="299"/>
      <c r="LJK10" s="81"/>
      <c r="LJL10" s="63"/>
      <c r="LJM10" s="298"/>
      <c r="LJN10" s="299"/>
      <c r="LJO10" s="81"/>
      <c r="LJP10" s="63"/>
      <c r="LJQ10" s="298"/>
      <c r="LJR10" s="299"/>
      <c r="LJS10" s="81"/>
      <c r="LJT10" s="63"/>
      <c r="LJU10" s="298"/>
      <c r="LJV10" s="299"/>
      <c r="LJW10" s="81"/>
      <c r="LJX10" s="63"/>
      <c r="LJY10" s="298"/>
      <c r="LJZ10" s="299"/>
      <c r="LKA10" s="81"/>
      <c r="LKB10" s="63"/>
      <c r="LKC10" s="298"/>
      <c r="LKD10" s="299"/>
      <c r="LKE10" s="81"/>
      <c r="LKF10" s="63"/>
      <c r="LKG10" s="298"/>
      <c r="LKH10" s="299"/>
      <c r="LKI10" s="81"/>
      <c r="LKJ10" s="63"/>
      <c r="LKK10" s="298"/>
      <c r="LKL10" s="299"/>
      <c r="LKM10" s="81"/>
      <c r="LKN10" s="63"/>
      <c r="LKO10" s="298"/>
      <c r="LKP10" s="299"/>
      <c r="LKQ10" s="81"/>
      <c r="LKR10" s="63"/>
      <c r="LKS10" s="298"/>
      <c r="LKT10" s="299"/>
      <c r="LKU10" s="81"/>
      <c r="LKV10" s="63"/>
      <c r="LKW10" s="298"/>
      <c r="LKX10" s="299"/>
      <c r="LKY10" s="81"/>
      <c r="LKZ10" s="63"/>
      <c r="LLA10" s="298"/>
      <c r="LLB10" s="299"/>
      <c r="LLC10" s="81"/>
      <c r="LLD10" s="63"/>
      <c r="LLE10" s="298"/>
      <c r="LLF10" s="299"/>
      <c r="LLG10" s="81"/>
      <c r="LLH10" s="63"/>
      <c r="LLI10" s="298"/>
      <c r="LLJ10" s="299"/>
      <c r="LLK10" s="81"/>
      <c r="LLL10" s="63"/>
      <c r="LLM10" s="298"/>
      <c r="LLN10" s="299"/>
      <c r="LLO10" s="81"/>
      <c r="LLP10" s="63"/>
      <c r="LLQ10" s="298"/>
      <c r="LLR10" s="299"/>
      <c r="LLS10" s="81"/>
      <c r="LLT10" s="63"/>
      <c r="LLU10" s="298"/>
      <c r="LLV10" s="299"/>
      <c r="LLW10" s="81"/>
      <c r="LLX10" s="63"/>
      <c r="LLY10" s="298"/>
      <c r="LLZ10" s="299"/>
      <c r="LMA10" s="81"/>
      <c r="LMB10" s="63"/>
      <c r="LMC10" s="298"/>
      <c r="LMD10" s="299"/>
      <c r="LME10" s="81"/>
      <c r="LMF10" s="63"/>
      <c r="LMG10" s="298"/>
      <c r="LMH10" s="299"/>
      <c r="LMI10" s="81"/>
      <c r="LMJ10" s="63"/>
      <c r="LMK10" s="298"/>
      <c r="LML10" s="299"/>
      <c r="LMM10" s="81"/>
      <c r="LMN10" s="63"/>
      <c r="LMO10" s="298"/>
      <c r="LMP10" s="299"/>
      <c r="LMQ10" s="81"/>
      <c r="LMR10" s="63"/>
      <c r="LMS10" s="298"/>
      <c r="LMT10" s="299"/>
      <c r="LMU10" s="81"/>
      <c r="LMV10" s="63"/>
      <c r="LMW10" s="298"/>
      <c r="LMX10" s="299"/>
      <c r="LMY10" s="81"/>
      <c r="LMZ10" s="63"/>
      <c r="LNA10" s="298"/>
      <c r="LNB10" s="299"/>
      <c r="LNC10" s="81"/>
      <c r="LND10" s="63"/>
      <c r="LNE10" s="298"/>
      <c r="LNF10" s="299"/>
      <c r="LNG10" s="81"/>
      <c r="LNH10" s="63"/>
      <c r="LNI10" s="298"/>
      <c r="LNJ10" s="299"/>
      <c r="LNK10" s="81"/>
      <c r="LNL10" s="63"/>
      <c r="LNM10" s="298"/>
      <c r="LNN10" s="299"/>
      <c r="LNO10" s="81"/>
      <c r="LNP10" s="63"/>
      <c r="LNQ10" s="298"/>
      <c r="LNR10" s="299"/>
      <c r="LNS10" s="81"/>
      <c r="LNT10" s="63"/>
      <c r="LNU10" s="298"/>
      <c r="LNV10" s="299"/>
      <c r="LNW10" s="81"/>
      <c r="LNX10" s="63"/>
      <c r="LNY10" s="298"/>
      <c r="LNZ10" s="299"/>
      <c r="LOA10" s="81"/>
      <c r="LOB10" s="63"/>
      <c r="LOC10" s="298"/>
      <c r="LOD10" s="299"/>
      <c r="LOE10" s="81"/>
      <c r="LOF10" s="63"/>
      <c r="LOG10" s="298"/>
      <c r="LOH10" s="299"/>
      <c r="LOI10" s="81"/>
      <c r="LOJ10" s="63"/>
      <c r="LOK10" s="298"/>
      <c r="LOL10" s="299"/>
      <c r="LOM10" s="81"/>
      <c r="LON10" s="63"/>
      <c r="LOO10" s="298"/>
      <c r="LOP10" s="299"/>
      <c r="LOQ10" s="81"/>
      <c r="LOR10" s="63"/>
      <c r="LOS10" s="298"/>
      <c r="LOT10" s="299"/>
      <c r="LOU10" s="81"/>
      <c r="LOV10" s="63"/>
      <c r="LOW10" s="298"/>
      <c r="LOX10" s="299"/>
      <c r="LOY10" s="81"/>
      <c r="LOZ10" s="63"/>
      <c r="LPA10" s="298"/>
      <c r="LPB10" s="299"/>
      <c r="LPC10" s="81"/>
      <c r="LPD10" s="63"/>
      <c r="LPE10" s="298"/>
      <c r="LPF10" s="299"/>
      <c r="LPG10" s="81"/>
      <c r="LPH10" s="63"/>
      <c r="LPI10" s="298"/>
      <c r="LPJ10" s="299"/>
      <c r="LPK10" s="81"/>
      <c r="LPL10" s="63"/>
      <c r="LPM10" s="298"/>
      <c r="LPN10" s="299"/>
      <c r="LPO10" s="81"/>
      <c r="LPP10" s="63"/>
      <c r="LPQ10" s="298"/>
      <c r="LPR10" s="299"/>
      <c r="LPS10" s="81"/>
      <c r="LPT10" s="63"/>
      <c r="LPU10" s="298"/>
      <c r="LPV10" s="299"/>
      <c r="LPW10" s="81"/>
      <c r="LPX10" s="63"/>
      <c r="LPY10" s="298"/>
      <c r="LPZ10" s="299"/>
      <c r="LQA10" s="81"/>
      <c r="LQB10" s="63"/>
      <c r="LQC10" s="298"/>
      <c r="LQD10" s="299"/>
      <c r="LQE10" s="81"/>
      <c r="LQF10" s="63"/>
      <c r="LQG10" s="298"/>
      <c r="LQH10" s="299"/>
      <c r="LQI10" s="81"/>
      <c r="LQJ10" s="63"/>
      <c r="LQK10" s="298"/>
      <c r="LQL10" s="299"/>
      <c r="LQM10" s="81"/>
      <c r="LQN10" s="63"/>
      <c r="LQO10" s="298"/>
      <c r="LQP10" s="299"/>
      <c r="LQQ10" s="81"/>
      <c r="LQR10" s="63"/>
      <c r="LQS10" s="298"/>
      <c r="LQT10" s="299"/>
      <c r="LQU10" s="81"/>
      <c r="LQV10" s="63"/>
      <c r="LQW10" s="298"/>
      <c r="LQX10" s="299"/>
      <c r="LQY10" s="81"/>
      <c r="LQZ10" s="63"/>
      <c r="LRA10" s="298"/>
      <c r="LRB10" s="299"/>
      <c r="LRC10" s="81"/>
      <c r="LRD10" s="63"/>
      <c r="LRE10" s="298"/>
      <c r="LRF10" s="299"/>
      <c r="LRG10" s="81"/>
      <c r="LRH10" s="63"/>
      <c r="LRI10" s="298"/>
      <c r="LRJ10" s="299"/>
      <c r="LRK10" s="81"/>
      <c r="LRL10" s="63"/>
      <c r="LRM10" s="298"/>
      <c r="LRN10" s="299"/>
      <c r="LRO10" s="81"/>
      <c r="LRP10" s="63"/>
      <c r="LRQ10" s="298"/>
      <c r="LRR10" s="299"/>
      <c r="LRS10" s="81"/>
      <c r="LRT10" s="63"/>
      <c r="LRU10" s="298"/>
      <c r="LRV10" s="299"/>
      <c r="LRW10" s="81"/>
      <c r="LRX10" s="63"/>
      <c r="LRY10" s="298"/>
      <c r="LRZ10" s="299"/>
      <c r="LSA10" s="81"/>
      <c r="LSB10" s="63"/>
      <c r="LSC10" s="298"/>
      <c r="LSD10" s="299"/>
      <c r="LSE10" s="81"/>
      <c r="LSF10" s="63"/>
      <c r="LSG10" s="298"/>
      <c r="LSH10" s="299"/>
      <c r="LSI10" s="81"/>
      <c r="LSJ10" s="63"/>
      <c r="LSK10" s="298"/>
      <c r="LSL10" s="299"/>
      <c r="LSM10" s="81"/>
      <c r="LSN10" s="63"/>
      <c r="LSO10" s="298"/>
      <c r="LSP10" s="299"/>
      <c r="LSQ10" s="81"/>
      <c r="LSR10" s="63"/>
      <c r="LSS10" s="298"/>
      <c r="LST10" s="299"/>
      <c r="LSU10" s="81"/>
      <c r="LSV10" s="63"/>
      <c r="LSW10" s="298"/>
      <c r="LSX10" s="299"/>
      <c r="LSY10" s="81"/>
      <c r="LSZ10" s="63"/>
      <c r="LTA10" s="298"/>
      <c r="LTB10" s="299"/>
      <c r="LTC10" s="81"/>
      <c r="LTD10" s="63"/>
      <c r="LTE10" s="298"/>
      <c r="LTF10" s="299"/>
      <c r="LTG10" s="81"/>
      <c r="LTH10" s="63"/>
      <c r="LTI10" s="298"/>
      <c r="LTJ10" s="299"/>
      <c r="LTK10" s="81"/>
      <c r="LTL10" s="63"/>
      <c r="LTM10" s="298"/>
      <c r="LTN10" s="299"/>
      <c r="LTO10" s="81"/>
      <c r="LTP10" s="63"/>
      <c r="LTQ10" s="298"/>
      <c r="LTR10" s="299"/>
      <c r="LTS10" s="81"/>
      <c r="LTT10" s="63"/>
      <c r="LTU10" s="298"/>
      <c r="LTV10" s="299"/>
      <c r="LTW10" s="81"/>
      <c r="LTX10" s="63"/>
      <c r="LTY10" s="298"/>
      <c r="LTZ10" s="299"/>
      <c r="LUA10" s="81"/>
      <c r="LUB10" s="63"/>
      <c r="LUC10" s="298"/>
      <c r="LUD10" s="299"/>
      <c r="LUE10" s="81"/>
      <c r="LUF10" s="63"/>
      <c r="LUG10" s="298"/>
      <c r="LUH10" s="299"/>
      <c r="LUI10" s="81"/>
      <c r="LUJ10" s="63"/>
      <c r="LUK10" s="298"/>
      <c r="LUL10" s="299"/>
      <c r="LUM10" s="81"/>
      <c r="LUN10" s="63"/>
      <c r="LUO10" s="298"/>
      <c r="LUP10" s="299"/>
      <c r="LUQ10" s="81"/>
      <c r="LUR10" s="63"/>
      <c r="LUS10" s="298"/>
      <c r="LUT10" s="299"/>
      <c r="LUU10" s="81"/>
      <c r="LUV10" s="63"/>
      <c r="LUW10" s="298"/>
      <c r="LUX10" s="299"/>
      <c r="LUY10" s="81"/>
      <c r="LUZ10" s="63"/>
      <c r="LVA10" s="298"/>
      <c r="LVB10" s="299"/>
      <c r="LVC10" s="81"/>
      <c r="LVD10" s="63"/>
      <c r="LVE10" s="298"/>
      <c r="LVF10" s="299"/>
      <c r="LVG10" s="81"/>
      <c r="LVH10" s="63"/>
      <c r="LVI10" s="298"/>
      <c r="LVJ10" s="299"/>
      <c r="LVK10" s="81"/>
      <c r="LVL10" s="63"/>
      <c r="LVM10" s="298"/>
      <c r="LVN10" s="299"/>
      <c r="LVO10" s="81"/>
      <c r="LVP10" s="63"/>
      <c r="LVQ10" s="298"/>
      <c r="LVR10" s="299"/>
      <c r="LVS10" s="81"/>
      <c r="LVT10" s="63"/>
      <c r="LVU10" s="298"/>
      <c r="LVV10" s="299"/>
      <c r="LVW10" s="81"/>
      <c r="LVX10" s="63"/>
      <c r="LVY10" s="298"/>
      <c r="LVZ10" s="299"/>
      <c r="LWA10" s="81"/>
      <c r="LWB10" s="63"/>
      <c r="LWC10" s="298"/>
      <c r="LWD10" s="299"/>
      <c r="LWE10" s="81"/>
      <c r="LWF10" s="63"/>
      <c r="LWG10" s="298"/>
      <c r="LWH10" s="299"/>
      <c r="LWI10" s="81"/>
      <c r="LWJ10" s="63"/>
      <c r="LWK10" s="298"/>
      <c r="LWL10" s="299"/>
      <c r="LWM10" s="81"/>
      <c r="LWN10" s="63"/>
      <c r="LWO10" s="298"/>
      <c r="LWP10" s="299"/>
      <c r="LWQ10" s="81"/>
      <c r="LWR10" s="63"/>
      <c r="LWS10" s="298"/>
      <c r="LWT10" s="299"/>
      <c r="LWU10" s="81"/>
      <c r="LWV10" s="63"/>
      <c r="LWW10" s="298"/>
      <c r="LWX10" s="299"/>
      <c r="LWY10" s="81"/>
      <c r="LWZ10" s="63"/>
      <c r="LXA10" s="298"/>
      <c r="LXB10" s="299"/>
      <c r="LXC10" s="81"/>
      <c r="LXD10" s="63"/>
      <c r="LXE10" s="298"/>
      <c r="LXF10" s="299"/>
      <c r="LXG10" s="81"/>
      <c r="LXH10" s="63"/>
      <c r="LXI10" s="298"/>
      <c r="LXJ10" s="299"/>
      <c r="LXK10" s="81"/>
      <c r="LXL10" s="63"/>
      <c r="LXM10" s="298"/>
      <c r="LXN10" s="299"/>
      <c r="LXO10" s="81"/>
      <c r="LXP10" s="63"/>
      <c r="LXQ10" s="298"/>
      <c r="LXR10" s="299"/>
      <c r="LXS10" s="81"/>
      <c r="LXT10" s="63"/>
      <c r="LXU10" s="298"/>
      <c r="LXV10" s="299"/>
      <c r="LXW10" s="81"/>
      <c r="LXX10" s="63"/>
      <c r="LXY10" s="298"/>
      <c r="LXZ10" s="299"/>
      <c r="LYA10" s="81"/>
      <c r="LYB10" s="63"/>
      <c r="LYC10" s="298"/>
      <c r="LYD10" s="299"/>
      <c r="LYE10" s="81"/>
      <c r="LYF10" s="63"/>
      <c r="LYG10" s="298"/>
      <c r="LYH10" s="299"/>
      <c r="LYI10" s="81"/>
      <c r="LYJ10" s="63"/>
      <c r="LYK10" s="298"/>
      <c r="LYL10" s="299"/>
      <c r="LYM10" s="81"/>
      <c r="LYN10" s="63"/>
      <c r="LYO10" s="298"/>
      <c r="LYP10" s="299"/>
      <c r="LYQ10" s="81"/>
      <c r="LYR10" s="63"/>
      <c r="LYS10" s="298"/>
      <c r="LYT10" s="299"/>
      <c r="LYU10" s="81"/>
      <c r="LYV10" s="63"/>
      <c r="LYW10" s="298"/>
      <c r="LYX10" s="299"/>
      <c r="LYY10" s="81"/>
      <c r="LYZ10" s="63"/>
      <c r="LZA10" s="298"/>
      <c r="LZB10" s="299"/>
      <c r="LZC10" s="81"/>
      <c r="LZD10" s="63"/>
      <c r="LZE10" s="298"/>
      <c r="LZF10" s="299"/>
      <c r="LZG10" s="81"/>
      <c r="LZH10" s="63"/>
      <c r="LZI10" s="298"/>
      <c r="LZJ10" s="299"/>
      <c r="LZK10" s="81"/>
      <c r="LZL10" s="63"/>
      <c r="LZM10" s="298"/>
      <c r="LZN10" s="299"/>
      <c r="LZO10" s="81"/>
      <c r="LZP10" s="63"/>
      <c r="LZQ10" s="298"/>
      <c r="LZR10" s="299"/>
      <c r="LZS10" s="81"/>
      <c r="LZT10" s="63"/>
      <c r="LZU10" s="298"/>
      <c r="LZV10" s="299"/>
      <c r="LZW10" s="81"/>
      <c r="LZX10" s="63"/>
      <c r="LZY10" s="298"/>
      <c r="LZZ10" s="299"/>
      <c r="MAA10" s="81"/>
      <c r="MAB10" s="63"/>
      <c r="MAC10" s="298"/>
      <c r="MAD10" s="299"/>
      <c r="MAE10" s="81"/>
      <c r="MAF10" s="63"/>
      <c r="MAG10" s="298"/>
      <c r="MAH10" s="299"/>
      <c r="MAI10" s="81"/>
      <c r="MAJ10" s="63"/>
      <c r="MAK10" s="298"/>
      <c r="MAL10" s="299"/>
      <c r="MAM10" s="81"/>
      <c r="MAN10" s="63"/>
      <c r="MAO10" s="298"/>
      <c r="MAP10" s="299"/>
      <c r="MAQ10" s="81"/>
      <c r="MAR10" s="63"/>
      <c r="MAS10" s="298"/>
      <c r="MAT10" s="299"/>
      <c r="MAU10" s="81"/>
      <c r="MAV10" s="63"/>
      <c r="MAW10" s="298"/>
      <c r="MAX10" s="299"/>
      <c r="MAY10" s="81"/>
      <c r="MAZ10" s="63"/>
      <c r="MBA10" s="298"/>
      <c r="MBB10" s="299"/>
      <c r="MBC10" s="81"/>
      <c r="MBD10" s="63"/>
      <c r="MBE10" s="298"/>
      <c r="MBF10" s="299"/>
      <c r="MBG10" s="81"/>
      <c r="MBH10" s="63"/>
      <c r="MBI10" s="298"/>
      <c r="MBJ10" s="299"/>
      <c r="MBK10" s="81"/>
      <c r="MBL10" s="63"/>
      <c r="MBM10" s="298"/>
      <c r="MBN10" s="299"/>
      <c r="MBO10" s="81"/>
      <c r="MBP10" s="63"/>
      <c r="MBQ10" s="298"/>
      <c r="MBR10" s="299"/>
      <c r="MBS10" s="81"/>
      <c r="MBT10" s="63"/>
      <c r="MBU10" s="298"/>
      <c r="MBV10" s="299"/>
      <c r="MBW10" s="81"/>
      <c r="MBX10" s="63"/>
      <c r="MBY10" s="298"/>
      <c r="MBZ10" s="299"/>
      <c r="MCA10" s="81"/>
      <c r="MCB10" s="63"/>
      <c r="MCC10" s="298"/>
      <c r="MCD10" s="299"/>
      <c r="MCE10" s="81"/>
      <c r="MCF10" s="63"/>
      <c r="MCG10" s="298"/>
      <c r="MCH10" s="299"/>
      <c r="MCI10" s="81"/>
      <c r="MCJ10" s="63"/>
      <c r="MCK10" s="298"/>
      <c r="MCL10" s="299"/>
      <c r="MCM10" s="81"/>
      <c r="MCN10" s="63"/>
      <c r="MCO10" s="298"/>
      <c r="MCP10" s="299"/>
      <c r="MCQ10" s="81"/>
      <c r="MCR10" s="63"/>
      <c r="MCS10" s="298"/>
      <c r="MCT10" s="299"/>
      <c r="MCU10" s="81"/>
      <c r="MCV10" s="63"/>
      <c r="MCW10" s="298"/>
      <c r="MCX10" s="299"/>
      <c r="MCY10" s="81"/>
      <c r="MCZ10" s="63"/>
      <c r="MDA10" s="298"/>
      <c r="MDB10" s="299"/>
      <c r="MDC10" s="81"/>
      <c r="MDD10" s="63"/>
      <c r="MDE10" s="298"/>
      <c r="MDF10" s="299"/>
      <c r="MDG10" s="81"/>
      <c r="MDH10" s="63"/>
      <c r="MDI10" s="298"/>
      <c r="MDJ10" s="299"/>
      <c r="MDK10" s="81"/>
      <c r="MDL10" s="63"/>
      <c r="MDM10" s="298"/>
      <c r="MDN10" s="299"/>
      <c r="MDO10" s="81"/>
      <c r="MDP10" s="63"/>
      <c r="MDQ10" s="298"/>
      <c r="MDR10" s="299"/>
      <c r="MDS10" s="81"/>
      <c r="MDT10" s="63"/>
      <c r="MDU10" s="298"/>
      <c r="MDV10" s="299"/>
      <c r="MDW10" s="81"/>
      <c r="MDX10" s="63"/>
      <c r="MDY10" s="298"/>
      <c r="MDZ10" s="299"/>
      <c r="MEA10" s="81"/>
      <c r="MEB10" s="63"/>
      <c r="MEC10" s="298"/>
      <c r="MED10" s="299"/>
      <c r="MEE10" s="81"/>
      <c r="MEF10" s="63"/>
      <c r="MEG10" s="298"/>
      <c r="MEH10" s="299"/>
      <c r="MEI10" s="81"/>
      <c r="MEJ10" s="63"/>
      <c r="MEK10" s="298"/>
      <c r="MEL10" s="299"/>
      <c r="MEM10" s="81"/>
      <c r="MEN10" s="63"/>
      <c r="MEO10" s="298"/>
      <c r="MEP10" s="299"/>
      <c r="MEQ10" s="81"/>
      <c r="MER10" s="63"/>
      <c r="MES10" s="298"/>
      <c r="MET10" s="299"/>
      <c r="MEU10" s="81"/>
      <c r="MEV10" s="63"/>
      <c r="MEW10" s="298"/>
      <c r="MEX10" s="299"/>
      <c r="MEY10" s="81"/>
      <c r="MEZ10" s="63"/>
      <c r="MFA10" s="298"/>
      <c r="MFB10" s="299"/>
      <c r="MFC10" s="81"/>
      <c r="MFD10" s="63"/>
      <c r="MFE10" s="298"/>
      <c r="MFF10" s="299"/>
      <c r="MFG10" s="81"/>
      <c r="MFH10" s="63"/>
      <c r="MFI10" s="298"/>
      <c r="MFJ10" s="299"/>
      <c r="MFK10" s="81"/>
      <c r="MFL10" s="63"/>
      <c r="MFM10" s="298"/>
      <c r="MFN10" s="299"/>
      <c r="MFO10" s="81"/>
      <c r="MFP10" s="63"/>
      <c r="MFQ10" s="298"/>
      <c r="MFR10" s="299"/>
      <c r="MFS10" s="81"/>
      <c r="MFT10" s="63"/>
      <c r="MFU10" s="298"/>
      <c r="MFV10" s="299"/>
      <c r="MFW10" s="81"/>
      <c r="MFX10" s="63"/>
      <c r="MFY10" s="298"/>
      <c r="MFZ10" s="299"/>
      <c r="MGA10" s="81"/>
      <c r="MGB10" s="63"/>
      <c r="MGC10" s="298"/>
      <c r="MGD10" s="299"/>
      <c r="MGE10" s="81"/>
      <c r="MGF10" s="63"/>
      <c r="MGG10" s="298"/>
      <c r="MGH10" s="299"/>
      <c r="MGI10" s="81"/>
      <c r="MGJ10" s="63"/>
      <c r="MGK10" s="298"/>
      <c r="MGL10" s="299"/>
      <c r="MGM10" s="81"/>
      <c r="MGN10" s="63"/>
      <c r="MGO10" s="298"/>
      <c r="MGP10" s="299"/>
      <c r="MGQ10" s="81"/>
      <c r="MGR10" s="63"/>
      <c r="MGS10" s="298"/>
      <c r="MGT10" s="299"/>
      <c r="MGU10" s="81"/>
      <c r="MGV10" s="63"/>
      <c r="MGW10" s="298"/>
      <c r="MGX10" s="299"/>
      <c r="MGY10" s="81"/>
      <c r="MGZ10" s="63"/>
      <c r="MHA10" s="298"/>
      <c r="MHB10" s="299"/>
      <c r="MHC10" s="81"/>
      <c r="MHD10" s="63"/>
      <c r="MHE10" s="298"/>
      <c r="MHF10" s="299"/>
      <c r="MHG10" s="81"/>
      <c r="MHH10" s="63"/>
      <c r="MHI10" s="298"/>
      <c r="MHJ10" s="299"/>
      <c r="MHK10" s="81"/>
      <c r="MHL10" s="63"/>
      <c r="MHM10" s="298"/>
      <c r="MHN10" s="299"/>
      <c r="MHO10" s="81"/>
      <c r="MHP10" s="63"/>
      <c r="MHQ10" s="298"/>
      <c r="MHR10" s="299"/>
      <c r="MHS10" s="81"/>
      <c r="MHT10" s="63"/>
      <c r="MHU10" s="298"/>
      <c r="MHV10" s="299"/>
      <c r="MHW10" s="81"/>
      <c r="MHX10" s="63"/>
      <c r="MHY10" s="298"/>
      <c r="MHZ10" s="299"/>
      <c r="MIA10" s="81"/>
      <c r="MIB10" s="63"/>
      <c r="MIC10" s="298"/>
      <c r="MID10" s="299"/>
      <c r="MIE10" s="81"/>
      <c r="MIF10" s="63"/>
      <c r="MIG10" s="298"/>
      <c r="MIH10" s="299"/>
      <c r="MII10" s="81"/>
      <c r="MIJ10" s="63"/>
      <c r="MIK10" s="298"/>
      <c r="MIL10" s="299"/>
      <c r="MIM10" s="81"/>
      <c r="MIN10" s="63"/>
      <c r="MIO10" s="298"/>
      <c r="MIP10" s="299"/>
      <c r="MIQ10" s="81"/>
      <c r="MIR10" s="63"/>
      <c r="MIS10" s="298"/>
      <c r="MIT10" s="299"/>
      <c r="MIU10" s="81"/>
      <c r="MIV10" s="63"/>
      <c r="MIW10" s="298"/>
      <c r="MIX10" s="299"/>
      <c r="MIY10" s="81"/>
      <c r="MIZ10" s="63"/>
      <c r="MJA10" s="298"/>
      <c r="MJB10" s="299"/>
      <c r="MJC10" s="81"/>
      <c r="MJD10" s="63"/>
      <c r="MJE10" s="298"/>
      <c r="MJF10" s="299"/>
      <c r="MJG10" s="81"/>
      <c r="MJH10" s="63"/>
      <c r="MJI10" s="298"/>
      <c r="MJJ10" s="299"/>
      <c r="MJK10" s="81"/>
      <c r="MJL10" s="63"/>
      <c r="MJM10" s="298"/>
      <c r="MJN10" s="299"/>
      <c r="MJO10" s="81"/>
      <c r="MJP10" s="63"/>
      <c r="MJQ10" s="298"/>
      <c r="MJR10" s="299"/>
      <c r="MJS10" s="81"/>
      <c r="MJT10" s="63"/>
      <c r="MJU10" s="298"/>
      <c r="MJV10" s="299"/>
      <c r="MJW10" s="81"/>
      <c r="MJX10" s="63"/>
      <c r="MJY10" s="298"/>
      <c r="MJZ10" s="299"/>
      <c r="MKA10" s="81"/>
      <c r="MKB10" s="63"/>
      <c r="MKC10" s="298"/>
      <c r="MKD10" s="299"/>
      <c r="MKE10" s="81"/>
      <c r="MKF10" s="63"/>
      <c r="MKG10" s="298"/>
      <c r="MKH10" s="299"/>
      <c r="MKI10" s="81"/>
      <c r="MKJ10" s="63"/>
      <c r="MKK10" s="298"/>
      <c r="MKL10" s="299"/>
      <c r="MKM10" s="81"/>
      <c r="MKN10" s="63"/>
      <c r="MKO10" s="298"/>
      <c r="MKP10" s="299"/>
      <c r="MKQ10" s="81"/>
      <c r="MKR10" s="63"/>
      <c r="MKS10" s="298"/>
      <c r="MKT10" s="299"/>
      <c r="MKU10" s="81"/>
      <c r="MKV10" s="63"/>
      <c r="MKW10" s="298"/>
      <c r="MKX10" s="299"/>
      <c r="MKY10" s="81"/>
      <c r="MKZ10" s="63"/>
      <c r="MLA10" s="298"/>
      <c r="MLB10" s="299"/>
      <c r="MLC10" s="81"/>
      <c r="MLD10" s="63"/>
      <c r="MLE10" s="298"/>
      <c r="MLF10" s="299"/>
      <c r="MLG10" s="81"/>
      <c r="MLH10" s="63"/>
      <c r="MLI10" s="298"/>
      <c r="MLJ10" s="299"/>
      <c r="MLK10" s="81"/>
      <c r="MLL10" s="63"/>
      <c r="MLM10" s="298"/>
      <c r="MLN10" s="299"/>
      <c r="MLO10" s="81"/>
      <c r="MLP10" s="63"/>
      <c r="MLQ10" s="298"/>
      <c r="MLR10" s="299"/>
      <c r="MLS10" s="81"/>
      <c r="MLT10" s="63"/>
      <c r="MLU10" s="298"/>
      <c r="MLV10" s="299"/>
      <c r="MLW10" s="81"/>
      <c r="MLX10" s="63"/>
      <c r="MLY10" s="298"/>
      <c r="MLZ10" s="299"/>
      <c r="MMA10" s="81"/>
      <c r="MMB10" s="63"/>
      <c r="MMC10" s="298"/>
      <c r="MMD10" s="299"/>
      <c r="MME10" s="81"/>
      <c r="MMF10" s="63"/>
      <c r="MMG10" s="298"/>
      <c r="MMH10" s="299"/>
      <c r="MMI10" s="81"/>
      <c r="MMJ10" s="63"/>
      <c r="MMK10" s="298"/>
      <c r="MML10" s="299"/>
      <c r="MMM10" s="81"/>
      <c r="MMN10" s="63"/>
      <c r="MMO10" s="298"/>
      <c r="MMP10" s="299"/>
      <c r="MMQ10" s="81"/>
      <c r="MMR10" s="63"/>
      <c r="MMS10" s="298"/>
      <c r="MMT10" s="299"/>
      <c r="MMU10" s="81"/>
      <c r="MMV10" s="63"/>
      <c r="MMW10" s="298"/>
      <c r="MMX10" s="299"/>
      <c r="MMY10" s="81"/>
      <c r="MMZ10" s="63"/>
      <c r="MNA10" s="298"/>
      <c r="MNB10" s="299"/>
      <c r="MNC10" s="81"/>
      <c r="MND10" s="63"/>
      <c r="MNE10" s="298"/>
      <c r="MNF10" s="299"/>
      <c r="MNG10" s="81"/>
      <c r="MNH10" s="63"/>
      <c r="MNI10" s="298"/>
      <c r="MNJ10" s="299"/>
      <c r="MNK10" s="81"/>
      <c r="MNL10" s="63"/>
      <c r="MNM10" s="298"/>
      <c r="MNN10" s="299"/>
      <c r="MNO10" s="81"/>
      <c r="MNP10" s="63"/>
      <c r="MNQ10" s="298"/>
      <c r="MNR10" s="299"/>
      <c r="MNS10" s="81"/>
      <c r="MNT10" s="63"/>
      <c r="MNU10" s="298"/>
      <c r="MNV10" s="299"/>
      <c r="MNW10" s="81"/>
      <c r="MNX10" s="63"/>
      <c r="MNY10" s="298"/>
      <c r="MNZ10" s="299"/>
      <c r="MOA10" s="81"/>
      <c r="MOB10" s="63"/>
      <c r="MOC10" s="298"/>
      <c r="MOD10" s="299"/>
      <c r="MOE10" s="81"/>
      <c r="MOF10" s="63"/>
      <c r="MOG10" s="298"/>
      <c r="MOH10" s="299"/>
      <c r="MOI10" s="81"/>
      <c r="MOJ10" s="63"/>
      <c r="MOK10" s="298"/>
      <c r="MOL10" s="299"/>
      <c r="MOM10" s="81"/>
      <c r="MON10" s="63"/>
      <c r="MOO10" s="298"/>
      <c r="MOP10" s="299"/>
      <c r="MOQ10" s="81"/>
      <c r="MOR10" s="63"/>
      <c r="MOS10" s="298"/>
      <c r="MOT10" s="299"/>
      <c r="MOU10" s="81"/>
      <c r="MOV10" s="63"/>
      <c r="MOW10" s="298"/>
      <c r="MOX10" s="299"/>
      <c r="MOY10" s="81"/>
      <c r="MOZ10" s="63"/>
      <c r="MPA10" s="298"/>
      <c r="MPB10" s="299"/>
      <c r="MPC10" s="81"/>
      <c r="MPD10" s="63"/>
      <c r="MPE10" s="298"/>
      <c r="MPF10" s="299"/>
      <c r="MPG10" s="81"/>
      <c r="MPH10" s="63"/>
      <c r="MPI10" s="298"/>
      <c r="MPJ10" s="299"/>
      <c r="MPK10" s="81"/>
      <c r="MPL10" s="63"/>
      <c r="MPM10" s="298"/>
      <c r="MPN10" s="299"/>
      <c r="MPO10" s="81"/>
      <c r="MPP10" s="63"/>
      <c r="MPQ10" s="298"/>
      <c r="MPR10" s="299"/>
      <c r="MPS10" s="81"/>
      <c r="MPT10" s="63"/>
      <c r="MPU10" s="298"/>
      <c r="MPV10" s="299"/>
      <c r="MPW10" s="81"/>
      <c r="MPX10" s="63"/>
      <c r="MPY10" s="298"/>
      <c r="MPZ10" s="299"/>
      <c r="MQA10" s="81"/>
      <c r="MQB10" s="63"/>
      <c r="MQC10" s="298"/>
      <c r="MQD10" s="299"/>
      <c r="MQE10" s="81"/>
      <c r="MQF10" s="63"/>
      <c r="MQG10" s="298"/>
      <c r="MQH10" s="299"/>
      <c r="MQI10" s="81"/>
      <c r="MQJ10" s="63"/>
      <c r="MQK10" s="298"/>
      <c r="MQL10" s="299"/>
      <c r="MQM10" s="81"/>
      <c r="MQN10" s="63"/>
      <c r="MQO10" s="298"/>
      <c r="MQP10" s="299"/>
      <c r="MQQ10" s="81"/>
      <c r="MQR10" s="63"/>
      <c r="MQS10" s="298"/>
      <c r="MQT10" s="299"/>
      <c r="MQU10" s="81"/>
      <c r="MQV10" s="63"/>
      <c r="MQW10" s="298"/>
      <c r="MQX10" s="299"/>
      <c r="MQY10" s="81"/>
      <c r="MQZ10" s="63"/>
      <c r="MRA10" s="298"/>
      <c r="MRB10" s="299"/>
      <c r="MRC10" s="81"/>
      <c r="MRD10" s="63"/>
      <c r="MRE10" s="298"/>
      <c r="MRF10" s="299"/>
      <c r="MRG10" s="81"/>
      <c r="MRH10" s="63"/>
      <c r="MRI10" s="298"/>
      <c r="MRJ10" s="299"/>
      <c r="MRK10" s="81"/>
      <c r="MRL10" s="63"/>
      <c r="MRM10" s="298"/>
      <c r="MRN10" s="299"/>
      <c r="MRO10" s="81"/>
      <c r="MRP10" s="63"/>
      <c r="MRQ10" s="298"/>
      <c r="MRR10" s="299"/>
      <c r="MRS10" s="81"/>
      <c r="MRT10" s="63"/>
      <c r="MRU10" s="298"/>
      <c r="MRV10" s="299"/>
      <c r="MRW10" s="81"/>
      <c r="MRX10" s="63"/>
      <c r="MRY10" s="298"/>
      <c r="MRZ10" s="299"/>
      <c r="MSA10" s="81"/>
      <c r="MSB10" s="63"/>
      <c r="MSC10" s="298"/>
      <c r="MSD10" s="299"/>
      <c r="MSE10" s="81"/>
      <c r="MSF10" s="63"/>
      <c r="MSG10" s="298"/>
      <c r="MSH10" s="299"/>
      <c r="MSI10" s="81"/>
      <c r="MSJ10" s="63"/>
      <c r="MSK10" s="298"/>
      <c r="MSL10" s="299"/>
      <c r="MSM10" s="81"/>
      <c r="MSN10" s="63"/>
      <c r="MSO10" s="298"/>
      <c r="MSP10" s="299"/>
      <c r="MSQ10" s="81"/>
      <c r="MSR10" s="63"/>
      <c r="MSS10" s="298"/>
      <c r="MST10" s="299"/>
      <c r="MSU10" s="81"/>
      <c r="MSV10" s="63"/>
      <c r="MSW10" s="298"/>
      <c r="MSX10" s="299"/>
      <c r="MSY10" s="81"/>
      <c r="MSZ10" s="63"/>
      <c r="MTA10" s="298"/>
      <c r="MTB10" s="299"/>
      <c r="MTC10" s="81"/>
      <c r="MTD10" s="63"/>
      <c r="MTE10" s="298"/>
      <c r="MTF10" s="299"/>
      <c r="MTG10" s="81"/>
      <c r="MTH10" s="63"/>
      <c r="MTI10" s="298"/>
      <c r="MTJ10" s="299"/>
      <c r="MTK10" s="81"/>
      <c r="MTL10" s="63"/>
      <c r="MTM10" s="298"/>
      <c r="MTN10" s="299"/>
      <c r="MTO10" s="81"/>
      <c r="MTP10" s="63"/>
      <c r="MTQ10" s="298"/>
      <c r="MTR10" s="299"/>
      <c r="MTS10" s="81"/>
      <c r="MTT10" s="63"/>
      <c r="MTU10" s="298"/>
      <c r="MTV10" s="299"/>
      <c r="MTW10" s="81"/>
      <c r="MTX10" s="63"/>
      <c r="MTY10" s="298"/>
      <c r="MTZ10" s="299"/>
      <c r="MUA10" s="81"/>
      <c r="MUB10" s="63"/>
      <c r="MUC10" s="298"/>
      <c r="MUD10" s="299"/>
      <c r="MUE10" s="81"/>
      <c r="MUF10" s="63"/>
      <c r="MUG10" s="298"/>
      <c r="MUH10" s="299"/>
      <c r="MUI10" s="81"/>
      <c r="MUJ10" s="63"/>
      <c r="MUK10" s="298"/>
      <c r="MUL10" s="299"/>
      <c r="MUM10" s="81"/>
      <c r="MUN10" s="63"/>
      <c r="MUO10" s="298"/>
      <c r="MUP10" s="299"/>
      <c r="MUQ10" s="81"/>
      <c r="MUR10" s="63"/>
      <c r="MUS10" s="298"/>
      <c r="MUT10" s="299"/>
      <c r="MUU10" s="81"/>
      <c r="MUV10" s="63"/>
      <c r="MUW10" s="298"/>
      <c r="MUX10" s="299"/>
      <c r="MUY10" s="81"/>
      <c r="MUZ10" s="63"/>
      <c r="MVA10" s="298"/>
      <c r="MVB10" s="299"/>
      <c r="MVC10" s="81"/>
      <c r="MVD10" s="63"/>
      <c r="MVE10" s="298"/>
      <c r="MVF10" s="299"/>
      <c r="MVG10" s="81"/>
      <c r="MVH10" s="63"/>
      <c r="MVI10" s="298"/>
      <c r="MVJ10" s="299"/>
      <c r="MVK10" s="81"/>
      <c r="MVL10" s="63"/>
      <c r="MVM10" s="298"/>
      <c r="MVN10" s="299"/>
      <c r="MVO10" s="81"/>
      <c r="MVP10" s="63"/>
      <c r="MVQ10" s="298"/>
      <c r="MVR10" s="299"/>
      <c r="MVS10" s="81"/>
      <c r="MVT10" s="63"/>
      <c r="MVU10" s="298"/>
      <c r="MVV10" s="299"/>
      <c r="MVW10" s="81"/>
      <c r="MVX10" s="63"/>
      <c r="MVY10" s="298"/>
      <c r="MVZ10" s="299"/>
      <c r="MWA10" s="81"/>
      <c r="MWB10" s="63"/>
      <c r="MWC10" s="298"/>
      <c r="MWD10" s="299"/>
      <c r="MWE10" s="81"/>
      <c r="MWF10" s="63"/>
      <c r="MWG10" s="298"/>
      <c r="MWH10" s="299"/>
      <c r="MWI10" s="81"/>
      <c r="MWJ10" s="63"/>
      <c r="MWK10" s="298"/>
      <c r="MWL10" s="299"/>
      <c r="MWM10" s="81"/>
      <c r="MWN10" s="63"/>
      <c r="MWO10" s="298"/>
      <c r="MWP10" s="299"/>
      <c r="MWQ10" s="81"/>
      <c r="MWR10" s="63"/>
      <c r="MWS10" s="298"/>
      <c r="MWT10" s="299"/>
      <c r="MWU10" s="81"/>
      <c r="MWV10" s="63"/>
      <c r="MWW10" s="298"/>
      <c r="MWX10" s="299"/>
      <c r="MWY10" s="81"/>
      <c r="MWZ10" s="63"/>
      <c r="MXA10" s="298"/>
      <c r="MXB10" s="299"/>
      <c r="MXC10" s="81"/>
      <c r="MXD10" s="63"/>
      <c r="MXE10" s="298"/>
      <c r="MXF10" s="299"/>
      <c r="MXG10" s="81"/>
      <c r="MXH10" s="63"/>
      <c r="MXI10" s="298"/>
      <c r="MXJ10" s="299"/>
      <c r="MXK10" s="81"/>
      <c r="MXL10" s="63"/>
      <c r="MXM10" s="298"/>
      <c r="MXN10" s="299"/>
      <c r="MXO10" s="81"/>
      <c r="MXP10" s="63"/>
      <c r="MXQ10" s="298"/>
      <c r="MXR10" s="299"/>
      <c r="MXS10" s="81"/>
      <c r="MXT10" s="63"/>
      <c r="MXU10" s="298"/>
      <c r="MXV10" s="299"/>
      <c r="MXW10" s="81"/>
      <c r="MXX10" s="63"/>
      <c r="MXY10" s="298"/>
      <c r="MXZ10" s="299"/>
      <c r="MYA10" s="81"/>
      <c r="MYB10" s="63"/>
      <c r="MYC10" s="298"/>
      <c r="MYD10" s="299"/>
      <c r="MYE10" s="81"/>
      <c r="MYF10" s="63"/>
      <c r="MYG10" s="298"/>
      <c r="MYH10" s="299"/>
      <c r="MYI10" s="81"/>
      <c r="MYJ10" s="63"/>
      <c r="MYK10" s="298"/>
      <c r="MYL10" s="299"/>
      <c r="MYM10" s="81"/>
      <c r="MYN10" s="63"/>
      <c r="MYO10" s="298"/>
      <c r="MYP10" s="299"/>
      <c r="MYQ10" s="81"/>
      <c r="MYR10" s="63"/>
      <c r="MYS10" s="298"/>
      <c r="MYT10" s="299"/>
      <c r="MYU10" s="81"/>
      <c r="MYV10" s="63"/>
      <c r="MYW10" s="298"/>
      <c r="MYX10" s="299"/>
      <c r="MYY10" s="81"/>
      <c r="MYZ10" s="63"/>
      <c r="MZA10" s="298"/>
      <c r="MZB10" s="299"/>
      <c r="MZC10" s="81"/>
      <c r="MZD10" s="63"/>
      <c r="MZE10" s="298"/>
      <c r="MZF10" s="299"/>
      <c r="MZG10" s="81"/>
      <c r="MZH10" s="63"/>
      <c r="MZI10" s="298"/>
      <c r="MZJ10" s="299"/>
      <c r="MZK10" s="81"/>
      <c r="MZL10" s="63"/>
      <c r="MZM10" s="298"/>
      <c r="MZN10" s="299"/>
      <c r="MZO10" s="81"/>
      <c r="MZP10" s="63"/>
      <c r="MZQ10" s="298"/>
      <c r="MZR10" s="299"/>
      <c r="MZS10" s="81"/>
      <c r="MZT10" s="63"/>
      <c r="MZU10" s="298"/>
      <c r="MZV10" s="299"/>
      <c r="MZW10" s="81"/>
      <c r="MZX10" s="63"/>
      <c r="MZY10" s="298"/>
      <c r="MZZ10" s="299"/>
      <c r="NAA10" s="81"/>
      <c r="NAB10" s="63"/>
      <c r="NAC10" s="298"/>
      <c r="NAD10" s="299"/>
      <c r="NAE10" s="81"/>
      <c r="NAF10" s="63"/>
      <c r="NAG10" s="298"/>
      <c r="NAH10" s="299"/>
      <c r="NAI10" s="81"/>
      <c r="NAJ10" s="63"/>
      <c r="NAK10" s="298"/>
      <c r="NAL10" s="299"/>
      <c r="NAM10" s="81"/>
      <c r="NAN10" s="63"/>
      <c r="NAO10" s="298"/>
      <c r="NAP10" s="299"/>
      <c r="NAQ10" s="81"/>
      <c r="NAR10" s="63"/>
      <c r="NAS10" s="298"/>
      <c r="NAT10" s="299"/>
      <c r="NAU10" s="81"/>
      <c r="NAV10" s="63"/>
      <c r="NAW10" s="298"/>
      <c r="NAX10" s="299"/>
      <c r="NAY10" s="81"/>
      <c r="NAZ10" s="63"/>
      <c r="NBA10" s="298"/>
      <c r="NBB10" s="299"/>
      <c r="NBC10" s="81"/>
      <c r="NBD10" s="63"/>
      <c r="NBE10" s="298"/>
      <c r="NBF10" s="299"/>
      <c r="NBG10" s="81"/>
      <c r="NBH10" s="63"/>
      <c r="NBI10" s="298"/>
      <c r="NBJ10" s="299"/>
      <c r="NBK10" s="81"/>
      <c r="NBL10" s="63"/>
      <c r="NBM10" s="298"/>
      <c r="NBN10" s="299"/>
      <c r="NBO10" s="81"/>
      <c r="NBP10" s="63"/>
      <c r="NBQ10" s="298"/>
      <c r="NBR10" s="299"/>
      <c r="NBS10" s="81"/>
      <c r="NBT10" s="63"/>
      <c r="NBU10" s="298"/>
      <c r="NBV10" s="299"/>
      <c r="NBW10" s="81"/>
      <c r="NBX10" s="63"/>
      <c r="NBY10" s="298"/>
      <c r="NBZ10" s="299"/>
      <c r="NCA10" s="81"/>
      <c r="NCB10" s="63"/>
      <c r="NCC10" s="298"/>
      <c r="NCD10" s="299"/>
      <c r="NCE10" s="81"/>
      <c r="NCF10" s="63"/>
      <c r="NCG10" s="298"/>
      <c r="NCH10" s="299"/>
      <c r="NCI10" s="81"/>
      <c r="NCJ10" s="63"/>
      <c r="NCK10" s="298"/>
      <c r="NCL10" s="299"/>
      <c r="NCM10" s="81"/>
      <c r="NCN10" s="63"/>
      <c r="NCO10" s="298"/>
      <c r="NCP10" s="299"/>
      <c r="NCQ10" s="81"/>
      <c r="NCR10" s="63"/>
      <c r="NCS10" s="298"/>
      <c r="NCT10" s="299"/>
      <c r="NCU10" s="81"/>
      <c r="NCV10" s="63"/>
      <c r="NCW10" s="298"/>
      <c r="NCX10" s="299"/>
      <c r="NCY10" s="81"/>
      <c r="NCZ10" s="63"/>
      <c r="NDA10" s="298"/>
      <c r="NDB10" s="299"/>
      <c r="NDC10" s="81"/>
      <c r="NDD10" s="63"/>
      <c r="NDE10" s="298"/>
      <c r="NDF10" s="299"/>
      <c r="NDG10" s="81"/>
      <c r="NDH10" s="63"/>
      <c r="NDI10" s="298"/>
      <c r="NDJ10" s="299"/>
      <c r="NDK10" s="81"/>
      <c r="NDL10" s="63"/>
      <c r="NDM10" s="298"/>
      <c r="NDN10" s="299"/>
      <c r="NDO10" s="81"/>
      <c r="NDP10" s="63"/>
      <c r="NDQ10" s="298"/>
      <c r="NDR10" s="299"/>
      <c r="NDS10" s="81"/>
      <c r="NDT10" s="63"/>
      <c r="NDU10" s="298"/>
      <c r="NDV10" s="299"/>
      <c r="NDW10" s="81"/>
      <c r="NDX10" s="63"/>
      <c r="NDY10" s="298"/>
      <c r="NDZ10" s="299"/>
      <c r="NEA10" s="81"/>
      <c r="NEB10" s="63"/>
      <c r="NEC10" s="298"/>
      <c r="NED10" s="299"/>
      <c r="NEE10" s="81"/>
      <c r="NEF10" s="63"/>
      <c r="NEG10" s="298"/>
      <c r="NEH10" s="299"/>
      <c r="NEI10" s="81"/>
      <c r="NEJ10" s="63"/>
      <c r="NEK10" s="298"/>
      <c r="NEL10" s="299"/>
      <c r="NEM10" s="81"/>
      <c r="NEN10" s="63"/>
      <c r="NEO10" s="298"/>
      <c r="NEP10" s="299"/>
      <c r="NEQ10" s="81"/>
      <c r="NER10" s="63"/>
      <c r="NES10" s="298"/>
      <c r="NET10" s="299"/>
      <c r="NEU10" s="81"/>
      <c r="NEV10" s="63"/>
      <c r="NEW10" s="298"/>
      <c r="NEX10" s="299"/>
      <c r="NEY10" s="81"/>
      <c r="NEZ10" s="63"/>
      <c r="NFA10" s="298"/>
      <c r="NFB10" s="299"/>
      <c r="NFC10" s="81"/>
      <c r="NFD10" s="63"/>
      <c r="NFE10" s="298"/>
      <c r="NFF10" s="299"/>
      <c r="NFG10" s="81"/>
      <c r="NFH10" s="63"/>
      <c r="NFI10" s="298"/>
      <c r="NFJ10" s="299"/>
      <c r="NFK10" s="81"/>
      <c r="NFL10" s="63"/>
      <c r="NFM10" s="298"/>
      <c r="NFN10" s="299"/>
      <c r="NFO10" s="81"/>
      <c r="NFP10" s="63"/>
      <c r="NFQ10" s="298"/>
      <c r="NFR10" s="299"/>
      <c r="NFS10" s="81"/>
      <c r="NFT10" s="63"/>
      <c r="NFU10" s="298"/>
      <c r="NFV10" s="299"/>
      <c r="NFW10" s="81"/>
      <c r="NFX10" s="63"/>
      <c r="NFY10" s="298"/>
      <c r="NFZ10" s="299"/>
      <c r="NGA10" s="81"/>
      <c r="NGB10" s="63"/>
      <c r="NGC10" s="298"/>
      <c r="NGD10" s="299"/>
      <c r="NGE10" s="81"/>
      <c r="NGF10" s="63"/>
      <c r="NGG10" s="298"/>
      <c r="NGH10" s="299"/>
      <c r="NGI10" s="81"/>
      <c r="NGJ10" s="63"/>
      <c r="NGK10" s="298"/>
      <c r="NGL10" s="299"/>
      <c r="NGM10" s="81"/>
      <c r="NGN10" s="63"/>
      <c r="NGO10" s="298"/>
      <c r="NGP10" s="299"/>
      <c r="NGQ10" s="81"/>
      <c r="NGR10" s="63"/>
      <c r="NGS10" s="298"/>
      <c r="NGT10" s="299"/>
      <c r="NGU10" s="81"/>
      <c r="NGV10" s="63"/>
      <c r="NGW10" s="298"/>
      <c r="NGX10" s="299"/>
      <c r="NGY10" s="81"/>
      <c r="NGZ10" s="63"/>
      <c r="NHA10" s="298"/>
      <c r="NHB10" s="299"/>
      <c r="NHC10" s="81"/>
      <c r="NHD10" s="63"/>
      <c r="NHE10" s="298"/>
      <c r="NHF10" s="299"/>
      <c r="NHG10" s="81"/>
      <c r="NHH10" s="63"/>
      <c r="NHI10" s="298"/>
      <c r="NHJ10" s="299"/>
      <c r="NHK10" s="81"/>
      <c r="NHL10" s="63"/>
      <c r="NHM10" s="298"/>
      <c r="NHN10" s="299"/>
      <c r="NHO10" s="81"/>
      <c r="NHP10" s="63"/>
      <c r="NHQ10" s="298"/>
      <c r="NHR10" s="299"/>
      <c r="NHS10" s="81"/>
      <c r="NHT10" s="63"/>
      <c r="NHU10" s="298"/>
      <c r="NHV10" s="299"/>
      <c r="NHW10" s="81"/>
      <c r="NHX10" s="63"/>
      <c r="NHY10" s="298"/>
      <c r="NHZ10" s="299"/>
      <c r="NIA10" s="81"/>
      <c r="NIB10" s="63"/>
      <c r="NIC10" s="298"/>
      <c r="NID10" s="299"/>
      <c r="NIE10" s="81"/>
      <c r="NIF10" s="63"/>
      <c r="NIG10" s="298"/>
      <c r="NIH10" s="299"/>
      <c r="NII10" s="81"/>
      <c r="NIJ10" s="63"/>
      <c r="NIK10" s="298"/>
      <c r="NIL10" s="299"/>
      <c r="NIM10" s="81"/>
      <c r="NIN10" s="63"/>
      <c r="NIO10" s="298"/>
      <c r="NIP10" s="299"/>
      <c r="NIQ10" s="81"/>
      <c r="NIR10" s="63"/>
      <c r="NIS10" s="298"/>
      <c r="NIT10" s="299"/>
      <c r="NIU10" s="81"/>
      <c r="NIV10" s="63"/>
      <c r="NIW10" s="298"/>
      <c r="NIX10" s="299"/>
      <c r="NIY10" s="81"/>
      <c r="NIZ10" s="63"/>
      <c r="NJA10" s="298"/>
      <c r="NJB10" s="299"/>
      <c r="NJC10" s="81"/>
      <c r="NJD10" s="63"/>
      <c r="NJE10" s="298"/>
      <c r="NJF10" s="299"/>
      <c r="NJG10" s="81"/>
      <c r="NJH10" s="63"/>
      <c r="NJI10" s="298"/>
      <c r="NJJ10" s="299"/>
      <c r="NJK10" s="81"/>
      <c r="NJL10" s="63"/>
      <c r="NJM10" s="298"/>
      <c r="NJN10" s="299"/>
      <c r="NJO10" s="81"/>
      <c r="NJP10" s="63"/>
      <c r="NJQ10" s="298"/>
      <c r="NJR10" s="299"/>
      <c r="NJS10" s="81"/>
      <c r="NJT10" s="63"/>
      <c r="NJU10" s="298"/>
      <c r="NJV10" s="299"/>
      <c r="NJW10" s="81"/>
      <c r="NJX10" s="63"/>
      <c r="NJY10" s="298"/>
      <c r="NJZ10" s="299"/>
      <c r="NKA10" s="81"/>
      <c r="NKB10" s="63"/>
      <c r="NKC10" s="298"/>
      <c r="NKD10" s="299"/>
      <c r="NKE10" s="81"/>
      <c r="NKF10" s="63"/>
      <c r="NKG10" s="298"/>
      <c r="NKH10" s="299"/>
      <c r="NKI10" s="81"/>
      <c r="NKJ10" s="63"/>
      <c r="NKK10" s="298"/>
      <c r="NKL10" s="299"/>
      <c r="NKM10" s="81"/>
      <c r="NKN10" s="63"/>
      <c r="NKO10" s="298"/>
      <c r="NKP10" s="299"/>
      <c r="NKQ10" s="81"/>
      <c r="NKR10" s="63"/>
      <c r="NKS10" s="298"/>
      <c r="NKT10" s="299"/>
      <c r="NKU10" s="81"/>
      <c r="NKV10" s="63"/>
      <c r="NKW10" s="298"/>
      <c r="NKX10" s="299"/>
      <c r="NKY10" s="81"/>
      <c r="NKZ10" s="63"/>
      <c r="NLA10" s="298"/>
      <c r="NLB10" s="299"/>
      <c r="NLC10" s="81"/>
      <c r="NLD10" s="63"/>
      <c r="NLE10" s="298"/>
      <c r="NLF10" s="299"/>
      <c r="NLG10" s="81"/>
      <c r="NLH10" s="63"/>
      <c r="NLI10" s="298"/>
      <c r="NLJ10" s="299"/>
      <c r="NLK10" s="81"/>
      <c r="NLL10" s="63"/>
      <c r="NLM10" s="298"/>
      <c r="NLN10" s="299"/>
      <c r="NLO10" s="81"/>
      <c r="NLP10" s="63"/>
      <c r="NLQ10" s="298"/>
      <c r="NLR10" s="299"/>
      <c r="NLS10" s="81"/>
      <c r="NLT10" s="63"/>
      <c r="NLU10" s="298"/>
      <c r="NLV10" s="299"/>
      <c r="NLW10" s="81"/>
      <c r="NLX10" s="63"/>
      <c r="NLY10" s="298"/>
      <c r="NLZ10" s="299"/>
      <c r="NMA10" s="81"/>
      <c r="NMB10" s="63"/>
      <c r="NMC10" s="298"/>
      <c r="NMD10" s="299"/>
      <c r="NME10" s="81"/>
      <c r="NMF10" s="63"/>
      <c r="NMG10" s="298"/>
      <c r="NMH10" s="299"/>
      <c r="NMI10" s="81"/>
      <c r="NMJ10" s="63"/>
      <c r="NMK10" s="298"/>
      <c r="NML10" s="299"/>
      <c r="NMM10" s="81"/>
      <c r="NMN10" s="63"/>
      <c r="NMO10" s="298"/>
      <c r="NMP10" s="299"/>
      <c r="NMQ10" s="81"/>
      <c r="NMR10" s="63"/>
      <c r="NMS10" s="298"/>
      <c r="NMT10" s="299"/>
      <c r="NMU10" s="81"/>
      <c r="NMV10" s="63"/>
      <c r="NMW10" s="298"/>
      <c r="NMX10" s="299"/>
      <c r="NMY10" s="81"/>
      <c r="NMZ10" s="63"/>
      <c r="NNA10" s="298"/>
      <c r="NNB10" s="299"/>
      <c r="NNC10" s="81"/>
      <c r="NND10" s="63"/>
      <c r="NNE10" s="298"/>
      <c r="NNF10" s="299"/>
      <c r="NNG10" s="81"/>
      <c r="NNH10" s="63"/>
      <c r="NNI10" s="298"/>
      <c r="NNJ10" s="299"/>
      <c r="NNK10" s="81"/>
      <c r="NNL10" s="63"/>
      <c r="NNM10" s="298"/>
      <c r="NNN10" s="299"/>
      <c r="NNO10" s="81"/>
      <c r="NNP10" s="63"/>
      <c r="NNQ10" s="298"/>
      <c r="NNR10" s="299"/>
      <c r="NNS10" s="81"/>
      <c r="NNT10" s="63"/>
      <c r="NNU10" s="298"/>
      <c r="NNV10" s="299"/>
      <c r="NNW10" s="81"/>
      <c r="NNX10" s="63"/>
      <c r="NNY10" s="298"/>
      <c r="NNZ10" s="299"/>
      <c r="NOA10" s="81"/>
      <c r="NOB10" s="63"/>
      <c r="NOC10" s="298"/>
      <c r="NOD10" s="299"/>
      <c r="NOE10" s="81"/>
      <c r="NOF10" s="63"/>
      <c r="NOG10" s="298"/>
      <c r="NOH10" s="299"/>
      <c r="NOI10" s="81"/>
      <c r="NOJ10" s="63"/>
      <c r="NOK10" s="298"/>
      <c r="NOL10" s="299"/>
      <c r="NOM10" s="81"/>
      <c r="NON10" s="63"/>
      <c r="NOO10" s="298"/>
      <c r="NOP10" s="299"/>
      <c r="NOQ10" s="81"/>
      <c r="NOR10" s="63"/>
      <c r="NOS10" s="298"/>
      <c r="NOT10" s="299"/>
      <c r="NOU10" s="81"/>
      <c r="NOV10" s="63"/>
      <c r="NOW10" s="298"/>
      <c r="NOX10" s="299"/>
      <c r="NOY10" s="81"/>
      <c r="NOZ10" s="63"/>
      <c r="NPA10" s="298"/>
      <c r="NPB10" s="299"/>
      <c r="NPC10" s="81"/>
      <c r="NPD10" s="63"/>
      <c r="NPE10" s="298"/>
      <c r="NPF10" s="299"/>
      <c r="NPG10" s="81"/>
      <c r="NPH10" s="63"/>
      <c r="NPI10" s="298"/>
      <c r="NPJ10" s="299"/>
      <c r="NPK10" s="81"/>
      <c r="NPL10" s="63"/>
      <c r="NPM10" s="298"/>
      <c r="NPN10" s="299"/>
      <c r="NPO10" s="81"/>
      <c r="NPP10" s="63"/>
      <c r="NPQ10" s="298"/>
      <c r="NPR10" s="299"/>
      <c r="NPS10" s="81"/>
      <c r="NPT10" s="63"/>
      <c r="NPU10" s="298"/>
      <c r="NPV10" s="299"/>
      <c r="NPW10" s="81"/>
      <c r="NPX10" s="63"/>
      <c r="NPY10" s="298"/>
      <c r="NPZ10" s="299"/>
      <c r="NQA10" s="81"/>
      <c r="NQB10" s="63"/>
      <c r="NQC10" s="298"/>
      <c r="NQD10" s="299"/>
      <c r="NQE10" s="81"/>
      <c r="NQF10" s="63"/>
      <c r="NQG10" s="298"/>
      <c r="NQH10" s="299"/>
      <c r="NQI10" s="81"/>
      <c r="NQJ10" s="63"/>
      <c r="NQK10" s="298"/>
      <c r="NQL10" s="299"/>
      <c r="NQM10" s="81"/>
      <c r="NQN10" s="63"/>
      <c r="NQO10" s="298"/>
      <c r="NQP10" s="299"/>
      <c r="NQQ10" s="81"/>
      <c r="NQR10" s="63"/>
      <c r="NQS10" s="298"/>
      <c r="NQT10" s="299"/>
      <c r="NQU10" s="81"/>
      <c r="NQV10" s="63"/>
      <c r="NQW10" s="298"/>
      <c r="NQX10" s="299"/>
      <c r="NQY10" s="81"/>
      <c r="NQZ10" s="63"/>
      <c r="NRA10" s="298"/>
      <c r="NRB10" s="299"/>
      <c r="NRC10" s="81"/>
      <c r="NRD10" s="63"/>
      <c r="NRE10" s="298"/>
      <c r="NRF10" s="299"/>
      <c r="NRG10" s="81"/>
      <c r="NRH10" s="63"/>
      <c r="NRI10" s="298"/>
      <c r="NRJ10" s="299"/>
      <c r="NRK10" s="81"/>
      <c r="NRL10" s="63"/>
      <c r="NRM10" s="298"/>
      <c r="NRN10" s="299"/>
      <c r="NRO10" s="81"/>
      <c r="NRP10" s="63"/>
      <c r="NRQ10" s="298"/>
      <c r="NRR10" s="299"/>
      <c r="NRS10" s="81"/>
      <c r="NRT10" s="63"/>
      <c r="NRU10" s="298"/>
      <c r="NRV10" s="299"/>
      <c r="NRW10" s="81"/>
      <c r="NRX10" s="63"/>
      <c r="NRY10" s="298"/>
      <c r="NRZ10" s="299"/>
      <c r="NSA10" s="81"/>
      <c r="NSB10" s="63"/>
      <c r="NSC10" s="298"/>
      <c r="NSD10" s="299"/>
      <c r="NSE10" s="81"/>
      <c r="NSF10" s="63"/>
      <c r="NSG10" s="298"/>
      <c r="NSH10" s="299"/>
      <c r="NSI10" s="81"/>
      <c r="NSJ10" s="63"/>
      <c r="NSK10" s="298"/>
      <c r="NSL10" s="299"/>
      <c r="NSM10" s="81"/>
      <c r="NSN10" s="63"/>
      <c r="NSO10" s="298"/>
      <c r="NSP10" s="299"/>
      <c r="NSQ10" s="81"/>
      <c r="NSR10" s="63"/>
      <c r="NSS10" s="298"/>
      <c r="NST10" s="299"/>
      <c r="NSU10" s="81"/>
      <c r="NSV10" s="63"/>
      <c r="NSW10" s="298"/>
      <c r="NSX10" s="299"/>
      <c r="NSY10" s="81"/>
      <c r="NSZ10" s="63"/>
      <c r="NTA10" s="298"/>
      <c r="NTB10" s="299"/>
      <c r="NTC10" s="81"/>
      <c r="NTD10" s="63"/>
      <c r="NTE10" s="298"/>
      <c r="NTF10" s="299"/>
      <c r="NTG10" s="81"/>
      <c r="NTH10" s="63"/>
      <c r="NTI10" s="298"/>
      <c r="NTJ10" s="299"/>
      <c r="NTK10" s="81"/>
      <c r="NTL10" s="63"/>
      <c r="NTM10" s="298"/>
      <c r="NTN10" s="299"/>
      <c r="NTO10" s="81"/>
      <c r="NTP10" s="63"/>
      <c r="NTQ10" s="298"/>
      <c r="NTR10" s="299"/>
      <c r="NTS10" s="81"/>
      <c r="NTT10" s="63"/>
      <c r="NTU10" s="298"/>
      <c r="NTV10" s="299"/>
      <c r="NTW10" s="81"/>
      <c r="NTX10" s="63"/>
      <c r="NTY10" s="298"/>
      <c r="NTZ10" s="299"/>
      <c r="NUA10" s="81"/>
      <c r="NUB10" s="63"/>
      <c r="NUC10" s="298"/>
      <c r="NUD10" s="299"/>
      <c r="NUE10" s="81"/>
      <c r="NUF10" s="63"/>
      <c r="NUG10" s="298"/>
      <c r="NUH10" s="299"/>
      <c r="NUI10" s="81"/>
      <c r="NUJ10" s="63"/>
      <c r="NUK10" s="298"/>
      <c r="NUL10" s="299"/>
      <c r="NUM10" s="81"/>
      <c r="NUN10" s="63"/>
      <c r="NUO10" s="298"/>
      <c r="NUP10" s="299"/>
      <c r="NUQ10" s="81"/>
      <c r="NUR10" s="63"/>
      <c r="NUS10" s="298"/>
      <c r="NUT10" s="299"/>
      <c r="NUU10" s="81"/>
      <c r="NUV10" s="63"/>
      <c r="NUW10" s="298"/>
      <c r="NUX10" s="299"/>
      <c r="NUY10" s="81"/>
      <c r="NUZ10" s="63"/>
      <c r="NVA10" s="298"/>
      <c r="NVB10" s="299"/>
      <c r="NVC10" s="81"/>
      <c r="NVD10" s="63"/>
      <c r="NVE10" s="298"/>
      <c r="NVF10" s="299"/>
      <c r="NVG10" s="81"/>
      <c r="NVH10" s="63"/>
      <c r="NVI10" s="298"/>
      <c r="NVJ10" s="299"/>
      <c r="NVK10" s="81"/>
      <c r="NVL10" s="63"/>
      <c r="NVM10" s="298"/>
      <c r="NVN10" s="299"/>
      <c r="NVO10" s="81"/>
      <c r="NVP10" s="63"/>
      <c r="NVQ10" s="298"/>
      <c r="NVR10" s="299"/>
      <c r="NVS10" s="81"/>
      <c r="NVT10" s="63"/>
      <c r="NVU10" s="298"/>
      <c r="NVV10" s="299"/>
      <c r="NVW10" s="81"/>
      <c r="NVX10" s="63"/>
      <c r="NVY10" s="298"/>
      <c r="NVZ10" s="299"/>
      <c r="NWA10" s="81"/>
      <c r="NWB10" s="63"/>
      <c r="NWC10" s="298"/>
      <c r="NWD10" s="299"/>
      <c r="NWE10" s="81"/>
      <c r="NWF10" s="63"/>
      <c r="NWG10" s="298"/>
      <c r="NWH10" s="299"/>
      <c r="NWI10" s="81"/>
      <c r="NWJ10" s="63"/>
      <c r="NWK10" s="298"/>
      <c r="NWL10" s="299"/>
      <c r="NWM10" s="81"/>
      <c r="NWN10" s="63"/>
      <c r="NWO10" s="298"/>
      <c r="NWP10" s="299"/>
      <c r="NWQ10" s="81"/>
      <c r="NWR10" s="63"/>
      <c r="NWS10" s="298"/>
      <c r="NWT10" s="299"/>
      <c r="NWU10" s="81"/>
      <c r="NWV10" s="63"/>
      <c r="NWW10" s="298"/>
      <c r="NWX10" s="299"/>
      <c r="NWY10" s="81"/>
      <c r="NWZ10" s="63"/>
      <c r="NXA10" s="298"/>
      <c r="NXB10" s="299"/>
      <c r="NXC10" s="81"/>
      <c r="NXD10" s="63"/>
      <c r="NXE10" s="298"/>
      <c r="NXF10" s="299"/>
      <c r="NXG10" s="81"/>
      <c r="NXH10" s="63"/>
      <c r="NXI10" s="298"/>
      <c r="NXJ10" s="299"/>
      <c r="NXK10" s="81"/>
      <c r="NXL10" s="63"/>
      <c r="NXM10" s="298"/>
      <c r="NXN10" s="299"/>
      <c r="NXO10" s="81"/>
      <c r="NXP10" s="63"/>
      <c r="NXQ10" s="298"/>
      <c r="NXR10" s="299"/>
      <c r="NXS10" s="81"/>
      <c r="NXT10" s="63"/>
      <c r="NXU10" s="298"/>
      <c r="NXV10" s="299"/>
      <c r="NXW10" s="81"/>
      <c r="NXX10" s="63"/>
      <c r="NXY10" s="298"/>
      <c r="NXZ10" s="299"/>
      <c r="NYA10" s="81"/>
      <c r="NYB10" s="63"/>
      <c r="NYC10" s="298"/>
      <c r="NYD10" s="299"/>
      <c r="NYE10" s="81"/>
      <c r="NYF10" s="63"/>
      <c r="NYG10" s="298"/>
      <c r="NYH10" s="299"/>
      <c r="NYI10" s="81"/>
      <c r="NYJ10" s="63"/>
      <c r="NYK10" s="298"/>
      <c r="NYL10" s="299"/>
      <c r="NYM10" s="81"/>
      <c r="NYN10" s="63"/>
      <c r="NYO10" s="298"/>
      <c r="NYP10" s="299"/>
      <c r="NYQ10" s="81"/>
      <c r="NYR10" s="63"/>
      <c r="NYS10" s="298"/>
      <c r="NYT10" s="299"/>
      <c r="NYU10" s="81"/>
      <c r="NYV10" s="63"/>
      <c r="NYW10" s="298"/>
      <c r="NYX10" s="299"/>
      <c r="NYY10" s="81"/>
      <c r="NYZ10" s="63"/>
      <c r="NZA10" s="298"/>
      <c r="NZB10" s="299"/>
      <c r="NZC10" s="81"/>
      <c r="NZD10" s="63"/>
      <c r="NZE10" s="298"/>
      <c r="NZF10" s="299"/>
      <c r="NZG10" s="81"/>
      <c r="NZH10" s="63"/>
      <c r="NZI10" s="298"/>
      <c r="NZJ10" s="299"/>
      <c r="NZK10" s="81"/>
      <c r="NZL10" s="63"/>
      <c r="NZM10" s="298"/>
      <c r="NZN10" s="299"/>
      <c r="NZO10" s="81"/>
      <c r="NZP10" s="63"/>
      <c r="NZQ10" s="298"/>
      <c r="NZR10" s="299"/>
      <c r="NZS10" s="81"/>
      <c r="NZT10" s="63"/>
      <c r="NZU10" s="298"/>
      <c r="NZV10" s="299"/>
      <c r="NZW10" s="81"/>
      <c r="NZX10" s="63"/>
      <c r="NZY10" s="298"/>
      <c r="NZZ10" s="299"/>
      <c r="OAA10" s="81"/>
      <c r="OAB10" s="63"/>
      <c r="OAC10" s="298"/>
      <c r="OAD10" s="299"/>
      <c r="OAE10" s="81"/>
      <c r="OAF10" s="63"/>
      <c r="OAG10" s="298"/>
      <c r="OAH10" s="299"/>
      <c r="OAI10" s="81"/>
      <c r="OAJ10" s="63"/>
      <c r="OAK10" s="298"/>
      <c r="OAL10" s="299"/>
      <c r="OAM10" s="81"/>
      <c r="OAN10" s="63"/>
      <c r="OAO10" s="298"/>
      <c r="OAP10" s="299"/>
      <c r="OAQ10" s="81"/>
      <c r="OAR10" s="63"/>
      <c r="OAS10" s="298"/>
      <c r="OAT10" s="299"/>
      <c r="OAU10" s="81"/>
      <c r="OAV10" s="63"/>
      <c r="OAW10" s="298"/>
      <c r="OAX10" s="299"/>
      <c r="OAY10" s="81"/>
      <c r="OAZ10" s="63"/>
      <c r="OBA10" s="298"/>
      <c r="OBB10" s="299"/>
      <c r="OBC10" s="81"/>
      <c r="OBD10" s="63"/>
      <c r="OBE10" s="298"/>
      <c r="OBF10" s="299"/>
      <c r="OBG10" s="81"/>
      <c r="OBH10" s="63"/>
      <c r="OBI10" s="298"/>
      <c r="OBJ10" s="299"/>
      <c r="OBK10" s="81"/>
      <c r="OBL10" s="63"/>
      <c r="OBM10" s="298"/>
      <c r="OBN10" s="299"/>
      <c r="OBO10" s="81"/>
      <c r="OBP10" s="63"/>
      <c r="OBQ10" s="298"/>
      <c r="OBR10" s="299"/>
      <c r="OBS10" s="81"/>
      <c r="OBT10" s="63"/>
      <c r="OBU10" s="298"/>
      <c r="OBV10" s="299"/>
      <c r="OBW10" s="81"/>
      <c r="OBX10" s="63"/>
      <c r="OBY10" s="298"/>
      <c r="OBZ10" s="299"/>
      <c r="OCA10" s="81"/>
      <c r="OCB10" s="63"/>
      <c r="OCC10" s="298"/>
      <c r="OCD10" s="299"/>
      <c r="OCE10" s="81"/>
      <c r="OCF10" s="63"/>
      <c r="OCG10" s="298"/>
      <c r="OCH10" s="299"/>
      <c r="OCI10" s="81"/>
      <c r="OCJ10" s="63"/>
      <c r="OCK10" s="298"/>
      <c r="OCL10" s="299"/>
      <c r="OCM10" s="81"/>
      <c r="OCN10" s="63"/>
      <c r="OCO10" s="298"/>
      <c r="OCP10" s="299"/>
      <c r="OCQ10" s="81"/>
      <c r="OCR10" s="63"/>
      <c r="OCS10" s="298"/>
      <c r="OCT10" s="299"/>
      <c r="OCU10" s="81"/>
      <c r="OCV10" s="63"/>
      <c r="OCW10" s="298"/>
      <c r="OCX10" s="299"/>
      <c r="OCY10" s="81"/>
      <c r="OCZ10" s="63"/>
      <c r="ODA10" s="298"/>
      <c r="ODB10" s="299"/>
      <c r="ODC10" s="81"/>
      <c r="ODD10" s="63"/>
      <c r="ODE10" s="298"/>
      <c r="ODF10" s="299"/>
      <c r="ODG10" s="81"/>
      <c r="ODH10" s="63"/>
      <c r="ODI10" s="298"/>
      <c r="ODJ10" s="299"/>
      <c r="ODK10" s="81"/>
      <c r="ODL10" s="63"/>
      <c r="ODM10" s="298"/>
      <c r="ODN10" s="299"/>
      <c r="ODO10" s="81"/>
      <c r="ODP10" s="63"/>
      <c r="ODQ10" s="298"/>
      <c r="ODR10" s="299"/>
      <c r="ODS10" s="81"/>
      <c r="ODT10" s="63"/>
      <c r="ODU10" s="298"/>
      <c r="ODV10" s="299"/>
      <c r="ODW10" s="81"/>
      <c r="ODX10" s="63"/>
      <c r="ODY10" s="298"/>
      <c r="ODZ10" s="299"/>
      <c r="OEA10" s="81"/>
      <c r="OEB10" s="63"/>
      <c r="OEC10" s="298"/>
      <c r="OED10" s="299"/>
      <c r="OEE10" s="81"/>
      <c r="OEF10" s="63"/>
      <c r="OEG10" s="298"/>
      <c r="OEH10" s="299"/>
      <c r="OEI10" s="81"/>
      <c r="OEJ10" s="63"/>
      <c r="OEK10" s="298"/>
      <c r="OEL10" s="299"/>
      <c r="OEM10" s="81"/>
      <c r="OEN10" s="63"/>
      <c r="OEO10" s="298"/>
      <c r="OEP10" s="299"/>
      <c r="OEQ10" s="81"/>
      <c r="OER10" s="63"/>
      <c r="OES10" s="298"/>
      <c r="OET10" s="299"/>
      <c r="OEU10" s="81"/>
      <c r="OEV10" s="63"/>
      <c r="OEW10" s="298"/>
      <c r="OEX10" s="299"/>
      <c r="OEY10" s="81"/>
      <c r="OEZ10" s="63"/>
      <c r="OFA10" s="298"/>
      <c r="OFB10" s="299"/>
      <c r="OFC10" s="81"/>
      <c r="OFD10" s="63"/>
      <c r="OFE10" s="298"/>
      <c r="OFF10" s="299"/>
      <c r="OFG10" s="81"/>
      <c r="OFH10" s="63"/>
      <c r="OFI10" s="298"/>
      <c r="OFJ10" s="299"/>
      <c r="OFK10" s="81"/>
      <c r="OFL10" s="63"/>
      <c r="OFM10" s="298"/>
      <c r="OFN10" s="299"/>
      <c r="OFO10" s="81"/>
      <c r="OFP10" s="63"/>
      <c r="OFQ10" s="298"/>
      <c r="OFR10" s="299"/>
      <c r="OFS10" s="81"/>
      <c r="OFT10" s="63"/>
      <c r="OFU10" s="298"/>
      <c r="OFV10" s="299"/>
      <c r="OFW10" s="81"/>
      <c r="OFX10" s="63"/>
      <c r="OFY10" s="298"/>
      <c r="OFZ10" s="299"/>
      <c r="OGA10" s="81"/>
      <c r="OGB10" s="63"/>
      <c r="OGC10" s="298"/>
      <c r="OGD10" s="299"/>
      <c r="OGE10" s="81"/>
      <c r="OGF10" s="63"/>
      <c r="OGG10" s="298"/>
      <c r="OGH10" s="299"/>
      <c r="OGI10" s="81"/>
      <c r="OGJ10" s="63"/>
      <c r="OGK10" s="298"/>
      <c r="OGL10" s="299"/>
      <c r="OGM10" s="81"/>
      <c r="OGN10" s="63"/>
      <c r="OGO10" s="298"/>
      <c r="OGP10" s="299"/>
      <c r="OGQ10" s="81"/>
      <c r="OGR10" s="63"/>
      <c r="OGS10" s="298"/>
      <c r="OGT10" s="299"/>
      <c r="OGU10" s="81"/>
      <c r="OGV10" s="63"/>
      <c r="OGW10" s="298"/>
      <c r="OGX10" s="299"/>
      <c r="OGY10" s="81"/>
      <c r="OGZ10" s="63"/>
      <c r="OHA10" s="298"/>
      <c r="OHB10" s="299"/>
      <c r="OHC10" s="81"/>
      <c r="OHD10" s="63"/>
      <c r="OHE10" s="298"/>
      <c r="OHF10" s="299"/>
      <c r="OHG10" s="81"/>
      <c r="OHH10" s="63"/>
      <c r="OHI10" s="298"/>
      <c r="OHJ10" s="299"/>
      <c r="OHK10" s="81"/>
      <c r="OHL10" s="63"/>
      <c r="OHM10" s="298"/>
      <c r="OHN10" s="299"/>
      <c r="OHO10" s="81"/>
      <c r="OHP10" s="63"/>
      <c r="OHQ10" s="298"/>
      <c r="OHR10" s="299"/>
      <c r="OHS10" s="81"/>
      <c r="OHT10" s="63"/>
      <c r="OHU10" s="298"/>
      <c r="OHV10" s="299"/>
      <c r="OHW10" s="81"/>
      <c r="OHX10" s="63"/>
      <c r="OHY10" s="298"/>
      <c r="OHZ10" s="299"/>
      <c r="OIA10" s="81"/>
      <c r="OIB10" s="63"/>
      <c r="OIC10" s="298"/>
      <c r="OID10" s="299"/>
      <c r="OIE10" s="81"/>
      <c r="OIF10" s="63"/>
      <c r="OIG10" s="298"/>
      <c r="OIH10" s="299"/>
      <c r="OII10" s="81"/>
      <c r="OIJ10" s="63"/>
      <c r="OIK10" s="298"/>
      <c r="OIL10" s="299"/>
      <c r="OIM10" s="81"/>
      <c r="OIN10" s="63"/>
      <c r="OIO10" s="298"/>
      <c r="OIP10" s="299"/>
      <c r="OIQ10" s="81"/>
      <c r="OIR10" s="63"/>
      <c r="OIS10" s="298"/>
      <c r="OIT10" s="299"/>
      <c r="OIU10" s="81"/>
      <c r="OIV10" s="63"/>
      <c r="OIW10" s="298"/>
      <c r="OIX10" s="299"/>
      <c r="OIY10" s="81"/>
      <c r="OIZ10" s="63"/>
      <c r="OJA10" s="298"/>
      <c r="OJB10" s="299"/>
      <c r="OJC10" s="81"/>
      <c r="OJD10" s="63"/>
      <c r="OJE10" s="298"/>
      <c r="OJF10" s="299"/>
      <c r="OJG10" s="81"/>
      <c r="OJH10" s="63"/>
      <c r="OJI10" s="298"/>
      <c r="OJJ10" s="299"/>
      <c r="OJK10" s="81"/>
      <c r="OJL10" s="63"/>
      <c r="OJM10" s="298"/>
      <c r="OJN10" s="299"/>
      <c r="OJO10" s="81"/>
      <c r="OJP10" s="63"/>
      <c r="OJQ10" s="298"/>
      <c r="OJR10" s="299"/>
      <c r="OJS10" s="81"/>
      <c r="OJT10" s="63"/>
      <c r="OJU10" s="298"/>
      <c r="OJV10" s="299"/>
      <c r="OJW10" s="81"/>
      <c r="OJX10" s="63"/>
      <c r="OJY10" s="298"/>
      <c r="OJZ10" s="299"/>
      <c r="OKA10" s="81"/>
      <c r="OKB10" s="63"/>
      <c r="OKC10" s="298"/>
      <c r="OKD10" s="299"/>
      <c r="OKE10" s="81"/>
      <c r="OKF10" s="63"/>
      <c r="OKG10" s="298"/>
      <c r="OKH10" s="299"/>
      <c r="OKI10" s="81"/>
      <c r="OKJ10" s="63"/>
      <c r="OKK10" s="298"/>
      <c r="OKL10" s="299"/>
      <c r="OKM10" s="81"/>
      <c r="OKN10" s="63"/>
      <c r="OKO10" s="298"/>
      <c r="OKP10" s="299"/>
      <c r="OKQ10" s="81"/>
      <c r="OKR10" s="63"/>
      <c r="OKS10" s="298"/>
      <c r="OKT10" s="299"/>
      <c r="OKU10" s="81"/>
      <c r="OKV10" s="63"/>
      <c r="OKW10" s="298"/>
      <c r="OKX10" s="299"/>
      <c r="OKY10" s="81"/>
      <c r="OKZ10" s="63"/>
      <c r="OLA10" s="298"/>
      <c r="OLB10" s="299"/>
      <c r="OLC10" s="81"/>
      <c r="OLD10" s="63"/>
      <c r="OLE10" s="298"/>
      <c r="OLF10" s="299"/>
      <c r="OLG10" s="81"/>
      <c r="OLH10" s="63"/>
      <c r="OLI10" s="298"/>
      <c r="OLJ10" s="299"/>
      <c r="OLK10" s="81"/>
      <c r="OLL10" s="63"/>
      <c r="OLM10" s="298"/>
      <c r="OLN10" s="299"/>
      <c r="OLO10" s="81"/>
      <c r="OLP10" s="63"/>
      <c r="OLQ10" s="298"/>
      <c r="OLR10" s="299"/>
      <c r="OLS10" s="81"/>
      <c r="OLT10" s="63"/>
      <c r="OLU10" s="298"/>
      <c r="OLV10" s="299"/>
      <c r="OLW10" s="81"/>
      <c r="OLX10" s="63"/>
      <c r="OLY10" s="298"/>
      <c r="OLZ10" s="299"/>
      <c r="OMA10" s="81"/>
      <c r="OMB10" s="63"/>
      <c r="OMC10" s="298"/>
      <c r="OMD10" s="299"/>
      <c r="OME10" s="81"/>
      <c r="OMF10" s="63"/>
      <c r="OMG10" s="298"/>
      <c r="OMH10" s="299"/>
      <c r="OMI10" s="81"/>
      <c r="OMJ10" s="63"/>
      <c r="OMK10" s="298"/>
      <c r="OML10" s="299"/>
      <c r="OMM10" s="81"/>
      <c r="OMN10" s="63"/>
      <c r="OMO10" s="298"/>
      <c r="OMP10" s="299"/>
      <c r="OMQ10" s="81"/>
      <c r="OMR10" s="63"/>
      <c r="OMS10" s="298"/>
      <c r="OMT10" s="299"/>
      <c r="OMU10" s="81"/>
      <c r="OMV10" s="63"/>
      <c r="OMW10" s="298"/>
      <c r="OMX10" s="299"/>
      <c r="OMY10" s="81"/>
      <c r="OMZ10" s="63"/>
      <c r="ONA10" s="298"/>
      <c r="ONB10" s="299"/>
      <c r="ONC10" s="81"/>
      <c r="OND10" s="63"/>
      <c r="ONE10" s="298"/>
      <c r="ONF10" s="299"/>
      <c r="ONG10" s="81"/>
      <c r="ONH10" s="63"/>
      <c r="ONI10" s="298"/>
      <c r="ONJ10" s="299"/>
      <c r="ONK10" s="81"/>
      <c r="ONL10" s="63"/>
      <c r="ONM10" s="298"/>
      <c r="ONN10" s="299"/>
      <c r="ONO10" s="81"/>
      <c r="ONP10" s="63"/>
      <c r="ONQ10" s="298"/>
      <c r="ONR10" s="299"/>
      <c r="ONS10" s="81"/>
      <c r="ONT10" s="63"/>
      <c r="ONU10" s="298"/>
      <c r="ONV10" s="299"/>
      <c r="ONW10" s="81"/>
      <c r="ONX10" s="63"/>
      <c r="ONY10" s="298"/>
      <c r="ONZ10" s="299"/>
      <c r="OOA10" s="81"/>
      <c r="OOB10" s="63"/>
      <c r="OOC10" s="298"/>
      <c r="OOD10" s="299"/>
      <c r="OOE10" s="81"/>
      <c r="OOF10" s="63"/>
      <c r="OOG10" s="298"/>
      <c r="OOH10" s="299"/>
      <c r="OOI10" s="81"/>
      <c r="OOJ10" s="63"/>
      <c r="OOK10" s="298"/>
      <c r="OOL10" s="299"/>
      <c r="OOM10" s="81"/>
      <c r="OON10" s="63"/>
      <c r="OOO10" s="298"/>
      <c r="OOP10" s="299"/>
      <c r="OOQ10" s="81"/>
      <c r="OOR10" s="63"/>
      <c r="OOS10" s="298"/>
      <c r="OOT10" s="299"/>
      <c r="OOU10" s="81"/>
      <c r="OOV10" s="63"/>
      <c r="OOW10" s="298"/>
      <c r="OOX10" s="299"/>
      <c r="OOY10" s="81"/>
      <c r="OOZ10" s="63"/>
      <c r="OPA10" s="298"/>
      <c r="OPB10" s="299"/>
      <c r="OPC10" s="81"/>
      <c r="OPD10" s="63"/>
      <c r="OPE10" s="298"/>
      <c r="OPF10" s="299"/>
      <c r="OPG10" s="81"/>
      <c r="OPH10" s="63"/>
      <c r="OPI10" s="298"/>
      <c r="OPJ10" s="299"/>
      <c r="OPK10" s="81"/>
      <c r="OPL10" s="63"/>
      <c r="OPM10" s="298"/>
      <c r="OPN10" s="299"/>
      <c r="OPO10" s="81"/>
      <c r="OPP10" s="63"/>
      <c r="OPQ10" s="298"/>
      <c r="OPR10" s="299"/>
      <c r="OPS10" s="81"/>
      <c r="OPT10" s="63"/>
      <c r="OPU10" s="298"/>
      <c r="OPV10" s="299"/>
      <c r="OPW10" s="81"/>
      <c r="OPX10" s="63"/>
      <c r="OPY10" s="298"/>
      <c r="OPZ10" s="299"/>
      <c r="OQA10" s="81"/>
      <c r="OQB10" s="63"/>
      <c r="OQC10" s="298"/>
      <c r="OQD10" s="299"/>
      <c r="OQE10" s="81"/>
      <c r="OQF10" s="63"/>
      <c r="OQG10" s="298"/>
      <c r="OQH10" s="299"/>
      <c r="OQI10" s="81"/>
      <c r="OQJ10" s="63"/>
      <c r="OQK10" s="298"/>
      <c r="OQL10" s="299"/>
      <c r="OQM10" s="81"/>
      <c r="OQN10" s="63"/>
      <c r="OQO10" s="298"/>
      <c r="OQP10" s="299"/>
      <c r="OQQ10" s="81"/>
      <c r="OQR10" s="63"/>
      <c r="OQS10" s="298"/>
      <c r="OQT10" s="299"/>
      <c r="OQU10" s="81"/>
      <c r="OQV10" s="63"/>
      <c r="OQW10" s="298"/>
      <c r="OQX10" s="299"/>
      <c r="OQY10" s="81"/>
      <c r="OQZ10" s="63"/>
      <c r="ORA10" s="298"/>
      <c r="ORB10" s="299"/>
      <c r="ORC10" s="81"/>
      <c r="ORD10" s="63"/>
      <c r="ORE10" s="298"/>
      <c r="ORF10" s="299"/>
      <c r="ORG10" s="81"/>
      <c r="ORH10" s="63"/>
      <c r="ORI10" s="298"/>
      <c r="ORJ10" s="299"/>
      <c r="ORK10" s="81"/>
      <c r="ORL10" s="63"/>
      <c r="ORM10" s="298"/>
      <c r="ORN10" s="299"/>
      <c r="ORO10" s="81"/>
      <c r="ORP10" s="63"/>
      <c r="ORQ10" s="298"/>
      <c r="ORR10" s="299"/>
      <c r="ORS10" s="81"/>
      <c r="ORT10" s="63"/>
      <c r="ORU10" s="298"/>
      <c r="ORV10" s="299"/>
      <c r="ORW10" s="81"/>
      <c r="ORX10" s="63"/>
      <c r="ORY10" s="298"/>
      <c r="ORZ10" s="299"/>
      <c r="OSA10" s="81"/>
      <c r="OSB10" s="63"/>
      <c r="OSC10" s="298"/>
      <c r="OSD10" s="299"/>
      <c r="OSE10" s="81"/>
      <c r="OSF10" s="63"/>
      <c r="OSG10" s="298"/>
      <c r="OSH10" s="299"/>
      <c r="OSI10" s="81"/>
      <c r="OSJ10" s="63"/>
      <c r="OSK10" s="298"/>
      <c r="OSL10" s="299"/>
      <c r="OSM10" s="81"/>
      <c r="OSN10" s="63"/>
      <c r="OSO10" s="298"/>
      <c r="OSP10" s="299"/>
      <c r="OSQ10" s="81"/>
      <c r="OSR10" s="63"/>
      <c r="OSS10" s="298"/>
      <c r="OST10" s="299"/>
      <c r="OSU10" s="81"/>
      <c r="OSV10" s="63"/>
      <c r="OSW10" s="298"/>
      <c r="OSX10" s="299"/>
      <c r="OSY10" s="81"/>
      <c r="OSZ10" s="63"/>
      <c r="OTA10" s="298"/>
      <c r="OTB10" s="299"/>
      <c r="OTC10" s="81"/>
      <c r="OTD10" s="63"/>
      <c r="OTE10" s="298"/>
      <c r="OTF10" s="299"/>
      <c r="OTG10" s="81"/>
      <c r="OTH10" s="63"/>
      <c r="OTI10" s="298"/>
      <c r="OTJ10" s="299"/>
      <c r="OTK10" s="81"/>
      <c r="OTL10" s="63"/>
      <c r="OTM10" s="298"/>
      <c r="OTN10" s="299"/>
      <c r="OTO10" s="81"/>
      <c r="OTP10" s="63"/>
      <c r="OTQ10" s="298"/>
      <c r="OTR10" s="299"/>
      <c r="OTS10" s="81"/>
      <c r="OTT10" s="63"/>
      <c r="OTU10" s="298"/>
      <c r="OTV10" s="299"/>
      <c r="OTW10" s="81"/>
      <c r="OTX10" s="63"/>
      <c r="OTY10" s="298"/>
      <c r="OTZ10" s="299"/>
      <c r="OUA10" s="81"/>
      <c r="OUB10" s="63"/>
      <c r="OUC10" s="298"/>
      <c r="OUD10" s="299"/>
      <c r="OUE10" s="81"/>
      <c r="OUF10" s="63"/>
      <c r="OUG10" s="298"/>
      <c r="OUH10" s="299"/>
      <c r="OUI10" s="81"/>
      <c r="OUJ10" s="63"/>
      <c r="OUK10" s="298"/>
      <c r="OUL10" s="299"/>
      <c r="OUM10" s="81"/>
      <c r="OUN10" s="63"/>
      <c r="OUO10" s="298"/>
      <c r="OUP10" s="299"/>
      <c r="OUQ10" s="81"/>
      <c r="OUR10" s="63"/>
      <c r="OUS10" s="298"/>
      <c r="OUT10" s="299"/>
      <c r="OUU10" s="81"/>
      <c r="OUV10" s="63"/>
      <c r="OUW10" s="298"/>
      <c r="OUX10" s="299"/>
      <c r="OUY10" s="81"/>
      <c r="OUZ10" s="63"/>
      <c r="OVA10" s="298"/>
      <c r="OVB10" s="299"/>
      <c r="OVC10" s="81"/>
      <c r="OVD10" s="63"/>
      <c r="OVE10" s="298"/>
      <c r="OVF10" s="299"/>
      <c r="OVG10" s="81"/>
      <c r="OVH10" s="63"/>
      <c r="OVI10" s="298"/>
      <c r="OVJ10" s="299"/>
      <c r="OVK10" s="81"/>
      <c r="OVL10" s="63"/>
      <c r="OVM10" s="298"/>
      <c r="OVN10" s="299"/>
      <c r="OVO10" s="81"/>
      <c r="OVP10" s="63"/>
      <c r="OVQ10" s="298"/>
      <c r="OVR10" s="299"/>
      <c r="OVS10" s="81"/>
      <c r="OVT10" s="63"/>
      <c r="OVU10" s="298"/>
      <c r="OVV10" s="299"/>
      <c r="OVW10" s="81"/>
      <c r="OVX10" s="63"/>
      <c r="OVY10" s="298"/>
      <c r="OVZ10" s="299"/>
      <c r="OWA10" s="81"/>
      <c r="OWB10" s="63"/>
      <c r="OWC10" s="298"/>
      <c r="OWD10" s="299"/>
      <c r="OWE10" s="81"/>
      <c r="OWF10" s="63"/>
      <c r="OWG10" s="298"/>
      <c r="OWH10" s="299"/>
      <c r="OWI10" s="81"/>
      <c r="OWJ10" s="63"/>
      <c r="OWK10" s="298"/>
      <c r="OWL10" s="299"/>
      <c r="OWM10" s="81"/>
      <c r="OWN10" s="63"/>
      <c r="OWO10" s="298"/>
      <c r="OWP10" s="299"/>
      <c r="OWQ10" s="81"/>
      <c r="OWR10" s="63"/>
      <c r="OWS10" s="298"/>
      <c r="OWT10" s="299"/>
      <c r="OWU10" s="81"/>
      <c r="OWV10" s="63"/>
      <c r="OWW10" s="298"/>
      <c r="OWX10" s="299"/>
      <c r="OWY10" s="81"/>
      <c r="OWZ10" s="63"/>
      <c r="OXA10" s="298"/>
      <c r="OXB10" s="299"/>
      <c r="OXC10" s="81"/>
      <c r="OXD10" s="63"/>
      <c r="OXE10" s="298"/>
      <c r="OXF10" s="299"/>
      <c r="OXG10" s="81"/>
      <c r="OXH10" s="63"/>
      <c r="OXI10" s="298"/>
      <c r="OXJ10" s="299"/>
      <c r="OXK10" s="81"/>
      <c r="OXL10" s="63"/>
      <c r="OXM10" s="298"/>
      <c r="OXN10" s="299"/>
      <c r="OXO10" s="81"/>
      <c r="OXP10" s="63"/>
      <c r="OXQ10" s="298"/>
      <c r="OXR10" s="299"/>
      <c r="OXS10" s="81"/>
      <c r="OXT10" s="63"/>
      <c r="OXU10" s="298"/>
      <c r="OXV10" s="299"/>
      <c r="OXW10" s="81"/>
      <c r="OXX10" s="63"/>
      <c r="OXY10" s="298"/>
      <c r="OXZ10" s="299"/>
      <c r="OYA10" s="81"/>
      <c r="OYB10" s="63"/>
      <c r="OYC10" s="298"/>
      <c r="OYD10" s="299"/>
      <c r="OYE10" s="81"/>
      <c r="OYF10" s="63"/>
      <c r="OYG10" s="298"/>
      <c r="OYH10" s="299"/>
      <c r="OYI10" s="81"/>
      <c r="OYJ10" s="63"/>
      <c r="OYK10" s="298"/>
      <c r="OYL10" s="299"/>
      <c r="OYM10" s="81"/>
      <c r="OYN10" s="63"/>
      <c r="OYO10" s="298"/>
      <c r="OYP10" s="299"/>
      <c r="OYQ10" s="81"/>
      <c r="OYR10" s="63"/>
      <c r="OYS10" s="298"/>
      <c r="OYT10" s="299"/>
      <c r="OYU10" s="81"/>
      <c r="OYV10" s="63"/>
      <c r="OYW10" s="298"/>
      <c r="OYX10" s="299"/>
      <c r="OYY10" s="81"/>
      <c r="OYZ10" s="63"/>
      <c r="OZA10" s="298"/>
      <c r="OZB10" s="299"/>
      <c r="OZC10" s="81"/>
      <c r="OZD10" s="63"/>
      <c r="OZE10" s="298"/>
      <c r="OZF10" s="299"/>
      <c r="OZG10" s="81"/>
      <c r="OZH10" s="63"/>
      <c r="OZI10" s="298"/>
      <c r="OZJ10" s="299"/>
      <c r="OZK10" s="81"/>
      <c r="OZL10" s="63"/>
      <c r="OZM10" s="298"/>
      <c r="OZN10" s="299"/>
      <c r="OZO10" s="81"/>
      <c r="OZP10" s="63"/>
      <c r="OZQ10" s="298"/>
      <c r="OZR10" s="299"/>
      <c r="OZS10" s="81"/>
      <c r="OZT10" s="63"/>
      <c r="OZU10" s="298"/>
      <c r="OZV10" s="299"/>
      <c r="OZW10" s="81"/>
      <c r="OZX10" s="63"/>
      <c r="OZY10" s="298"/>
      <c r="OZZ10" s="299"/>
      <c r="PAA10" s="81"/>
      <c r="PAB10" s="63"/>
      <c r="PAC10" s="298"/>
      <c r="PAD10" s="299"/>
      <c r="PAE10" s="81"/>
      <c r="PAF10" s="63"/>
      <c r="PAG10" s="298"/>
      <c r="PAH10" s="299"/>
      <c r="PAI10" s="81"/>
      <c r="PAJ10" s="63"/>
      <c r="PAK10" s="298"/>
      <c r="PAL10" s="299"/>
      <c r="PAM10" s="81"/>
      <c r="PAN10" s="63"/>
      <c r="PAO10" s="298"/>
      <c r="PAP10" s="299"/>
      <c r="PAQ10" s="81"/>
      <c r="PAR10" s="63"/>
      <c r="PAS10" s="298"/>
      <c r="PAT10" s="299"/>
      <c r="PAU10" s="81"/>
      <c r="PAV10" s="63"/>
      <c r="PAW10" s="298"/>
      <c r="PAX10" s="299"/>
      <c r="PAY10" s="81"/>
      <c r="PAZ10" s="63"/>
      <c r="PBA10" s="298"/>
      <c r="PBB10" s="299"/>
      <c r="PBC10" s="81"/>
      <c r="PBD10" s="63"/>
      <c r="PBE10" s="298"/>
      <c r="PBF10" s="299"/>
      <c r="PBG10" s="81"/>
      <c r="PBH10" s="63"/>
      <c r="PBI10" s="298"/>
      <c r="PBJ10" s="299"/>
      <c r="PBK10" s="81"/>
      <c r="PBL10" s="63"/>
      <c r="PBM10" s="298"/>
      <c r="PBN10" s="299"/>
      <c r="PBO10" s="81"/>
      <c r="PBP10" s="63"/>
      <c r="PBQ10" s="298"/>
      <c r="PBR10" s="299"/>
      <c r="PBS10" s="81"/>
      <c r="PBT10" s="63"/>
      <c r="PBU10" s="298"/>
      <c r="PBV10" s="299"/>
      <c r="PBW10" s="81"/>
      <c r="PBX10" s="63"/>
      <c r="PBY10" s="298"/>
      <c r="PBZ10" s="299"/>
      <c r="PCA10" s="81"/>
      <c r="PCB10" s="63"/>
      <c r="PCC10" s="298"/>
      <c r="PCD10" s="299"/>
      <c r="PCE10" s="81"/>
      <c r="PCF10" s="63"/>
      <c r="PCG10" s="298"/>
      <c r="PCH10" s="299"/>
      <c r="PCI10" s="81"/>
      <c r="PCJ10" s="63"/>
      <c r="PCK10" s="298"/>
      <c r="PCL10" s="299"/>
      <c r="PCM10" s="81"/>
      <c r="PCN10" s="63"/>
      <c r="PCO10" s="298"/>
      <c r="PCP10" s="299"/>
      <c r="PCQ10" s="81"/>
      <c r="PCR10" s="63"/>
      <c r="PCS10" s="298"/>
      <c r="PCT10" s="299"/>
      <c r="PCU10" s="81"/>
      <c r="PCV10" s="63"/>
      <c r="PCW10" s="298"/>
      <c r="PCX10" s="299"/>
      <c r="PCY10" s="81"/>
      <c r="PCZ10" s="63"/>
      <c r="PDA10" s="298"/>
      <c r="PDB10" s="299"/>
      <c r="PDC10" s="81"/>
      <c r="PDD10" s="63"/>
      <c r="PDE10" s="298"/>
      <c r="PDF10" s="299"/>
      <c r="PDG10" s="81"/>
      <c r="PDH10" s="63"/>
      <c r="PDI10" s="298"/>
      <c r="PDJ10" s="299"/>
      <c r="PDK10" s="81"/>
      <c r="PDL10" s="63"/>
      <c r="PDM10" s="298"/>
      <c r="PDN10" s="299"/>
      <c r="PDO10" s="81"/>
      <c r="PDP10" s="63"/>
      <c r="PDQ10" s="298"/>
      <c r="PDR10" s="299"/>
      <c r="PDS10" s="81"/>
      <c r="PDT10" s="63"/>
      <c r="PDU10" s="298"/>
      <c r="PDV10" s="299"/>
      <c r="PDW10" s="81"/>
      <c r="PDX10" s="63"/>
      <c r="PDY10" s="298"/>
      <c r="PDZ10" s="299"/>
      <c r="PEA10" s="81"/>
      <c r="PEB10" s="63"/>
      <c r="PEC10" s="298"/>
      <c r="PED10" s="299"/>
      <c r="PEE10" s="81"/>
      <c r="PEF10" s="63"/>
      <c r="PEG10" s="298"/>
      <c r="PEH10" s="299"/>
      <c r="PEI10" s="81"/>
      <c r="PEJ10" s="63"/>
      <c r="PEK10" s="298"/>
      <c r="PEL10" s="299"/>
      <c r="PEM10" s="81"/>
      <c r="PEN10" s="63"/>
      <c r="PEO10" s="298"/>
      <c r="PEP10" s="299"/>
      <c r="PEQ10" s="81"/>
      <c r="PER10" s="63"/>
      <c r="PES10" s="298"/>
      <c r="PET10" s="299"/>
      <c r="PEU10" s="81"/>
      <c r="PEV10" s="63"/>
      <c r="PEW10" s="298"/>
      <c r="PEX10" s="299"/>
      <c r="PEY10" s="81"/>
      <c r="PEZ10" s="63"/>
      <c r="PFA10" s="298"/>
      <c r="PFB10" s="299"/>
      <c r="PFC10" s="81"/>
      <c r="PFD10" s="63"/>
      <c r="PFE10" s="298"/>
      <c r="PFF10" s="299"/>
      <c r="PFG10" s="81"/>
      <c r="PFH10" s="63"/>
      <c r="PFI10" s="298"/>
      <c r="PFJ10" s="299"/>
      <c r="PFK10" s="81"/>
      <c r="PFL10" s="63"/>
      <c r="PFM10" s="298"/>
      <c r="PFN10" s="299"/>
      <c r="PFO10" s="81"/>
      <c r="PFP10" s="63"/>
      <c r="PFQ10" s="298"/>
      <c r="PFR10" s="299"/>
      <c r="PFS10" s="81"/>
      <c r="PFT10" s="63"/>
      <c r="PFU10" s="298"/>
      <c r="PFV10" s="299"/>
      <c r="PFW10" s="81"/>
      <c r="PFX10" s="63"/>
      <c r="PFY10" s="298"/>
      <c r="PFZ10" s="299"/>
      <c r="PGA10" s="81"/>
      <c r="PGB10" s="63"/>
      <c r="PGC10" s="298"/>
      <c r="PGD10" s="299"/>
      <c r="PGE10" s="81"/>
      <c r="PGF10" s="63"/>
      <c r="PGG10" s="298"/>
      <c r="PGH10" s="299"/>
      <c r="PGI10" s="81"/>
      <c r="PGJ10" s="63"/>
      <c r="PGK10" s="298"/>
      <c r="PGL10" s="299"/>
      <c r="PGM10" s="81"/>
      <c r="PGN10" s="63"/>
      <c r="PGO10" s="298"/>
      <c r="PGP10" s="299"/>
      <c r="PGQ10" s="81"/>
      <c r="PGR10" s="63"/>
      <c r="PGS10" s="298"/>
      <c r="PGT10" s="299"/>
      <c r="PGU10" s="81"/>
      <c r="PGV10" s="63"/>
      <c r="PGW10" s="298"/>
      <c r="PGX10" s="299"/>
      <c r="PGY10" s="81"/>
      <c r="PGZ10" s="63"/>
      <c r="PHA10" s="298"/>
      <c r="PHB10" s="299"/>
      <c r="PHC10" s="81"/>
      <c r="PHD10" s="63"/>
      <c r="PHE10" s="298"/>
      <c r="PHF10" s="299"/>
      <c r="PHG10" s="81"/>
      <c r="PHH10" s="63"/>
      <c r="PHI10" s="298"/>
      <c r="PHJ10" s="299"/>
      <c r="PHK10" s="81"/>
      <c r="PHL10" s="63"/>
      <c r="PHM10" s="298"/>
      <c r="PHN10" s="299"/>
      <c r="PHO10" s="81"/>
      <c r="PHP10" s="63"/>
      <c r="PHQ10" s="298"/>
      <c r="PHR10" s="299"/>
      <c r="PHS10" s="81"/>
      <c r="PHT10" s="63"/>
      <c r="PHU10" s="298"/>
      <c r="PHV10" s="299"/>
      <c r="PHW10" s="81"/>
      <c r="PHX10" s="63"/>
      <c r="PHY10" s="298"/>
      <c r="PHZ10" s="299"/>
      <c r="PIA10" s="81"/>
      <c r="PIB10" s="63"/>
      <c r="PIC10" s="298"/>
      <c r="PID10" s="299"/>
      <c r="PIE10" s="81"/>
      <c r="PIF10" s="63"/>
      <c r="PIG10" s="298"/>
      <c r="PIH10" s="299"/>
      <c r="PII10" s="81"/>
      <c r="PIJ10" s="63"/>
      <c r="PIK10" s="298"/>
      <c r="PIL10" s="299"/>
      <c r="PIM10" s="81"/>
      <c r="PIN10" s="63"/>
      <c r="PIO10" s="298"/>
      <c r="PIP10" s="299"/>
      <c r="PIQ10" s="81"/>
      <c r="PIR10" s="63"/>
      <c r="PIS10" s="298"/>
      <c r="PIT10" s="299"/>
      <c r="PIU10" s="81"/>
      <c r="PIV10" s="63"/>
      <c r="PIW10" s="298"/>
      <c r="PIX10" s="299"/>
      <c r="PIY10" s="81"/>
      <c r="PIZ10" s="63"/>
      <c r="PJA10" s="298"/>
      <c r="PJB10" s="299"/>
      <c r="PJC10" s="81"/>
      <c r="PJD10" s="63"/>
      <c r="PJE10" s="298"/>
      <c r="PJF10" s="299"/>
      <c r="PJG10" s="81"/>
      <c r="PJH10" s="63"/>
      <c r="PJI10" s="298"/>
      <c r="PJJ10" s="299"/>
      <c r="PJK10" s="81"/>
      <c r="PJL10" s="63"/>
      <c r="PJM10" s="298"/>
      <c r="PJN10" s="299"/>
      <c r="PJO10" s="81"/>
      <c r="PJP10" s="63"/>
      <c r="PJQ10" s="298"/>
      <c r="PJR10" s="299"/>
      <c r="PJS10" s="81"/>
      <c r="PJT10" s="63"/>
      <c r="PJU10" s="298"/>
      <c r="PJV10" s="299"/>
      <c r="PJW10" s="81"/>
      <c r="PJX10" s="63"/>
      <c r="PJY10" s="298"/>
      <c r="PJZ10" s="299"/>
      <c r="PKA10" s="81"/>
      <c r="PKB10" s="63"/>
      <c r="PKC10" s="298"/>
      <c r="PKD10" s="299"/>
      <c r="PKE10" s="81"/>
      <c r="PKF10" s="63"/>
      <c r="PKG10" s="298"/>
      <c r="PKH10" s="299"/>
      <c r="PKI10" s="81"/>
      <c r="PKJ10" s="63"/>
      <c r="PKK10" s="298"/>
      <c r="PKL10" s="299"/>
      <c r="PKM10" s="81"/>
      <c r="PKN10" s="63"/>
      <c r="PKO10" s="298"/>
      <c r="PKP10" s="299"/>
      <c r="PKQ10" s="81"/>
      <c r="PKR10" s="63"/>
      <c r="PKS10" s="298"/>
      <c r="PKT10" s="299"/>
      <c r="PKU10" s="81"/>
      <c r="PKV10" s="63"/>
      <c r="PKW10" s="298"/>
      <c r="PKX10" s="299"/>
      <c r="PKY10" s="81"/>
      <c r="PKZ10" s="63"/>
      <c r="PLA10" s="298"/>
      <c r="PLB10" s="299"/>
      <c r="PLC10" s="81"/>
      <c r="PLD10" s="63"/>
      <c r="PLE10" s="298"/>
      <c r="PLF10" s="299"/>
      <c r="PLG10" s="81"/>
      <c r="PLH10" s="63"/>
      <c r="PLI10" s="298"/>
      <c r="PLJ10" s="299"/>
      <c r="PLK10" s="81"/>
      <c r="PLL10" s="63"/>
      <c r="PLM10" s="298"/>
      <c r="PLN10" s="299"/>
      <c r="PLO10" s="81"/>
      <c r="PLP10" s="63"/>
      <c r="PLQ10" s="298"/>
      <c r="PLR10" s="299"/>
      <c r="PLS10" s="81"/>
      <c r="PLT10" s="63"/>
      <c r="PLU10" s="298"/>
      <c r="PLV10" s="299"/>
      <c r="PLW10" s="81"/>
      <c r="PLX10" s="63"/>
      <c r="PLY10" s="298"/>
      <c r="PLZ10" s="299"/>
      <c r="PMA10" s="81"/>
      <c r="PMB10" s="63"/>
      <c r="PMC10" s="298"/>
      <c r="PMD10" s="299"/>
      <c r="PME10" s="81"/>
      <c r="PMF10" s="63"/>
      <c r="PMG10" s="298"/>
      <c r="PMH10" s="299"/>
      <c r="PMI10" s="81"/>
      <c r="PMJ10" s="63"/>
      <c r="PMK10" s="298"/>
      <c r="PML10" s="299"/>
      <c r="PMM10" s="81"/>
      <c r="PMN10" s="63"/>
      <c r="PMO10" s="298"/>
      <c r="PMP10" s="299"/>
      <c r="PMQ10" s="81"/>
      <c r="PMR10" s="63"/>
      <c r="PMS10" s="298"/>
      <c r="PMT10" s="299"/>
      <c r="PMU10" s="81"/>
      <c r="PMV10" s="63"/>
      <c r="PMW10" s="298"/>
      <c r="PMX10" s="299"/>
      <c r="PMY10" s="81"/>
      <c r="PMZ10" s="63"/>
      <c r="PNA10" s="298"/>
      <c r="PNB10" s="299"/>
      <c r="PNC10" s="81"/>
      <c r="PND10" s="63"/>
      <c r="PNE10" s="298"/>
      <c r="PNF10" s="299"/>
      <c r="PNG10" s="81"/>
      <c r="PNH10" s="63"/>
      <c r="PNI10" s="298"/>
      <c r="PNJ10" s="299"/>
      <c r="PNK10" s="81"/>
      <c r="PNL10" s="63"/>
      <c r="PNM10" s="298"/>
      <c r="PNN10" s="299"/>
      <c r="PNO10" s="81"/>
      <c r="PNP10" s="63"/>
      <c r="PNQ10" s="298"/>
      <c r="PNR10" s="299"/>
      <c r="PNS10" s="81"/>
      <c r="PNT10" s="63"/>
      <c r="PNU10" s="298"/>
      <c r="PNV10" s="299"/>
      <c r="PNW10" s="81"/>
      <c r="PNX10" s="63"/>
      <c r="PNY10" s="298"/>
      <c r="PNZ10" s="299"/>
      <c r="POA10" s="81"/>
      <c r="POB10" s="63"/>
      <c r="POC10" s="298"/>
      <c r="POD10" s="299"/>
      <c r="POE10" s="81"/>
      <c r="POF10" s="63"/>
      <c r="POG10" s="298"/>
      <c r="POH10" s="299"/>
      <c r="POI10" s="81"/>
      <c r="POJ10" s="63"/>
      <c r="POK10" s="298"/>
      <c r="POL10" s="299"/>
      <c r="POM10" s="81"/>
      <c r="PON10" s="63"/>
      <c r="POO10" s="298"/>
      <c r="POP10" s="299"/>
      <c r="POQ10" s="81"/>
      <c r="POR10" s="63"/>
      <c r="POS10" s="298"/>
      <c r="POT10" s="299"/>
      <c r="POU10" s="81"/>
      <c r="POV10" s="63"/>
      <c r="POW10" s="298"/>
      <c r="POX10" s="299"/>
      <c r="POY10" s="81"/>
      <c r="POZ10" s="63"/>
      <c r="PPA10" s="298"/>
      <c r="PPB10" s="299"/>
      <c r="PPC10" s="81"/>
      <c r="PPD10" s="63"/>
      <c r="PPE10" s="298"/>
      <c r="PPF10" s="299"/>
      <c r="PPG10" s="81"/>
      <c r="PPH10" s="63"/>
      <c r="PPI10" s="298"/>
      <c r="PPJ10" s="299"/>
      <c r="PPK10" s="81"/>
      <c r="PPL10" s="63"/>
      <c r="PPM10" s="298"/>
      <c r="PPN10" s="299"/>
      <c r="PPO10" s="81"/>
      <c r="PPP10" s="63"/>
      <c r="PPQ10" s="298"/>
      <c r="PPR10" s="299"/>
      <c r="PPS10" s="81"/>
      <c r="PPT10" s="63"/>
      <c r="PPU10" s="298"/>
      <c r="PPV10" s="299"/>
      <c r="PPW10" s="81"/>
      <c r="PPX10" s="63"/>
      <c r="PPY10" s="298"/>
      <c r="PPZ10" s="299"/>
      <c r="PQA10" s="81"/>
      <c r="PQB10" s="63"/>
      <c r="PQC10" s="298"/>
      <c r="PQD10" s="299"/>
      <c r="PQE10" s="81"/>
      <c r="PQF10" s="63"/>
      <c r="PQG10" s="298"/>
      <c r="PQH10" s="299"/>
      <c r="PQI10" s="81"/>
      <c r="PQJ10" s="63"/>
      <c r="PQK10" s="298"/>
      <c r="PQL10" s="299"/>
      <c r="PQM10" s="81"/>
      <c r="PQN10" s="63"/>
      <c r="PQO10" s="298"/>
      <c r="PQP10" s="299"/>
      <c r="PQQ10" s="81"/>
      <c r="PQR10" s="63"/>
      <c r="PQS10" s="298"/>
      <c r="PQT10" s="299"/>
      <c r="PQU10" s="81"/>
      <c r="PQV10" s="63"/>
      <c r="PQW10" s="298"/>
      <c r="PQX10" s="299"/>
      <c r="PQY10" s="81"/>
      <c r="PQZ10" s="63"/>
      <c r="PRA10" s="298"/>
      <c r="PRB10" s="299"/>
      <c r="PRC10" s="81"/>
      <c r="PRD10" s="63"/>
      <c r="PRE10" s="298"/>
      <c r="PRF10" s="299"/>
      <c r="PRG10" s="81"/>
      <c r="PRH10" s="63"/>
      <c r="PRI10" s="298"/>
      <c r="PRJ10" s="299"/>
      <c r="PRK10" s="81"/>
      <c r="PRL10" s="63"/>
      <c r="PRM10" s="298"/>
      <c r="PRN10" s="299"/>
      <c r="PRO10" s="81"/>
      <c r="PRP10" s="63"/>
      <c r="PRQ10" s="298"/>
      <c r="PRR10" s="299"/>
      <c r="PRS10" s="81"/>
      <c r="PRT10" s="63"/>
      <c r="PRU10" s="298"/>
      <c r="PRV10" s="299"/>
      <c r="PRW10" s="81"/>
      <c r="PRX10" s="63"/>
      <c r="PRY10" s="298"/>
      <c r="PRZ10" s="299"/>
      <c r="PSA10" s="81"/>
      <c r="PSB10" s="63"/>
      <c r="PSC10" s="298"/>
      <c r="PSD10" s="299"/>
      <c r="PSE10" s="81"/>
      <c r="PSF10" s="63"/>
      <c r="PSG10" s="298"/>
      <c r="PSH10" s="299"/>
      <c r="PSI10" s="81"/>
      <c r="PSJ10" s="63"/>
      <c r="PSK10" s="298"/>
      <c r="PSL10" s="299"/>
      <c r="PSM10" s="81"/>
      <c r="PSN10" s="63"/>
      <c r="PSO10" s="298"/>
      <c r="PSP10" s="299"/>
      <c r="PSQ10" s="81"/>
      <c r="PSR10" s="63"/>
      <c r="PSS10" s="298"/>
      <c r="PST10" s="299"/>
      <c r="PSU10" s="81"/>
      <c r="PSV10" s="63"/>
      <c r="PSW10" s="298"/>
      <c r="PSX10" s="299"/>
      <c r="PSY10" s="81"/>
      <c r="PSZ10" s="63"/>
      <c r="PTA10" s="298"/>
      <c r="PTB10" s="299"/>
      <c r="PTC10" s="81"/>
      <c r="PTD10" s="63"/>
      <c r="PTE10" s="298"/>
      <c r="PTF10" s="299"/>
      <c r="PTG10" s="81"/>
      <c r="PTH10" s="63"/>
      <c r="PTI10" s="298"/>
      <c r="PTJ10" s="299"/>
      <c r="PTK10" s="81"/>
      <c r="PTL10" s="63"/>
      <c r="PTM10" s="298"/>
      <c r="PTN10" s="299"/>
      <c r="PTO10" s="81"/>
      <c r="PTP10" s="63"/>
      <c r="PTQ10" s="298"/>
      <c r="PTR10" s="299"/>
      <c r="PTS10" s="81"/>
      <c r="PTT10" s="63"/>
      <c r="PTU10" s="298"/>
      <c r="PTV10" s="299"/>
      <c r="PTW10" s="81"/>
      <c r="PTX10" s="63"/>
      <c r="PTY10" s="298"/>
      <c r="PTZ10" s="299"/>
      <c r="PUA10" s="81"/>
      <c r="PUB10" s="63"/>
      <c r="PUC10" s="298"/>
      <c r="PUD10" s="299"/>
      <c r="PUE10" s="81"/>
      <c r="PUF10" s="63"/>
      <c r="PUG10" s="298"/>
      <c r="PUH10" s="299"/>
      <c r="PUI10" s="81"/>
      <c r="PUJ10" s="63"/>
      <c r="PUK10" s="298"/>
      <c r="PUL10" s="299"/>
      <c r="PUM10" s="81"/>
      <c r="PUN10" s="63"/>
      <c r="PUO10" s="298"/>
      <c r="PUP10" s="299"/>
      <c r="PUQ10" s="81"/>
      <c r="PUR10" s="63"/>
      <c r="PUS10" s="298"/>
      <c r="PUT10" s="299"/>
      <c r="PUU10" s="81"/>
      <c r="PUV10" s="63"/>
      <c r="PUW10" s="298"/>
      <c r="PUX10" s="299"/>
      <c r="PUY10" s="81"/>
      <c r="PUZ10" s="63"/>
      <c r="PVA10" s="298"/>
      <c r="PVB10" s="299"/>
      <c r="PVC10" s="81"/>
      <c r="PVD10" s="63"/>
      <c r="PVE10" s="298"/>
      <c r="PVF10" s="299"/>
      <c r="PVG10" s="81"/>
      <c r="PVH10" s="63"/>
      <c r="PVI10" s="298"/>
      <c r="PVJ10" s="299"/>
      <c r="PVK10" s="81"/>
      <c r="PVL10" s="63"/>
      <c r="PVM10" s="298"/>
      <c r="PVN10" s="299"/>
      <c r="PVO10" s="81"/>
      <c r="PVP10" s="63"/>
      <c r="PVQ10" s="298"/>
      <c r="PVR10" s="299"/>
      <c r="PVS10" s="81"/>
      <c r="PVT10" s="63"/>
      <c r="PVU10" s="298"/>
      <c r="PVV10" s="299"/>
      <c r="PVW10" s="81"/>
      <c r="PVX10" s="63"/>
      <c r="PVY10" s="298"/>
      <c r="PVZ10" s="299"/>
      <c r="PWA10" s="81"/>
      <c r="PWB10" s="63"/>
      <c r="PWC10" s="298"/>
      <c r="PWD10" s="299"/>
      <c r="PWE10" s="81"/>
      <c r="PWF10" s="63"/>
      <c r="PWG10" s="298"/>
      <c r="PWH10" s="299"/>
      <c r="PWI10" s="81"/>
      <c r="PWJ10" s="63"/>
      <c r="PWK10" s="298"/>
      <c r="PWL10" s="299"/>
      <c r="PWM10" s="81"/>
      <c r="PWN10" s="63"/>
      <c r="PWO10" s="298"/>
      <c r="PWP10" s="299"/>
      <c r="PWQ10" s="81"/>
      <c r="PWR10" s="63"/>
      <c r="PWS10" s="298"/>
      <c r="PWT10" s="299"/>
      <c r="PWU10" s="81"/>
      <c r="PWV10" s="63"/>
      <c r="PWW10" s="298"/>
      <c r="PWX10" s="299"/>
      <c r="PWY10" s="81"/>
      <c r="PWZ10" s="63"/>
      <c r="PXA10" s="298"/>
      <c r="PXB10" s="299"/>
      <c r="PXC10" s="81"/>
      <c r="PXD10" s="63"/>
      <c r="PXE10" s="298"/>
      <c r="PXF10" s="299"/>
      <c r="PXG10" s="81"/>
      <c r="PXH10" s="63"/>
      <c r="PXI10" s="298"/>
      <c r="PXJ10" s="299"/>
      <c r="PXK10" s="81"/>
      <c r="PXL10" s="63"/>
      <c r="PXM10" s="298"/>
      <c r="PXN10" s="299"/>
      <c r="PXO10" s="81"/>
      <c r="PXP10" s="63"/>
      <c r="PXQ10" s="298"/>
      <c r="PXR10" s="299"/>
      <c r="PXS10" s="81"/>
      <c r="PXT10" s="63"/>
      <c r="PXU10" s="298"/>
      <c r="PXV10" s="299"/>
      <c r="PXW10" s="81"/>
      <c r="PXX10" s="63"/>
      <c r="PXY10" s="298"/>
      <c r="PXZ10" s="299"/>
      <c r="PYA10" s="81"/>
      <c r="PYB10" s="63"/>
      <c r="PYC10" s="298"/>
      <c r="PYD10" s="299"/>
      <c r="PYE10" s="81"/>
      <c r="PYF10" s="63"/>
      <c r="PYG10" s="298"/>
      <c r="PYH10" s="299"/>
      <c r="PYI10" s="81"/>
      <c r="PYJ10" s="63"/>
      <c r="PYK10" s="298"/>
      <c r="PYL10" s="299"/>
      <c r="PYM10" s="81"/>
      <c r="PYN10" s="63"/>
      <c r="PYO10" s="298"/>
      <c r="PYP10" s="299"/>
      <c r="PYQ10" s="81"/>
      <c r="PYR10" s="63"/>
      <c r="PYS10" s="298"/>
      <c r="PYT10" s="299"/>
      <c r="PYU10" s="81"/>
      <c r="PYV10" s="63"/>
      <c r="PYW10" s="298"/>
      <c r="PYX10" s="299"/>
      <c r="PYY10" s="81"/>
      <c r="PYZ10" s="63"/>
      <c r="PZA10" s="298"/>
      <c r="PZB10" s="299"/>
      <c r="PZC10" s="81"/>
      <c r="PZD10" s="63"/>
      <c r="PZE10" s="298"/>
      <c r="PZF10" s="299"/>
      <c r="PZG10" s="81"/>
      <c r="PZH10" s="63"/>
      <c r="PZI10" s="298"/>
      <c r="PZJ10" s="299"/>
      <c r="PZK10" s="81"/>
      <c r="PZL10" s="63"/>
      <c r="PZM10" s="298"/>
      <c r="PZN10" s="299"/>
      <c r="PZO10" s="81"/>
      <c r="PZP10" s="63"/>
      <c r="PZQ10" s="298"/>
      <c r="PZR10" s="299"/>
      <c r="PZS10" s="81"/>
      <c r="PZT10" s="63"/>
      <c r="PZU10" s="298"/>
      <c r="PZV10" s="299"/>
      <c r="PZW10" s="81"/>
      <c r="PZX10" s="63"/>
      <c r="PZY10" s="298"/>
      <c r="PZZ10" s="299"/>
      <c r="QAA10" s="81"/>
      <c r="QAB10" s="63"/>
      <c r="QAC10" s="298"/>
      <c r="QAD10" s="299"/>
      <c r="QAE10" s="81"/>
      <c r="QAF10" s="63"/>
      <c r="QAG10" s="298"/>
      <c r="QAH10" s="299"/>
      <c r="QAI10" s="81"/>
      <c r="QAJ10" s="63"/>
      <c r="QAK10" s="298"/>
      <c r="QAL10" s="299"/>
      <c r="QAM10" s="81"/>
      <c r="QAN10" s="63"/>
      <c r="QAO10" s="298"/>
      <c r="QAP10" s="299"/>
      <c r="QAQ10" s="81"/>
      <c r="QAR10" s="63"/>
      <c r="QAS10" s="298"/>
      <c r="QAT10" s="299"/>
      <c r="QAU10" s="81"/>
      <c r="QAV10" s="63"/>
      <c r="QAW10" s="298"/>
      <c r="QAX10" s="299"/>
      <c r="QAY10" s="81"/>
      <c r="QAZ10" s="63"/>
      <c r="QBA10" s="298"/>
      <c r="QBB10" s="299"/>
      <c r="QBC10" s="81"/>
      <c r="QBD10" s="63"/>
      <c r="QBE10" s="298"/>
      <c r="QBF10" s="299"/>
      <c r="QBG10" s="81"/>
      <c r="QBH10" s="63"/>
      <c r="QBI10" s="298"/>
      <c r="QBJ10" s="299"/>
      <c r="QBK10" s="81"/>
      <c r="QBL10" s="63"/>
      <c r="QBM10" s="298"/>
      <c r="QBN10" s="299"/>
      <c r="QBO10" s="81"/>
      <c r="QBP10" s="63"/>
      <c r="QBQ10" s="298"/>
      <c r="QBR10" s="299"/>
      <c r="QBS10" s="81"/>
      <c r="QBT10" s="63"/>
      <c r="QBU10" s="298"/>
      <c r="QBV10" s="299"/>
      <c r="QBW10" s="81"/>
      <c r="QBX10" s="63"/>
      <c r="QBY10" s="298"/>
      <c r="QBZ10" s="299"/>
      <c r="QCA10" s="81"/>
      <c r="QCB10" s="63"/>
      <c r="QCC10" s="298"/>
      <c r="QCD10" s="299"/>
      <c r="QCE10" s="81"/>
      <c r="QCF10" s="63"/>
      <c r="QCG10" s="298"/>
      <c r="QCH10" s="299"/>
      <c r="QCI10" s="81"/>
      <c r="QCJ10" s="63"/>
      <c r="QCK10" s="298"/>
      <c r="QCL10" s="299"/>
      <c r="QCM10" s="81"/>
      <c r="QCN10" s="63"/>
      <c r="QCO10" s="298"/>
      <c r="QCP10" s="299"/>
      <c r="QCQ10" s="81"/>
      <c r="QCR10" s="63"/>
      <c r="QCS10" s="298"/>
      <c r="QCT10" s="299"/>
      <c r="QCU10" s="81"/>
      <c r="QCV10" s="63"/>
      <c r="QCW10" s="298"/>
      <c r="QCX10" s="299"/>
      <c r="QCY10" s="81"/>
      <c r="QCZ10" s="63"/>
      <c r="QDA10" s="298"/>
      <c r="QDB10" s="299"/>
      <c r="QDC10" s="81"/>
      <c r="QDD10" s="63"/>
      <c r="QDE10" s="298"/>
      <c r="QDF10" s="299"/>
      <c r="QDG10" s="81"/>
      <c r="QDH10" s="63"/>
      <c r="QDI10" s="298"/>
      <c r="QDJ10" s="299"/>
      <c r="QDK10" s="81"/>
      <c r="QDL10" s="63"/>
      <c r="QDM10" s="298"/>
      <c r="QDN10" s="299"/>
      <c r="QDO10" s="81"/>
      <c r="QDP10" s="63"/>
      <c r="QDQ10" s="298"/>
      <c r="QDR10" s="299"/>
      <c r="QDS10" s="81"/>
      <c r="QDT10" s="63"/>
      <c r="QDU10" s="298"/>
      <c r="QDV10" s="299"/>
      <c r="QDW10" s="81"/>
      <c r="QDX10" s="63"/>
      <c r="QDY10" s="298"/>
      <c r="QDZ10" s="299"/>
      <c r="QEA10" s="81"/>
      <c r="QEB10" s="63"/>
      <c r="QEC10" s="298"/>
      <c r="QED10" s="299"/>
      <c r="QEE10" s="81"/>
      <c r="QEF10" s="63"/>
      <c r="QEG10" s="298"/>
      <c r="QEH10" s="299"/>
      <c r="QEI10" s="81"/>
      <c r="QEJ10" s="63"/>
      <c r="QEK10" s="298"/>
      <c r="QEL10" s="299"/>
      <c r="QEM10" s="81"/>
      <c r="QEN10" s="63"/>
      <c r="QEO10" s="298"/>
      <c r="QEP10" s="299"/>
      <c r="QEQ10" s="81"/>
      <c r="QER10" s="63"/>
      <c r="QES10" s="298"/>
      <c r="QET10" s="299"/>
      <c r="QEU10" s="81"/>
      <c r="QEV10" s="63"/>
      <c r="QEW10" s="298"/>
      <c r="QEX10" s="299"/>
      <c r="QEY10" s="81"/>
      <c r="QEZ10" s="63"/>
      <c r="QFA10" s="298"/>
      <c r="QFB10" s="299"/>
      <c r="QFC10" s="81"/>
      <c r="QFD10" s="63"/>
      <c r="QFE10" s="298"/>
      <c r="QFF10" s="299"/>
      <c r="QFG10" s="81"/>
      <c r="QFH10" s="63"/>
      <c r="QFI10" s="298"/>
      <c r="QFJ10" s="299"/>
      <c r="QFK10" s="81"/>
      <c r="QFL10" s="63"/>
      <c r="QFM10" s="298"/>
      <c r="QFN10" s="299"/>
      <c r="QFO10" s="81"/>
      <c r="QFP10" s="63"/>
      <c r="QFQ10" s="298"/>
      <c r="QFR10" s="299"/>
      <c r="QFS10" s="81"/>
      <c r="QFT10" s="63"/>
      <c r="QFU10" s="298"/>
      <c r="QFV10" s="299"/>
      <c r="QFW10" s="81"/>
      <c r="QFX10" s="63"/>
      <c r="QFY10" s="298"/>
      <c r="QFZ10" s="299"/>
      <c r="QGA10" s="81"/>
      <c r="QGB10" s="63"/>
      <c r="QGC10" s="298"/>
      <c r="QGD10" s="299"/>
      <c r="QGE10" s="81"/>
      <c r="QGF10" s="63"/>
      <c r="QGG10" s="298"/>
      <c r="QGH10" s="299"/>
      <c r="QGI10" s="81"/>
      <c r="QGJ10" s="63"/>
      <c r="QGK10" s="298"/>
      <c r="QGL10" s="299"/>
      <c r="QGM10" s="81"/>
      <c r="QGN10" s="63"/>
      <c r="QGO10" s="298"/>
      <c r="QGP10" s="299"/>
      <c r="QGQ10" s="81"/>
      <c r="QGR10" s="63"/>
      <c r="QGS10" s="298"/>
      <c r="QGT10" s="299"/>
      <c r="QGU10" s="81"/>
      <c r="QGV10" s="63"/>
      <c r="QGW10" s="298"/>
      <c r="QGX10" s="299"/>
      <c r="QGY10" s="81"/>
      <c r="QGZ10" s="63"/>
      <c r="QHA10" s="298"/>
      <c r="QHB10" s="299"/>
      <c r="QHC10" s="81"/>
      <c r="QHD10" s="63"/>
      <c r="QHE10" s="298"/>
      <c r="QHF10" s="299"/>
      <c r="QHG10" s="81"/>
      <c r="QHH10" s="63"/>
      <c r="QHI10" s="298"/>
      <c r="QHJ10" s="299"/>
      <c r="QHK10" s="81"/>
      <c r="QHL10" s="63"/>
      <c r="QHM10" s="298"/>
      <c r="QHN10" s="299"/>
      <c r="QHO10" s="81"/>
      <c r="QHP10" s="63"/>
      <c r="QHQ10" s="298"/>
      <c r="QHR10" s="299"/>
      <c r="QHS10" s="81"/>
      <c r="QHT10" s="63"/>
      <c r="QHU10" s="298"/>
      <c r="QHV10" s="299"/>
      <c r="QHW10" s="81"/>
      <c r="QHX10" s="63"/>
      <c r="QHY10" s="298"/>
      <c r="QHZ10" s="299"/>
      <c r="QIA10" s="81"/>
      <c r="QIB10" s="63"/>
      <c r="QIC10" s="298"/>
      <c r="QID10" s="299"/>
      <c r="QIE10" s="81"/>
      <c r="QIF10" s="63"/>
      <c r="QIG10" s="298"/>
      <c r="QIH10" s="299"/>
      <c r="QII10" s="81"/>
      <c r="QIJ10" s="63"/>
      <c r="QIK10" s="298"/>
      <c r="QIL10" s="299"/>
      <c r="QIM10" s="81"/>
      <c r="QIN10" s="63"/>
      <c r="QIO10" s="298"/>
      <c r="QIP10" s="299"/>
      <c r="QIQ10" s="81"/>
      <c r="QIR10" s="63"/>
      <c r="QIS10" s="298"/>
      <c r="QIT10" s="299"/>
      <c r="QIU10" s="81"/>
      <c r="QIV10" s="63"/>
      <c r="QIW10" s="298"/>
      <c r="QIX10" s="299"/>
      <c r="QIY10" s="81"/>
      <c r="QIZ10" s="63"/>
      <c r="QJA10" s="298"/>
      <c r="QJB10" s="299"/>
      <c r="QJC10" s="81"/>
      <c r="QJD10" s="63"/>
      <c r="QJE10" s="298"/>
      <c r="QJF10" s="299"/>
      <c r="QJG10" s="81"/>
      <c r="QJH10" s="63"/>
      <c r="QJI10" s="298"/>
      <c r="QJJ10" s="299"/>
      <c r="QJK10" s="81"/>
      <c r="QJL10" s="63"/>
      <c r="QJM10" s="298"/>
      <c r="QJN10" s="299"/>
      <c r="QJO10" s="81"/>
      <c r="QJP10" s="63"/>
      <c r="QJQ10" s="298"/>
      <c r="QJR10" s="299"/>
      <c r="QJS10" s="81"/>
      <c r="QJT10" s="63"/>
      <c r="QJU10" s="298"/>
      <c r="QJV10" s="299"/>
      <c r="QJW10" s="81"/>
      <c r="QJX10" s="63"/>
      <c r="QJY10" s="298"/>
      <c r="QJZ10" s="299"/>
      <c r="QKA10" s="81"/>
      <c r="QKB10" s="63"/>
      <c r="QKC10" s="298"/>
      <c r="QKD10" s="299"/>
      <c r="QKE10" s="81"/>
      <c r="QKF10" s="63"/>
      <c r="QKG10" s="298"/>
      <c r="QKH10" s="299"/>
      <c r="QKI10" s="81"/>
      <c r="QKJ10" s="63"/>
      <c r="QKK10" s="298"/>
      <c r="QKL10" s="299"/>
      <c r="QKM10" s="81"/>
      <c r="QKN10" s="63"/>
      <c r="QKO10" s="298"/>
      <c r="QKP10" s="299"/>
      <c r="QKQ10" s="81"/>
      <c r="QKR10" s="63"/>
      <c r="QKS10" s="298"/>
      <c r="QKT10" s="299"/>
      <c r="QKU10" s="81"/>
      <c r="QKV10" s="63"/>
      <c r="QKW10" s="298"/>
      <c r="QKX10" s="299"/>
      <c r="QKY10" s="81"/>
      <c r="QKZ10" s="63"/>
      <c r="QLA10" s="298"/>
      <c r="QLB10" s="299"/>
      <c r="QLC10" s="81"/>
      <c r="QLD10" s="63"/>
      <c r="QLE10" s="298"/>
      <c r="QLF10" s="299"/>
      <c r="QLG10" s="81"/>
      <c r="QLH10" s="63"/>
      <c r="QLI10" s="298"/>
      <c r="QLJ10" s="299"/>
      <c r="QLK10" s="81"/>
      <c r="QLL10" s="63"/>
      <c r="QLM10" s="298"/>
      <c r="QLN10" s="299"/>
      <c r="QLO10" s="81"/>
      <c r="QLP10" s="63"/>
      <c r="QLQ10" s="298"/>
      <c r="QLR10" s="299"/>
      <c r="QLS10" s="81"/>
      <c r="QLT10" s="63"/>
      <c r="QLU10" s="298"/>
      <c r="QLV10" s="299"/>
      <c r="QLW10" s="81"/>
      <c r="QLX10" s="63"/>
      <c r="QLY10" s="298"/>
      <c r="QLZ10" s="299"/>
      <c r="QMA10" s="81"/>
      <c r="QMB10" s="63"/>
      <c r="QMC10" s="298"/>
      <c r="QMD10" s="299"/>
      <c r="QME10" s="81"/>
      <c r="QMF10" s="63"/>
      <c r="QMG10" s="298"/>
      <c r="QMH10" s="299"/>
      <c r="QMI10" s="81"/>
      <c r="QMJ10" s="63"/>
      <c r="QMK10" s="298"/>
      <c r="QML10" s="299"/>
      <c r="QMM10" s="81"/>
      <c r="QMN10" s="63"/>
      <c r="QMO10" s="298"/>
      <c r="QMP10" s="299"/>
      <c r="QMQ10" s="81"/>
      <c r="QMR10" s="63"/>
      <c r="QMS10" s="298"/>
      <c r="QMT10" s="299"/>
      <c r="QMU10" s="81"/>
      <c r="QMV10" s="63"/>
      <c r="QMW10" s="298"/>
      <c r="QMX10" s="299"/>
      <c r="QMY10" s="81"/>
      <c r="QMZ10" s="63"/>
      <c r="QNA10" s="298"/>
      <c r="QNB10" s="299"/>
      <c r="QNC10" s="81"/>
      <c r="QND10" s="63"/>
      <c r="QNE10" s="298"/>
      <c r="QNF10" s="299"/>
      <c r="QNG10" s="81"/>
      <c r="QNH10" s="63"/>
      <c r="QNI10" s="298"/>
      <c r="QNJ10" s="299"/>
      <c r="QNK10" s="81"/>
      <c r="QNL10" s="63"/>
      <c r="QNM10" s="298"/>
      <c r="QNN10" s="299"/>
      <c r="QNO10" s="81"/>
      <c r="QNP10" s="63"/>
      <c r="QNQ10" s="298"/>
      <c r="QNR10" s="299"/>
      <c r="QNS10" s="81"/>
      <c r="QNT10" s="63"/>
      <c r="QNU10" s="298"/>
      <c r="QNV10" s="299"/>
      <c r="QNW10" s="81"/>
      <c r="QNX10" s="63"/>
      <c r="QNY10" s="298"/>
      <c r="QNZ10" s="299"/>
      <c r="QOA10" s="81"/>
      <c r="QOB10" s="63"/>
      <c r="QOC10" s="298"/>
      <c r="QOD10" s="299"/>
      <c r="QOE10" s="81"/>
      <c r="QOF10" s="63"/>
      <c r="QOG10" s="298"/>
      <c r="QOH10" s="299"/>
      <c r="QOI10" s="81"/>
      <c r="QOJ10" s="63"/>
      <c r="QOK10" s="298"/>
      <c r="QOL10" s="299"/>
      <c r="QOM10" s="81"/>
      <c r="QON10" s="63"/>
      <c r="QOO10" s="298"/>
      <c r="QOP10" s="299"/>
      <c r="QOQ10" s="81"/>
      <c r="QOR10" s="63"/>
      <c r="QOS10" s="298"/>
      <c r="QOT10" s="299"/>
      <c r="QOU10" s="81"/>
      <c r="QOV10" s="63"/>
      <c r="QOW10" s="298"/>
      <c r="QOX10" s="299"/>
      <c r="QOY10" s="81"/>
      <c r="QOZ10" s="63"/>
      <c r="QPA10" s="298"/>
      <c r="QPB10" s="299"/>
      <c r="QPC10" s="81"/>
      <c r="QPD10" s="63"/>
      <c r="QPE10" s="298"/>
      <c r="QPF10" s="299"/>
      <c r="QPG10" s="81"/>
      <c r="QPH10" s="63"/>
      <c r="QPI10" s="298"/>
      <c r="QPJ10" s="299"/>
      <c r="QPK10" s="81"/>
      <c r="QPL10" s="63"/>
      <c r="QPM10" s="298"/>
      <c r="QPN10" s="299"/>
      <c r="QPO10" s="81"/>
      <c r="QPP10" s="63"/>
      <c r="QPQ10" s="298"/>
      <c r="QPR10" s="299"/>
      <c r="QPS10" s="81"/>
      <c r="QPT10" s="63"/>
      <c r="QPU10" s="298"/>
      <c r="QPV10" s="299"/>
      <c r="QPW10" s="81"/>
      <c r="QPX10" s="63"/>
      <c r="QPY10" s="298"/>
      <c r="QPZ10" s="299"/>
      <c r="QQA10" s="81"/>
      <c r="QQB10" s="63"/>
      <c r="QQC10" s="298"/>
      <c r="QQD10" s="299"/>
      <c r="QQE10" s="81"/>
      <c r="QQF10" s="63"/>
      <c r="QQG10" s="298"/>
      <c r="QQH10" s="299"/>
      <c r="QQI10" s="81"/>
      <c r="QQJ10" s="63"/>
      <c r="QQK10" s="298"/>
      <c r="QQL10" s="299"/>
      <c r="QQM10" s="81"/>
      <c r="QQN10" s="63"/>
      <c r="QQO10" s="298"/>
      <c r="QQP10" s="299"/>
      <c r="QQQ10" s="81"/>
      <c r="QQR10" s="63"/>
      <c r="QQS10" s="298"/>
      <c r="QQT10" s="299"/>
      <c r="QQU10" s="81"/>
      <c r="QQV10" s="63"/>
      <c r="QQW10" s="298"/>
      <c r="QQX10" s="299"/>
      <c r="QQY10" s="81"/>
      <c r="QQZ10" s="63"/>
      <c r="QRA10" s="298"/>
      <c r="QRB10" s="299"/>
      <c r="QRC10" s="81"/>
      <c r="QRD10" s="63"/>
      <c r="QRE10" s="298"/>
      <c r="QRF10" s="299"/>
      <c r="QRG10" s="81"/>
      <c r="QRH10" s="63"/>
      <c r="QRI10" s="298"/>
      <c r="QRJ10" s="299"/>
      <c r="QRK10" s="81"/>
      <c r="QRL10" s="63"/>
      <c r="QRM10" s="298"/>
      <c r="QRN10" s="299"/>
      <c r="QRO10" s="81"/>
      <c r="QRP10" s="63"/>
      <c r="QRQ10" s="298"/>
      <c r="QRR10" s="299"/>
      <c r="QRS10" s="81"/>
      <c r="QRT10" s="63"/>
      <c r="QRU10" s="298"/>
      <c r="QRV10" s="299"/>
      <c r="QRW10" s="81"/>
      <c r="QRX10" s="63"/>
      <c r="QRY10" s="298"/>
      <c r="QRZ10" s="299"/>
      <c r="QSA10" s="81"/>
      <c r="QSB10" s="63"/>
      <c r="QSC10" s="298"/>
      <c r="QSD10" s="299"/>
      <c r="QSE10" s="81"/>
      <c r="QSF10" s="63"/>
      <c r="QSG10" s="298"/>
      <c r="QSH10" s="299"/>
      <c r="QSI10" s="81"/>
      <c r="QSJ10" s="63"/>
      <c r="QSK10" s="298"/>
      <c r="QSL10" s="299"/>
      <c r="QSM10" s="81"/>
      <c r="QSN10" s="63"/>
      <c r="QSO10" s="298"/>
      <c r="QSP10" s="299"/>
      <c r="QSQ10" s="81"/>
      <c r="QSR10" s="63"/>
      <c r="QSS10" s="298"/>
      <c r="QST10" s="299"/>
      <c r="QSU10" s="81"/>
      <c r="QSV10" s="63"/>
      <c r="QSW10" s="298"/>
      <c r="QSX10" s="299"/>
      <c r="QSY10" s="81"/>
      <c r="QSZ10" s="63"/>
      <c r="QTA10" s="298"/>
      <c r="QTB10" s="299"/>
      <c r="QTC10" s="81"/>
      <c r="QTD10" s="63"/>
      <c r="QTE10" s="298"/>
      <c r="QTF10" s="299"/>
      <c r="QTG10" s="81"/>
      <c r="QTH10" s="63"/>
      <c r="QTI10" s="298"/>
      <c r="QTJ10" s="299"/>
      <c r="QTK10" s="81"/>
      <c r="QTL10" s="63"/>
      <c r="QTM10" s="298"/>
      <c r="QTN10" s="299"/>
      <c r="QTO10" s="81"/>
      <c r="QTP10" s="63"/>
      <c r="QTQ10" s="298"/>
      <c r="QTR10" s="299"/>
      <c r="QTS10" s="81"/>
      <c r="QTT10" s="63"/>
      <c r="QTU10" s="298"/>
      <c r="QTV10" s="299"/>
      <c r="QTW10" s="81"/>
      <c r="QTX10" s="63"/>
      <c r="QTY10" s="298"/>
      <c r="QTZ10" s="299"/>
      <c r="QUA10" s="81"/>
      <c r="QUB10" s="63"/>
      <c r="QUC10" s="298"/>
      <c r="QUD10" s="299"/>
      <c r="QUE10" s="81"/>
      <c r="QUF10" s="63"/>
      <c r="QUG10" s="298"/>
      <c r="QUH10" s="299"/>
      <c r="QUI10" s="81"/>
      <c r="QUJ10" s="63"/>
      <c r="QUK10" s="298"/>
      <c r="QUL10" s="299"/>
      <c r="QUM10" s="81"/>
      <c r="QUN10" s="63"/>
      <c r="QUO10" s="298"/>
      <c r="QUP10" s="299"/>
      <c r="QUQ10" s="81"/>
      <c r="QUR10" s="63"/>
      <c r="QUS10" s="298"/>
      <c r="QUT10" s="299"/>
      <c r="QUU10" s="81"/>
      <c r="QUV10" s="63"/>
      <c r="QUW10" s="298"/>
      <c r="QUX10" s="299"/>
      <c r="QUY10" s="81"/>
      <c r="QUZ10" s="63"/>
      <c r="QVA10" s="298"/>
      <c r="QVB10" s="299"/>
      <c r="QVC10" s="81"/>
      <c r="QVD10" s="63"/>
      <c r="QVE10" s="298"/>
      <c r="QVF10" s="299"/>
      <c r="QVG10" s="81"/>
      <c r="QVH10" s="63"/>
      <c r="QVI10" s="298"/>
      <c r="QVJ10" s="299"/>
      <c r="QVK10" s="81"/>
      <c r="QVL10" s="63"/>
      <c r="QVM10" s="298"/>
      <c r="QVN10" s="299"/>
      <c r="QVO10" s="81"/>
      <c r="QVP10" s="63"/>
      <c r="QVQ10" s="298"/>
      <c r="QVR10" s="299"/>
      <c r="QVS10" s="81"/>
      <c r="QVT10" s="63"/>
      <c r="QVU10" s="298"/>
      <c r="QVV10" s="299"/>
      <c r="QVW10" s="81"/>
      <c r="QVX10" s="63"/>
      <c r="QVY10" s="298"/>
      <c r="QVZ10" s="299"/>
      <c r="QWA10" s="81"/>
      <c r="QWB10" s="63"/>
      <c r="QWC10" s="298"/>
      <c r="QWD10" s="299"/>
      <c r="QWE10" s="81"/>
      <c r="QWF10" s="63"/>
      <c r="QWG10" s="298"/>
      <c r="QWH10" s="299"/>
      <c r="QWI10" s="81"/>
      <c r="QWJ10" s="63"/>
      <c r="QWK10" s="298"/>
      <c r="QWL10" s="299"/>
      <c r="QWM10" s="81"/>
      <c r="QWN10" s="63"/>
      <c r="QWO10" s="298"/>
      <c r="QWP10" s="299"/>
      <c r="QWQ10" s="81"/>
      <c r="QWR10" s="63"/>
      <c r="QWS10" s="298"/>
      <c r="QWT10" s="299"/>
      <c r="QWU10" s="81"/>
      <c r="QWV10" s="63"/>
      <c r="QWW10" s="298"/>
      <c r="QWX10" s="299"/>
      <c r="QWY10" s="81"/>
      <c r="QWZ10" s="63"/>
      <c r="QXA10" s="298"/>
      <c r="QXB10" s="299"/>
      <c r="QXC10" s="81"/>
      <c r="QXD10" s="63"/>
      <c r="QXE10" s="298"/>
      <c r="QXF10" s="299"/>
      <c r="QXG10" s="81"/>
      <c r="QXH10" s="63"/>
      <c r="QXI10" s="298"/>
      <c r="QXJ10" s="299"/>
      <c r="QXK10" s="81"/>
      <c r="QXL10" s="63"/>
      <c r="QXM10" s="298"/>
      <c r="QXN10" s="299"/>
      <c r="QXO10" s="81"/>
      <c r="QXP10" s="63"/>
      <c r="QXQ10" s="298"/>
      <c r="QXR10" s="299"/>
      <c r="QXS10" s="81"/>
      <c r="QXT10" s="63"/>
      <c r="QXU10" s="298"/>
      <c r="QXV10" s="299"/>
      <c r="QXW10" s="81"/>
      <c r="QXX10" s="63"/>
      <c r="QXY10" s="298"/>
      <c r="QXZ10" s="299"/>
      <c r="QYA10" s="81"/>
      <c r="QYB10" s="63"/>
      <c r="QYC10" s="298"/>
      <c r="QYD10" s="299"/>
      <c r="QYE10" s="81"/>
      <c r="QYF10" s="63"/>
      <c r="QYG10" s="298"/>
      <c r="QYH10" s="299"/>
      <c r="QYI10" s="81"/>
      <c r="QYJ10" s="63"/>
      <c r="QYK10" s="298"/>
      <c r="QYL10" s="299"/>
      <c r="QYM10" s="81"/>
      <c r="QYN10" s="63"/>
      <c r="QYO10" s="298"/>
      <c r="QYP10" s="299"/>
      <c r="QYQ10" s="81"/>
      <c r="QYR10" s="63"/>
      <c r="QYS10" s="298"/>
      <c r="QYT10" s="299"/>
      <c r="QYU10" s="81"/>
      <c r="QYV10" s="63"/>
      <c r="QYW10" s="298"/>
      <c r="QYX10" s="299"/>
      <c r="QYY10" s="81"/>
      <c r="QYZ10" s="63"/>
      <c r="QZA10" s="298"/>
      <c r="QZB10" s="299"/>
      <c r="QZC10" s="81"/>
      <c r="QZD10" s="63"/>
      <c r="QZE10" s="298"/>
      <c r="QZF10" s="299"/>
      <c r="QZG10" s="81"/>
      <c r="QZH10" s="63"/>
      <c r="QZI10" s="298"/>
      <c r="QZJ10" s="299"/>
      <c r="QZK10" s="81"/>
      <c r="QZL10" s="63"/>
      <c r="QZM10" s="298"/>
      <c r="QZN10" s="299"/>
      <c r="QZO10" s="81"/>
      <c r="QZP10" s="63"/>
      <c r="QZQ10" s="298"/>
      <c r="QZR10" s="299"/>
      <c r="QZS10" s="81"/>
      <c r="QZT10" s="63"/>
      <c r="QZU10" s="298"/>
      <c r="QZV10" s="299"/>
      <c r="QZW10" s="81"/>
      <c r="QZX10" s="63"/>
      <c r="QZY10" s="298"/>
      <c r="QZZ10" s="299"/>
      <c r="RAA10" s="81"/>
      <c r="RAB10" s="63"/>
      <c r="RAC10" s="298"/>
      <c r="RAD10" s="299"/>
      <c r="RAE10" s="81"/>
      <c r="RAF10" s="63"/>
      <c r="RAG10" s="298"/>
      <c r="RAH10" s="299"/>
      <c r="RAI10" s="81"/>
      <c r="RAJ10" s="63"/>
      <c r="RAK10" s="298"/>
      <c r="RAL10" s="299"/>
      <c r="RAM10" s="81"/>
      <c r="RAN10" s="63"/>
      <c r="RAO10" s="298"/>
      <c r="RAP10" s="299"/>
      <c r="RAQ10" s="81"/>
      <c r="RAR10" s="63"/>
      <c r="RAS10" s="298"/>
      <c r="RAT10" s="299"/>
      <c r="RAU10" s="81"/>
      <c r="RAV10" s="63"/>
      <c r="RAW10" s="298"/>
      <c r="RAX10" s="299"/>
      <c r="RAY10" s="81"/>
      <c r="RAZ10" s="63"/>
      <c r="RBA10" s="298"/>
      <c r="RBB10" s="299"/>
      <c r="RBC10" s="81"/>
      <c r="RBD10" s="63"/>
      <c r="RBE10" s="298"/>
      <c r="RBF10" s="299"/>
      <c r="RBG10" s="81"/>
      <c r="RBH10" s="63"/>
      <c r="RBI10" s="298"/>
      <c r="RBJ10" s="299"/>
      <c r="RBK10" s="81"/>
      <c r="RBL10" s="63"/>
      <c r="RBM10" s="298"/>
      <c r="RBN10" s="299"/>
      <c r="RBO10" s="81"/>
      <c r="RBP10" s="63"/>
      <c r="RBQ10" s="298"/>
      <c r="RBR10" s="299"/>
      <c r="RBS10" s="81"/>
      <c r="RBT10" s="63"/>
      <c r="RBU10" s="298"/>
      <c r="RBV10" s="299"/>
      <c r="RBW10" s="81"/>
      <c r="RBX10" s="63"/>
      <c r="RBY10" s="298"/>
      <c r="RBZ10" s="299"/>
      <c r="RCA10" s="81"/>
      <c r="RCB10" s="63"/>
      <c r="RCC10" s="298"/>
      <c r="RCD10" s="299"/>
      <c r="RCE10" s="81"/>
      <c r="RCF10" s="63"/>
      <c r="RCG10" s="298"/>
      <c r="RCH10" s="299"/>
      <c r="RCI10" s="81"/>
      <c r="RCJ10" s="63"/>
      <c r="RCK10" s="298"/>
      <c r="RCL10" s="299"/>
      <c r="RCM10" s="81"/>
      <c r="RCN10" s="63"/>
      <c r="RCO10" s="298"/>
      <c r="RCP10" s="299"/>
      <c r="RCQ10" s="81"/>
      <c r="RCR10" s="63"/>
      <c r="RCS10" s="298"/>
      <c r="RCT10" s="299"/>
      <c r="RCU10" s="81"/>
      <c r="RCV10" s="63"/>
      <c r="RCW10" s="298"/>
      <c r="RCX10" s="299"/>
      <c r="RCY10" s="81"/>
      <c r="RCZ10" s="63"/>
      <c r="RDA10" s="298"/>
      <c r="RDB10" s="299"/>
      <c r="RDC10" s="81"/>
      <c r="RDD10" s="63"/>
      <c r="RDE10" s="298"/>
      <c r="RDF10" s="299"/>
      <c r="RDG10" s="81"/>
      <c r="RDH10" s="63"/>
      <c r="RDI10" s="298"/>
      <c r="RDJ10" s="299"/>
      <c r="RDK10" s="81"/>
      <c r="RDL10" s="63"/>
      <c r="RDM10" s="298"/>
      <c r="RDN10" s="299"/>
      <c r="RDO10" s="81"/>
      <c r="RDP10" s="63"/>
      <c r="RDQ10" s="298"/>
      <c r="RDR10" s="299"/>
      <c r="RDS10" s="81"/>
      <c r="RDT10" s="63"/>
      <c r="RDU10" s="298"/>
      <c r="RDV10" s="299"/>
      <c r="RDW10" s="81"/>
      <c r="RDX10" s="63"/>
      <c r="RDY10" s="298"/>
      <c r="RDZ10" s="299"/>
      <c r="REA10" s="81"/>
      <c r="REB10" s="63"/>
      <c r="REC10" s="298"/>
      <c r="RED10" s="299"/>
      <c r="REE10" s="81"/>
      <c r="REF10" s="63"/>
      <c r="REG10" s="298"/>
      <c r="REH10" s="299"/>
      <c r="REI10" s="81"/>
      <c r="REJ10" s="63"/>
      <c r="REK10" s="298"/>
      <c r="REL10" s="299"/>
      <c r="REM10" s="81"/>
      <c r="REN10" s="63"/>
      <c r="REO10" s="298"/>
      <c r="REP10" s="299"/>
      <c r="REQ10" s="81"/>
      <c r="RER10" s="63"/>
      <c r="RES10" s="298"/>
      <c r="RET10" s="299"/>
      <c r="REU10" s="81"/>
      <c r="REV10" s="63"/>
      <c r="REW10" s="298"/>
      <c r="REX10" s="299"/>
      <c r="REY10" s="81"/>
      <c r="REZ10" s="63"/>
      <c r="RFA10" s="298"/>
      <c r="RFB10" s="299"/>
      <c r="RFC10" s="81"/>
      <c r="RFD10" s="63"/>
      <c r="RFE10" s="298"/>
      <c r="RFF10" s="299"/>
      <c r="RFG10" s="81"/>
      <c r="RFH10" s="63"/>
      <c r="RFI10" s="298"/>
      <c r="RFJ10" s="299"/>
      <c r="RFK10" s="81"/>
      <c r="RFL10" s="63"/>
      <c r="RFM10" s="298"/>
      <c r="RFN10" s="299"/>
      <c r="RFO10" s="81"/>
      <c r="RFP10" s="63"/>
      <c r="RFQ10" s="298"/>
      <c r="RFR10" s="299"/>
      <c r="RFS10" s="81"/>
      <c r="RFT10" s="63"/>
      <c r="RFU10" s="298"/>
      <c r="RFV10" s="299"/>
      <c r="RFW10" s="81"/>
      <c r="RFX10" s="63"/>
      <c r="RFY10" s="298"/>
      <c r="RFZ10" s="299"/>
      <c r="RGA10" s="81"/>
      <c r="RGB10" s="63"/>
      <c r="RGC10" s="298"/>
      <c r="RGD10" s="299"/>
      <c r="RGE10" s="81"/>
      <c r="RGF10" s="63"/>
      <c r="RGG10" s="298"/>
      <c r="RGH10" s="299"/>
      <c r="RGI10" s="81"/>
      <c r="RGJ10" s="63"/>
      <c r="RGK10" s="298"/>
      <c r="RGL10" s="299"/>
      <c r="RGM10" s="81"/>
      <c r="RGN10" s="63"/>
      <c r="RGO10" s="298"/>
      <c r="RGP10" s="299"/>
      <c r="RGQ10" s="81"/>
      <c r="RGR10" s="63"/>
      <c r="RGS10" s="298"/>
      <c r="RGT10" s="299"/>
      <c r="RGU10" s="81"/>
      <c r="RGV10" s="63"/>
      <c r="RGW10" s="298"/>
      <c r="RGX10" s="299"/>
      <c r="RGY10" s="81"/>
      <c r="RGZ10" s="63"/>
      <c r="RHA10" s="298"/>
      <c r="RHB10" s="299"/>
      <c r="RHC10" s="81"/>
      <c r="RHD10" s="63"/>
      <c r="RHE10" s="298"/>
      <c r="RHF10" s="299"/>
      <c r="RHG10" s="81"/>
      <c r="RHH10" s="63"/>
      <c r="RHI10" s="298"/>
      <c r="RHJ10" s="299"/>
      <c r="RHK10" s="81"/>
      <c r="RHL10" s="63"/>
      <c r="RHM10" s="298"/>
      <c r="RHN10" s="299"/>
      <c r="RHO10" s="81"/>
      <c r="RHP10" s="63"/>
      <c r="RHQ10" s="298"/>
      <c r="RHR10" s="299"/>
      <c r="RHS10" s="81"/>
      <c r="RHT10" s="63"/>
      <c r="RHU10" s="298"/>
      <c r="RHV10" s="299"/>
      <c r="RHW10" s="81"/>
      <c r="RHX10" s="63"/>
      <c r="RHY10" s="298"/>
      <c r="RHZ10" s="299"/>
      <c r="RIA10" s="81"/>
      <c r="RIB10" s="63"/>
      <c r="RIC10" s="298"/>
      <c r="RID10" s="299"/>
      <c r="RIE10" s="81"/>
      <c r="RIF10" s="63"/>
      <c r="RIG10" s="298"/>
      <c r="RIH10" s="299"/>
      <c r="RII10" s="81"/>
      <c r="RIJ10" s="63"/>
      <c r="RIK10" s="298"/>
      <c r="RIL10" s="299"/>
      <c r="RIM10" s="81"/>
      <c r="RIN10" s="63"/>
      <c r="RIO10" s="298"/>
      <c r="RIP10" s="299"/>
      <c r="RIQ10" s="81"/>
      <c r="RIR10" s="63"/>
      <c r="RIS10" s="298"/>
      <c r="RIT10" s="299"/>
      <c r="RIU10" s="81"/>
      <c r="RIV10" s="63"/>
      <c r="RIW10" s="298"/>
      <c r="RIX10" s="299"/>
      <c r="RIY10" s="81"/>
      <c r="RIZ10" s="63"/>
      <c r="RJA10" s="298"/>
      <c r="RJB10" s="299"/>
      <c r="RJC10" s="81"/>
      <c r="RJD10" s="63"/>
      <c r="RJE10" s="298"/>
      <c r="RJF10" s="299"/>
      <c r="RJG10" s="81"/>
      <c r="RJH10" s="63"/>
      <c r="RJI10" s="298"/>
      <c r="RJJ10" s="299"/>
      <c r="RJK10" s="81"/>
      <c r="RJL10" s="63"/>
      <c r="RJM10" s="298"/>
      <c r="RJN10" s="299"/>
      <c r="RJO10" s="81"/>
      <c r="RJP10" s="63"/>
      <c r="RJQ10" s="298"/>
      <c r="RJR10" s="299"/>
      <c r="RJS10" s="81"/>
      <c r="RJT10" s="63"/>
      <c r="RJU10" s="298"/>
      <c r="RJV10" s="299"/>
      <c r="RJW10" s="81"/>
      <c r="RJX10" s="63"/>
      <c r="RJY10" s="298"/>
      <c r="RJZ10" s="299"/>
      <c r="RKA10" s="81"/>
      <c r="RKB10" s="63"/>
      <c r="RKC10" s="298"/>
      <c r="RKD10" s="299"/>
      <c r="RKE10" s="81"/>
      <c r="RKF10" s="63"/>
      <c r="RKG10" s="298"/>
      <c r="RKH10" s="299"/>
      <c r="RKI10" s="81"/>
      <c r="RKJ10" s="63"/>
      <c r="RKK10" s="298"/>
      <c r="RKL10" s="299"/>
      <c r="RKM10" s="81"/>
      <c r="RKN10" s="63"/>
      <c r="RKO10" s="298"/>
      <c r="RKP10" s="299"/>
      <c r="RKQ10" s="81"/>
      <c r="RKR10" s="63"/>
      <c r="RKS10" s="298"/>
      <c r="RKT10" s="299"/>
      <c r="RKU10" s="81"/>
      <c r="RKV10" s="63"/>
      <c r="RKW10" s="298"/>
      <c r="RKX10" s="299"/>
      <c r="RKY10" s="81"/>
      <c r="RKZ10" s="63"/>
      <c r="RLA10" s="298"/>
      <c r="RLB10" s="299"/>
      <c r="RLC10" s="81"/>
      <c r="RLD10" s="63"/>
      <c r="RLE10" s="298"/>
      <c r="RLF10" s="299"/>
      <c r="RLG10" s="81"/>
      <c r="RLH10" s="63"/>
      <c r="RLI10" s="298"/>
      <c r="RLJ10" s="299"/>
      <c r="RLK10" s="81"/>
      <c r="RLL10" s="63"/>
      <c r="RLM10" s="298"/>
      <c r="RLN10" s="299"/>
      <c r="RLO10" s="81"/>
      <c r="RLP10" s="63"/>
      <c r="RLQ10" s="298"/>
      <c r="RLR10" s="299"/>
      <c r="RLS10" s="81"/>
      <c r="RLT10" s="63"/>
      <c r="RLU10" s="298"/>
      <c r="RLV10" s="299"/>
      <c r="RLW10" s="81"/>
      <c r="RLX10" s="63"/>
      <c r="RLY10" s="298"/>
      <c r="RLZ10" s="299"/>
      <c r="RMA10" s="81"/>
      <c r="RMB10" s="63"/>
      <c r="RMC10" s="298"/>
      <c r="RMD10" s="299"/>
      <c r="RME10" s="81"/>
      <c r="RMF10" s="63"/>
      <c r="RMG10" s="298"/>
      <c r="RMH10" s="299"/>
      <c r="RMI10" s="81"/>
      <c r="RMJ10" s="63"/>
      <c r="RMK10" s="298"/>
      <c r="RML10" s="299"/>
      <c r="RMM10" s="81"/>
      <c r="RMN10" s="63"/>
      <c r="RMO10" s="298"/>
      <c r="RMP10" s="299"/>
      <c r="RMQ10" s="81"/>
      <c r="RMR10" s="63"/>
      <c r="RMS10" s="298"/>
      <c r="RMT10" s="299"/>
      <c r="RMU10" s="81"/>
      <c r="RMV10" s="63"/>
      <c r="RMW10" s="298"/>
      <c r="RMX10" s="299"/>
      <c r="RMY10" s="81"/>
      <c r="RMZ10" s="63"/>
      <c r="RNA10" s="298"/>
      <c r="RNB10" s="299"/>
      <c r="RNC10" s="81"/>
      <c r="RND10" s="63"/>
      <c r="RNE10" s="298"/>
      <c r="RNF10" s="299"/>
      <c r="RNG10" s="81"/>
      <c r="RNH10" s="63"/>
      <c r="RNI10" s="298"/>
      <c r="RNJ10" s="299"/>
      <c r="RNK10" s="81"/>
      <c r="RNL10" s="63"/>
      <c r="RNM10" s="298"/>
      <c r="RNN10" s="299"/>
      <c r="RNO10" s="81"/>
      <c r="RNP10" s="63"/>
      <c r="RNQ10" s="298"/>
      <c r="RNR10" s="299"/>
      <c r="RNS10" s="81"/>
      <c r="RNT10" s="63"/>
      <c r="RNU10" s="298"/>
      <c r="RNV10" s="299"/>
      <c r="RNW10" s="81"/>
      <c r="RNX10" s="63"/>
      <c r="RNY10" s="298"/>
      <c r="RNZ10" s="299"/>
      <c r="ROA10" s="81"/>
      <c r="ROB10" s="63"/>
      <c r="ROC10" s="298"/>
      <c r="ROD10" s="299"/>
      <c r="ROE10" s="81"/>
      <c r="ROF10" s="63"/>
      <c r="ROG10" s="298"/>
      <c r="ROH10" s="299"/>
      <c r="ROI10" s="81"/>
      <c r="ROJ10" s="63"/>
      <c r="ROK10" s="298"/>
      <c r="ROL10" s="299"/>
      <c r="ROM10" s="81"/>
      <c r="RON10" s="63"/>
      <c r="ROO10" s="298"/>
      <c r="ROP10" s="299"/>
      <c r="ROQ10" s="81"/>
      <c r="ROR10" s="63"/>
      <c r="ROS10" s="298"/>
      <c r="ROT10" s="299"/>
      <c r="ROU10" s="81"/>
      <c r="ROV10" s="63"/>
      <c r="ROW10" s="298"/>
      <c r="ROX10" s="299"/>
      <c r="ROY10" s="81"/>
      <c r="ROZ10" s="63"/>
      <c r="RPA10" s="298"/>
      <c r="RPB10" s="299"/>
      <c r="RPC10" s="81"/>
      <c r="RPD10" s="63"/>
      <c r="RPE10" s="298"/>
      <c r="RPF10" s="299"/>
      <c r="RPG10" s="81"/>
      <c r="RPH10" s="63"/>
      <c r="RPI10" s="298"/>
      <c r="RPJ10" s="299"/>
      <c r="RPK10" s="81"/>
      <c r="RPL10" s="63"/>
      <c r="RPM10" s="298"/>
      <c r="RPN10" s="299"/>
      <c r="RPO10" s="81"/>
      <c r="RPP10" s="63"/>
      <c r="RPQ10" s="298"/>
      <c r="RPR10" s="299"/>
      <c r="RPS10" s="81"/>
      <c r="RPT10" s="63"/>
      <c r="RPU10" s="298"/>
      <c r="RPV10" s="299"/>
      <c r="RPW10" s="81"/>
      <c r="RPX10" s="63"/>
      <c r="RPY10" s="298"/>
      <c r="RPZ10" s="299"/>
      <c r="RQA10" s="81"/>
      <c r="RQB10" s="63"/>
      <c r="RQC10" s="298"/>
      <c r="RQD10" s="299"/>
      <c r="RQE10" s="81"/>
      <c r="RQF10" s="63"/>
      <c r="RQG10" s="298"/>
      <c r="RQH10" s="299"/>
      <c r="RQI10" s="81"/>
      <c r="RQJ10" s="63"/>
      <c r="RQK10" s="298"/>
      <c r="RQL10" s="299"/>
      <c r="RQM10" s="81"/>
      <c r="RQN10" s="63"/>
      <c r="RQO10" s="298"/>
      <c r="RQP10" s="299"/>
      <c r="RQQ10" s="81"/>
      <c r="RQR10" s="63"/>
      <c r="RQS10" s="298"/>
      <c r="RQT10" s="299"/>
      <c r="RQU10" s="81"/>
      <c r="RQV10" s="63"/>
      <c r="RQW10" s="298"/>
      <c r="RQX10" s="299"/>
      <c r="RQY10" s="81"/>
      <c r="RQZ10" s="63"/>
      <c r="RRA10" s="298"/>
      <c r="RRB10" s="299"/>
      <c r="RRC10" s="81"/>
      <c r="RRD10" s="63"/>
      <c r="RRE10" s="298"/>
      <c r="RRF10" s="299"/>
      <c r="RRG10" s="81"/>
      <c r="RRH10" s="63"/>
      <c r="RRI10" s="298"/>
      <c r="RRJ10" s="299"/>
      <c r="RRK10" s="81"/>
      <c r="RRL10" s="63"/>
      <c r="RRM10" s="298"/>
      <c r="RRN10" s="299"/>
      <c r="RRO10" s="81"/>
      <c r="RRP10" s="63"/>
      <c r="RRQ10" s="298"/>
      <c r="RRR10" s="299"/>
      <c r="RRS10" s="81"/>
      <c r="RRT10" s="63"/>
      <c r="RRU10" s="298"/>
      <c r="RRV10" s="299"/>
      <c r="RRW10" s="81"/>
      <c r="RRX10" s="63"/>
      <c r="RRY10" s="298"/>
      <c r="RRZ10" s="299"/>
      <c r="RSA10" s="81"/>
      <c r="RSB10" s="63"/>
      <c r="RSC10" s="298"/>
      <c r="RSD10" s="299"/>
      <c r="RSE10" s="81"/>
      <c r="RSF10" s="63"/>
      <c r="RSG10" s="298"/>
      <c r="RSH10" s="299"/>
      <c r="RSI10" s="81"/>
      <c r="RSJ10" s="63"/>
      <c r="RSK10" s="298"/>
      <c r="RSL10" s="299"/>
      <c r="RSM10" s="81"/>
      <c r="RSN10" s="63"/>
      <c r="RSO10" s="298"/>
      <c r="RSP10" s="299"/>
      <c r="RSQ10" s="81"/>
      <c r="RSR10" s="63"/>
      <c r="RSS10" s="298"/>
      <c r="RST10" s="299"/>
      <c r="RSU10" s="81"/>
      <c r="RSV10" s="63"/>
      <c r="RSW10" s="298"/>
      <c r="RSX10" s="299"/>
      <c r="RSY10" s="81"/>
      <c r="RSZ10" s="63"/>
      <c r="RTA10" s="298"/>
      <c r="RTB10" s="299"/>
      <c r="RTC10" s="81"/>
      <c r="RTD10" s="63"/>
      <c r="RTE10" s="298"/>
      <c r="RTF10" s="299"/>
      <c r="RTG10" s="81"/>
      <c r="RTH10" s="63"/>
      <c r="RTI10" s="298"/>
      <c r="RTJ10" s="299"/>
      <c r="RTK10" s="81"/>
      <c r="RTL10" s="63"/>
      <c r="RTM10" s="298"/>
      <c r="RTN10" s="299"/>
      <c r="RTO10" s="81"/>
      <c r="RTP10" s="63"/>
      <c r="RTQ10" s="298"/>
      <c r="RTR10" s="299"/>
      <c r="RTS10" s="81"/>
      <c r="RTT10" s="63"/>
      <c r="RTU10" s="298"/>
      <c r="RTV10" s="299"/>
      <c r="RTW10" s="81"/>
      <c r="RTX10" s="63"/>
      <c r="RTY10" s="298"/>
      <c r="RTZ10" s="299"/>
      <c r="RUA10" s="81"/>
      <c r="RUB10" s="63"/>
      <c r="RUC10" s="298"/>
      <c r="RUD10" s="299"/>
      <c r="RUE10" s="81"/>
      <c r="RUF10" s="63"/>
      <c r="RUG10" s="298"/>
      <c r="RUH10" s="299"/>
      <c r="RUI10" s="81"/>
      <c r="RUJ10" s="63"/>
      <c r="RUK10" s="298"/>
      <c r="RUL10" s="299"/>
      <c r="RUM10" s="81"/>
      <c r="RUN10" s="63"/>
      <c r="RUO10" s="298"/>
      <c r="RUP10" s="299"/>
      <c r="RUQ10" s="81"/>
      <c r="RUR10" s="63"/>
      <c r="RUS10" s="298"/>
      <c r="RUT10" s="299"/>
      <c r="RUU10" s="81"/>
      <c r="RUV10" s="63"/>
      <c r="RUW10" s="298"/>
      <c r="RUX10" s="299"/>
      <c r="RUY10" s="81"/>
      <c r="RUZ10" s="63"/>
      <c r="RVA10" s="298"/>
      <c r="RVB10" s="299"/>
      <c r="RVC10" s="81"/>
      <c r="RVD10" s="63"/>
      <c r="RVE10" s="298"/>
      <c r="RVF10" s="299"/>
      <c r="RVG10" s="81"/>
      <c r="RVH10" s="63"/>
      <c r="RVI10" s="298"/>
      <c r="RVJ10" s="299"/>
      <c r="RVK10" s="81"/>
      <c r="RVL10" s="63"/>
      <c r="RVM10" s="298"/>
      <c r="RVN10" s="299"/>
      <c r="RVO10" s="81"/>
      <c r="RVP10" s="63"/>
      <c r="RVQ10" s="298"/>
      <c r="RVR10" s="299"/>
      <c r="RVS10" s="81"/>
      <c r="RVT10" s="63"/>
      <c r="RVU10" s="298"/>
      <c r="RVV10" s="299"/>
      <c r="RVW10" s="81"/>
      <c r="RVX10" s="63"/>
      <c r="RVY10" s="298"/>
      <c r="RVZ10" s="299"/>
      <c r="RWA10" s="81"/>
      <c r="RWB10" s="63"/>
      <c r="RWC10" s="298"/>
      <c r="RWD10" s="299"/>
      <c r="RWE10" s="81"/>
      <c r="RWF10" s="63"/>
      <c r="RWG10" s="298"/>
      <c r="RWH10" s="299"/>
      <c r="RWI10" s="81"/>
      <c r="RWJ10" s="63"/>
      <c r="RWK10" s="298"/>
      <c r="RWL10" s="299"/>
      <c r="RWM10" s="81"/>
      <c r="RWN10" s="63"/>
      <c r="RWO10" s="298"/>
      <c r="RWP10" s="299"/>
      <c r="RWQ10" s="81"/>
      <c r="RWR10" s="63"/>
      <c r="RWS10" s="298"/>
      <c r="RWT10" s="299"/>
      <c r="RWU10" s="81"/>
      <c r="RWV10" s="63"/>
      <c r="RWW10" s="298"/>
      <c r="RWX10" s="299"/>
      <c r="RWY10" s="81"/>
      <c r="RWZ10" s="63"/>
      <c r="RXA10" s="298"/>
      <c r="RXB10" s="299"/>
      <c r="RXC10" s="81"/>
      <c r="RXD10" s="63"/>
      <c r="RXE10" s="298"/>
      <c r="RXF10" s="299"/>
      <c r="RXG10" s="81"/>
      <c r="RXH10" s="63"/>
      <c r="RXI10" s="298"/>
      <c r="RXJ10" s="299"/>
      <c r="RXK10" s="81"/>
      <c r="RXL10" s="63"/>
      <c r="RXM10" s="298"/>
      <c r="RXN10" s="299"/>
      <c r="RXO10" s="81"/>
      <c r="RXP10" s="63"/>
      <c r="RXQ10" s="298"/>
      <c r="RXR10" s="299"/>
      <c r="RXS10" s="81"/>
      <c r="RXT10" s="63"/>
      <c r="RXU10" s="298"/>
      <c r="RXV10" s="299"/>
      <c r="RXW10" s="81"/>
      <c r="RXX10" s="63"/>
      <c r="RXY10" s="298"/>
      <c r="RXZ10" s="299"/>
      <c r="RYA10" s="81"/>
      <c r="RYB10" s="63"/>
      <c r="RYC10" s="298"/>
      <c r="RYD10" s="299"/>
      <c r="RYE10" s="81"/>
      <c r="RYF10" s="63"/>
      <c r="RYG10" s="298"/>
      <c r="RYH10" s="299"/>
      <c r="RYI10" s="81"/>
      <c r="RYJ10" s="63"/>
      <c r="RYK10" s="298"/>
      <c r="RYL10" s="299"/>
      <c r="RYM10" s="81"/>
      <c r="RYN10" s="63"/>
      <c r="RYO10" s="298"/>
      <c r="RYP10" s="299"/>
      <c r="RYQ10" s="81"/>
      <c r="RYR10" s="63"/>
      <c r="RYS10" s="298"/>
      <c r="RYT10" s="299"/>
      <c r="RYU10" s="81"/>
      <c r="RYV10" s="63"/>
      <c r="RYW10" s="298"/>
      <c r="RYX10" s="299"/>
      <c r="RYY10" s="81"/>
      <c r="RYZ10" s="63"/>
      <c r="RZA10" s="298"/>
      <c r="RZB10" s="299"/>
      <c r="RZC10" s="81"/>
      <c r="RZD10" s="63"/>
      <c r="RZE10" s="298"/>
      <c r="RZF10" s="299"/>
      <c r="RZG10" s="81"/>
      <c r="RZH10" s="63"/>
      <c r="RZI10" s="298"/>
      <c r="RZJ10" s="299"/>
      <c r="RZK10" s="81"/>
      <c r="RZL10" s="63"/>
      <c r="RZM10" s="298"/>
      <c r="RZN10" s="299"/>
      <c r="RZO10" s="81"/>
      <c r="RZP10" s="63"/>
      <c r="RZQ10" s="298"/>
      <c r="RZR10" s="299"/>
      <c r="RZS10" s="81"/>
      <c r="RZT10" s="63"/>
      <c r="RZU10" s="298"/>
      <c r="RZV10" s="299"/>
      <c r="RZW10" s="81"/>
      <c r="RZX10" s="63"/>
      <c r="RZY10" s="298"/>
      <c r="RZZ10" s="299"/>
      <c r="SAA10" s="81"/>
      <c r="SAB10" s="63"/>
      <c r="SAC10" s="298"/>
      <c r="SAD10" s="299"/>
      <c r="SAE10" s="81"/>
      <c r="SAF10" s="63"/>
      <c r="SAG10" s="298"/>
      <c r="SAH10" s="299"/>
      <c r="SAI10" s="81"/>
      <c r="SAJ10" s="63"/>
      <c r="SAK10" s="298"/>
      <c r="SAL10" s="299"/>
      <c r="SAM10" s="81"/>
      <c r="SAN10" s="63"/>
      <c r="SAO10" s="298"/>
      <c r="SAP10" s="299"/>
      <c r="SAQ10" s="81"/>
      <c r="SAR10" s="63"/>
      <c r="SAS10" s="298"/>
      <c r="SAT10" s="299"/>
      <c r="SAU10" s="81"/>
      <c r="SAV10" s="63"/>
      <c r="SAW10" s="298"/>
      <c r="SAX10" s="299"/>
      <c r="SAY10" s="81"/>
      <c r="SAZ10" s="63"/>
      <c r="SBA10" s="298"/>
      <c r="SBB10" s="299"/>
      <c r="SBC10" s="81"/>
      <c r="SBD10" s="63"/>
      <c r="SBE10" s="298"/>
      <c r="SBF10" s="299"/>
      <c r="SBG10" s="81"/>
      <c r="SBH10" s="63"/>
      <c r="SBI10" s="298"/>
      <c r="SBJ10" s="299"/>
      <c r="SBK10" s="81"/>
      <c r="SBL10" s="63"/>
      <c r="SBM10" s="298"/>
      <c r="SBN10" s="299"/>
      <c r="SBO10" s="81"/>
      <c r="SBP10" s="63"/>
      <c r="SBQ10" s="298"/>
      <c r="SBR10" s="299"/>
      <c r="SBS10" s="81"/>
      <c r="SBT10" s="63"/>
      <c r="SBU10" s="298"/>
      <c r="SBV10" s="299"/>
      <c r="SBW10" s="81"/>
      <c r="SBX10" s="63"/>
      <c r="SBY10" s="298"/>
      <c r="SBZ10" s="299"/>
      <c r="SCA10" s="81"/>
      <c r="SCB10" s="63"/>
      <c r="SCC10" s="298"/>
      <c r="SCD10" s="299"/>
      <c r="SCE10" s="81"/>
      <c r="SCF10" s="63"/>
      <c r="SCG10" s="298"/>
      <c r="SCH10" s="299"/>
      <c r="SCI10" s="81"/>
      <c r="SCJ10" s="63"/>
      <c r="SCK10" s="298"/>
      <c r="SCL10" s="299"/>
      <c r="SCM10" s="81"/>
      <c r="SCN10" s="63"/>
      <c r="SCO10" s="298"/>
      <c r="SCP10" s="299"/>
      <c r="SCQ10" s="81"/>
      <c r="SCR10" s="63"/>
      <c r="SCS10" s="298"/>
      <c r="SCT10" s="299"/>
      <c r="SCU10" s="81"/>
      <c r="SCV10" s="63"/>
      <c r="SCW10" s="298"/>
      <c r="SCX10" s="299"/>
      <c r="SCY10" s="81"/>
      <c r="SCZ10" s="63"/>
      <c r="SDA10" s="298"/>
      <c r="SDB10" s="299"/>
      <c r="SDC10" s="81"/>
      <c r="SDD10" s="63"/>
      <c r="SDE10" s="298"/>
      <c r="SDF10" s="299"/>
      <c r="SDG10" s="81"/>
      <c r="SDH10" s="63"/>
      <c r="SDI10" s="298"/>
      <c r="SDJ10" s="299"/>
      <c r="SDK10" s="81"/>
      <c r="SDL10" s="63"/>
      <c r="SDM10" s="298"/>
      <c r="SDN10" s="299"/>
      <c r="SDO10" s="81"/>
      <c r="SDP10" s="63"/>
      <c r="SDQ10" s="298"/>
      <c r="SDR10" s="299"/>
      <c r="SDS10" s="81"/>
      <c r="SDT10" s="63"/>
      <c r="SDU10" s="298"/>
      <c r="SDV10" s="299"/>
      <c r="SDW10" s="81"/>
      <c r="SDX10" s="63"/>
      <c r="SDY10" s="298"/>
      <c r="SDZ10" s="299"/>
      <c r="SEA10" s="81"/>
      <c r="SEB10" s="63"/>
      <c r="SEC10" s="298"/>
      <c r="SED10" s="299"/>
      <c r="SEE10" s="81"/>
      <c r="SEF10" s="63"/>
      <c r="SEG10" s="298"/>
      <c r="SEH10" s="299"/>
      <c r="SEI10" s="81"/>
      <c r="SEJ10" s="63"/>
      <c r="SEK10" s="298"/>
      <c r="SEL10" s="299"/>
      <c r="SEM10" s="81"/>
      <c r="SEN10" s="63"/>
      <c r="SEO10" s="298"/>
      <c r="SEP10" s="299"/>
      <c r="SEQ10" s="81"/>
      <c r="SER10" s="63"/>
      <c r="SES10" s="298"/>
      <c r="SET10" s="299"/>
      <c r="SEU10" s="81"/>
      <c r="SEV10" s="63"/>
      <c r="SEW10" s="298"/>
      <c r="SEX10" s="299"/>
      <c r="SEY10" s="81"/>
      <c r="SEZ10" s="63"/>
      <c r="SFA10" s="298"/>
      <c r="SFB10" s="299"/>
      <c r="SFC10" s="81"/>
      <c r="SFD10" s="63"/>
      <c r="SFE10" s="298"/>
      <c r="SFF10" s="299"/>
      <c r="SFG10" s="81"/>
      <c r="SFH10" s="63"/>
      <c r="SFI10" s="298"/>
      <c r="SFJ10" s="299"/>
      <c r="SFK10" s="81"/>
      <c r="SFL10" s="63"/>
      <c r="SFM10" s="298"/>
      <c r="SFN10" s="299"/>
      <c r="SFO10" s="81"/>
      <c r="SFP10" s="63"/>
      <c r="SFQ10" s="298"/>
      <c r="SFR10" s="299"/>
      <c r="SFS10" s="81"/>
      <c r="SFT10" s="63"/>
      <c r="SFU10" s="298"/>
      <c r="SFV10" s="299"/>
      <c r="SFW10" s="81"/>
      <c r="SFX10" s="63"/>
      <c r="SFY10" s="298"/>
      <c r="SFZ10" s="299"/>
      <c r="SGA10" s="81"/>
      <c r="SGB10" s="63"/>
      <c r="SGC10" s="298"/>
      <c r="SGD10" s="299"/>
      <c r="SGE10" s="81"/>
      <c r="SGF10" s="63"/>
      <c r="SGG10" s="298"/>
      <c r="SGH10" s="299"/>
      <c r="SGI10" s="81"/>
      <c r="SGJ10" s="63"/>
      <c r="SGK10" s="298"/>
      <c r="SGL10" s="299"/>
      <c r="SGM10" s="81"/>
      <c r="SGN10" s="63"/>
      <c r="SGO10" s="298"/>
      <c r="SGP10" s="299"/>
      <c r="SGQ10" s="81"/>
      <c r="SGR10" s="63"/>
      <c r="SGS10" s="298"/>
      <c r="SGT10" s="299"/>
      <c r="SGU10" s="81"/>
      <c r="SGV10" s="63"/>
      <c r="SGW10" s="298"/>
      <c r="SGX10" s="299"/>
      <c r="SGY10" s="81"/>
      <c r="SGZ10" s="63"/>
      <c r="SHA10" s="298"/>
      <c r="SHB10" s="299"/>
      <c r="SHC10" s="81"/>
      <c r="SHD10" s="63"/>
      <c r="SHE10" s="298"/>
      <c r="SHF10" s="299"/>
      <c r="SHG10" s="81"/>
      <c r="SHH10" s="63"/>
      <c r="SHI10" s="298"/>
      <c r="SHJ10" s="299"/>
      <c r="SHK10" s="81"/>
      <c r="SHL10" s="63"/>
      <c r="SHM10" s="298"/>
      <c r="SHN10" s="299"/>
      <c r="SHO10" s="81"/>
      <c r="SHP10" s="63"/>
      <c r="SHQ10" s="298"/>
      <c r="SHR10" s="299"/>
      <c r="SHS10" s="81"/>
      <c r="SHT10" s="63"/>
      <c r="SHU10" s="298"/>
      <c r="SHV10" s="299"/>
      <c r="SHW10" s="81"/>
      <c r="SHX10" s="63"/>
      <c r="SHY10" s="298"/>
      <c r="SHZ10" s="299"/>
      <c r="SIA10" s="81"/>
      <c r="SIB10" s="63"/>
      <c r="SIC10" s="298"/>
      <c r="SID10" s="299"/>
      <c r="SIE10" s="81"/>
      <c r="SIF10" s="63"/>
      <c r="SIG10" s="298"/>
      <c r="SIH10" s="299"/>
      <c r="SII10" s="81"/>
      <c r="SIJ10" s="63"/>
      <c r="SIK10" s="298"/>
      <c r="SIL10" s="299"/>
      <c r="SIM10" s="81"/>
      <c r="SIN10" s="63"/>
      <c r="SIO10" s="298"/>
      <c r="SIP10" s="299"/>
      <c r="SIQ10" s="81"/>
      <c r="SIR10" s="63"/>
      <c r="SIS10" s="298"/>
      <c r="SIT10" s="299"/>
      <c r="SIU10" s="81"/>
      <c r="SIV10" s="63"/>
      <c r="SIW10" s="298"/>
      <c r="SIX10" s="299"/>
      <c r="SIY10" s="81"/>
      <c r="SIZ10" s="63"/>
      <c r="SJA10" s="298"/>
      <c r="SJB10" s="299"/>
      <c r="SJC10" s="81"/>
      <c r="SJD10" s="63"/>
      <c r="SJE10" s="298"/>
      <c r="SJF10" s="299"/>
      <c r="SJG10" s="81"/>
      <c r="SJH10" s="63"/>
      <c r="SJI10" s="298"/>
      <c r="SJJ10" s="299"/>
      <c r="SJK10" s="81"/>
      <c r="SJL10" s="63"/>
      <c r="SJM10" s="298"/>
      <c r="SJN10" s="299"/>
      <c r="SJO10" s="81"/>
      <c r="SJP10" s="63"/>
      <c r="SJQ10" s="298"/>
      <c r="SJR10" s="299"/>
      <c r="SJS10" s="81"/>
      <c r="SJT10" s="63"/>
      <c r="SJU10" s="298"/>
      <c r="SJV10" s="299"/>
      <c r="SJW10" s="81"/>
      <c r="SJX10" s="63"/>
      <c r="SJY10" s="298"/>
      <c r="SJZ10" s="299"/>
      <c r="SKA10" s="81"/>
      <c r="SKB10" s="63"/>
      <c r="SKC10" s="298"/>
      <c r="SKD10" s="299"/>
      <c r="SKE10" s="81"/>
      <c r="SKF10" s="63"/>
      <c r="SKG10" s="298"/>
      <c r="SKH10" s="299"/>
      <c r="SKI10" s="81"/>
      <c r="SKJ10" s="63"/>
      <c r="SKK10" s="298"/>
      <c r="SKL10" s="299"/>
      <c r="SKM10" s="81"/>
      <c r="SKN10" s="63"/>
      <c r="SKO10" s="298"/>
      <c r="SKP10" s="299"/>
      <c r="SKQ10" s="81"/>
      <c r="SKR10" s="63"/>
      <c r="SKS10" s="298"/>
      <c r="SKT10" s="299"/>
      <c r="SKU10" s="81"/>
      <c r="SKV10" s="63"/>
      <c r="SKW10" s="298"/>
      <c r="SKX10" s="299"/>
      <c r="SKY10" s="81"/>
      <c r="SKZ10" s="63"/>
      <c r="SLA10" s="298"/>
      <c r="SLB10" s="299"/>
      <c r="SLC10" s="81"/>
      <c r="SLD10" s="63"/>
      <c r="SLE10" s="298"/>
      <c r="SLF10" s="299"/>
      <c r="SLG10" s="81"/>
      <c r="SLH10" s="63"/>
      <c r="SLI10" s="298"/>
      <c r="SLJ10" s="299"/>
      <c r="SLK10" s="81"/>
      <c r="SLL10" s="63"/>
      <c r="SLM10" s="298"/>
      <c r="SLN10" s="299"/>
      <c r="SLO10" s="81"/>
      <c r="SLP10" s="63"/>
      <c r="SLQ10" s="298"/>
      <c r="SLR10" s="299"/>
      <c r="SLS10" s="81"/>
      <c r="SLT10" s="63"/>
      <c r="SLU10" s="298"/>
      <c r="SLV10" s="299"/>
      <c r="SLW10" s="81"/>
      <c r="SLX10" s="63"/>
      <c r="SLY10" s="298"/>
      <c r="SLZ10" s="299"/>
      <c r="SMA10" s="81"/>
      <c r="SMB10" s="63"/>
      <c r="SMC10" s="298"/>
      <c r="SMD10" s="299"/>
      <c r="SME10" s="81"/>
      <c r="SMF10" s="63"/>
      <c r="SMG10" s="298"/>
      <c r="SMH10" s="299"/>
      <c r="SMI10" s="81"/>
      <c r="SMJ10" s="63"/>
      <c r="SMK10" s="298"/>
      <c r="SML10" s="299"/>
      <c r="SMM10" s="81"/>
      <c r="SMN10" s="63"/>
      <c r="SMO10" s="298"/>
      <c r="SMP10" s="299"/>
      <c r="SMQ10" s="81"/>
      <c r="SMR10" s="63"/>
      <c r="SMS10" s="298"/>
      <c r="SMT10" s="299"/>
      <c r="SMU10" s="81"/>
      <c r="SMV10" s="63"/>
      <c r="SMW10" s="298"/>
      <c r="SMX10" s="299"/>
      <c r="SMY10" s="81"/>
      <c r="SMZ10" s="63"/>
      <c r="SNA10" s="298"/>
      <c r="SNB10" s="299"/>
      <c r="SNC10" s="81"/>
      <c r="SND10" s="63"/>
      <c r="SNE10" s="298"/>
      <c r="SNF10" s="299"/>
      <c r="SNG10" s="81"/>
      <c r="SNH10" s="63"/>
      <c r="SNI10" s="298"/>
      <c r="SNJ10" s="299"/>
      <c r="SNK10" s="81"/>
      <c r="SNL10" s="63"/>
      <c r="SNM10" s="298"/>
      <c r="SNN10" s="299"/>
      <c r="SNO10" s="81"/>
      <c r="SNP10" s="63"/>
      <c r="SNQ10" s="298"/>
      <c r="SNR10" s="299"/>
      <c r="SNS10" s="81"/>
      <c r="SNT10" s="63"/>
      <c r="SNU10" s="298"/>
      <c r="SNV10" s="299"/>
      <c r="SNW10" s="81"/>
      <c r="SNX10" s="63"/>
      <c r="SNY10" s="298"/>
      <c r="SNZ10" s="299"/>
      <c r="SOA10" s="81"/>
      <c r="SOB10" s="63"/>
      <c r="SOC10" s="298"/>
      <c r="SOD10" s="299"/>
      <c r="SOE10" s="81"/>
      <c r="SOF10" s="63"/>
      <c r="SOG10" s="298"/>
      <c r="SOH10" s="299"/>
      <c r="SOI10" s="81"/>
      <c r="SOJ10" s="63"/>
      <c r="SOK10" s="298"/>
      <c r="SOL10" s="299"/>
      <c r="SOM10" s="81"/>
      <c r="SON10" s="63"/>
      <c r="SOO10" s="298"/>
      <c r="SOP10" s="299"/>
      <c r="SOQ10" s="81"/>
      <c r="SOR10" s="63"/>
      <c r="SOS10" s="298"/>
      <c r="SOT10" s="299"/>
      <c r="SOU10" s="81"/>
      <c r="SOV10" s="63"/>
      <c r="SOW10" s="298"/>
      <c r="SOX10" s="299"/>
      <c r="SOY10" s="81"/>
      <c r="SOZ10" s="63"/>
      <c r="SPA10" s="298"/>
      <c r="SPB10" s="299"/>
      <c r="SPC10" s="81"/>
      <c r="SPD10" s="63"/>
      <c r="SPE10" s="298"/>
      <c r="SPF10" s="299"/>
      <c r="SPG10" s="81"/>
      <c r="SPH10" s="63"/>
      <c r="SPI10" s="298"/>
      <c r="SPJ10" s="299"/>
      <c r="SPK10" s="81"/>
      <c r="SPL10" s="63"/>
      <c r="SPM10" s="298"/>
      <c r="SPN10" s="299"/>
      <c r="SPO10" s="81"/>
      <c r="SPP10" s="63"/>
      <c r="SPQ10" s="298"/>
      <c r="SPR10" s="299"/>
      <c r="SPS10" s="81"/>
      <c r="SPT10" s="63"/>
      <c r="SPU10" s="298"/>
      <c r="SPV10" s="299"/>
      <c r="SPW10" s="81"/>
      <c r="SPX10" s="63"/>
      <c r="SPY10" s="298"/>
      <c r="SPZ10" s="299"/>
      <c r="SQA10" s="81"/>
      <c r="SQB10" s="63"/>
      <c r="SQC10" s="298"/>
      <c r="SQD10" s="299"/>
      <c r="SQE10" s="81"/>
      <c r="SQF10" s="63"/>
      <c r="SQG10" s="298"/>
      <c r="SQH10" s="299"/>
      <c r="SQI10" s="81"/>
      <c r="SQJ10" s="63"/>
      <c r="SQK10" s="298"/>
      <c r="SQL10" s="299"/>
      <c r="SQM10" s="81"/>
      <c r="SQN10" s="63"/>
      <c r="SQO10" s="298"/>
      <c r="SQP10" s="299"/>
      <c r="SQQ10" s="81"/>
      <c r="SQR10" s="63"/>
      <c r="SQS10" s="298"/>
      <c r="SQT10" s="299"/>
      <c r="SQU10" s="81"/>
      <c r="SQV10" s="63"/>
      <c r="SQW10" s="298"/>
      <c r="SQX10" s="299"/>
      <c r="SQY10" s="81"/>
      <c r="SQZ10" s="63"/>
      <c r="SRA10" s="298"/>
      <c r="SRB10" s="299"/>
      <c r="SRC10" s="81"/>
      <c r="SRD10" s="63"/>
      <c r="SRE10" s="298"/>
      <c r="SRF10" s="299"/>
      <c r="SRG10" s="81"/>
      <c r="SRH10" s="63"/>
      <c r="SRI10" s="298"/>
      <c r="SRJ10" s="299"/>
      <c r="SRK10" s="81"/>
      <c r="SRL10" s="63"/>
      <c r="SRM10" s="298"/>
      <c r="SRN10" s="299"/>
      <c r="SRO10" s="81"/>
      <c r="SRP10" s="63"/>
      <c r="SRQ10" s="298"/>
      <c r="SRR10" s="299"/>
      <c r="SRS10" s="81"/>
      <c r="SRT10" s="63"/>
      <c r="SRU10" s="298"/>
      <c r="SRV10" s="299"/>
      <c r="SRW10" s="81"/>
      <c r="SRX10" s="63"/>
      <c r="SRY10" s="298"/>
      <c r="SRZ10" s="299"/>
      <c r="SSA10" s="81"/>
      <c r="SSB10" s="63"/>
      <c r="SSC10" s="298"/>
      <c r="SSD10" s="299"/>
      <c r="SSE10" s="81"/>
      <c r="SSF10" s="63"/>
      <c r="SSG10" s="298"/>
      <c r="SSH10" s="299"/>
      <c r="SSI10" s="81"/>
      <c r="SSJ10" s="63"/>
      <c r="SSK10" s="298"/>
      <c r="SSL10" s="299"/>
      <c r="SSM10" s="81"/>
      <c r="SSN10" s="63"/>
      <c r="SSO10" s="298"/>
      <c r="SSP10" s="299"/>
      <c r="SSQ10" s="81"/>
      <c r="SSR10" s="63"/>
      <c r="SSS10" s="298"/>
      <c r="SST10" s="299"/>
      <c r="SSU10" s="81"/>
      <c r="SSV10" s="63"/>
      <c r="SSW10" s="298"/>
      <c r="SSX10" s="299"/>
      <c r="SSY10" s="81"/>
      <c r="SSZ10" s="63"/>
      <c r="STA10" s="298"/>
      <c r="STB10" s="299"/>
      <c r="STC10" s="81"/>
      <c r="STD10" s="63"/>
      <c r="STE10" s="298"/>
      <c r="STF10" s="299"/>
      <c r="STG10" s="81"/>
      <c r="STH10" s="63"/>
      <c r="STI10" s="298"/>
      <c r="STJ10" s="299"/>
      <c r="STK10" s="81"/>
      <c r="STL10" s="63"/>
      <c r="STM10" s="298"/>
      <c r="STN10" s="299"/>
      <c r="STO10" s="81"/>
      <c r="STP10" s="63"/>
      <c r="STQ10" s="298"/>
      <c r="STR10" s="299"/>
      <c r="STS10" s="81"/>
      <c r="STT10" s="63"/>
      <c r="STU10" s="298"/>
      <c r="STV10" s="299"/>
      <c r="STW10" s="81"/>
      <c r="STX10" s="63"/>
      <c r="STY10" s="298"/>
      <c r="STZ10" s="299"/>
      <c r="SUA10" s="81"/>
      <c r="SUB10" s="63"/>
      <c r="SUC10" s="298"/>
      <c r="SUD10" s="299"/>
      <c r="SUE10" s="81"/>
      <c r="SUF10" s="63"/>
      <c r="SUG10" s="298"/>
      <c r="SUH10" s="299"/>
      <c r="SUI10" s="81"/>
      <c r="SUJ10" s="63"/>
      <c r="SUK10" s="298"/>
      <c r="SUL10" s="299"/>
      <c r="SUM10" s="81"/>
      <c r="SUN10" s="63"/>
      <c r="SUO10" s="298"/>
      <c r="SUP10" s="299"/>
      <c r="SUQ10" s="81"/>
      <c r="SUR10" s="63"/>
      <c r="SUS10" s="298"/>
      <c r="SUT10" s="299"/>
      <c r="SUU10" s="81"/>
      <c r="SUV10" s="63"/>
      <c r="SUW10" s="298"/>
      <c r="SUX10" s="299"/>
      <c r="SUY10" s="81"/>
      <c r="SUZ10" s="63"/>
      <c r="SVA10" s="298"/>
      <c r="SVB10" s="299"/>
      <c r="SVC10" s="81"/>
      <c r="SVD10" s="63"/>
      <c r="SVE10" s="298"/>
      <c r="SVF10" s="299"/>
      <c r="SVG10" s="81"/>
      <c r="SVH10" s="63"/>
      <c r="SVI10" s="298"/>
      <c r="SVJ10" s="299"/>
      <c r="SVK10" s="81"/>
      <c r="SVL10" s="63"/>
      <c r="SVM10" s="298"/>
      <c r="SVN10" s="299"/>
      <c r="SVO10" s="81"/>
      <c r="SVP10" s="63"/>
      <c r="SVQ10" s="298"/>
      <c r="SVR10" s="299"/>
      <c r="SVS10" s="81"/>
      <c r="SVT10" s="63"/>
      <c r="SVU10" s="298"/>
      <c r="SVV10" s="299"/>
      <c r="SVW10" s="81"/>
      <c r="SVX10" s="63"/>
      <c r="SVY10" s="298"/>
      <c r="SVZ10" s="299"/>
      <c r="SWA10" s="81"/>
      <c r="SWB10" s="63"/>
      <c r="SWC10" s="298"/>
      <c r="SWD10" s="299"/>
      <c r="SWE10" s="81"/>
      <c r="SWF10" s="63"/>
      <c r="SWG10" s="298"/>
      <c r="SWH10" s="299"/>
      <c r="SWI10" s="81"/>
      <c r="SWJ10" s="63"/>
      <c r="SWK10" s="298"/>
      <c r="SWL10" s="299"/>
      <c r="SWM10" s="81"/>
      <c r="SWN10" s="63"/>
      <c r="SWO10" s="298"/>
      <c r="SWP10" s="299"/>
      <c r="SWQ10" s="81"/>
      <c r="SWR10" s="63"/>
      <c r="SWS10" s="298"/>
      <c r="SWT10" s="299"/>
      <c r="SWU10" s="81"/>
      <c r="SWV10" s="63"/>
      <c r="SWW10" s="298"/>
      <c r="SWX10" s="299"/>
      <c r="SWY10" s="81"/>
      <c r="SWZ10" s="63"/>
      <c r="SXA10" s="298"/>
      <c r="SXB10" s="299"/>
      <c r="SXC10" s="81"/>
      <c r="SXD10" s="63"/>
      <c r="SXE10" s="298"/>
      <c r="SXF10" s="299"/>
      <c r="SXG10" s="81"/>
      <c r="SXH10" s="63"/>
      <c r="SXI10" s="298"/>
      <c r="SXJ10" s="299"/>
      <c r="SXK10" s="81"/>
      <c r="SXL10" s="63"/>
      <c r="SXM10" s="298"/>
      <c r="SXN10" s="299"/>
      <c r="SXO10" s="81"/>
      <c r="SXP10" s="63"/>
      <c r="SXQ10" s="298"/>
      <c r="SXR10" s="299"/>
      <c r="SXS10" s="81"/>
      <c r="SXT10" s="63"/>
      <c r="SXU10" s="298"/>
      <c r="SXV10" s="299"/>
      <c r="SXW10" s="81"/>
      <c r="SXX10" s="63"/>
      <c r="SXY10" s="298"/>
      <c r="SXZ10" s="299"/>
      <c r="SYA10" s="81"/>
      <c r="SYB10" s="63"/>
      <c r="SYC10" s="298"/>
      <c r="SYD10" s="299"/>
      <c r="SYE10" s="81"/>
      <c r="SYF10" s="63"/>
      <c r="SYG10" s="298"/>
      <c r="SYH10" s="299"/>
      <c r="SYI10" s="81"/>
      <c r="SYJ10" s="63"/>
      <c r="SYK10" s="298"/>
      <c r="SYL10" s="299"/>
      <c r="SYM10" s="81"/>
      <c r="SYN10" s="63"/>
      <c r="SYO10" s="298"/>
      <c r="SYP10" s="299"/>
      <c r="SYQ10" s="81"/>
      <c r="SYR10" s="63"/>
      <c r="SYS10" s="298"/>
      <c r="SYT10" s="299"/>
      <c r="SYU10" s="81"/>
      <c r="SYV10" s="63"/>
      <c r="SYW10" s="298"/>
      <c r="SYX10" s="299"/>
      <c r="SYY10" s="81"/>
      <c r="SYZ10" s="63"/>
      <c r="SZA10" s="298"/>
      <c r="SZB10" s="299"/>
      <c r="SZC10" s="81"/>
      <c r="SZD10" s="63"/>
      <c r="SZE10" s="298"/>
      <c r="SZF10" s="299"/>
      <c r="SZG10" s="81"/>
      <c r="SZH10" s="63"/>
      <c r="SZI10" s="298"/>
      <c r="SZJ10" s="299"/>
      <c r="SZK10" s="81"/>
      <c r="SZL10" s="63"/>
      <c r="SZM10" s="298"/>
      <c r="SZN10" s="299"/>
      <c r="SZO10" s="81"/>
      <c r="SZP10" s="63"/>
      <c r="SZQ10" s="298"/>
      <c r="SZR10" s="299"/>
      <c r="SZS10" s="81"/>
      <c r="SZT10" s="63"/>
      <c r="SZU10" s="298"/>
      <c r="SZV10" s="299"/>
      <c r="SZW10" s="81"/>
      <c r="SZX10" s="63"/>
      <c r="SZY10" s="298"/>
      <c r="SZZ10" s="299"/>
      <c r="TAA10" s="81"/>
      <c r="TAB10" s="63"/>
      <c r="TAC10" s="298"/>
      <c r="TAD10" s="299"/>
      <c r="TAE10" s="81"/>
      <c r="TAF10" s="63"/>
      <c r="TAG10" s="298"/>
      <c r="TAH10" s="299"/>
      <c r="TAI10" s="81"/>
      <c r="TAJ10" s="63"/>
      <c r="TAK10" s="298"/>
      <c r="TAL10" s="299"/>
      <c r="TAM10" s="81"/>
      <c r="TAN10" s="63"/>
      <c r="TAO10" s="298"/>
      <c r="TAP10" s="299"/>
      <c r="TAQ10" s="81"/>
      <c r="TAR10" s="63"/>
      <c r="TAS10" s="298"/>
      <c r="TAT10" s="299"/>
      <c r="TAU10" s="81"/>
      <c r="TAV10" s="63"/>
      <c r="TAW10" s="298"/>
      <c r="TAX10" s="299"/>
      <c r="TAY10" s="81"/>
      <c r="TAZ10" s="63"/>
      <c r="TBA10" s="298"/>
      <c r="TBB10" s="299"/>
      <c r="TBC10" s="81"/>
      <c r="TBD10" s="63"/>
      <c r="TBE10" s="298"/>
      <c r="TBF10" s="299"/>
      <c r="TBG10" s="81"/>
      <c r="TBH10" s="63"/>
      <c r="TBI10" s="298"/>
      <c r="TBJ10" s="299"/>
      <c r="TBK10" s="81"/>
      <c r="TBL10" s="63"/>
      <c r="TBM10" s="298"/>
      <c r="TBN10" s="299"/>
      <c r="TBO10" s="81"/>
      <c r="TBP10" s="63"/>
      <c r="TBQ10" s="298"/>
      <c r="TBR10" s="299"/>
      <c r="TBS10" s="81"/>
      <c r="TBT10" s="63"/>
      <c r="TBU10" s="298"/>
      <c r="TBV10" s="299"/>
      <c r="TBW10" s="81"/>
      <c r="TBX10" s="63"/>
      <c r="TBY10" s="298"/>
      <c r="TBZ10" s="299"/>
      <c r="TCA10" s="81"/>
      <c r="TCB10" s="63"/>
      <c r="TCC10" s="298"/>
      <c r="TCD10" s="299"/>
      <c r="TCE10" s="81"/>
      <c r="TCF10" s="63"/>
      <c r="TCG10" s="298"/>
      <c r="TCH10" s="299"/>
      <c r="TCI10" s="81"/>
      <c r="TCJ10" s="63"/>
      <c r="TCK10" s="298"/>
      <c r="TCL10" s="299"/>
      <c r="TCM10" s="81"/>
      <c r="TCN10" s="63"/>
      <c r="TCO10" s="298"/>
      <c r="TCP10" s="299"/>
      <c r="TCQ10" s="81"/>
      <c r="TCR10" s="63"/>
      <c r="TCS10" s="298"/>
      <c r="TCT10" s="299"/>
      <c r="TCU10" s="81"/>
      <c r="TCV10" s="63"/>
      <c r="TCW10" s="298"/>
      <c r="TCX10" s="299"/>
      <c r="TCY10" s="81"/>
      <c r="TCZ10" s="63"/>
      <c r="TDA10" s="298"/>
      <c r="TDB10" s="299"/>
      <c r="TDC10" s="81"/>
      <c r="TDD10" s="63"/>
      <c r="TDE10" s="298"/>
      <c r="TDF10" s="299"/>
      <c r="TDG10" s="81"/>
      <c r="TDH10" s="63"/>
      <c r="TDI10" s="298"/>
      <c r="TDJ10" s="299"/>
      <c r="TDK10" s="81"/>
      <c r="TDL10" s="63"/>
      <c r="TDM10" s="298"/>
      <c r="TDN10" s="299"/>
      <c r="TDO10" s="81"/>
      <c r="TDP10" s="63"/>
      <c r="TDQ10" s="298"/>
      <c r="TDR10" s="299"/>
      <c r="TDS10" s="81"/>
      <c r="TDT10" s="63"/>
      <c r="TDU10" s="298"/>
      <c r="TDV10" s="299"/>
      <c r="TDW10" s="81"/>
      <c r="TDX10" s="63"/>
      <c r="TDY10" s="298"/>
      <c r="TDZ10" s="299"/>
      <c r="TEA10" s="81"/>
      <c r="TEB10" s="63"/>
      <c r="TEC10" s="298"/>
      <c r="TED10" s="299"/>
      <c r="TEE10" s="81"/>
      <c r="TEF10" s="63"/>
      <c r="TEG10" s="298"/>
      <c r="TEH10" s="299"/>
      <c r="TEI10" s="81"/>
      <c r="TEJ10" s="63"/>
      <c r="TEK10" s="298"/>
      <c r="TEL10" s="299"/>
      <c r="TEM10" s="81"/>
      <c r="TEN10" s="63"/>
      <c r="TEO10" s="298"/>
      <c r="TEP10" s="299"/>
      <c r="TEQ10" s="81"/>
      <c r="TER10" s="63"/>
      <c r="TES10" s="298"/>
      <c r="TET10" s="299"/>
      <c r="TEU10" s="81"/>
      <c r="TEV10" s="63"/>
      <c r="TEW10" s="298"/>
      <c r="TEX10" s="299"/>
      <c r="TEY10" s="81"/>
      <c r="TEZ10" s="63"/>
      <c r="TFA10" s="298"/>
      <c r="TFB10" s="299"/>
      <c r="TFC10" s="81"/>
      <c r="TFD10" s="63"/>
      <c r="TFE10" s="298"/>
      <c r="TFF10" s="299"/>
      <c r="TFG10" s="81"/>
      <c r="TFH10" s="63"/>
      <c r="TFI10" s="298"/>
      <c r="TFJ10" s="299"/>
      <c r="TFK10" s="81"/>
      <c r="TFL10" s="63"/>
      <c r="TFM10" s="298"/>
      <c r="TFN10" s="299"/>
      <c r="TFO10" s="81"/>
      <c r="TFP10" s="63"/>
      <c r="TFQ10" s="298"/>
      <c r="TFR10" s="299"/>
      <c r="TFS10" s="81"/>
      <c r="TFT10" s="63"/>
      <c r="TFU10" s="298"/>
      <c r="TFV10" s="299"/>
      <c r="TFW10" s="81"/>
      <c r="TFX10" s="63"/>
      <c r="TFY10" s="298"/>
      <c r="TFZ10" s="299"/>
      <c r="TGA10" s="81"/>
      <c r="TGB10" s="63"/>
      <c r="TGC10" s="298"/>
      <c r="TGD10" s="299"/>
      <c r="TGE10" s="81"/>
      <c r="TGF10" s="63"/>
      <c r="TGG10" s="298"/>
      <c r="TGH10" s="299"/>
      <c r="TGI10" s="81"/>
      <c r="TGJ10" s="63"/>
      <c r="TGK10" s="298"/>
      <c r="TGL10" s="299"/>
      <c r="TGM10" s="81"/>
      <c r="TGN10" s="63"/>
      <c r="TGO10" s="298"/>
      <c r="TGP10" s="299"/>
      <c r="TGQ10" s="81"/>
      <c r="TGR10" s="63"/>
      <c r="TGS10" s="298"/>
      <c r="TGT10" s="299"/>
      <c r="TGU10" s="81"/>
      <c r="TGV10" s="63"/>
      <c r="TGW10" s="298"/>
      <c r="TGX10" s="299"/>
      <c r="TGY10" s="81"/>
      <c r="TGZ10" s="63"/>
      <c r="THA10" s="298"/>
      <c r="THB10" s="299"/>
      <c r="THC10" s="81"/>
      <c r="THD10" s="63"/>
      <c r="THE10" s="298"/>
      <c r="THF10" s="299"/>
      <c r="THG10" s="81"/>
      <c r="THH10" s="63"/>
      <c r="THI10" s="298"/>
      <c r="THJ10" s="299"/>
      <c r="THK10" s="81"/>
      <c r="THL10" s="63"/>
      <c r="THM10" s="298"/>
      <c r="THN10" s="299"/>
      <c r="THO10" s="81"/>
      <c r="THP10" s="63"/>
      <c r="THQ10" s="298"/>
      <c r="THR10" s="299"/>
      <c r="THS10" s="81"/>
      <c r="THT10" s="63"/>
      <c r="THU10" s="298"/>
      <c r="THV10" s="299"/>
      <c r="THW10" s="81"/>
      <c r="THX10" s="63"/>
      <c r="THY10" s="298"/>
      <c r="THZ10" s="299"/>
      <c r="TIA10" s="81"/>
      <c r="TIB10" s="63"/>
      <c r="TIC10" s="298"/>
      <c r="TID10" s="299"/>
      <c r="TIE10" s="81"/>
      <c r="TIF10" s="63"/>
      <c r="TIG10" s="298"/>
      <c r="TIH10" s="299"/>
      <c r="TII10" s="81"/>
      <c r="TIJ10" s="63"/>
      <c r="TIK10" s="298"/>
      <c r="TIL10" s="299"/>
      <c r="TIM10" s="81"/>
      <c r="TIN10" s="63"/>
      <c r="TIO10" s="298"/>
      <c r="TIP10" s="299"/>
      <c r="TIQ10" s="81"/>
      <c r="TIR10" s="63"/>
      <c r="TIS10" s="298"/>
      <c r="TIT10" s="299"/>
      <c r="TIU10" s="81"/>
      <c r="TIV10" s="63"/>
      <c r="TIW10" s="298"/>
      <c r="TIX10" s="299"/>
      <c r="TIY10" s="81"/>
      <c r="TIZ10" s="63"/>
      <c r="TJA10" s="298"/>
      <c r="TJB10" s="299"/>
      <c r="TJC10" s="81"/>
      <c r="TJD10" s="63"/>
      <c r="TJE10" s="298"/>
      <c r="TJF10" s="299"/>
      <c r="TJG10" s="81"/>
      <c r="TJH10" s="63"/>
      <c r="TJI10" s="298"/>
      <c r="TJJ10" s="299"/>
      <c r="TJK10" s="81"/>
      <c r="TJL10" s="63"/>
      <c r="TJM10" s="298"/>
      <c r="TJN10" s="299"/>
      <c r="TJO10" s="81"/>
      <c r="TJP10" s="63"/>
      <c r="TJQ10" s="298"/>
      <c r="TJR10" s="299"/>
      <c r="TJS10" s="81"/>
      <c r="TJT10" s="63"/>
      <c r="TJU10" s="298"/>
      <c r="TJV10" s="299"/>
      <c r="TJW10" s="81"/>
      <c r="TJX10" s="63"/>
      <c r="TJY10" s="298"/>
      <c r="TJZ10" s="299"/>
      <c r="TKA10" s="81"/>
      <c r="TKB10" s="63"/>
      <c r="TKC10" s="298"/>
      <c r="TKD10" s="299"/>
      <c r="TKE10" s="81"/>
      <c r="TKF10" s="63"/>
      <c r="TKG10" s="298"/>
      <c r="TKH10" s="299"/>
      <c r="TKI10" s="81"/>
      <c r="TKJ10" s="63"/>
      <c r="TKK10" s="298"/>
      <c r="TKL10" s="299"/>
      <c r="TKM10" s="81"/>
      <c r="TKN10" s="63"/>
      <c r="TKO10" s="298"/>
      <c r="TKP10" s="299"/>
      <c r="TKQ10" s="81"/>
      <c r="TKR10" s="63"/>
      <c r="TKS10" s="298"/>
      <c r="TKT10" s="299"/>
      <c r="TKU10" s="81"/>
      <c r="TKV10" s="63"/>
      <c r="TKW10" s="298"/>
      <c r="TKX10" s="299"/>
      <c r="TKY10" s="81"/>
      <c r="TKZ10" s="63"/>
      <c r="TLA10" s="298"/>
      <c r="TLB10" s="299"/>
      <c r="TLC10" s="81"/>
      <c r="TLD10" s="63"/>
      <c r="TLE10" s="298"/>
      <c r="TLF10" s="299"/>
      <c r="TLG10" s="81"/>
      <c r="TLH10" s="63"/>
      <c r="TLI10" s="298"/>
      <c r="TLJ10" s="299"/>
      <c r="TLK10" s="81"/>
      <c r="TLL10" s="63"/>
      <c r="TLM10" s="298"/>
      <c r="TLN10" s="299"/>
      <c r="TLO10" s="81"/>
      <c r="TLP10" s="63"/>
      <c r="TLQ10" s="298"/>
      <c r="TLR10" s="299"/>
      <c r="TLS10" s="81"/>
      <c r="TLT10" s="63"/>
      <c r="TLU10" s="298"/>
      <c r="TLV10" s="299"/>
      <c r="TLW10" s="81"/>
      <c r="TLX10" s="63"/>
      <c r="TLY10" s="298"/>
      <c r="TLZ10" s="299"/>
      <c r="TMA10" s="81"/>
      <c r="TMB10" s="63"/>
      <c r="TMC10" s="298"/>
      <c r="TMD10" s="299"/>
      <c r="TME10" s="81"/>
      <c r="TMF10" s="63"/>
      <c r="TMG10" s="298"/>
      <c r="TMH10" s="299"/>
      <c r="TMI10" s="81"/>
      <c r="TMJ10" s="63"/>
      <c r="TMK10" s="298"/>
      <c r="TML10" s="299"/>
      <c r="TMM10" s="81"/>
      <c r="TMN10" s="63"/>
      <c r="TMO10" s="298"/>
      <c r="TMP10" s="299"/>
      <c r="TMQ10" s="81"/>
      <c r="TMR10" s="63"/>
      <c r="TMS10" s="298"/>
      <c r="TMT10" s="299"/>
      <c r="TMU10" s="81"/>
      <c r="TMV10" s="63"/>
      <c r="TMW10" s="298"/>
      <c r="TMX10" s="299"/>
      <c r="TMY10" s="81"/>
      <c r="TMZ10" s="63"/>
      <c r="TNA10" s="298"/>
      <c r="TNB10" s="299"/>
      <c r="TNC10" s="81"/>
      <c r="TND10" s="63"/>
      <c r="TNE10" s="298"/>
      <c r="TNF10" s="299"/>
      <c r="TNG10" s="81"/>
      <c r="TNH10" s="63"/>
      <c r="TNI10" s="298"/>
      <c r="TNJ10" s="299"/>
      <c r="TNK10" s="81"/>
      <c r="TNL10" s="63"/>
      <c r="TNM10" s="298"/>
      <c r="TNN10" s="299"/>
      <c r="TNO10" s="81"/>
      <c r="TNP10" s="63"/>
      <c r="TNQ10" s="298"/>
      <c r="TNR10" s="299"/>
      <c r="TNS10" s="81"/>
      <c r="TNT10" s="63"/>
      <c r="TNU10" s="298"/>
      <c r="TNV10" s="299"/>
      <c r="TNW10" s="81"/>
      <c r="TNX10" s="63"/>
      <c r="TNY10" s="298"/>
      <c r="TNZ10" s="299"/>
      <c r="TOA10" s="81"/>
      <c r="TOB10" s="63"/>
      <c r="TOC10" s="298"/>
      <c r="TOD10" s="299"/>
      <c r="TOE10" s="81"/>
      <c r="TOF10" s="63"/>
      <c r="TOG10" s="298"/>
      <c r="TOH10" s="299"/>
      <c r="TOI10" s="81"/>
      <c r="TOJ10" s="63"/>
      <c r="TOK10" s="298"/>
      <c r="TOL10" s="299"/>
      <c r="TOM10" s="81"/>
      <c r="TON10" s="63"/>
      <c r="TOO10" s="298"/>
      <c r="TOP10" s="299"/>
      <c r="TOQ10" s="81"/>
      <c r="TOR10" s="63"/>
      <c r="TOS10" s="298"/>
      <c r="TOT10" s="299"/>
      <c r="TOU10" s="81"/>
      <c r="TOV10" s="63"/>
      <c r="TOW10" s="298"/>
      <c r="TOX10" s="299"/>
      <c r="TOY10" s="81"/>
      <c r="TOZ10" s="63"/>
      <c r="TPA10" s="298"/>
      <c r="TPB10" s="299"/>
      <c r="TPC10" s="81"/>
      <c r="TPD10" s="63"/>
      <c r="TPE10" s="298"/>
      <c r="TPF10" s="299"/>
      <c r="TPG10" s="81"/>
      <c r="TPH10" s="63"/>
      <c r="TPI10" s="298"/>
      <c r="TPJ10" s="299"/>
      <c r="TPK10" s="81"/>
      <c r="TPL10" s="63"/>
      <c r="TPM10" s="298"/>
      <c r="TPN10" s="299"/>
      <c r="TPO10" s="81"/>
      <c r="TPP10" s="63"/>
      <c r="TPQ10" s="298"/>
      <c r="TPR10" s="299"/>
      <c r="TPS10" s="81"/>
      <c r="TPT10" s="63"/>
      <c r="TPU10" s="298"/>
      <c r="TPV10" s="299"/>
      <c r="TPW10" s="81"/>
      <c r="TPX10" s="63"/>
      <c r="TPY10" s="298"/>
      <c r="TPZ10" s="299"/>
      <c r="TQA10" s="81"/>
      <c r="TQB10" s="63"/>
      <c r="TQC10" s="298"/>
      <c r="TQD10" s="299"/>
      <c r="TQE10" s="81"/>
      <c r="TQF10" s="63"/>
      <c r="TQG10" s="298"/>
      <c r="TQH10" s="299"/>
      <c r="TQI10" s="81"/>
      <c r="TQJ10" s="63"/>
      <c r="TQK10" s="298"/>
      <c r="TQL10" s="299"/>
      <c r="TQM10" s="81"/>
      <c r="TQN10" s="63"/>
      <c r="TQO10" s="298"/>
      <c r="TQP10" s="299"/>
      <c r="TQQ10" s="81"/>
      <c r="TQR10" s="63"/>
      <c r="TQS10" s="298"/>
      <c r="TQT10" s="299"/>
      <c r="TQU10" s="81"/>
      <c r="TQV10" s="63"/>
      <c r="TQW10" s="298"/>
      <c r="TQX10" s="299"/>
      <c r="TQY10" s="81"/>
      <c r="TQZ10" s="63"/>
      <c r="TRA10" s="298"/>
      <c r="TRB10" s="299"/>
      <c r="TRC10" s="81"/>
      <c r="TRD10" s="63"/>
      <c r="TRE10" s="298"/>
      <c r="TRF10" s="299"/>
      <c r="TRG10" s="81"/>
      <c r="TRH10" s="63"/>
      <c r="TRI10" s="298"/>
      <c r="TRJ10" s="299"/>
      <c r="TRK10" s="81"/>
      <c r="TRL10" s="63"/>
      <c r="TRM10" s="298"/>
      <c r="TRN10" s="299"/>
      <c r="TRO10" s="81"/>
      <c r="TRP10" s="63"/>
      <c r="TRQ10" s="298"/>
      <c r="TRR10" s="299"/>
      <c r="TRS10" s="81"/>
      <c r="TRT10" s="63"/>
      <c r="TRU10" s="298"/>
      <c r="TRV10" s="299"/>
      <c r="TRW10" s="81"/>
      <c r="TRX10" s="63"/>
      <c r="TRY10" s="298"/>
      <c r="TRZ10" s="299"/>
      <c r="TSA10" s="81"/>
      <c r="TSB10" s="63"/>
      <c r="TSC10" s="298"/>
      <c r="TSD10" s="299"/>
      <c r="TSE10" s="81"/>
      <c r="TSF10" s="63"/>
      <c r="TSG10" s="298"/>
      <c r="TSH10" s="299"/>
      <c r="TSI10" s="81"/>
      <c r="TSJ10" s="63"/>
      <c r="TSK10" s="298"/>
      <c r="TSL10" s="299"/>
      <c r="TSM10" s="81"/>
      <c r="TSN10" s="63"/>
      <c r="TSO10" s="298"/>
      <c r="TSP10" s="299"/>
      <c r="TSQ10" s="81"/>
      <c r="TSR10" s="63"/>
      <c r="TSS10" s="298"/>
      <c r="TST10" s="299"/>
      <c r="TSU10" s="81"/>
      <c r="TSV10" s="63"/>
      <c r="TSW10" s="298"/>
      <c r="TSX10" s="299"/>
      <c r="TSY10" s="81"/>
      <c r="TSZ10" s="63"/>
      <c r="TTA10" s="298"/>
      <c r="TTB10" s="299"/>
      <c r="TTC10" s="81"/>
      <c r="TTD10" s="63"/>
      <c r="TTE10" s="298"/>
      <c r="TTF10" s="299"/>
      <c r="TTG10" s="81"/>
      <c r="TTH10" s="63"/>
      <c r="TTI10" s="298"/>
      <c r="TTJ10" s="299"/>
      <c r="TTK10" s="81"/>
      <c r="TTL10" s="63"/>
      <c r="TTM10" s="298"/>
      <c r="TTN10" s="299"/>
      <c r="TTO10" s="81"/>
      <c r="TTP10" s="63"/>
      <c r="TTQ10" s="298"/>
      <c r="TTR10" s="299"/>
      <c r="TTS10" s="81"/>
      <c r="TTT10" s="63"/>
      <c r="TTU10" s="298"/>
      <c r="TTV10" s="299"/>
      <c r="TTW10" s="81"/>
      <c r="TTX10" s="63"/>
      <c r="TTY10" s="298"/>
      <c r="TTZ10" s="299"/>
      <c r="TUA10" s="81"/>
      <c r="TUB10" s="63"/>
      <c r="TUC10" s="298"/>
      <c r="TUD10" s="299"/>
      <c r="TUE10" s="81"/>
      <c r="TUF10" s="63"/>
      <c r="TUG10" s="298"/>
      <c r="TUH10" s="299"/>
      <c r="TUI10" s="81"/>
      <c r="TUJ10" s="63"/>
      <c r="TUK10" s="298"/>
      <c r="TUL10" s="299"/>
      <c r="TUM10" s="81"/>
      <c r="TUN10" s="63"/>
      <c r="TUO10" s="298"/>
      <c r="TUP10" s="299"/>
      <c r="TUQ10" s="81"/>
      <c r="TUR10" s="63"/>
      <c r="TUS10" s="298"/>
      <c r="TUT10" s="299"/>
      <c r="TUU10" s="81"/>
      <c r="TUV10" s="63"/>
      <c r="TUW10" s="298"/>
      <c r="TUX10" s="299"/>
      <c r="TUY10" s="81"/>
      <c r="TUZ10" s="63"/>
      <c r="TVA10" s="298"/>
      <c r="TVB10" s="299"/>
      <c r="TVC10" s="81"/>
      <c r="TVD10" s="63"/>
      <c r="TVE10" s="298"/>
      <c r="TVF10" s="299"/>
      <c r="TVG10" s="81"/>
      <c r="TVH10" s="63"/>
      <c r="TVI10" s="298"/>
      <c r="TVJ10" s="299"/>
      <c r="TVK10" s="81"/>
      <c r="TVL10" s="63"/>
      <c r="TVM10" s="298"/>
      <c r="TVN10" s="299"/>
      <c r="TVO10" s="81"/>
      <c r="TVP10" s="63"/>
      <c r="TVQ10" s="298"/>
      <c r="TVR10" s="299"/>
      <c r="TVS10" s="81"/>
      <c r="TVT10" s="63"/>
      <c r="TVU10" s="298"/>
      <c r="TVV10" s="299"/>
      <c r="TVW10" s="81"/>
      <c r="TVX10" s="63"/>
      <c r="TVY10" s="298"/>
      <c r="TVZ10" s="299"/>
      <c r="TWA10" s="81"/>
      <c r="TWB10" s="63"/>
      <c r="TWC10" s="298"/>
      <c r="TWD10" s="299"/>
      <c r="TWE10" s="81"/>
      <c r="TWF10" s="63"/>
      <c r="TWG10" s="298"/>
      <c r="TWH10" s="299"/>
      <c r="TWI10" s="81"/>
      <c r="TWJ10" s="63"/>
      <c r="TWK10" s="298"/>
      <c r="TWL10" s="299"/>
      <c r="TWM10" s="81"/>
      <c r="TWN10" s="63"/>
      <c r="TWO10" s="298"/>
      <c r="TWP10" s="299"/>
      <c r="TWQ10" s="81"/>
      <c r="TWR10" s="63"/>
      <c r="TWS10" s="298"/>
      <c r="TWT10" s="299"/>
      <c r="TWU10" s="81"/>
      <c r="TWV10" s="63"/>
      <c r="TWW10" s="298"/>
      <c r="TWX10" s="299"/>
      <c r="TWY10" s="81"/>
      <c r="TWZ10" s="63"/>
      <c r="TXA10" s="298"/>
      <c r="TXB10" s="299"/>
      <c r="TXC10" s="81"/>
      <c r="TXD10" s="63"/>
      <c r="TXE10" s="298"/>
      <c r="TXF10" s="299"/>
      <c r="TXG10" s="81"/>
      <c r="TXH10" s="63"/>
      <c r="TXI10" s="298"/>
      <c r="TXJ10" s="299"/>
      <c r="TXK10" s="81"/>
      <c r="TXL10" s="63"/>
      <c r="TXM10" s="298"/>
      <c r="TXN10" s="299"/>
      <c r="TXO10" s="81"/>
      <c r="TXP10" s="63"/>
      <c r="TXQ10" s="298"/>
      <c r="TXR10" s="299"/>
      <c r="TXS10" s="81"/>
      <c r="TXT10" s="63"/>
      <c r="TXU10" s="298"/>
      <c r="TXV10" s="299"/>
      <c r="TXW10" s="81"/>
      <c r="TXX10" s="63"/>
      <c r="TXY10" s="298"/>
      <c r="TXZ10" s="299"/>
      <c r="TYA10" s="81"/>
      <c r="TYB10" s="63"/>
      <c r="TYC10" s="298"/>
      <c r="TYD10" s="299"/>
      <c r="TYE10" s="81"/>
      <c r="TYF10" s="63"/>
      <c r="TYG10" s="298"/>
      <c r="TYH10" s="299"/>
      <c r="TYI10" s="81"/>
      <c r="TYJ10" s="63"/>
      <c r="TYK10" s="298"/>
      <c r="TYL10" s="299"/>
      <c r="TYM10" s="81"/>
      <c r="TYN10" s="63"/>
      <c r="TYO10" s="298"/>
      <c r="TYP10" s="299"/>
      <c r="TYQ10" s="81"/>
      <c r="TYR10" s="63"/>
      <c r="TYS10" s="298"/>
      <c r="TYT10" s="299"/>
      <c r="TYU10" s="81"/>
      <c r="TYV10" s="63"/>
      <c r="TYW10" s="298"/>
      <c r="TYX10" s="299"/>
      <c r="TYY10" s="81"/>
      <c r="TYZ10" s="63"/>
      <c r="TZA10" s="298"/>
      <c r="TZB10" s="299"/>
      <c r="TZC10" s="81"/>
      <c r="TZD10" s="63"/>
      <c r="TZE10" s="298"/>
      <c r="TZF10" s="299"/>
      <c r="TZG10" s="81"/>
      <c r="TZH10" s="63"/>
      <c r="TZI10" s="298"/>
      <c r="TZJ10" s="299"/>
      <c r="TZK10" s="81"/>
      <c r="TZL10" s="63"/>
      <c r="TZM10" s="298"/>
      <c r="TZN10" s="299"/>
      <c r="TZO10" s="81"/>
      <c r="TZP10" s="63"/>
      <c r="TZQ10" s="298"/>
      <c r="TZR10" s="299"/>
      <c r="TZS10" s="81"/>
      <c r="TZT10" s="63"/>
      <c r="TZU10" s="298"/>
      <c r="TZV10" s="299"/>
      <c r="TZW10" s="81"/>
      <c r="TZX10" s="63"/>
      <c r="TZY10" s="298"/>
      <c r="TZZ10" s="299"/>
      <c r="UAA10" s="81"/>
      <c r="UAB10" s="63"/>
      <c r="UAC10" s="298"/>
      <c r="UAD10" s="299"/>
      <c r="UAE10" s="81"/>
      <c r="UAF10" s="63"/>
      <c r="UAG10" s="298"/>
      <c r="UAH10" s="299"/>
      <c r="UAI10" s="81"/>
      <c r="UAJ10" s="63"/>
      <c r="UAK10" s="298"/>
      <c r="UAL10" s="299"/>
      <c r="UAM10" s="81"/>
      <c r="UAN10" s="63"/>
      <c r="UAO10" s="298"/>
      <c r="UAP10" s="299"/>
      <c r="UAQ10" s="81"/>
      <c r="UAR10" s="63"/>
      <c r="UAS10" s="298"/>
      <c r="UAT10" s="299"/>
      <c r="UAU10" s="81"/>
      <c r="UAV10" s="63"/>
      <c r="UAW10" s="298"/>
      <c r="UAX10" s="299"/>
      <c r="UAY10" s="81"/>
      <c r="UAZ10" s="63"/>
      <c r="UBA10" s="298"/>
      <c r="UBB10" s="299"/>
      <c r="UBC10" s="81"/>
      <c r="UBD10" s="63"/>
      <c r="UBE10" s="298"/>
      <c r="UBF10" s="299"/>
      <c r="UBG10" s="81"/>
      <c r="UBH10" s="63"/>
      <c r="UBI10" s="298"/>
      <c r="UBJ10" s="299"/>
      <c r="UBK10" s="81"/>
      <c r="UBL10" s="63"/>
      <c r="UBM10" s="298"/>
      <c r="UBN10" s="299"/>
      <c r="UBO10" s="81"/>
      <c r="UBP10" s="63"/>
      <c r="UBQ10" s="298"/>
      <c r="UBR10" s="299"/>
      <c r="UBS10" s="81"/>
      <c r="UBT10" s="63"/>
      <c r="UBU10" s="298"/>
      <c r="UBV10" s="299"/>
      <c r="UBW10" s="81"/>
      <c r="UBX10" s="63"/>
      <c r="UBY10" s="298"/>
      <c r="UBZ10" s="299"/>
      <c r="UCA10" s="81"/>
      <c r="UCB10" s="63"/>
      <c r="UCC10" s="298"/>
      <c r="UCD10" s="299"/>
      <c r="UCE10" s="81"/>
      <c r="UCF10" s="63"/>
      <c r="UCG10" s="298"/>
      <c r="UCH10" s="299"/>
      <c r="UCI10" s="81"/>
      <c r="UCJ10" s="63"/>
      <c r="UCK10" s="298"/>
      <c r="UCL10" s="299"/>
      <c r="UCM10" s="81"/>
      <c r="UCN10" s="63"/>
      <c r="UCO10" s="298"/>
      <c r="UCP10" s="299"/>
      <c r="UCQ10" s="81"/>
      <c r="UCR10" s="63"/>
      <c r="UCS10" s="298"/>
      <c r="UCT10" s="299"/>
      <c r="UCU10" s="81"/>
      <c r="UCV10" s="63"/>
      <c r="UCW10" s="298"/>
      <c r="UCX10" s="299"/>
      <c r="UCY10" s="81"/>
      <c r="UCZ10" s="63"/>
      <c r="UDA10" s="298"/>
      <c r="UDB10" s="299"/>
      <c r="UDC10" s="81"/>
      <c r="UDD10" s="63"/>
      <c r="UDE10" s="298"/>
      <c r="UDF10" s="299"/>
      <c r="UDG10" s="81"/>
      <c r="UDH10" s="63"/>
      <c r="UDI10" s="298"/>
      <c r="UDJ10" s="299"/>
      <c r="UDK10" s="81"/>
      <c r="UDL10" s="63"/>
      <c r="UDM10" s="298"/>
      <c r="UDN10" s="299"/>
      <c r="UDO10" s="81"/>
      <c r="UDP10" s="63"/>
      <c r="UDQ10" s="298"/>
      <c r="UDR10" s="299"/>
      <c r="UDS10" s="81"/>
      <c r="UDT10" s="63"/>
      <c r="UDU10" s="298"/>
      <c r="UDV10" s="299"/>
      <c r="UDW10" s="81"/>
      <c r="UDX10" s="63"/>
      <c r="UDY10" s="298"/>
      <c r="UDZ10" s="299"/>
      <c r="UEA10" s="81"/>
      <c r="UEB10" s="63"/>
      <c r="UEC10" s="298"/>
      <c r="UED10" s="299"/>
      <c r="UEE10" s="81"/>
      <c r="UEF10" s="63"/>
      <c r="UEG10" s="298"/>
      <c r="UEH10" s="299"/>
      <c r="UEI10" s="81"/>
      <c r="UEJ10" s="63"/>
      <c r="UEK10" s="298"/>
      <c r="UEL10" s="299"/>
      <c r="UEM10" s="81"/>
      <c r="UEN10" s="63"/>
      <c r="UEO10" s="298"/>
      <c r="UEP10" s="299"/>
      <c r="UEQ10" s="81"/>
      <c r="UER10" s="63"/>
      <c r="UES10" s="298"/>
      <c r="UET10" s="299"/>
      <c r="UEU10" s="81"/>
      <c r="UEV10" s="63"/>
      <c r="UEW10" s="298"/>
      <c r="UEX10" s="299"/>
      <c r="UEY10" s="81"/>
      <c r="UEZ10" s="63"/>
      <c r="UFA10" s="298"/>
      <c r="UFB10" s="299"/>
      <c r="UFC10" s="81"/>
      <c r="UFD10" s="63"/>
      <c r="UFE10" s="298"/>
      <c r="UFF10" s="299"/>
      <c r="UFG10" s="81"/>
      <c r="UFH10" s="63"/>
      <c r="UFI10" s="298"/>
      <c r="UFJ10" s="299"/>
      <c r="UFK10" s="81"/>
      <c r="UFL10" s="63"/>
      <c r="UFM10" s="298"/>
      <c r="UFN10" s="299"/>
      <c r="UFO10" s="81"/>
      <c r="UFP10" s="63"/>
      <c r="UFQ10" s="298"/>
      <c r="UFR10" s="299"/>
      <c r="UFS10" s="81"/>
      <c r="UFT10" s="63"/>
      <c r="UFU10" s="298"/>
      <c r="UFV10" s="299"/>
      <c r="UFW10" s="81"/>
      <c r="UFX10" s="63"/>
      <c r="UFY10" s="298"/>
      <c r="UFZ10" s="299"/>
      <c r="UGA10" s="81"/>
      <c r="UGB10" s="63"/>
      <c r="UGC10" s="298"/>
      <c r="UGD10" s="299"/>
      <c r="UGE10" s="81"/>
      <c r="UGF10" s="63"/>
      <c r="UGG10" s="298"/>
      <c r="UGH10" s="299"/>
      <c r="UGI10" s="81"/>
      <c r="UGJ10" s="63"/>
      <c r="UGK10" s="298"/>
      <c r="UGL10" s="299"/>
      <c r="UGM10" s="81"/>
      <c r="UGN10" s="63"/>
      <c r="UGO10" s="298"/>
      <c r="UGP10" s="299"/>
      <c r="UGQ10" s="81"/>
      <c r="UGR10" s="63"/>
      <c r="UGS10" s="298"/>
      <c r="UGT10" s="299"/>
      <c r="UGU10" s="81"/>
      <c r="UGV10" s="63"/>
      <c r="UGW10" s="298"/>
      <c r="UGX10" s="299"/>
      <c r="UGY10" s="81"/>
      <c r="UGZ10" s="63"/>
      <c r="UHA10" s="298"/>
      <c r="UHB10" s="299"/>
      <c r="UHC10" s="81"/>
      <c r="UHD10" s="63"/>
      <c r="UHE10" s="298"/>
      <c r="UHF10" s="299"/>
      <c r="UHG10" s="81"/>
      <c r="UHH10" s="63"/>
      <c r="UHI10" s="298"/>
      <c r="UHJ10" s="299"/>
      <c r="UHK10" s="81"/>
      <c r="UHL10" s="63"/>
      <c r="UHM10" s="298"/>
      <c r="UHN10" s="299"/>
      <c r="UHO10" s="81"/>
      <c r="UHP10" s="63"/>
      <c r="UHQ10" s="298"/>
      <c r="UHR10" s="299"/>
      <c r="UHS10" s="81"/>
      <c r="UHT10" s="63"/>
      <c r="UHU10" s="298"/>
      <c r="UHV10" s="299"/>
      <c r="UHW10" s="81"/>
      <c r="UHX10" s="63"/>
      <c r="UHY10" s="298"/>
      <c r="UHZ10" s="299"/>
      <c r="UIA10" s="81"/>
      <c r="UIB10" s="63"/>
      <c r="UIC10" s="298"/>
      <c r="UID10" s="299"/>
      <c r="UIE10" s="81"/>
      <c r="UIF10" s="63"/>
      <c r="UIG10" s="298"/>
      <c r="UIH10" s="299"/>
      <c r="UII10" s="81"/>
      <c r="UIJ10" s="63"/>
      <c r="UIK10" s="298"/>
      <c r="UIL10" s="299"/>
      <c r="UIM10" s="81"/>
      <c r="UIN10" s="63"/>
      <c r="UIO10" s="298"/>
      <c r="UIP10" s="299"/>
      <c r="UIQ10" s="81"/>
      <c r="UIR10" s="63"/>
      <c r="UIS10" s="298"/>
      <c r="UIT10" s="299"/>
      <c r="UIU10" s="81"/>
      <c r="UIV10" s="63"/>
      <c r="UIW10" s="298"/>
      <c r="UIX10" s="299"/>
      <c r="UIY10" s="81"/>
      <c r="UIZ10" s="63"/>
      <c r="UJA10" s="298"/>
      <c r="UJB10" s="299"/>
      <c r="UJC10" s="81"/>
      <c r="UJD10" s="63"/>
      <c r="UJE10" s="298"/>
      <c r="UJF10" s="299"/>
      <c r="UJG10" s="81"/>
      <c r="UJH10" s="63"/>
      <c r="UJI10" s="298"/>
      <c r="UJJ10" s="299"/>
      <c r="UJK10" s="81"/>
      <c r="UJL10" s="63"/>
      <c r="UJM10" s="298"/>
      <c r="UJN10" s="299"/>
      <c r="UJO10" s="81"/>
      <c r="UJP10" s="63"/>
      <c r="UJQ10" s="298"/>
      <c r="UJR10" s="299"/>
      <c r="UJS10" s="81"/>
      <c r="UJT10" s="63"/>
      <c r="UJU10" s="298"/>
      <c r="UJV10" s="299"/>
      <c r="UJW10" s="81"/>
      <c r="UJX10" s="63"/>
      <c r="UJY10" s="298"/>
      <c r="UJZ10" s="299"/>
      <c r="UKA10" s="81"/>
      <c r="UKB10" s="63"/>
      <c r="UKC10" s="298"/>
      <c r="UKD10" s="299"/>
      <c r="UKE10" s="81"/>
      <c r="UKF10" s="63"/>
      <c r="UKG10" s="298"/>
      <c r="UKH10" s="299"/>
      <c r="UKI10" s="81"/>
      <c r="UKJ10" s="63"/>
      <c r="UKK10" s="298"/>
      <c r="UKL10" s="299"/>
      <c r="UKM10" s="81"/>
      <c r="UKN10" s="63"/>
      <c r="UKO10" s="298"/>
      <c r="UKP10" s="299"/>
      <c r="UKQ10" s="81"/>
      <c r="UKR10" s="63"/>
      <c r="UKS10" s="298"/>
      <c r="UKT10" s="299"/>
      <c r="UKU10" s="81"/>
      <c r="UKV10" s="63"/>
      <c r="UKW10" s="298"/>
      <c r="UKX10" s="299"/>
      <c r="UKY10" s="81"/>
      <c r="UKZ10" s="63"/>
      <c r="ULA10" s="298"/>
      <c r="ULB10" s="299"/>
      <c r="ULC10" s="81"/>
      <c r="ULD10" s="63"/>
      <c r="ULE10" s="298"/>
      <c r="ULF10" s="299"/>
      <c r="ULG10" s="81"/>
      <c r="ULH10" s="63"/>
      <c r="ULI10" s="298"/>
      <c r="ULJ10" s="299"/>
      <c r="ULK10" s="81"/>
      <c r="ULL10" s="63"/>
      <c r="ULM10" s="298"/>
      <c r="ULN10" s="299"/>
      <c r="ULO10" s="81"/>
      <c r="ULP10" s="63"/>
      <c r="ULQ10" s="298"/>
      <c r="ULR10" s="299"/>
      <c r="ULS10" s="81"/>
      <c r="ULT10" s="63"/>
      <c r="ULU10" s="298"/>
      <c r="ULV10" s="299"/>
      <c r="ULW10" s="81"/>
      <c r="ULX10" s="63"/>
      <c r="ULY10" s="298"/>
      <c r="ULZ10" s="299"/>
      <c r="UMA10" s="81"/>
      <c r="UMB10" s="63"/>
      <c r="UMC10" s="298"/>
      <c r="UMD10" s="299"/>
      <c r="UME10" s="81"/>
      <c r="UMF10" s="63"/>
      <c r="UMG10" s="298"/>
      <c r="UMH10" s="299"/>
      <c r="UMI10" s="81"/>
      <c r="UMJ10" s="63"/>
      <c r="UMK10" s="298"/>
      <c r="UML10" s="299"/>
      <c r="UMM10" s="81"/>
      <c r="UMN10" s="63"/>
      <c r="UMO10" s="298"/>
      <c r="UMP10" s="299"/>
      <c r="UMQ10" s="81"/>
      <c r="UMR10" s="63"/>
      <c r="UMS10" s="298"/>
      <c r="UMT10" s="299"/>
      <c r="UMU10" s="81"/>
      <c r="UMV10" s="63"/>
      <c r="UMW10" s="298"/>
      <c r="UMX10" s="299"/>
      <c r="UMY10" s="81"/>
      <c r="UMZ10" s="63"/>
      <c r="UNA10" s="298"/>
      <c r="UNB10" s="299"/>
      <c r="UNC10" s="81"/>
      <c r="UND10" s="63"/>
      <c r="UNE10" s="298"/>
      <c r="UNF10" s="299"/>
      <c r="UNG10" s="81"/>
      <c r="UNH10" s="63"/>
      <c r="UNI10" s="298"/>
      <c r="UNJ10" s="299"/>
      <c r="UNK10" s="81"/>
      <c r="UNL10" s="63"/>
      <c r="UNM10" s="298"/>
      <c r="UNN10" s="299"/>
      <c r="UNO10" s="81"/>
      <c r="UNP10" s="63"/>
      <c r="UNQ10" s="298"/>
      <c r="UNR10" s="299"/>
      <c r="UNS10" s="81"/>
      <c r="UNT10" s="63"/>
      <c r="UNU10" s="298"/>
      <c r="UNV10" s="299"/>
      <c r="UNW10" s="81"/>
      <c r="UNX10" s="63"/>
      <c r="UNY10" s="298"/>
      <c r="UNZ10" s="299"/>
      <c r="UOA10" s="81"/>
      <c r="UOB10" s="63"/>
      <c r="UOC10" s="298"/>
      <c r="UOD10" s="299"/>
      <c r="UOE10" s="81"/>
      <c r="UOF10" s="63"/>
      <c r="UOG10" s="298"/>
      <c r="UOH10" s="299"/>
      <c r="UOI10" s="81"/>
      <c r="UOJ10" s="63"/>
      <c r="UOK10" s="298"/>
      <c r="UOL10" s="299"/>
      <c r="UOM10" s="81"/>
      <c r="UON10" s="63"/>
      <c r="UOO10" s="298"/>
      <c r="UOP10" s="299"/>
      <c r="UOQ10" s="81"/>
      <c r="UOR10" s="63"/>
      <c r="UOS10" s="298"/>
      <c r="UOT10" s="299"/>
      <c r="UOU10" s="81"/>
      <c r="UOV10" s="63"/>
      <c r="UOW10" s="298"/>
      <c r="UOX10" s="299"/>
      <c r="UOY10" s="81"/>
      <c r="UOZ10" s="63"/>
      <c r="UPA10" s="298"/>
      <c r="UPB10" s="299"/>
      <c r="UPC10" s="81"/>
      <c r="UPD10" s="63"/>
      <c r="UPE10" s="298"/>
      <c r="UPF10" s="299"/>
      <c r="UPG10" s="81"/>
      <c r="UPH10" s="63"/>
      <c r="UPI10" s="298"/>
      <c r="UPJ10" s="299"/>
      <c r="UPK10" s="81"/>
      <c r="UPL10" s="63"/>
      <c r="UPM10" s="298"/>
      <c r="UPN10" s="299"/>
      <c r="UPO10" s="81"/>
      <c r="UPP10" s="63"/>
      <c r="UPQ10" s="298"/>
      <c r="UPR10" s="299"/>
      <c r="UPS10" s="81"/>
      <c r="UPT10" s="63"/>
      <c r="UPU10" s="298"/>
      <c r="UPV10" s="299"/>
      <c r="UPW10" s="81"/>
      <c r="UPX10" s="63"/>
      <c r="UPY10" s="298"/>
      <c r="UPZ10" s="299"/>
      <c r="UQA10" s="81"/>
      <c r="UQB10" s="63"/>
      <c r="UQC10" s="298"/>
      <c r="UQD10" s="299"/>
      <c r="UQE10" s="81"/>
      <c r="UQF10" s="63"/>
      <c r="UQG10" s="298"/>
      <c r="UQH10" s="299"/>
      <c r="UQI10" s="81"/>
      <c r="UQJ10" s="63"/>
      <c r="UQK10" s="298"/>
      <c r="UQL10" s="299"/>
      <c r="UQM10" s="81"/>
      <c r="UQN10" s="63"/>
      <c r="UQO10" s="298"/>
      <c r="UQP10" s="299"/>
      <c r="UQQ10" s="81"/>
      <c r="UQR10" s="63"/>
      <c r="UQS10" s="298"/>
      <c r="UQT10" s="299"/>
      <c r="UQU10" s="81"/>
      <c r="UQV10" s="63"/>
      <c r="UQW10" s="298"/>
      <c r="UQX10" s="299"/>
      <c r="UQY10" s="81"/>
      <c r="UQZ10" s="63"/>
      <c r="URA10" s="298"/>
      <c r="URB10" s="299"/>
      <c r="URC10" s="81"/>
      <c r="URD10" s="63"/>
      <c r="URE10" s="298"/>
      <c r="URF10" s="299"/>
      <c r="URG10" s="81"/>
      <c r="URH10" s="63"/>
      <c r="URI10" s="298"/>
      <c r="URJ10" s="299"/>
      <c r="URK10" s="81"/>
      <c r="URL10" s="63"/>
      <c r="URM10" s="298"/>
      <c r="URN10" s="299"/>
      <c r="URO10" s="81"/>
      <c r="URP10" s="63"/>
      <c r="URQ10" s="298"/>
      <c r="URR10" s="299"/>
      <c r="URS10" s="81"/>
      <c r="URT10" s="63"/>
      <c r="URU10" s="298"/>
      <c r="URV10" s="299"/>
      <c r="URW10" s="81"/>
      <c r="URX10" s="63"/>
      <c r="URY10" s="298"/>
      <c r="URZ10" s="299"/>
      <c r="USA10" s="81"/>
      <c r="USB10" s="63"/>
      <c r="USC10" s="298"/>
      <c r="USD10" s="299"/>
      <c r="USE10" s="81"/>
      <c r="USF10" s="63"/>
      <c r="USG10" s="298"/>
      <c r="USH10" s="299"/>
      <c r="USI10" s="81"/>
      <c r="USJ10" s="63"/>
      <c r="USK10" s="298"/>
      <c r="USL10" s="299"/>
      <c r="USM10" s="81"/>
      <c r="USN10" s="63"/>
      <c r="USO10" s="298"/>
      <c r="USP10" s="299"/>
      <c r="USQ10" s="81"/>
      <c r="USR10" s="63"/>
      <c r="USS10" s="298"/>
      <c r="UST10" s="299"/>
      <c r="USU10" s="81"/>
      <c r="USV10" s="63"/>
      <c r="USW10" s="298"/>
      <c r="USX10" s="299"/>
      <c r="USY10" s="81"/>
      <c r="USZ10" s="63"/>
      <c r="UTA10" s="298"/>
      <c r="UTB10" s="299"/>
      <c r="UTC10" s="81"/>
      <c r="UTD10" s="63"/>
      <c r="UTE10" s="298"/>
      <c r="UTF10" s="299"/>
      <c r="UTG10" s="81"/>
      <c r="UTH10" s="63"/>
      <c r="UTI10" s="298"/>
      <c r="UTJ10" s="299"/>
      <c r="UTK10" s="81"/>
      <c r="UTL10" s="63"/>
      <c r="UTM10" s="298"/>
      <c r="UTN10" s="299"/>
      <c r="UTO10" s="81"/>
      <c r="UTP10" s="63"/>
      <c r="UTQ10" s="298"/>
      <c r="UTR10" s="299"/>
      <c r="UTS10" s="81"/>
      <c r="UTT10" s="63"/>
      <c r="UTU10" s="298"/>
      <c r="UTV10" s="299"/>
      <c r="UTW10" s="81"/>
      <c r="UTX10" s="63"/>
      <c r="UTY10" s="298"/>
      <c r="UTZ10" s="299"/>
      <c r="UUA10" s="81"/>
      <c r="UUB10" s="63"/>
      <c r="UUC10" s="298"/>
      <c r="UUD10" s="299"/>
      <c r="UUE10" s="81"/>
      <c r="UUF10" s="63"/>
      <c r="UUG10" s="298"/>
      <c r="UUH10" s="299"/>
      <c r="UUI10" s="81"/>
      <c r="UUJ10" s="63"/>
      <c r="UUK10" s="298"/>
      <c r="UUL10" s="299"/>
      <c r="UUM10" s="81"/>
      <c r="UUN10" s="63"/>
      <c r="UUO10" s="298"/>
      <c r="UUP10" s="299"/>
      <c r="UUQ10" s="81"/>
      <c r="UUR10" s="63"/>
      <c r="UUS10" s="298"/>
      <c r="UUT10" s="299"/>
      <c r="UUU10" s="81"/>
      <c r="UUV10" s="63"/>
      <c r="UUW10" s="298"/>
      <c r="UUX10" s="299"/>
      <c r="UUY10" s="81"/>
      <c r="UUZ10" s="63"/>
      <c r="UVA10" s="298"/>
      <c r="UVB10" s="299"/>
      <c r="UVC10" s="81"/>
      <c r="UVD10" s="63"/>
      <c r="UVE10" s="298"/>
      <c r="UVF10" s="299"/>
      <c r="UVG10" s="81"/>
      <c r="UVH10" s="63"/>
      <c r="UVI10" s="298"/>
      <c r="UVJ10" s="299"/>
      <c r="UVK10" s="81"/>
      <c r="UVL10" s="63"/>
      <c r="UVM10" s="298"/>
      <c r="UVN10" s="299"/>
      <c r="UVO10" s="81"/>
      <c r="UVP10" s="63"/>
      <c r="UVQ10" s="298"/>
      <c r="UVR10" s="299"/>
      <c r="UVS10" s="81"/>
      <c r="UVT10" s="63"/>
      <c r="UVU10" s="298"/>
      <c r="UVV10" s="299"/>
      <c r="UVW10" s="81"/>
      <c r="UVX10" s="63"/>
      <c r="UVY10" s="298"/>
      <c r="UVZ10" s="299"/>
      <c r="UWA10" s="81"/>
      <c r="UWB10" s="63"/>
      <c r="UWC10" s="298"/>
      <c r="UWD10" s="299"/>
      <c r="UWE10" s="81"/>
      <c r="UWF10" s="63"/>
      <c r="UWG10" s="298"/>
      <c r="UWH10" s="299"/>
      <c r="UWI10" s="81"/>
      <c r="UWJ10" s="63"/>
      <c r="UWK10" s="298"/>
      <c r="UWL10" s="299"/>
      <c r="UWM10" s="81"/>
      <c r="UWN10" s="63"/>
      <c r="UWO10" s="298"/>
      <c r="UWP10" s="299"/>
      <c r="UWQ10" s="81"/>
      <c r="UWR10" s="63"/>
      <c r="UWS10" s="298"/>
      <c r="UWT10" s="299"/>
      <c r="UWU10" s="81"/>
      <c r="UWV10" s="63"/>
      <c r="UWW10" s="298"/>
      <c r="UWX10" s="299"/>
      <c r="UWY10" s="81"/>
      <c r="UWZ10" s="63"/>
      <c r="UXA10" s="298"/>
      <c r="UXB10" s="299"/>
      <c r="UXC10" s="81"/>
      <c r="UXD10" s="63"/>
      <c r="UXE10" s="298"/>
      <c r="UXF10" s="299"/>
      <c r="UXG10" s="81"/>
      <c r="UXH10" s="63"/>
      <c r="UXI10" s="298"/>
      <c r="UXJ10" s="299"/>
      <c r="UXK10" s="81"/>
      <c r="UXL10" s="63"/>
      <c r="UXM10" s="298"/>
      <c r="UXN10" s="299"/>
      <c r="UXO10" s="81"/>
      <c r="UXP10" s="63"/>
      <c r="UXQ10" s="298"/>
      <c r="UXR10" s="299"/>
      <c r="UXS10" s="81"/>
      <c r="UXT10" s="63"/>
      <c r="UXU10" s="298"/>
      <c r="UXV10" s="299"/>
      <c r="UXW10" s="81"/>
      <c r="UXX10" s="63"/>
      <c r="UXY10" s="298"/>
      <c r="UXZ10" s="299"/>
      <c r="UYA10" s="81"/>
      <c r="UYB10" s="63"/>
      <c r="UYC10" s="298"/>
      <c r="UYD10" s="299"/>
      <c r="UYE10" s="81"/>
      <c r="UYF10" s="63"/>
      <c r="UYG10" s="298"/>
      <c r="UYH10" s="299"/>
      <c r="UYI10" s="81"/>
      <c r="UYJ10" s="63"/>
      <c r="UYK10" s="298"/>
      <c r="UYL10" s="299"/>
      <c r="UYM10" s="81"/>
      <c r="UYN10" s="63"/>
      <c r="UYO10" s="298"/>
      <c r="UYP10" s="299"/>
      <c r="UYQ10" s="81"/>
      <c r="UYR10" s="63"/>
      <c r="UYS10" s="298"/>
      <c r="UYT10" s="299"/>
      <c r="UYU10" s="81"/>
      <c r="UYV10" s="63"/>
      <c r="UYW10" s="298"/>
      <c r="UYX10" s="299"/>
      <c r="UYY10" s="81"/>
      <c r="UYZ10" s="63"/>
      <c r="UZA10" s="298"/>
      <c r="UZB10" s="299"/>
      <c r="UZC10" s="81"/>
      <c r="UZD10" s="63"/>
      <c r="UZE10" s="298"/>
      <c r="UZF10" s="299"/>
      <c r="UZG10" s="81"/>
      <c r="UZH10" s="63"/>
      <c r="UZI10" s="298"/>
      <c r="UZJ10" s="299"/>
      <c r="UZK10" s="81"/>
      <c r="UZL10" s="63"/>
      <c r="UZM10" s="298"/>
      <c r="UZN10" s="299"/>
      <c r="UZO10" s="81"/>
      <c r="UZP10" s="63"/>
      <c r="UZQ10" s="298"/>
      <c r="UZR10" s="299"/>
      <c r="UZS10" s="81"/>
      <c r="UZT10" s="63"/>
      <c r="UZU10" s="298"/>
      <c r="UZV10" s="299"/>
      <c r="UZW10" s="81"/>
      <c r="UZX10" s="63"/>
      <c r="UZY10" s="298"/>
      <c r="UZZ10" s="299"/>
      <c r="VAA10" s="81"/>
      <c r="VAB10" s="63"/>
      <c r="VAC10" s="298"/>
      <c r="VAD10" s="299"/>
      <c r="VAE10" s="81"/>
      <c r="VAF10" s="63"/>
      <c r="VAG10" s="298"/>
      <c r="VAH10" s="299"/>
      <c r="VAI10" s="81"/>
      <c r="VAJ10" s="63"/>
      <c r="VAK10" s="298"/>
      <c r="VAL10" s="299"/>
      <c r="VAM10" s="81"/>
      <c r="VAN10" s="63"/>
      <c r="VAO10" s="298"/>
      <c r="VAP10" s="299"/>
      <c r="VAQ10" s="81"/>
      <c r="VAR10" s="63"/>
      <c r="VAS10" s="298"/>
      <c r="VAT10" s="299"/>
      <c r="VAU10" s="81"/>
      <c r="VAV10" s="63"/>
      <c r="VAW10" s="298"/>
      <c r="VAX10" s="299"/>
      <c r="VAY10" s="81"/>
      <c r="VAZ10" s="63"/>
      <c r="VBA10" s="298"/>
      <c r="VBB10" s="299"/>
      <c r="VBC10" s="81"/>
      <c r="VBD10" s="63"/>
      <c r="VBE10" s="298"/>
      <c r="VBF10" s="299"/>
      <c r="VBG10" s="81"/>
      <c r="VBH10" s="63"/>
      <c r="VBI10" s="298"/>
      <c r="VBJ10" s="299"/>
      <c r="VBK10" s="81"/>
      <c r="VBL10" s="63"/>
      <c r="VBM10" s="298"/>
      <c r="VBN10" s="299"/>
      <c r="VBO10" s="81"/>
      <c r="VBP10" s="63"/>
      <c r="VBQ10" s="298"/>
      <c r="VBR10" s="299"/>
      <c r="VBS10" s="81"/>
      <c r="VBT10" s="63"/>
      <c r="VBU10" s="298"/>
      <c r="VBV10" s="299"/>
      <c r="VBW10" s="81"/>
      <c r="VBX10" s="63"/>
      <c r="VBY10" s="298"/>
      <c r="VBZ10" s="299"/>
      <c r="VCA10" s="81"/>
      <c r="VCB10" s="63"/>
      <c r="VCC10" s="298"/>
      <c r="VCD10" s="299"/>
      <c r="VCE10" s="81"/>
      <c r="VCF10" s="63"/>
      <c r="VCG10" s="298"/>
      <c r="VCH10" s="299"/>
      <c r="VCI10" s="81"/>
      <c r="VCJ10" s="63"/>
      <c r="VCK10" s="298"/>
      <c r="VCL10" s="299"/>
      <c r="VCM10" s="81"/>
      <c r="VCN10" s="63"/>
      <c r="VCO10" s="298"/>
      <c r="VCP10" s="299"/>
      <c r="VCQ10" s="81"/>
      <c r="VCR10" s="63"/>
      <c r="VCS10" s="298"/>
      <c r="VCT10" s="299"/>
      <c r="VCU10" s="81"/>
      <c r="VCV10" s="63"/>
      <c r="VCW10" s="298"/>
      <c r="VCX10" s="299"/>
      <c r="VCY10" s="81"/>
      <c r="VCZ10" s="63"/>
      <c r="VDA10" s="298"/>
      <c r="VDB10" s="299"/>
      <c r="VDC10" s="81"/>
      <c r="VDD10" s="63"/>
      <c r="VDE10" s="298"/>
      <c r="VDF10" s="299"/>
      <c r="VDG10" s="81"/>
      <c r="VDH10" s="63"/>
      <c r="VDI10" s="298"/>
      <c r="VDJ10" s="299"/>
      <c r="VDK10" s="81"/>
      <c r="VDL10" s="63"/>
      <c r="VDM10" s="298"/>
      <c r="VDN10" s="299"/>
      <c r="VDO10" s="81"/>
      <c r="VDP10" s="63"/>
      <c r="VDQ10" s="298"/>
      <c r="VDR10" s="299"/>
      <c r="VDS10" s="81"/>
      <c r="VDT10" s="63"/>
      <c r="VDU10" s="298"/>
      <c r="VDV10" s="299"/>
      <c r="VDW10" s="81"/>
      <c r="VDX10" s="63"/>
      <c r="VDY10" s="298"/>
      <c r="VDZ10" s="299"/>
      <c r="VEA10" s="81"/>
      <c r="VEB10" s="63"/>
      <c r="VEC10" s="298"/>
      <c r="VED10" s="299"/>
      <c r="VEE10" s="81"/>
      <c r="VEF10" s="63"/>
      <c r="VEG10" s="298"/>
      <c r="VEH10" s="299"/>
      <c r="VEI10" s="81"/>
      <c r="VEJ10" s="63"/>
      <c r="VEK10" s="298"/>
      <c r="VEL10" s="299"/>
      <c r="VEM10" s="81"/>
      <c r="VEN10" s="63"/>
      <c r="VEO10" s="298"/>
      <c r="VEP10" s="299"/>
      <c r="VEQ10" s="81"/>
      <c r="VER10" s="63"/>
      <c r="VES10" s="298"/>
      <c r="VET10" s="299"/>
      <c r="VEU10" s="81"/>
      <c r="VEV10" s="63"/>
      <c r="VEW10" s="298"/>
      <c r="VEX10" s="299"/>
      <c r="VEY10" s="81"/>
      <c r="VEZ10" s="63"/>
      <c r="VFA10" s="298"/>
      <c r="VFB10" s="299"/>
      <c r="VFC10" s="81"/>
      <c r="VFD10" s="63"/>
      <c r="VFE10" s="298"/>
      <c r="VFF10" s="299"/>
      <c r="VFG10" s="81"/>
      <c r="VFH10" s="63"/>
      <c r="VFI10" s="298"/>
      <c r="VFJ10" s="299"/>
      <c r="VFK10" s="81"/>
      <c r="VFL10" s="63"/>
      <c r="VFM10" s="298"/>
      <c r="VFN10" s="299"/>
      <c r="VFO10" s="81"/>
      <c r="VFP10" s="63"/>
      <c r="VFQ10" s="298"/>
      <c r="VFR10" s="299"/>
      <c r="VFS10" s="81"/>
      <c r="VFT10" s="63"/>
      <c r="VFU10" s="298"/>
      <c r="VFV10" s="299"/>
      <c r="VFW10" s="81"/>
      <c r="VFX10" s="63"/>
      <c r="VFY10" s="298"/>
      <c r="VFZ10" s="299"/>
      <c r="VGA10" s="81"/>
      <c r="VGB10" s="63"/>
      <c r="VGC10" s="298"/>
      <c r="VGD10" s="299"/>
      <c r="VGE10" s="81"/>
      <c r="VGF10" s="63"/>
      <c r="VGG10" s="298"/>
      <c r="VGH10" s="299"/>
      <c r="VGI10" s="81"/>
      <c r="VGJ10" s="63"/>
      <c r="VGK10" s="298"/>
      <c r="VGL10" s="299"/>
      <c r="VGM10" s="81"/>
      <c r="VGN10" s="63"/>
      <c r="VGO10" s="298"/>
      <c r="VGP10" s="299"/>
      <c r="VGQ10" s="81"/>
      <c r="VGR10" s="63"/>
      <c r="VGS10" s="298"/>
      <c r="VGT10" s="299"/>
      <c r="VGU10" s="81"/>
      <c r="VGV10" s="63"/>
      <c r="VGW10" s="298"/>
      <c r="VGX10" s="299"/>
      <c r="VGY10" s="81"/>
      <c r="VGZ10" s="63"/>
      <c r="VHA10" s="298"/>
      <c r="VHB10" s="299"/>
      <c r="VHC10" s="81"/>
      <c r="VHD10" s="63"/>
      <c r="VHE10" s="298"/>
      <c r="VHF10" s="299"/>
      <c r="VHG10" s="81"/>
      <c r="VHH10" s="63"/>
      <c r="VHI10" s="298"/>
      <c r="VHJ10" s="299"/>
      <c r="VHK10" s="81"/>
      <c r="VHL10" s="63"/>
      <c r="VHM10" s="298"/>
      <c r="VHN10" s="299"/>
      <c r="VHO10" s="81"/>
      <c r="VHP10" s="63"/>
      <c r="VHQ10" s="298"/>
      <c r="VHR10" s="299"/>
      <c r="VHS10" s="81"/>
      <c r="VHT10" s="63"/>
      <c r="VHU10" s="298"/>
      <c r="VHV10" s="299"/>
      <c r="VHW10" s="81"/>
      <c r="VHX10" s="63"/>
      <c r="VHY10" s="298"/>
      <c r="VHZ10" s="299"/>
      <c r="VIA10" s="81"/>
      <c r="VIB10" s="63"/>
      <c r="VIC10" s="298"/>
      <c r="VID10" s="299"/>
      <c r="VIE10" s="81"/>
      <c r="VIF10" s="63"/>
      <c r="VIG10" s="298"/>
      <c r="VIH10" s="299"/>
      <c r="VII10" s="81"/>
      <c r="VIJ10" s="63"/>
      <c r="VIK10" s="298"/>
      <c r="VIL10" s="299"/>
      <c r="VIM10" s="81"/>
      <c r="VIN10" s="63"/>
      <c r="VIO10" s="298"/>
      <c r="VIP10" s="299"/>
      <c r="VIQ10" s="81"/>
      <c r="VIR10" s="63"/>
      <c r="VIS10" s="298"/>
      <c r="VIT10" s="299"/>
      <c r="VIU10" s="81"/>
      <c r="VIV10" s="63"/>
      <c r="VIW10" s="298"/>
      <c r="VIX10" s="299"/>
      <c r="VIY10" s="81"/>
      <c r="VIZ10" s="63"/>
      <c r="VJA10" s="298"/>
      <c r="VJB10" s="299"/>
      <c r="VJC10" s="81"/>
      <c r="VJD10" s="63"/>
      <c r="VJE10" s="298"/>
      <c r="VJF10" s="299"/>
      <c r="VJG10" s="81"/>
      <c r="VJH10" s="63"/>
      <c r="VJI10" s="298"/>
      <c r="VJJ10" s="299"/>
      <c r="VJK10" s="81"/>
      <c r="VJL10" s="63"/>
      <c r="VJM10" s="298"/>
      <c r="VJN10" s="299"/>
      <c r="VJO10" s="81"/>
      <c r="VJP10" s="63"/>
      <c r="VJQ10" s="298"/>
      <c r="VJR10" s="299"/>
      <c r="VJS10" s="81"/>
      <c r="VJT10" s="63"/>
      <c r="VJU10" s="298"/>
      <c r="VJV10" s="299"/>
      <c r="VJW10" s="81"/>
      <c r="VJX10" s="63"/>
      <c r="VJY10" s="298"/>
      <c r="VJZ10" s="299"/>
      <c r="VKA10" s="81"/>
      <c r="VKB10" s="63"/>
      <c r="VKC10" s="298"/>
      <c r="VKD10" s="299"/>
      <c r="VKE10" s="81"/>
      <c r="VKF10" s="63"/>
      <c r="VKG10" s="298"/>
      <c r="VKH10" s="299"/>
      <c r="VKI10" s="81"/>
      <c r="VKJ10" s="63"/>
      <c r="VKK10" s="298"/>
      <c r="VKL10" s="299"/>
      <c r="VKM10" s="81"/>
      <c r="VKN10" s="63"/>
      <c r="VKO10" s="298"/>
      <c r="VKP10" s="299"/>
      <c r="VKQ10" s="81"/>
      <c r="VKR10" s="63"/>
      <c r="VKS10" s="298"/>
      <c r="VKT10" s="299"/>
      <c r="VKU10" s="81"/>
      <c r="VKV10" s="63"/>
      <c r="VKW10" s="298"/>
      <c r="VKX10" s="299"/>
      <c r="VKY10" s="81"/>
      <c r="VKZ10" s="63"/>
      <c r="VLA10" s="298"/>
      <c r="VLB10" s="299"/>
      <c r="VLC10" s="81"/>
      <c r="VLD10" s="63"/>
      <c r="VLE10" s="298"/>
      <c r="VLF10" s="299"/>
      <c r="VLG10" s="81"/>
      <c r="VLH10" s="63"/>
      <c r="VLI10" s="298"/>
      <c r="VLJ10" s="299"/>
      <c r="VLK10" s="81"/>
      <c r="VLL10" s="63"/>
      <c r="VLM10" s="298"/>
      <c r="VLN10" s="299"/>
      <c r="VLO10" s="81"/>
      <c r="VLP10" s="63"/>
      <c r="VLQ10" s="298"/>
      <c r="VLR10" s="299"/>
      <c r="VLS10" s="81"/>
      <c r="VLT10" s="63"/>
      <c r="VLU10" s="298"/>
      <c r="VLV10" s="299"/>
      <c r="VLW10" s="81"/>
      <c r="VLX10" s="63"/>
      <c r="VLY10" s="298"/>
      <c r="VLZ10" s="299"/>
      <c r="VMA10" s="81"/>
      <c r="VMB10" s="63"/>
      <c r="VMC10" s="298"/>
      <c r="VMD10" s="299"/>
      <c r="VME10" s="81"/>
      <c r="VMF10" s="63"/>
      <c r="VMG10" s="298"/>
      <c r="VMH10" s="299"/>
      <c r="VMI10" s="81"/>
      <c r="VMJ10" s="63"/>
      <c r="VMK10" s="298"/>
      <c r="VML10" s="299"/>
      <c r="VMM10" s="81"/>
      <c r="VMN10" s="63"/>
      <c r="VMO10" s="298"/>
      <c r="VMP10" s="299"/>
      <c r="VMQ10" s="81"/>
      <c r="VMR10" s="63"/>
      <c r="VMS10" s="298"/>
      <c r="VMT10" s="299"/>
      <c r="VMU10" s="81"/>
      <c r="VMV10" s="63"/>
      <c r="VMW10" s="298"/>
      <c r="VMX10" s="299"/>
      <c r="VMY10" s="81"/>
      <c r="VMZ10" s="63"/>
      <c r="VNA10" s="298"/>
      <c r="VNB10" s="299"/>
      <c r="VNC10" s="81"/>
      <c r="VND10" s="63"/>
      <c r="VNE10" s="298"/>
      <c r="VNF10" s="299"/>
      <c r="VNG10" s="81"/>
      <c r="VNH10" s="63"/>
      <c r="VNI10" s="298"/>
      <c r="VNJ10" s="299"/>
      <c r="VNK10" s="81"/>
      <c r="VNL10" s="63"/>
      <c r="VNM10" s="298"/>
      <c r="VNN10" s="299"/>
      <c r="VNO10" s="81"/>
      <c r="VNP10" s="63"/>
      <c r="VNQ10" s="298"/>
      <c r="VNR10" s="299"/>
      <c r="VNS10" s="81"/>
      <c r="VNT10" s="63"/>
      <c r="VNU10" s="298"/>
      <c r="VNV10" s="299"/>
      <c r="VNW10" s="81"/>
      <c r="VNX10" s="63"/>
      <c r="VNY10" s="298"/>
      <c r="VNZ10" s="299"/>
      <c r="VOA10" s="81"/>
      <c r="VOB10" s="63"/>
      <c r="VOC10" s="298"/>
      <c r="VOD10" s="299"/>
      <c r="VOE10" s="81"/>
      <c r="VOF10" s="63"/>
      <c r="VOG10" s="298"/>
      <c r="VOH10" s="299"/>
      <c r="VOI10" s="81"/>
      <c r="VOJ10" s="63"/>
      <c r="VOK10" s="298"/>
      <c r="VOL10" s="299"/>
      <c r="VOM10" s="81"/>
      <c r="VON10" s="63"/>
      <c r="VOO10" s="298"/>
      <c r="VOP10" s="299"/>
      <c r="VOQ10" s="81"/>
      <c r="VOR10" s="63"/>
      <c r="VOS10" s="298"/>
      <c r="VOT10" s="299"/>
      <c r="VOU10" s="81"/>
      <c r="VOV10" s="63"/>
      <c r="VOW10" s="298"/>
      <c r="VOX10" s="299"/>
      <c r="VOY10" s="81"/>
      <c r="VOZ10" s="63"/>
      <c r="VPA10" s="298"/>
      <c r="VPB10" s="299"/>
      <c r="VPC10" s="81"/>
      <c r="VPD10" s="63"/>
      <c r="VPE10" s="298"/>
      <c r="VPF10" s="299"/>
      <c r="VPG10" s="81"/>
      <c r="VPH10" s="63"/>
      <c r="VPI10" s="298"/>
      <c r="VPJ10" s="299"/>
      <c r="VPK10" s="81"/>
      <c r="VPL10" s="63"/>
      <c r="VPM10" s="298"/>
      <c r="VPN10" s="299"/>
      <c r="VPO10" s="81"/>
      <c r="VPP10" s="63"/>
      <c r="VPQ10" s="298"/>
      <c r="VPR10" s="299"/>
      <c r="VPS10" s="81"/>
      <c r="VPT10" s="63"/>
      <c r="VPU10" s="298"/>
      <c r="VPV10" s="299"/>
      <c r="VPW10" s="81"/>
      <c r="VPX10" s="63"/>
      <c r="VPY10" s="298"/>
      <c r="VPZ10" s="299"/>
      <c r="VQA10" s="81"/>
      <c r="VQB10" s="63"/>
      <c r="VQC10" s="298"/>
      <c r="VQD10" s="299"/>
      <c r="VQE10" s="81"/>
      <c r="VQF10" s="63"/>
      <c r="VQG10" s="298"/>
      <c r="VQH10" s="299"/>
      <c r="VQI10" s="81"/>
      <c r="VQJ10" s="63"/>
      <c r="VQK10" s="298"/>
      <c r="VQL10" s="299"/>
      <c r="VQM10" s="81"/>
      <c r="VQN10" s="63"/>
      <c r="VQO10" s="298"/>
      <c r="VQP10" s="299"/>
      <c r="VQQ10" s="81"/>
      <c r="VQR10" s="63"/>
      <c r="VQS10" s="298"/>
      <c r="VQT10" s="299"/>
      <c r="VQU10" s="81"/>
      <c r="VQV10" s="63"/>
      <c r="VQW10" s="298"/>
      <c r="VQX10" s="299"/>
      <c r="VQY10" s="81"/>
      <c r="VQZ10" s="63"/>
      <c r="VRA10" s="298"/>
      <c r="VRB10" s="299"/>
      <c r="VRC10" s="81"/>
      <c r="VRD10" s="63"/>
      <c r="VRE10" s="298"/>
      <c r="VRF10" s="299"/>
      <c r="VRG10" s="81"/>
      <c r="VRH10" s="63"/>
      <c r="VRI10" s="298"/>
      <c r="VRJ10" s="299"/>
      <c r="VRK10" s="81"/>
      <c r="VRL10" s="63"/>
      <c r="VRM10" s="298"/>
      <c r="VRN10" s="299"/>
      <c r="VRO10" s="81"/>
      <c r="VRP10" s="63"/>
      <c r="VRQ10" s="298"/>
      <c r="VRR10" s="299"/>
      <c r="VRS10" s="81"/>
      <c r="VRT10" s="63"/>
      <c r="VRU10" s="298"/>
      <c r="VRV10" s="299"/>
      <c r="VRW10" s="81"/>
      <c r="VRX10" s="63"/>
      <c r="VRY10" s="298"/>
      <c r="VRZ10" s="299"/>
      <c r="VSA10" s="81"/>
      <c r="VSB10" s="63"/>
      <c r="VSC10" s="298"/>
      <c r="VSD10" s="299"/>
      <c r="VSE10" s="81"/>
      <c r="VSF10" s="63"/>
      <c r="VSG10" s="298"/>
      <c r="VSH10" s="299"/>
      <c r="VSI10" s="81"/>
      <c r="VSJ10" s="63"/>
      <c r="VSK10" s="298"/>
      <c r="VSL10" s="299"/>
      <c r="VSM10" s="81"/>
      <c r="VSN10" s="63"/>
      <c r="VSO10" s="298"/>
      <c r="VSP10" s="299"/>
      <c r="VSQ10" s="81"/>
      <c r="VSR10" s="63"/>
      <c r="VSS10" s="298"/>
      <c r="VST10" s="299"/>
      <c r="VSU10" s="81"/>
      <c r="VSV10" s="63"/>
      <c r="VSW10" s="298"/>
      <c r="VSX10" s="299"/>
      <c r="VSY10" s="81"/>
      <c r="VSZ10" s="63"/>
      <c r="VTA10" s="298"/>
      <c r="VTB10" s="299"/>
      <c r="VTC10" s="81"/>
      <c r="VTD10" s="63"/>
      <c r="VTE10" s="298"/>
      <c r="VTF10" s="299"/>
      <c r="VTG10" s="81"/>
      <c r="VTH10" s="63"/>
      <c r="VTI10" s="298"/>
      <c r="VTJ10" s="299"/>
      <c r="VTK10" s="81"/>
      <c r="VTL10" s="63"/>
      <c r="VTM10" s="298"/>
      <c r="VTN10" s="299"/>
      <c r="VTO10" s="81"/>
      <c r="VTP10" s="63"/>
      <c r="VTQ10" s="298"/>
      <c r="VTR10" s="299"/>
      <c r="VTS10" s="81"/>
      <c r="VTT10" s="63"/>
      <c r="VTU10" s="298"/>
      <c r="VTV10" s="299"/>
      <c r="VTW10" s="81"/>
      <c r="VTX10" s="63"/>
      <c r="VTY10" s="298"/>
      <c r="VTZ10" s="299"/>
      <c r="VUA10" s="81"/>
      <c r="VUB10" s="63"/>
      <c r="VUC10" s="298"/>
      <c r="VUD10" s="299"/>
      <c r="VUE10" s="81"/>
      <c r="VUF10" s="63"/>
      <c r="VUG10" s="298"/>
      <c r="VUH10" s="299"/>
      <c r="VUI10" s="81"/>
      <c r="VUJ10" s="63"/>
      <c r="VUK10" s="298"/>
      <c r="VUL10" s="299"/>
      <c r="VUM10" s="81"/>
      <c r="VUN10" s="63"/>
      <c r="VUO10" s="298"/>
      <c r="VUP10" s="299"/>
      <c r="VUQ10" s="81"/>
      <c r="VUR10" s="63"/>
      <c r="VUS10" s="298"/>
      <c r="VUT10" s="299"/>
      <c r="VUU10" s="81"/>
      <c r="VUV10" s="63"/>
      <c r="VUW10" s="298"/>
      <c r="VUX10" s="299"/>
      <c r="VUY10" s="81"/>
      <c r="VUZ10" s="63"/>
      <c r="VVA10" s="298"/>
      <c r="VVB10" s="299"/>
      <c r="VVC10" s="81"/>
      <c r="VVD10" s="63"/>
      <c r="VVE10" s="298"/>
      <c r="VVF10" s="299"/>
      <c r="VVG10" s="81"/>
      <c r="VVH10" s="63"/>
      <c r="VVI10" s="298"/>
      <c r="VVJ10" s="299"/>
      <c r="VVK10" s="81"/>
      <c r="VVL10" s="63"/>
      <c r="VVM10" s="298"/>
      <c r="VVN10" s="299"/>
      <c r="VVO10" s="81"/>
      <c r="VVP10" s="63"/>
      <c r="VVQ10" s="298"/>
      <c r="VVR10" s="299"/>
      <c r="VVS10" s="81"/>
      <c r="VVT10" s="63"/>
      <c r="VVU10" s="298"/>
      <c r="VVV10" s="299"/>
      <c r="VVW10" s="81"/>
      <c r="VVX10" s="63"/>
      <c r="VVY10" s="298"/>
      <c r="VVZ10" s="299"/>
      <c r="VWA10" s="81"/>
      <c r="VWB10" s="63"/>
      <c r="VWC10" s="298"/>
      <c r="VWD10" s="299"/>
      <c r="VWE10" s="81"/>
      <c r="VWF10" s="63"/>
      <c r="VWG10" s="298"/>
      <c r="VWH10" s="299"/>
      <c r="VWI10" s="81"/>
      <c r="VWJ10" s="63"/>
      <c r="VWK10" s="298"/>
      <c r="VWL10" s="299"/>
      <c r="VWM10" s="81"/>
      <c r="VWN10" s="63"/>
      <c r="VWO10" s="298"/>
      <c r="VWP10" s="299"/>
      <c r="VWQ10" s="81"/>
      <c r="VWR10" s="63"/>
      <c r="VWS10" s="298"/>
      <c r="VWT10" s="299"/>
      <c r="VWU10" s="81"/>
      <c r="VWV10" s="63"/>
      <c r="VWW10" s="298"/>
      <c r="VWX10" s="299"/>
      <c r="VWY10" s="81"/>
      <c r="VWZ10" s="63"/>
      <c r="VXA10" s="298"/>
      <c r="VXB10" s="299"/>
      <c r="VXC10" s="81"/>
      <c r="VXD10" s="63"/>
      <c r="VXE10" s="298"/>
      <c r="VXF10" s="299"/>
      <c r="VXG10" s="81"/>
      <c r="VXH10" s="63"/>
      <c r="VXI10" s="298"/>
      <c r="VXJ10" s="299"/>
      <c r="VXK10" s="81"/>
      <c r="VXL10" s="63"/>
      <c r="VXM10" s="298"/>
      <c r="VXN10" s="299"/>
      <c r="VXO10" s="81"/>
      <c r="VXP10" s="63"/>
      <c r="VXQ10" s="298"/>
      <c r="VXR10" s="299"/>
      <c r="VXS10" s="81"/>
      <c r="VXT10" s="63"/>
      <c r="VXU10" s="298"/>
      <c r="VXV10" s="299"/>
      <c r="VXW10" s="81"/>
      <c r="VXX10" s="63"/>
      <c r="VXY10" s="298"/>
      <c r="VXZ10" s="299"/>
      <c r="VYA10" s="81"/>
      <c r="VYB10" s="63"/>
      <c r="VYC10" s="298"/>
      <c r="VYD10" s="299"/>
      <c r="VYE10" s="81"/>
      <c r="VYF10" s="63"/>
      <c r="VYG10" s="298"/>
      <c r="VYH10" s="299"/>
      <c r="VYI10" s="81"/>
      <c r="VYJ10" s="63"/>
      <c r="VYK10" s="298"/>
      <c r="VYL10" s="299"/>
      <c r="VYM10" s="81"/>
      <c r="VYN10" s="63"/>
      <c r="VYO10" s="298"/>
      <c r="VYP10" s="299"/>
      <c r="VYQ10" s="81"/>
      <c r="VYR10" s="63"/>
      <c r="VYS10" s="298"/>
      <c r="VYT10" s="299"/>
      <c r="VYU10" s="81"/>
      <c r="VYV10" s="63"/>
      <c r="VYW10" s="298"/>
      <c r="VYX10" s="299"/>
      <c r="VYY10" s="81"/>
      <c r="VYZ10" s="63"/>
      <c r="VZA10" s="298"/>
      <c r="VZB10" s="299"/>
      <c r="VZC10" s="81"/>
      <c r="VZD10" s="63"/>
      <c r="VZE10" s="298"/>
      <c r="VZF10" s="299"/>
      <c r="VZG10" s="81"/>
      <c r="VZH10" s="63"/>
      <c r="VZI10" s="298"/>
      <c r="VZJ10" s="299"/>
      <c r="VZK10" s="81"/>
      <c r="VZL10" s="63"/>
      <c r="VZM10" s="298"/>
      <c r="VZN10" s="299"/>
      <c r="VZO10" s="81"/>
      <c r="VZP10" s="63"/>
      <c r="VZQ10" s="298"/>
      <c r="VZR10" s="299"/>
      <c r="VZS10" s="81"/>
      <c r="VZT10" s="63"/>
      <c r="VZU10" s="298"/>
      <c r="VZV10" s="299"/>
      <c r="VZW10" s="81"/>
      <c r="VZX10" s="63"/>
      <c r="VZY10" s="298"/>
      <c r="VZZ10" s="299"/>
      <c r="WAA10" s="81"/>
      <c r="WAB10" s="63"/>
      <c r="WAC10" s="298"/>
      <c r="WAD10" s="299"/>
      <c r="WAE10" s="81"/>
      <c r="WAF10" s="63"/>
      <c r="WAG10" s="298"/>
      <c r="WAH10" s="299"/>
      <c r="WAI10" s="81"/>
      <c r="WAJ10" s="63"/>
      <c r="WAK10" s="298"/>
      <c r="WAL10" s="299"/>
      <c r="WAM10" s="81"/>
      <c r="WAN10" s="63"/>
      <c r="WAO10" s="298"/>
      <c r="WAP10" s="299"/>
      <c r="WAQ10" s="81"/>
      <c r="WAR10" s="63"/>
      <c r="WAS10" s="298"/>
      <c r="WAT10" s="299"/>
      <c r="WAU10" s="81"/>
      <c r="WAV10" s="63"/>
      <c r="WAW10" s="298"/>
      <c r="WAX10" s="299"/>
      <c r="WAY10" s="81"/>
      <c r="WAZ10" s="63"/>
      <c r="WBA10" s="298"/>
      <c r="WBB10" s="299"/>
      <c r="WBC10" s="81"/>
      <c r="WBD10" s="63"/>
      <c r="WBE10" s="298"/>
      <c r="WBF10" s="299"/>
      <c r="WBG10" s="81"/>
      <c r="WBH10" s="63"/>
      <c r="WBI10" s="298"/>
      <c r="WBJ10" s="299"/>
      <c r="WBK10" s="81"/>
      <c r="WBL10" s="63"/>
      <c r="WBM10" s="298"/>
      <c r="WBN10" s="299"/>
      <c r="WBO10" s="81"/>
      <c r="WBP10" s="63"/>
      <c r="WBQ10" s="298"/>
      <c r="WBR10" s="299"/>
      <c r="WBS10" s="81"/>
      <c r="WBT10" s="63"/>
      <c r="WBU10" s="298"/>
      <c r="WBV10" s="299"/>
      <c r="WBW10" s="81"/>
      <c r="WBX10" s="63"/>
      <c r="WBY10" s="298"/>
      <c r="WBZ10" s="299"/>
      <c r="WCA10" s="81"/>
      <c r="WCB10" s="63"/>
      <c r="WCC10" s="298"/>
      <c r="WCD10" s="299"/>
      <c r="WCE10" s="81"/>
      <c r="WCF10" s="63"/>
      <c r="WCG10" s="298"/>
      <c r="WCH10" s="299"/>
      <c r="WCI10" s="81"/>
      <c r="WCJ10" s="63"/>
      <c r="WCK10" s="298"/>
      <c r="WCL10" s="299"/>
      <c r="WCM10" s="81"/>
      <c r="WCN10" s="63"/>
      <c r="WCO10" s="298"/>
      <c r="WCP10" s="299"/>
      <c r="WCQ10" s="81"/>
      <c r="WCR10" s="63"/>
      <c r="WCS10" s="298"/>
      <c r="WCT10" s="299"/>
      <c r="WCU10" s="81"/>
      <c r="WCV10" s="63"/>
      <c r="WCW10" s="298"/>
      <c r="WCX10" s="299"/>
      <c r="WCY10" s="81"/>
      <c r="WCZ10" s="63"/>
      <c r="WDA10" s="298"/>
      <c r="WDB10" s="299"/>
      <c r="WDC10" s="81"/>
      <c r="WDD10" s="63"/>
      <c r="WDE10" s="298"/>
      <c r="WDF10" s="299"/>
      <c r="WDG10" s="81"/>
      <c r="WDH10" s="63"/>
      <c r="WDI10" s="298"/>
      <c r="WDJ10" s="299"/>
      <c r="WDK10" s="81"/>
      <c r="WDL10" s="63"/>
      <c r="WDM10" s="298"/>
      <c r="WDN10" s="299"/>
      <c r="WDO10" s="81"/>
      <c r="WDP10" s="63"/>
      <c r="WDQ10" s="298"/>
      <c r="WDR10" s="299"/>
      <c r="WDS10" s="81"/>
      <c r="WDT10" s="63"/>
      <c r="WDU10" s="298"/>
      <c r="WDV10" s="299"/>
      <c r="WDW10" s="81"/>
      <c r="WDX10" s="63"/>
      <c r="WDY10" s="298"/>
      <c r="WDZ10" s="299"/>
      <c r="WEA10" s="81"/>
      <c r="WEB10" s="63"/>
      <c r="WEC10" s="298"/>
      <c r="WED10" s="299"/>
      <c r="WEE10" s="81"/>
      <c r="WEF10" s="63"/>
      <c r="WEG10" s="298"/>
      <c r="WEH10" s="299"/>
      <c r="WEI10" s="81"/>
      <c r="WEJ10" s="63"/>
      <c r="WEK10" s="298"/>
      <c r="WEL10" s="299"/>
      <c r="WEM10" s="81"/>
      <c r="WEN10" s="63"/>
      <c r="WEO10" s="298"/>
      <c r="WEP10" s="299"/>
      <c r="WEQ10" s="81"/>
      <c r="WER10" s="63"/>
      <c r="WES10" s="298"/>
      <c r="WET10" s="299"/>
      <c r="WEU10" s="81"/>
      <c r="WEV10" s="63"/>
      <c r="WEW10" s="298"/>
      <c r="WEX10" s="299"/>
      <c r="WEY10" s="81"/>
      <c r="WEZ10" s="63"/>
      <c r="WFA10" s="298"/>
      <c r="WFB10" s="299"/>
      <c r="WFC10" s="81"/>
      <c r="WFD10" s="63"/>
      <c r="WFE10" s="298"/>
      <c r="WFF10" s="299"/>
      <c r="WFG10" s="81"/>
      <c r="WFH10" s="63"/>
      <c r="WFI10" s="298"/>
      <c r="WFJ10" s="299"/>
      <c r="WFK10" s="81"/>
      <c r="WFL10" s="63"/>
      <c r="WFM10" s="298"/>
      <c r="WFN10" s="299"/>
      <c r="WFO10" s="81"/>
      <c r="WFP10" s="63"/>
      <c r="WFQ10" s="298"/>
      <c r="WFR10" s="299"/>
      <c r="WFS10" s="81"/>
      <c r="WFT10" s="63"/>
      <c r="WFU10" s="298"/>
      <c r="WFV10" s="299"/>
      <c r="WFW10" s="81"/>
      <c r="WFX10" s="63"/>
      <c r="WFY10" s="298"/>
      <c r="WFZ10" s="299"/>
      <c r="WGA10" s="81"/>
      <c r="WGB10" s="63"/>
      <c r="WGC10" s="298"/>
      <c r="WGD10" s="299"/>
      <c r="WGE10" s="81"/>
      <c r="WGF10" s="63"/>
      <c r="WGG10" s="298"/>
      <c r="WGH10" s="299"/>
      <c r="WGI10" s="81"/>
      <c r="WGJ10" s="63"/>
      <c r="WGK10" s="298"/>
      <c r="WGL10" s="299"/>
      <c r="WGM10" s="81"/>
      <c r="WGN10" s="63"/>
      <c r="WGO10" s="298"/>
      <c r="WGP10" s="299"/>
      <c r="WGQ10" s="81"/>
      <c r="WGR10" s="63"/>
      <c r="WGS10" s="298"/>
      <c r="WGT10" s="299"/>
      <c r="WGU10" s="81"/>
      <c r="WGV10" s="63"/>
      <c r="WGW10" s="298"/>
      <c r="WGX10" s="299"/>
      <c r="WGY10" s="81"/>
      <c r="WGZ10" s="63"/>
      <c r="WHA10" s="298"/>
      <c r="WHB10" s="299"/>
      <c r="WHC10" s="81"/>
      <c r="WHD10" s="63"/>
      <c r="WHE10" s="298"/>
      <c r="WHF10" s="299"/>
      <c r="WHG10" s="81"/>
      <c r="WHH10" s="63"/>
      <c r="WHI10" s="298"/>
      <c r="WHJ10" s="299"/>
      <c r="WHK10" s="81"/>
      <c r="WHL10" s="63"/>
      <c r="WHM10" s="298"/>
      <c r="WHN10" s="299"/>
      <c r="WHO10" s="81"/>
      <c r="WHP10" s="63"/>
      <c r="WHQ10" s="298"/>
      <c r="WHR10" s="299"/>
      <c r="WHS10" s="81"/>
      <c r="WHT10" s="63"/>
      <c r="WHU10" s="298"/>
      <c r="WHV10" s="299"/>
      <c r="WHW10" s="81"/>
      <c r="WHX10" s="63"/>
      <c r="WHY10" s="298"/>
      <c r="WHZ10" s="299"/>
      <c r="WIA10" s="81"/>
      <c r="WIB10" s="63"/>
      <c r="WIC10" s="298"/>
      <c r="WID10" s="299"/>
      <c r="WIE10" s="81"/>
      <c r="WIF10" s="63"/>
      <c r="WIG10" s="298"/>
      <c r="WIH10" s="299"/>
      <c r="WII10" s="81"/>
      <c r="WIJ10" s="63"/>
      <c r="WIK10" s="298"/>
      <c r="WIL10" s="299"/>
      <c r="WIM10" s="81"/>
      <c r="WIN10" s="63"/>
      <c r="WIO10" s="298"/>
      <c r="WIP10" s="299"/>
      <c r="WIQ10" s="81"/>
      <c r="WIR10" s="63"/>
      <c r="WIS10" s="298"/>
      <c r="WIT10" s="299"/>
      <c r="WIU10" s="81"/>
      <c r="WIV10" s="63"/>
      <c r="WIW10" s="298"/>
      <c r="WIX10" s="299"/>
      <c r="WIY10" s="81"/>
      <c r="WIZ10" s="63"/>
      <c r="WJA10" s="298"/>
      <c r="WJB10" s="299"/>
      <c r="WJC10" s="81"/>
      <c r="WJD10" s="63"/>
      <c r="WJE10" s="298"/>
      <c r="WJF10" s="299"/>
      <c r="WJG10" s="81"/>
      <c r="WJH10" s="63"/>
      <c r="WJI10" s="298"/>
      <c r="WJJ10" s="299"/>
      <c r="WJK10" s="81"/>
      <c r="WJL10" s="63"/>
      <c r="WJM10" s="298"/>
      <c r="WJN10" s="299"/>
      <c r="WJO10" s="81"/>
      <c r="WJP10" s="63"/>
      <c r="WJQ10" s="298"/>
      <c r="WJR10" s="299"/>
      <c r="WJS10" s="81"/>
      <c r="WJT10" s="63"/>
      <c r="WJU10" s="298"/>
      <c r="WJV10" s="299"/>
      <c r="WJW10" s="81"/>
      <c r="WJX10" s="63"/>
      <c r="WJY10" s="298"/>
      <c r="WJZ10" s="299"/>
      <c r="WKA10" s="81"/>
      <c r="WKB10" s="63"/>
      <c r="WKC10" s="298"/>
      <c r="WKD10" s="299"/>
      <c r="WKE10" s="81"/>
      <c r="WKF10" s="63"/>
      <c r="WKG10" s="298"/>
      <c r="WKH10" s="299"/>
      <c r="WKI10" s="81"/>
      <c r="WKJ10" s="63"/>
      <c r="WKK10" s="298"/>
      <c r="WKL10" s="299"/>
      <c r="WKM10" s="81"/>
      <c r="WKN10" s="63"/>
      <c r="WKO10" s="298"/>
      <c r="WKP10" s="299"/>
      <c r="WKQ10" s="81"/>
      <c r="WKR10" s="63"/>
      <c r="WKS10" s="298"/>
      <c r="WKT10" s="299"/>
      <c r="WKU10" s="81"/>
      <c r="WKV10" s="63"/>
      <c r="WKW10" s="298"/>
      <c r="WKX10" s="299"/>
      <c r="WKY10" s="81"/>
      <c r="WKZ10" s="63"/>
      <c r="WLA10" s="298"/>
      <c r="WLB10" s="299"/>
      <c r="WLC10" s="81"/>
      <c r="WLD10" s="63"/>
      <c r="WLE10" s="298"/>
      <c r="WLF10" s="299"/>
      <c r="WLG10" s="81"/>
      <c r="WLH10" s="63"/>
      <c r="WLI10" s="298"/>
      <c r="WLJ10" s="299"/>
      <c r="WLK10" s="81"/>
      <c r="WLL10" s="63"/>
      <c r="WLM10" s="298"/>
      <c r="WLN10" s="299"/>
      <c r="WLO10" s="81"/>
      <c r="WLP10" s="63"/>
      <c r="WLQ10" s="298"/>
      <c r="WLR10" s="299"/>
      <c r="WLS10" s="81"/>
      <c r="WLT10" s="63"/>
      <c r="WLU10" s="298"/>
      <c r="WLV10" s="299"/>
      <c r="WLW10" s="81"/>
      <c r="WLX10" s="63"/>
      <c r="WLY10" s="298"/>
      <c r="WLZ10" s="299"/>
      <c r="WMA10" s="81"/>
      <c r="WMB10" s="63"/>
      <c r="WMC10" s="298"/>
      <c r="WMD10" s="299"/>
      <c r="WME10" s="81"/>
      <c r="WMF10" s="63"/>
      <c r="WMG10" s="298"/>
      <c r="WMH10" s="299"/>
      <c r="WMI10" s="81"/>
      <c r="WMJ10" s="63"/>
      <c r="WMK10" s="298"/>
      <c r="WML10" s="299"/>
      <c r="WMM10" s="81"/>
      <c r="WMN10" s="63"/>
      <c r="WMO10" s="298"/>
      <c r="WMP10" s="299"/>
      <c r="WMQ10" s="81"/>
      <c r="WMR10" s="63"/>
      <c r="WMS10" s="298"/>
      <c r="WMT10" s="299"/>
      <c r="WMU10" s="81"/>
      <c r="WMV10" s="63"/>
      <c r="WMW10" s="298"/>
      <c r="WMX10" s="299"/>
      <c r="WMY10" s="81"/>
      <c r="WMZ10" s="63"/>
      <c r="WNA10" s="298"/>
      <c r="WNB10" s="299"/>
      <c r="WNC10" s="81"/>
      <c r="WND10" s="63"/>
      <c r="WNE10" s="298"/>
      <c r="WNF10" s="299"/>
      <c r="WNG10" s="81"/>
      <c r="WNH10" s="63"/>
      <c r="WNI10" s="298"/>
      <c r="WNJ10" s="299"/>
      <c r="WNK10" s="81"/>
      <c r="WNL10" s="63"/>
      <c r="WNM10" s="298"/>
      <c r="WNN10" s="299"/>
      <c r="WNO10" s="81"/>
      <c r="WNP10" s="63"/>
      <c r="WNQ10" s="298"/>
      <c r="WNR10" s="299"/>
      <c r="WNS10" s="81"/>
      <c r="WNT10" s="63"/>
      <c r="WNU10" s="298"/>
      <c r="WNV10" s="299"/>
      <c r="WNW10" s="81"/>
      <c r="WNX10" s="63"/>
      <c r="WNY10" s="298"/>
      <c r="WNZ10" s="299"/>
      <c r="WOA10" s="81"/>
      <c r="WOB10" s="63"/>
      <c r="WOC10" s="298"/>
      <c r="WOD10" s="299"/>
      <c r="WOE10" s="81"/>
      <c r="WOF10" s="63"/>
      <c r="WOG10" s="298"/>
      <c r="WOH10" s="299"/>
      <c r="WOI10" s="81"/>
      <c r="WOJ10" s="63"/>
      <c r="WOK10" s="298"/>
      <c r="WOL10" s="299"/>
      <c r="WOM10" s="81"/>
      <c r="WON10" s="63"/>
      <c r="WOO10" s="298"/>
      <c r="WOP10" s="299"/>
      <c r="WOQ10" s="81"/>
      <c r="WOR10" s="63"/>
      <c r="WOS10" s="298"/>
      <c r="WOT10" s="299"/>
      <c r="WOU10" s="81"/>
      <c r="WOV10" s="63"/>
      <c r="WOW10" s="298"/>
      <c r="WOX10" s="299"/>
      <c r="WOY10" s="81"/>
      <c r="WOZ10" s="63"/>
      <c r="WPA10" s="298"/>
      <c r="WPB10" s="299"/>
      <c r="WPC10" s="81"/>
      <c r="WPD10" s="63"/>
      <c r="WPE10" s="298"/>
      <c r="WPF10" s="299"/>
      <c r="WPG10" s="81"/>
      <c r="WPH10" s="63"/>
      <c r="WPI10" s="298"/>
      <c r="WPJ10" s="299"/>
      <c r="WPK10" s="81"/>
      <c r="WPL10" s="63"/>
      <c r="WPM10" s="298"/>
      <c r="WPN10" s="299"/>
      <c r="WPO10" s="81"/>
      <c r="WPP10" s="63"/>
      <c r="WPQ10" s="298"/>
      <c r="WPR10" s="299"/>
      <c r="WPS10" s="81"/>
      <c r="WPT10" s="63"/>
      <c r="WPU10" s="298"/>
      <c r="WPV10" s="299"/>
      <c r="WPW10" s="81"/>
      <c r="WPX10" s="63"/>
      <c r="WPY10" s="298"/>
      <c r="WPZ10" s="299"/>
      <c r="WQA10" s="81"/>
      <c r="WQB10" s="63"/>
      <c r="WQC10" s="298"/>
      <c r="WQD10" s="299"/>
      <c r="WQE10" s="81"/>
      <c r="WQF10" s="63"/>
      <c r="WQG10" s="298"/>
      <c r="WQH10" s="299"/>
      <c r="WQI10" s="81"/>
      <c r="WQJ10" s="63"/>
      <c r="WQK10" s="298"/>
      <c r="WQL10" s="299"/>
      <c r="WQM10" s="81"/>
      <c r="WQN10" s="63"/>
      <c r="WQO10" s="298"/>
      <c r="WQP10" s="299"/>
      <c r="WQQ10" s="81"/>
      <c r="WQR10" s="63"/>
      <c r="WQS10" s="298"/>
      <c r="WQT10" s="299"/>
      <c r="WQU10" s="81"/>
      <c r="WQV10" s="63"/>
      <c r="WQW10" s="298"/>
      <c r="WQX10" s="299"/>
      <c r="WQY10" s="81"/>
      <c r="WQZ10" s="63"/>
      <c r="WRA10" s="298"/>
      <c r="WRB10" s="299"/>
      <c r="WRC10" s="81"/>
      <c r="WRD10" s="63"/>
      <c r="WRE10" s="298"/>
      <c r="WRF10" s="299"/>
      <c r="WRG10" s="81"/>
      <c r="WRH10" s="63"/>
      <c r="WRI10" s="298"/>
      <c r="WRJ10" s="299"/>
      <c r="WRK10" s="81"/>
      <c r="WRL10" s="63"/>
      <c r="WRM10" s="298"/>
      <c r="WRN10" s="299"/>
      <c r="WRO10" s="81"/>
      <c r="WRP10" s="63"/>
      <c r="WRQ10" s="298"/>
      <c r="WRR10" s="299"/>
      <c r="WRS10" s="81"/>
      <c r="WRT10" s="63"/>
      <c r="WRU10" s="298"/>
      <c r="WRV10" s="299"/>
      <c r="WRW10" s="81"/>
      <c r="WRX10" s="63"/>
      <c r="WRY10" s="298"/>
      <c r="WRZ10" s="299"/>
      <c r="WSA10" s="81"/>
      <c r="WSB10" s="63"/>
      <c r="WSC10" s="298"/>
      <c r="WSD10" s="299"/>
      <c r="WSE10" s="81"/>
      <c r="WSF10" s="63"/>
      <c r="WSG10" s="298"/>
      <c r="WSH10" s="299"/>
      <c r="WSI10" s="81"/>
      <c r="WSJ10" s="63"/>
      <c r="WSK10" s="298"/>
      <c r="WSL10" s="299"/>
      <c r="WSM10" s="81"/>
      <c r="WSN10" s="63"/>
      <c r="WSO10" s="298"/>
      <c r="WSP10" s="299"/>
      <c r="WSQ10" s="81"/>
      <c r="WSR10" s="63"/>
      <c r="WSS10" s="298"/>
      <c r="WST10" s="299"/>
      <c r="WSU10" s="81"/>
      <c r="WSV10" s="63"/>
      <c r="WSW10" s="298"/>
      <c r="WSX10" s="299"/>
      <c r="WSY10" s="81"/>
      <c r="WSZ10" s="63"/>
      <c r="WTA10" s="298"/>
      <c r="WTB10" s="299"/>
      <c r="WTC10" s="81"/>
      <c r="WTD10" s="63"/>
      <c r="WTE10" s="298"/>
      <c r="WTF10" s="299"/>
      <c r="WTG10" s="81"/>
      <c r="WTH10" s="63"/>
      <c r="WTI10" s="298"/>
      <c r="WTJ10" s="299"/>
      <c r="WTK10" s="81"/>
      <c r="WTL10" s="63"/>
      <c r="WTM10" s="298"/>
      <c r="WTN10" s="299"/>
      <c r="WTO10" s="81"/>
      <c r="WTP10" s="63"/>
      <c r="WTQ10" s="298"/>
      <c r="WTR10" s="299"/>
      <c r="WTS10" s="81"/>
      <c r="WTT10" s="63"/>
      <c r="WTU10" s="298"/>
      <c r="WTV10" s="299"/>
      <c r="WTW10" s="81"/>
      <c r="WTX10" s="63"/>
      <c r="WTY10" s="298"/>
      <c r="WTZ10" s="299"/>
      <c r="WUA10" s="81"/>
      <c r="WUB10" s="63"/>
      <c r="WUC10" s="298"/>
      <c r="WUD10" s="299"/>
      <c r="WUE10" s="81"/>
      <c r="WUF10" s="63"/>
      <c r="WUG10" s="298"/>
      <c r="WUH10" s="299"/>
      <c r="WUI10" s="81"/>
      <c r="WUJ10" s="63"/>
      <c r="WUK10" s="298"/>
      <c r="WUL10" s="299"/>
      <c r="WUM10" s="81"/>
      <c r="WUN10" s="63"/>
      <c r="WUO10" s="298"/>
      <c r="WUP10" s="299"/>
      <c r="WUQ10" s="81"/>
      <c r="WUR10" s="63"/>
      <c r="WUS10" s="298"/>
      <c r="WUT10" s="299"/>
      <c r="WUU10" s="81"/>
      <c r="WUV10" s="63"/>
      <c r="WUW10" s="298"/>
      <c r="WUX10" s="299"/>
      <c r="WUY10" s="81"/>
      <c r="WUZ10" s="63"/>
      <c r="WVA10" s="298"/>
      <c r="WVB10" s="299"/>
      <c r="WVC10" s="81"/>
      <c r="WVD10" s="63"/>
      <c r="WVE10" s="298"/>
      <c r="WVF10" s="299"/>
      <c r="WVG10" s="81"/>
      <c r="WVH10" s="63"/>
      <c r="WVI10" s="298"/>
      <c r="WVJ10" s="299"/>
      <c r="WVK10" s="81"/>
      <c r="WVL10" s="63"/>
      <c r="WVM10" s="298"/>
      <c r="WVN10" s="299"/>
      <c r="WVO10" s="81"/>
      <c r="WVP10" s="63"/>
      <c r="WVQ10" s="298"/>
      <c r="WVR10" s="299"/>
      <c r="WVS10" s="81"/>
      <c r="WVT10" s="63"/>
      <c r="WVU10" s="298"/>
      <c r="WVV10" s="299"/>
      <c r="WVW10" s="81"/>
      <c r="WVX10" s="63"/>
      <c r="WVY10" s="298"/>
      <c r="WVZ10" s="299"/>
      <c r="WWA10" s="81"/>
      <c r="WWB10" s="63"/>
      <c r="WWC10" s="298"/>
      <c r="WWD10" s="299"/>
      <c r="WWE10" s="81"/>
      <c r="WWF10" s="63"/>
      <c r="WWG10" s="298"/>
      <c r="WWH10" s="299"/>
      <c r="WWI10" s="81"/>
      <c r="WWJ10" s="63"/>
      <c r="WWK10" s="298"/>
      <c r="WWL10" s="299"/>
      <c r="WWM10" s="81"/>
      <c r="WWN10" s="63"/>
      <c r="WWO10" s="298"/>
      <c r="WWP10" s="299"/>
      <c r="WWQ10" s="81"/>
      <c r="WWR10" s="63"/>
      <c r="WWS10" s="298"/>
      <c r="WWT10" s="299"/>
      <c r="WWU10" s="81"/>
      <c r="WWV10" s="63"/>
      <c r="WWW10" s="298"/>
      <c r="WWX10" s="299"/>
      <c r="WWY10" s="81"/>
      <c r="WWZ10" s="63"/>
      <c r="WXA10" s="298"/>
      <c r="WXB10" s="299"/>
      <c r="WXC10" s="81"/>
      <c r="WXD10" s="63"/>
      <c r="WXE10" s="298"/>
      <c r="WXF10" s="299"/>
      <c r="WXG10" s="81"/>
      <c r="WXH10" s="63"/>
      <c r="WXI10" s="298"/>
      <c r="WXJ10" s="299"/>
      <c r="WXK10" s="81"/>
      <c r="WXL10" s="63"/>
      <c r="WXM10" s="298"/>
      <c r="WXN10" s="299"/>
      <c r="WXO10" s="81"/>
      <c r="WXP10" s="63"/>
      <c r="WXQ10" s="298"/>
      <c r="WXR10" s="299"/>
      <c r="WXS10" s="81"/>
      <c r="WXT10" s="63"/>
      <c r="WXU10" s="298"/>
      <c r="WXV10" s="299"/>
      <c r="WXW10" s="81"/>
      <c r="WXX10" s="63"/>
      <c r="WXY10" s="298"/>
      <c r="WXZ10" s="299"/>
      <c r="WYA10" s="81"/>
      <c r="WYB10" s="63"/>
      <c r="WYC10" s="298"/>
      <c r="WYD10" s="299"/>
      <c r="WYE10" s="81"/>
      <c r="WYF10" s="63"/>
      <c r="WYG10" s="298"/>
      <c r="WYH10" s="299"/>
      <c r="WYI10" s="81"/>
      <c r="WYJ10" s="63"/>
      <c r="WYK10" s="298"/>
      <c r="WYL10" s="299"/>
      <c r="WYM10" s="81"/>
      <c r="WYN10" s="63"/>
      <c r="WYO10" s="298"/>
      <c r="WYP10" s="299"/>
      <c r="WYQ10" s="81"/>
      <c r="WYR10" s="63"/>
      <c r="WYS10" s="298"/>
      <c r="WYT10" s="299"/>
      <c r="WYU10" s="81"/>
      <c r="WYV10" s="63"/>
      <c r="WYW10" s="298"/>
      <c r="WYX10" s="299"/>
      <c r="WYY10" s="81"/>
      <c r="WYZ10" s="63"/>
      <c r="WZA10" s="298"/>
      <c r="WZB10" s="299"/>
      <c r="WZC10" s="81"/>
      <c r="WZD10" s="63"/>
      <c r="WZE10" s="298"/>
      <c r="WZF10" s="299"/>
      <c r="WZG10" s="81"/>
      <c r="WZH10" s="63"/>
      <c r="WZI10" s="298"/>
      <c r="WZJ10" s="299"/>
      <c r="WZK10" s="81"/>
      <c r="WZL10" s="63"/>
      <c r="WZM10" s="298"/>
      <c r="WZN10" s="299"/>
      <c r="WZO10" s="81"/>
      <c r="WZP10" s="63"/>
      <c r="WZQ10" s="298"/>
      <c r="WZR10" s="299"/>
      <c r="WZS10" s="81"/>
      <c r="WZT10" s="63"/>
      <c r="WZU10" s="298"/>
      <c r="WZV10" s="299"/>
      <c r="WZW10" s="81"/>
      <c r="WZX10" s="63"/>
      <c r="WZY10" s="298"/>
      <c r="WZZ10" s="299"/>
      <c r="XAA10" s="81"/>
      <c r="XAB10" s="63"/>
      <c r="XAC10" s="298"/>
      <c r="XAD10" s="299"/>
      <c r="XAE10" s="81"/>
      <c r="XAF10" s="63"/>
      <c r="XAG10" s="298"/>
      <c r="XAH10" s="299"/>
      <c r="XAI10" s="81"/>
      <c r="XAJ10" s="63"/>
      <c r="XAK10" s="298"/>
      <c r="XAL10" s="299"/>
      <c r="XAM10" s="81"/>
      <c r="XAN10" s="63"/>
      <c r="XAO10" s="298"/>
      <c r="XAP10" s="299"/>
      <c r="XAQ10" s="81"/>
      <c r="XAR10" s="63"/>
      <c r="XAS10" s="298"/>
      <c r="XAT10" s="299"/>
      <c r="XAU10" s="81"/>
      <c r="XAV10" s="63"/>
      <c r="XAW10" s="298"/>
      <c r="XAX10" s="299"/>
      <c r="XAY10" s="81"/>
      <c r="XAZ10" s="63"/>
      <c r="XBA10" s="298"/>
      <c r="XBB10" s="299"/>
      <c r="XBC10" s="81"/>
      <c r="XBD10" s="63"/>
      <c r="XBE10" s="298"/>
      <c r="XBF10" s="299"/>
      <c r="XBG10" s="81"/>
      <c r="XBH10" s="63"/>
      <c r="XBI10" s="298"/>
      <c r="XBJ10" s="299"/>
      <c r="XBK10" s="81"/>
      <c r="XBL10" s="63"/>
      <c r="XBM10" s="298"/>
      <c r="XBN10" s="299"/>
      <c r="XBO10" s="81"/>
      <c r="XBP10" s="63"/>
      <c r="XBQ10" s="298"/>
      <c r="XBR10" s="299"/>
      <c r="XBS10" s="81"/>
      <c r="XBT10" s="63"/>
      <c r="XBU10" s="298"/>
      <c r="XBV10" s="299"/>
      <c r="XBW10" s="81"/>
      <c r="XBX10" s="63"/>
      <c r="XBY10" s="298"/>
      <c r="XBZ10" s="299"/>
      <c r="XCA10" s="81"/>
      <c r="XCB10" s="63"/>
      <c r="XCC10" s="298"/>
      <c r="XCD10" s="299"/>
      <c r="XCE10" s="81"/>
      <c r="XCF10" s="63"/>
      <c r="XCG10" s="298"/>
      <c r="XCH10" s="299"/>
      <c r="XCI10" s="81"/>
      <c r="XCJ10" s="63"/>
      <c r="XCK10" s="298"/>
      <c r="XCL10" s="299"/>
      <c r="XCM10" s="81"/>
      <c r="XCN10" s="63"/>
      <c r="XCO10" s="298"/>
      <c r="XCP10" s="299"/>
      <c r="XCQ10" s="81"/>
      <c r="XCR10" s="63"/>
      <c r="XCS10" s="298"/>
      <c r="XCT10" s="299"/>
      <c r="XCU10" s="81"/>
      <c r="XCV10" s="63"/>
      <c r="XCW10" s="298"/>
      <c r="XCX10" s="299"/>
      <c r="XCY10" s="81"/>
      <c r="XCZ10" s="63"/>
      <c r="XDA10" s="298"/>
      <c r="XDB10" s="299"/>
      <c r="XDC10" s="81"/>
      <c r="XDD10" s="63"/>
      <c r="XDE10" s="298"/>
      <c r="XDF10" s="299"/>
      <c r="XDG10" s="81"/>
      <c r="XDH10" s="63"/>
      <c r="XDI10" s="298"/>
      <c r="XDJ10" s="299"/>
      <c r="XDK10" s="81"/>
      <c r="XDL10" s="63"/>
      <c r="XDM10" s="298"/>
      <c r="XDN10" s="299"/>
      <c r="XDO10" s="81"/>
      <c r="XDP10" s="63"/>
      <c r="XDQ10" s="298"/>
      <c r="XDR10" s="299"/>
      <c r="XDS10" s="81"/>
      <c r="XDT10" s="63"/>
      <c r="XDU10" s="298"/>
      <c r="XDV10" s="299"/>
      <c r="XDW10" s="81"/>
      <c r="XDX10" s="63"/>
      <c r="XDY10" s="298"/>
      <c r="XDZ10" s="299"/>
      <c r="XEA10" s="81"/>
      <c r="XEB10" s="63"/>
      <c r="XEC10" s="298"/>
      <c r="XED10" s="299"/>
      <c r="XEE10" s="81"/>
      <c r="XEF10" s="63"/>
      <c r="XEG10" s="298"/>
      <c r="XEH10" s="299"/>
      <c r="XEI10" s="81"/>
      <c r="XEJ10" s="63"/>
      <c r="XEK10" s="298"/>
      <c r="XEL10" s="299"/>
      <c r="XEM10" s="81"/>
      <c r="XEN10" s="63"/>
      <c r="XEO10" s="298"/>
      <c r="XEP10" s="299"/>
      <c r="XEQ10" s="81"/>
      <c r="XER10" s="63"/>
      <c r="XES10" s="298"/>
      <c r="XET10" s="299"/>
      <c r="XEU10" s="81"/>
      <c r="XEV10" s="63"/>
      <c r="XEW10" s="298"/>
      <c r="XEX10" s="299"/>
      <c r="XEY10" s="81"/>
      <c r="XEZ10" s="63"/>
      <c r="XFA10" s="298"/>
      <c r="XFB10" s="299"/>
      <c r="XFC10" s="81"/>
      <c r="XFD10" s="63"/>
    </row>
    <row r="11" spans="1:16384" ht="18.75" customHeight="1" x14ac:dyDescent="0.25">
      <c r="B11" s="2"/>
      <c r="C11" s="318"/>
      <c r="D11" s="61" t="s">
        <v>5</v>
      </c>
      <c r="E11" s="300">
        <f>Pedido!F38</f>
        <v>0</v>
      </c>
      <c r="F11" s="301"/>
      <c r="G11" s="81">
        <f>Pedido!G38</f>
        <v>0</v>
      </c>
      <c r="H11" s="63"/>
      <c r="I11" s="298"/>
      <c r="J11" s="299"/>
      <c r="K11" s="81"/>
      <c r="L11" s="63"/>
      <c r="M11" s="298"/>
      <c r="N11" s="299"/>
      <c r="O11" s="81"/>
      <c r="P11" s="63"/>
      <c r="Q11" s="298"/>
      <c r="R11" s="299"/>
      <c r="S11" s="81"/>
      <c r="T11" s="63"/>
      <c r="U11" s="298"/>
      <c r="V11" s="299"/>
      <c r="W11" s="81"/>
      <c r="X11" s="63"/>
      <c r="Y11" s="298"/>
      <c r="Z11" s="299"/>
      <c r="AA11" s="81"/>
      <c r="AB11" s="63"/>
      <c r="AC11" s="298"/>
      <c r="AD11" s="299"/>
      <c r="AE11" s="81"/>
      <c r="AF11" s="63"/>
      <c r="AG11" s="298"/>
      <c r="AH11" s="299"/>
      <c r="AI11" s="81"/>
      <c r="AJ11" s="63"/>
      <c r="AK11" s="298"/>
      <c r="AL11" s="299"/>
      <c r="AM11" s="81"/>
      <c r="AN11" s="63"/>
      <c r="AO11" s="298"/>
      <c r="AP11" s="299"/>
      <c r="AQ11" s="81"/>
      <c r="AR11" s="63"/>
      <c r="AS11" s="298"/>
      <c r="AT11" s="299"/>
      <c r="AU11" s="81"/>
      <c r="AV11" s="63"/>
      <c r="AW11" s="298"/>
      <c r="AX11" s="299"/>
      <c r="AY11" s="81"/>
      <c r="AZ11" s="63"/>
      <c r="BA11" s="298"/>
      <c r="BB11" s="299"/>
      <c r="BC11" s="81"/>
      <c r="BD11" s="63"/>
      <c r="BE11" s="298"/>
      <c r="BF11" s="299"/>
      <c r="BG11" s="81"/>
      <c r="BH11" s="63"/>
      <c r="BI11" s="298"/>
      <c r="BJ11" s="299"/>
      <c r="BK11" s="81"/>
      <c r="BL11" s="63"/>
      <c r="BM11" s="298"/>
      <c r="BN11" s="299"/>
      <c r="BO11" s="81"/>
      <c r="BP11" s="63"/>
      <c r="BQ11" s="298"/>
      <c r="BR11" s="299"/>
      <c r="BS11" s="81"/>
      <c r="BT11" s="63"/>
      <c r="BU11" s="298"/>
      <c r="BV11" s="299"/>
      <c r="BW11" s="81"/>
      <c r="BX11" s="63"/>
      <c r="BY11" s="298"/>
      <c r="BZ11" s="299"/>
      <c r="CA11" s="81"/>
      <c r="CB11" s="63"/>
      <c r="CC11" s="298"/>
      <c r="CD11" s="299"/>
      <c r="CE11" s="81"/>
      <c r="CF11" s="63"/>
      <c r="CG11" s="298"/>
      <c r="CH11" s="299"/>
      <c r="CI11" s="81"/>
      <c r="CJ11" s="63"/>
      <c r="CK11" s="298"/>
      <c r="CL11" s="299"/>
      <c r="CM11" s="81"/>
      <c r="CN11" s="63"/>
      <c r="CO11" s="298"/>
      <c r="CP11" s="299"/>
      <c r="CQ11" s="81"/>
      <c r="CR11" s="63"/>
      <c r="CS11" s="298"/>
      <c r="CT11" s="299"/>
      <c r="CU11" s="81"/>
      <c r="CV11" s="63"/>
      <c r="CW11" s="298"/>
      <c r="CX11" s="299"/>
      <c r="CY11" s="81"/>
      <c r="CZ11" s="63"/>
      <c r="DA11" s="298"/>
      <c r="DB11" s="299"/>
      <c r="DC11" s="81"/>
      <c r="DD11" s="63"/>
      <c r="DE11" s="298"/>
      <c r="DF11" s="299"/>
      <c r="DG11" s="81"/>
      <c r="DH11" s="63"/>
      <c r="DI11" s="298"/>
      <c r="DJ11" s="299"/>
      <c r="DK11" s="81"/>
      <c r="DL11" s="63"/>
      <c r="DM11" s="298"/>
      <c r="DN11" s="299"/>
      <c r="DO11" s="81"/>
      <c r="DP11" s="63"/>
      <c r="DQ11" s="298"/>
      <c r="DR11" s="299"/>
      <c r="DS11" s="81"/>
      <c r="DT11" s="63"/>
      <c r="DU11" s="298"/>
      <c r="DV11" s="299"/>
      <c r="DW11" s="81"/>
      <c r="DX11" s="63"/>
      <c r="DY11" s="298"/>
      <c r="DZ11" s="299"/>
      <c r="EA11" s="81"/>
      <c r="EB11" s="63"/>
      <c r="EC11" s="298"/>
      <c r="ED11" s="299"/>
      <c r="EE11" s="81"/>
      <c r="EF11" s="63"/>
      <c r="EG11" s="298"/>
      <c r="EH11" s="299"/>
      <c r="EI11" s="81"/>
      <c r="EJ11" s="63"/>
      <c r="EK11" s="298"/>
      <c r="EL11" s="299"/>
      <c r="EM11" s="81"/>
      <c r="EN11" s="63"/>
      <c r="EO11" s="298"/>
      <c r="EP11" s="299"/>
      <c r="EQ11" s="81"/>
      <c r="ER11" s="63"/>
      <c r="ES11" s="298"/>
      <c r="ET11" s="299"/>
      <c r="EU11" s="81"/>
      <c r="EV11" s="63"/>
      <c r="EW11" s="298"/>
      <c r="EX11" s="299"/>
      <c r="EY11" s="81"/>
      <c r="EZ11" s="63"/>
      <c r="FA11" s="298"/>
      <c r="FB11" s="299"/>
      <c r="FC11" s="81"/>
      <c r="FD11" s="63"/>
      <c r="FE11" s="298"/>
      <c r="FF11" s="299"/>
      <c r="FG11" s="81"/>
      <c r="FH11" s="63"/>
      <c r="FI11" s="298"/>
      <c r="FJ11" s="299"/>
      <c r="FK11" s="81"/>
      <c r="FL11" s="63"/>
      <c r="FM11" s="298"/>
      <c r="FN11" s="299"/>
      <c r="FO11" s="81"/>
      <c r="FP11" s="63"/>
      <c r="FQ11" s="298"/>
      <c r="FR11" s="299"/>
      <c r="FS11" s="81"/>
      <c r="FT11" s="63"/>
      <c r="FU11" s="298"/>
      <c r="FV11" s="299"/>
      <c r="FW11" s="81"/>
      <c r="FX11" s="63"/>
      <c r="FY11" s="298"/>
      <c r="FZ11" s="299"/>
      <c r="GA11" s="81"/>
      <c r="GB11" s="63"/>
      <c r="GC11" s="298"/>
      <c r="GD11" s="299"/>
      <c r="GE11" s="81"/>
      <c r="GF11" s="63"/>
      <c r="GG11" s="298"/>
      <c r="GH11" s="299"/>
      <c r="GI11" s="81"/>
      <c r="GJ11" s="63"/>
      <c r="GK11" s="298"/>
      <c r="GL11" s="299"/>
      <c r="GM11" s="81"/>
      <c r="GN11" s="63"/>
      <c r="GO11" s="298"/>
      <c r="GP11" s="299"/>
      <c r="GQ11" s="81"/>
      <c r="GR11" s="63"/>
      <c r="GS11" s="298"/>
      <c r="GT11" s="299"/>
      <c r="GU11" s="81"/>
      <c r="GV11" s="63"/>
      <c r="GW11" s="298"/>
      <c r="GX11" s="299"/>
      <c r="GY11" s="81"/>
      <c r="GZ11" s="63"/>
      <c r="HA11" s="298"/>
      <c r="HB11" s="299"/>
      <c r="HC11" s="81"/>
      <c r="HD11" s="63"/>
      <c r="HE11" s="298"/>
      <c r="HF11" s="299"/>
      <c r="HG11" s="81"/>
      <c r="HH11" s="63"/>
      <c r="HI11" s="298"/>
      <c r="HJ11" s="299"/>
      <c r="HK11" s="81"/>
      <c r="HL11" s="63"/>
      <c r="HM11" s="298"/>
      <c r="HN11" s="299"/>
      <c r="HO11" s="81"/>
      <c r="HP11" s="63"/>
      <c r="HQ11" s="298"/>
      <c r="HR11" s="299"/>
      <c r="HS11" s="81"/>
      <c r="HT11" s="63"/>
      <c r="HU11" s="298"/>
      <c r="HV11" s="299"/>
      <c r="HW11" s="81"/>
      <c r="HX11" s="63"/>
      <c r="HY11" s="298"/>
      <c r="HZ11" s="299"/>
      <c r="IA11" s="81"/>
      <c r="IB11" s="63"/>
      <c r="IC11" s="298"/>
      <c r="ID11" s="299"/>
      <c r="IE11" s="81"/>
      <c r="IF11" s="63"/>
      <c r="IG11" s="298"/>
      <c r="IH11" s="299"/>
      <c r="II11" s="81"/>
      <c r="IJ11" s="63"/>
      <c r="IK11" s="298"/>
      <c r="IL11" s="299"/>
      <c r="IM11" s="81"/>
      <c r="IN11" s="63"/>
      <c r="IO11" s="298"/>
      <c r="IP11" s="299"/>
      <c r="IQ11" s="81"/>
      <c r="IR11" s="63"/>
      <c r="IS11" s="298"/>
      <c r="IT11" s="299"/>
      <c r="IU11" s="81"/>
      <c r="IV11" s="63"/>
      <c r="IW11" s="298"/>
      <c r="IX11" s="299"/>
      <c r="IY11" s="81"/>
      <c r="IZ11" s="63"/>
      <c r="JA11" s="298"/>
      <c r="JB11" s="299"/>
      <c r="JC11" s="81"/>
      <c r="JD11" s="63"/>
      <c r="JE11" s="298"/>
      <c r="JF11" s="299"/>
      <c r="JG11" s="81"/>
      <c r="JH11" s="63"/>
      <c r="JI11" s="298"/>
      <c r="JJ11" s="299"/>
      <c r="JK11" s="81"/>
      <c r="JL11" s="63"/>
      <c r="JM11" s="298"/>
      <c r="JN11" s="299"/>
      <c r="JO11" s="81"/>
      <c r="JP11" s="63"/>
      <c r="JQ11" s="298"/>
      <c r="JR11" s="299"/>
      <c r="JS11" s="81"/>
      <c r="JT11" s="63"/>
      <c r="JU11" s="298"/>
      <c r="JV11" s="299"/>
      <c r="JW11" s="81"/>
      <c r="JX11" s="63"/>
      <c r="JY11" s="298"/>
      <c r="JZ11" s="299"/>
      <c r="KA11" s="81"/>
      <c r="KB11" s="63"/>
      <c r="KC11" s="298"/>
      <c r="KD11" s="299"/>
      <c r="KE11" s="81"/>
      <c r="KF11" s="63"/>
      <c r="KG11" s="298"/>
      <c r="KH11" s="299"/>
      <c r="KI11" s="81"/>
      <c r="KJ11" s="63"/>
      <c r="KK11" s="298"/>
      <c r="KL11" s="299"/>
      <c r="KM11" s="81"/>
      <c r="KN11" s="63"/>
      <c r="KO11" s="298"/>
      <c r="KP11" s="299"/>
      <c r="KQ11" s="81"/>
      <c r="KR11" s="63"/>
      <c r="KS11" s="298"/>
      <c r="KT11" s="299"/>
      <c r="KU11" s="81"/>
      <c r="KV11" s="63"/>
      <c r="KW11" s="298"/>
      <c r="KX11" s="299"/>
      <c r="KY11" s="81"/>
      <c r="KZ11" s="63"/>
      <c r="LA11" s="298"/>
      <c r="LB11" s="299"/>
      <c r="LC11" s="81"/>
      <c r="LD11" s="63"/>
      <c r="LE11" s="298"/>
      <c r="LF11" s="299"/>
      <c r="LG11" s="81"/>
      <c r="LH11" s="63"/>
      <c r="LI11" s="298"/>
      <c r="LJ11" s="299"/>
      <c r="LK11" s="81"/>
      <c r="LL11" s="63"/>
      <c r="LM11" s="298"/>
      <c r="LN11" s="299"/>
      <c r="LO11" s="81"/>
      <c r="LP11" s="63"/>
      <c r="LQ11" s="298"/>
      <c r="LR11" s="299"/>
      <c r="LS11" s="81"/>
      <c r="LT11" s="63"/>
      <c r="LU11" s="298"/>
      <c r="LV11" s="299"/>
      <c r="LW11" s="81"/>
      <c r="LX11" s="63"/>
      <c r="LY11" s="298"/>
      <c r="LZ11" s="299"/>
      <c r="MA11" s="81"/>
      <c r="MB11" s="63"/>
      <c r="MC11" s="298"/>
      <c r="MD11" s="299"/>
      <c r="ME11" s="81"/>
      <c r="MF11" s="63"/>
      <c r="MG11" s="298"/>
      <c r="MH11" s="299"/>
      <c r="MI11" s="81"/>
      <c r="MJ11" s="63"/>
      <c r="MK11" s="298"/>
      <c r="ML11" s="299"/>
      <c r="MM11" s="81"/>
      <c r="MN11" s="63"/>
      <c r="MO11" s="298"/>
      <c r="MP11" s="299"/>
      <c r="MQ11" s="81"/>
      <c r="MR11" s="63"/>
      <c r="MS11" s="298"/>
      <c r="MT11" s="299"/>
      <c r="MU11" s="81"/>
      <c r="MV11" s="63"/>
      <c r="MW11" s="298"/>
      <c r="MX11" s="299"/>
      <c r="MY11" s="81"/>
      <c r="MZ11" s="63"/>
      <c r="NA11" s="298"/>
      <c r="NB11" s="299"/>
      <c r="NC11" s="81"/>
      <c r="ND11" s="63"/>
      <c r="NE11" s="298"/>
      <c r="NF11" s="299"/>
      <c r="NG11" s="81"/>
      <c r="NH11" s="63"/>
      <c r="NI11" s="298"/>
      <c r="NJ11" s="299"/>
      <c r="NK11" s="81"/>
      <c r="NL11" s="63"/>
      <c r="NM11" s="298"/>
      <c r="NN11" s="299"/>
      <c r="NO11" s="81"/>
      <c r="NP11" s="63"/>
      <c r="NQ11" s="298"/>
      <c r="NR11" s="299"/>
      <c r="NS11" s="81"/>
      <c r="NT11" s="63"/>
      <c r="NU11" s="298"/>
      <c r="NV11" s="299"/>
      <c r="NW11" s="81"/>
      <c r="NX11" s="63"/>
      <c r="NY11" s="298"/>
      <c r="NZ11" s="299"/>
      <c r="OA11" s="81"/>
      <c r="OB11" s="63"/>
      <c r="OC11" s="298"/>
      <c r="OD11" s="299"/>
      <c r="OE11" s="81"/>
      <c r="OF11" s="63"/>
      <c r="OG11" s="298"/>
      <c r="OH11" s="299"/>
      <c r="OI11" s="81"/>
      <c r="OJ11" s="63"/>
      <c r="OK11" s="298"/>
      <c r="OL11" s="299"/>
      <c r="OM11" s="81"/>
      <c r="ON11" s="63"/>
      <c r="OO11" s="298"/>
      <c r="OP11" s="299"/>
      <c r="OQ11" s="81"/>
      <c r="OR11" s="63"/>
      <c r="OS11" s="298"/>
      <c r="OT11" s="299"/>
      <c r="OU11" s="81"/>
      <c r="OV11" s="63"/>
      <c r="OW11" s="298"/>
      <c r="OX11" s="299"/>
      <c r="OY11" s="81"/>
      <c r="OZ11" s="63"/>
      <c r="PA11" s="298"/>
      <c r="PB11" s="299"/>
      <c r="PC11" s="81"/>
      <c r="PD11" s="63"/>
      <c r="PE11" s="298"/>
      <c r="PF11" s="299"/>
      <c r="PG11" s="81"/>
      <c r="PH11" s="63"/>
      <c r="PI11" s="298"/>
      <c r="PJ11" s="299"/>
      <c r="PK11" s="81"/>
      <c r="PL11" s="63"/>
      <c r="PM11" s="298"/>
      <c r="PN11" s="299"/>
      <c r="PO11" s="81"/>
      <c r="PP11" s="63"/>
      <c r="PQ11" s="298"/>
      <c r="PR11" s="299"/>
      <c r="PS11" s="81"/>
      <c r="PT11" s="63"/>
      <c r="PU11" s="298"/>
      <c r="PV11" s="299"/>
      <c r="PW11" s="81"/>
      <c r="PX11" s="63"/>
      <c r="PY11" s="298"/>
      <c r="PZ11" s="299"/>
      <c r="QA11" s="81"/>
      <c r="QB11" s="63"/>
      <c r="QC11" s="298"/>
      <c r="QD11" s="299"/>
      <c r="QE11" s="81"/>
      <c r="QF11" s="63"/>
      <c r="QG11" s="298"/>
      <c r="QH11" s="299"/>
      <c r="QI11" s="81"/>
      <c r="QJ11" s="63"/>
      <c r="QK11" s="298"/>
      <c r="QL11" s="299"/>
      <c r="QM11" s="81"/>
      <c r="QN11" s="63"/>
      <c r="QO11" s="298"/>
      <c r="QP11" s="299"/>
      <c r="QQ11" s="81"/>
      <c r="QR11" s="63"/>
      <c r="QS11" s="298"/>
      <c r="QT11" s="299"/>
      <c r="QU11" s="81"/>
      <c r="QV11" s="63"/>
      <c r="QW11" s="298"/>
      <c r="QX11" s="299"/>
      <c r="QY11" s="81"/>
      <c r="QZ11" s="63"/>
      <c r="RA11" s="298"/>
      <c r="RB11" s="299"/>
      <c r="RC11" s="81"/>
      <c r="RD11" s="63"/>
      <c r="RE11" s="298"/>
      <c r="RF11" s="299"/>
      <c r="RG11" s="81"/>
      <c r="RH11" s="63"/>
      <c r="RI11" s="298"/>
      <c r="RJ11" s="299"/>
      <c r="RK11" s="81"/>
      <c r="RL11" s="63"/>
      <c r="RM11" s="298"/>
      <c r="RN11" s="299"/>
      <c r="RO11" s="81"/>
      <c r="RP11" s="63"/>
      <c r="RQ11" s="298"/>
      <c r="RR11" s="299"/>
      <c r="RS11" s="81"/>
      <c r="RT11" s="63"/>
      <c r="RU11" s="298"/>
      <c r="RV11" s="299"/>
      <c r="RW11" s="81"/>
      <c r="RX11" s="63"/>
      <c r="RY11" s="298"/>
      <c r="RZ11" s="299"/>
      <c r="SA11" s="81"/>
      <c r="SB11" s="63"/>
      <c r="SC11" s="298"/>
      <c r="SD11" s="299"/>
      <c r="SE11" s="81"/>
      <c r="SF11" s="63"/>
      <c r="SG11" s="298"/>
      <c r="SH11" s="299"/>
      <c r="SI11" s="81"/>
      <c r="SJ11" s="63"/>
      <c r="SK11" s="298"/>
      <c r="SL11" s="299"/>
      <c r="SM11" s="81"/>
      <c r="SN11" s="63"/>
      <c r="SO11" s="298"/>
      <c r="SP11" s="299"/>
      <c r="SQ11" s="81"/>
      <c r="SR11" s="63"/>
      <c r="SS11" s="298"/>
      <c r="ST11" s="299"/>
      <c r="SU11" s="81"/>
      <c r="SV11" s="63"/>
      <c r="SW11" s="298"/>
      <c r="SX11" s="299"/>
      <c r="SY11" s="81"/>
      <c r="SZ11" s="63"/>
      <c r="TA11" s="298"/>
      <c r="TB11" s="299"/>
      <c r="TC11" s="81"/>
      <c r="TD11" s="63"/>
      <c r="TE11" s="298"/>
      <c r="TF11" s="299"/>
      <c r="TG11" s="81"/>
      <c r="TH11" s="63"/>
      <c r="TI11" s="298"/>
      <c r="TJ11" s="299"/>
      <c r="TK11" s="81"/>
      <c r="TL11" s="63"/>
      <c r="TM11" s="298"/>
      <c r="TN11" s="299"/>
      <c r="TO11" s="81"/>
      <c r="TP11" s="63"/>
      <c r="TQ11" s="298"/>
      <c r="TR11" s="299"/>
      <c r="TS11" s="81"/>
      <c r="TT11" s="63"/>
      <c r="TU11" s="298"/>
      <c r="TV11" s="299"/>
      <c r="TW11" s="81"/>
      <c r="TX11" s="63"/>
      <c r="TY11" s="298"/>
      <c r="TZ11" s="299"/>
      <c r="UA11" s="81"/>
      <c r="UB11" s="63"/>
      <c r="UC11" s="298"/>
      <c r="UD11" s="299"/>
      <c r="UE11" s="81"/>
      <c r="UF11" s="63"/>
      <c r="UG11" s="298"/>
      <c r="UH11" s="299"/>
      <c r="UI11" s="81"/>
      <c r="UJ11" s="63"/>
      <c r="UK11" s="298"/>
      <c r="UL11" s="299"/>
      <c r="UM11" s="81"/>
      <c r="UN11" s="63"/>
      <c r="UO11" s="298"/>
      <c r="UP11" s="299"/>
      <c r="UQ11" s="81"/>
      <c r="UR11" s="63"/>
      <c r="US11" s="298"/>
      <c r="UT11" s="299"/>
      <c r="UU11" s="81"/>
      <c r="UV11" s="63"/>
      <c r="UW11" s="298"/>
      <c r="UX11" s="299"/>
      <c r="UY11" s="81"/>
      <c r="UZ11" s="63"/>
      <c r="VA11" s="298"/>
      <c r="VB11" s="299"/>
      <c r="VC11" s="81"/>
      <c r="VD11" s="63"/>
      <c r="VE11" s="298"/>
      <c r="VF11" s="299"/>
      <c r="VG11" s="81"/>
      <c r="VH11" s="63"/>
      <c r="VI11" s="298"/>
      <c r="VJ11" s="299"/>
      <c r="VK11" s="81"/>
      <c r="VL11" s="63"/>
      <c r="VM11" s="298"/>
      <c r="VN11" s="299"/>
      <c r="VO11" s="81"/>
      <c r="VP11" s="63"/>
      <c r="VQ11" s="298"/>
      <c r="VR11" s="299"/>
      <c r="VS11" s="81"/>
      <c r="VT11" s="63"/>
      <c r="VU11" s="298"/>
      <c r="VV11" s="299"/>
      <c r="VW11" s="81"/>
      <c r="VX11" s="63"/>
      <c r="VY11" s="298"/>
      <c r="VZ11" s="299"/>
      <c r="WA11" s="81"/>
      <c r="WB11" s="63"/>
      <c r="WC11" s="298"/>
      <c r="WD11" s="299"/>
      <c r="WE11" s="81"/>
      <c r="WF11" s="63"/>
      <c r="WG11" s="298"/>
      <c r="WH11" s="299"/>
      <c r="WI11" s="81"/>
      <c r="WJ11" s="63"/>
      <c r="WK11" s="298"/>
      <c r="WL11" s="299"/>
      <c r="WM11" s="81"/>
      <c r="WN11" s="63"/>
      <c r="WO11" s="298"/>
      <c r="WP11" s="299"/>
      <c r="WQ11" s="81"/>
      <c r="WR11" s="63"/>
      <c r="WS11" s="298"/>
      <c r="WT11" s="299"/>
      <c r="WU11" s="81"/>
      <c r="WV11" s="63"/>
      <c r="WW11" s="298"/>
      <c r="WX11" s="299"/>
      <c r="WY11" s="81"/>
      <c r="WZ11" s="63"/>
      <c r="XA11" s="298"/>
      <c r="XB11" s="299"/>
      <c r="XC11" s="81"/>
      <c r="XD11" s="63"/>
      <c r="XE11" s="298"/>
      <c r="XF11" s="299"/>
      <c r="XG11" s="81"/>
      <c r="XH11" s="63"/>
      <c r="XI11" s="298"/>
      <c r="XJ11" s="299"/>
      <c r="XK11" s="81"/>
      <c r="XL11" s="63"/>
      <c r="XM11" s="298"/>
      <c r="XN11" s="299"/>
      <c r="XO11" s="81"/>
      <c r="XP11" s="63"/>
      <c r="XQ11" s="298"/>
      <c r="XR11" s="299"/>
      <c r="XS11" s="81"/>
      <c r="XT11" s="63"/>
      <c r="XU11" s="298"/>
      <c r="XV11" s="299"/>
      <c r="XW11" s="81"/>
      <c r="XX11" s="63"/>
      <c r="XY11" s="298"/>
      <c r="XZ11" s="299"/>
      <c r="YA11" s="81"/>
      <c r="YB11" s="63"/>
      <c r="YC11" s="298"/>
      <c r="YD11" s="299"/>
      <c r="YE11" s="81"/>
      <c r="YF11" s="63"/>
      <c r="YG11" s="298"/>
      <c r="YH11" s="299"/>
      <c r="YI11" s="81"/>
      <c r="YJ11" s="63"/>
      <c r="YK11" s="298"/>
      <c r="YL11" s="299"/>
      <c r="YM11" s="81"/>
      <c r="YN11" s="63"/>
      <c r="YO11" s="298"/>
      <c r="YP11" s="299"/>
      <c r="YQ11" s="81"/>
      <c r="YR11" s="63"/>
      <c r="YS11" s="298"/>
      <c r="YT11" s="299"/>
      <c r="YU11" s="81"/>
      <c r="YV11" s="63"/>
      <c r="YW11" s="298"/>
      <c r="YX11" s="299"/>
      <c r="YY11" s="81"/>
      <c r="YZ11" s="63"/>
      <c r="ZA11" s="298"/>
      <c r="ZB11" s="299"/>
      <c r="ZC11" s="81"/>
      <c r="ZD11" s="63"/>
      <c r="ZE11" s="298"/>
      <c r="ZF11" s="299"/>
      <c r="ZG11" s="81"/>
      <c r="ZH11" s="63"/>
      <c r="ZI11" s="298"/>
      <c r="ZJ11" s="299"/>
      <c r="ZK11" s="81"/>
      <c r="ZL11" s="63"/>
      <c r="ZM11" s="298"/>
      <c r="ZN11" s="299"/>
      <c r="ZO11" s="81"/>
      <c r="ZP11" s="63"/>
      <c r="ZQ11" s="298"/>
      <c r="ZR11" s="299"/>
      <c r="ZS11" s="81"/>
      <c r="ZT11" s="63"/>
      <c r="ZU11" s="298"/>
      <c r="ZV11" s="299"/>
      <c r="ZW11" s="81"/>
      <c r="ZX11" s="63"/>
      <c r="ZY11" s="298"/>
      <c r="ZZ11" s="299"/>
      <c r="AAA11" s="81"/>
      <c r="AAB11" s="63"/>
      <c r="AAC11" s="298"/>
      <c r="AAD11" s="299"/>
      <c r="AAE11" s="81"/>
      <c r="AAF11" s="63"/>
      <c r="AAG11" s="298"/>
      <c r="AAH11" s="299"/>
      <c r="AAI11" s="81"/>
      <c r="AAJ11" s="63"/>
      <c r="AAK11" s="298"/>
      <c r="AAL11" s="299"/>
      <c r="AAM11" s="81"/>
      <c r="AAN11" s="63"/>
      <c r="AAO11" s="298"/>
      <c r="AAP11" s="299"/>
      <c r="AAQ11" s="81"/>
      <c r="AAR11" s="63"/>
      <c r="AAS11" s="298"/>
      <c r="AAT11" s="299"/>
      <c r="AAU11" s="81"/>
      <c r="AAV11" s="63"/>
      <c r="AAW11" s="298"/>
      <c r="AAX11" s="299"/>
      <c r="AAY11" s="81"/>
      <c r="AAZ11" s="63"/>
      <c r="ABA11" s="298"/>
      <c r="ABB11" s="299"/>
      <c r="ABC11" s="81"/>
      <c r="ABD11" s="63"/>
      <c r="ABE11" s="298"/>
      <c r="ABF11" s="299"/>
      <c r="ABG11" s="81"/>
      <c r="ABH11" s="63"/>
      <c r="ABI11" s="298"/>
      <c r="ABJ11" s="299"/>
      <c r="ABK11" s="81"/>
      <c r="ABL11" s="63"/>
      <c r="ABM11" s="298"/>
      <c r="ABN11" s="299"/>
      <c r="ABO11" s="81"/>
      <c r="ABP11" s="63"/>
      <c r="ABQ11" s="298"/>
      <c r="ABR11" s="299"/>
      <c r="ABS11" s="81"/>
      <c r="ABT11" s="63"/>
      <c r="ABU11" s="298"/>
      <c r="ABV11" s="299"/>
      <c r="ABW11" s="81"/>
      <c r="ABX11" s="63"/>
      <c r="ABY11" s="298"/>
      <c r="ABZ11" s="299"/>
      <c r="ACA11" s="81"/>
      <c r="ACB11" s="63"/>
      <c r="ACC11" s="298"/>
      <c r="ACD11" s="299"/>
      <c r="ACE11" s="81"/>
      <c r="ACF11" s="63"/>
      <c r="ACG11" s="298"/>
      <c r="ACH11" s="299"/>
      <c r="ACI11" s="81"/>
      <c r="ACJ11" s="63"/>
      <c r="ACK11" s="298"/>
      <c r="ACL11" s="299"/>
      <c r="ACM11" s="81"/>
      <c r="ACN11" s="63"/>
      <c r="ACO11" s="298"/>
      <c r="ACP11" s="299"/>
      <c r="ACQ11" s="81"/>
      <c r="ACR11" s="63"/>
      <c r="ACS11" s="298"/>
      <c r="ACT11" s="299"/>
      <c r="ACU11" s="81"/>
      <c r="ACV11" s="63"/>
      <c r="ACW11" s="298"/>
      <c r="ACX11" s="299"/>
      <c r="ACY11" s="81"/>
      <c r="ACZ11" s="63"/>
      <c r="ADA11" s="298"/>
      <c r="ADB11" s="299"/>
      <c r="ADC11" s="81"/>
      <c r="ADD11" s="63"/>
      <c r="ADE11" s="298"/>
      <c r="ADF11" s="299"/>
      <c r="ADG11" s="81"/>
      <c r="ADH11" s="63"/>
      <c r="ADI11" s="298"/>
      <c r="ADJ11" s="299"/>
      <c r="ADK11" s="81"/>
      <c r="ADL11" s="63"/>
      <c r="ADM11" s="298"/>
      <c r="ADN11" s="299"/>
      <c r="ADO11" s="81"/>
      <c r="ADP11" s="63"/>
      <c r="ADQ11" s="298"/>
      <c r="ADR11" s="299"/>
      <c r="ADS11" s="81"/>
      <c r="ADT11" s="63"/>
      <c r="ADU11" s="298"/>
      <c r="ADV11" s="299"/>
      <c r="ADW11" s="81"/>
      <c r="ADX11" s="63"/>
      <c r="ADY11" s="298"/>
      <c r="ADZ11" s="299"/>
      <c r="AEA11" s="81"/>
      <c r="AEB11" s="63"/>
      <c r="AEC11" s="298"/>
      <c r="AED11" s="299"/>
      <c r="AEE11" s="81"/>
      <c r="AEF11" s="63"/>
      <c r="AEG11" s="298"/>
      <c r="AEH11" s="299"/>
      <c r="AEI11" s="81"/>
      <c r="AEJ11" s="63"/>
      <c r="AEK11" s="298"/>
      <c r="AEL11" s="299"/>
      <c r="AEM11" s="81"/>
      <c r="AEN11" s="63"/>
      <c r="AEO11" s="298"/>
      <c r="AEP11" s="299"/>
      <c r="AEQ11" s="81"/>
      <c r="AER11" s="63"/>
      <c r="AES11" s="298"/>
      <c r="AET11" s="299"/>
      <c r="AEU11" s="81"/>
      <c r="AEV11" s="63"/>
      <c r="AEW11" s="298"/>
      <c r="AEX11" s="299"/>
      <c r="AEY11" s="81"/>
      <c r="AEZ11" s="63"/>
      <c r="AFA11" s="298"/>
      <c r="AFB11" s="299"/>
      <c r="AFC11" s="81"/>
      <c r="AFD11" s="63"/>
      <c r="AFE11" s="298"/>
      <c r="AFF11" s="299"/>
      <c r="AFG11" s="81"/>
      <c r="AFH11" s="63"/>
      <c r="AFI11" s="298"/>
      <c r="AFJ11" s="299"/>
      <c r="AFK11" s="81"/>
      <c r="AFL11" s="63"/>
      <c r="AFM11" s="298"/>
      <c r="AFN11" s="299"/>
      <c r="AFO11" s="81"/>
      <c r="AFP11" s="63"/>
      <c r="AFQ11" s="298"/>
      <c r="AFR11" s="299"/>
      <c r="AFS11" s="81"/>
      <c r="AFT11" s="63"/>
      <c r="AFU11" s="298"/>
      <c r="AFV11" s="299"/>
      <c r="AFW11" s="81"/>
      <c r="AFX11" s="63"/>
      <c r="AFY11" s="298"/>
      <c r="AFZ11" s="299"/>
      <c r="AGA11" s="81"/>
      <c r="AGB11" s="63"/>
      <c r="AGC11" s="298"/>
      <c r="AGD11" s="299"/>
      <c r="AGE11" s="81"/>
      <c r="AGF11" s="63"/>
      <c r="AGG11" s="298"/>
      <c r="AGH11" s="299"/>
      <c r="AGI11" s="81"/>
      <c r="AGJ11" s="63"/>
      <c r="AGK11" s="298"/>
      <c r="AGL11" s="299"/>
      <c r="AGM11" s="81"/>
      <c r="AGN11" s="63"/>
      <c r="AGO11" s="298"/>
      <c r="AGP11" s="299"/>
      <c r="AGQ11" s="81"/>
      <c r="AGR11" s="63"/>
      <c r="AGS11" s="298"/>
      <c r="AGT11" s="299"/>
      <c r="AGU11" s="81"/>
      <c r="AGV11" s="63"/>
      <c r="AGW11" s="298"/>
      <c r="AGX11" s="299"/>
      <c r="AGY11" s="81"/>
      <c r="AGZ11" s="63"/>
      <c r="AHA11" s="298"/>
      <c r="AHB11" s="299"/>
      <c r="AHC11" s="81"/>
      <c r="AHD11" s="63"/>
      <c r="AHE11" s="298"/>
      <c r="AHF11" s="299"/>
      <c r="AHG11" s="81"/>
      <c r="AHH11" s="63"/>
      <c r="AHI11" s="298"/>
      <c r="AHJ11" s="299"/>
      <c r="AHK11" s="81"/>
      <c r="AHL11" s="63"/>
      <c r="AHM11" s="298"/>
      <c r="AHN11" s="299"/>
      <c r="AHO11" s="81"/>
      <c r="AHP11" s="63"/>
      <c r="AHQ11" s="298"/>
      <c r="AHR11" s="299"/>
      <c r="AHS11" s="81"/>
      <c r="AHT11" s="63"/>
      <c r="AHU11" s="298"/>
      <c r="AHV11" s="299"/>
      <c r="AHW11" s="81"/>
      <c r="AHX11" s="63"/>
      <c r="AHY11" s="298"/>
      <c r="AHZ11" s="299"/>
      <c r="AIA11" s="81"/>
      <c r="AIB11" s="63"/>
      <c r="AIC11" s="298"/>
      <c r="AID11" s="299"/>
      <c r="AIE11" s="81"/>
      <c r="AIF11" s="63"/>
      <c r="AIG11" s="298"/>
      <c r="AIH11" s="299"/>
      <c r="AII11" s="81"/>
      <c r="AIJ11" s="63"/>
      <c r="AIK11" s="298"/>
      <c r="AIL11" s="299"/>
      <c r="AIM11" s="81"/>
      <c r="AIN11" s="63"/>
      <c r="AIO11" s="298"/>
      <c r="AIP11" s="299"/>
      <c r="AIQ11" s="81"/>
      <c r="AIR11" s="63"/>
      <c r="AIS11" s="298"/>
      <c r="AIT11" s="299"/>
      <c r="AIU11" s="81"/>
      <c r="AIV11" s="63"/>
      <c r="AIW11" s="298"/>
      <c r="AIX11" s="299"/>
      <c r="AIY11" s="81"/>
      <c r="AIZ11" s="63"/>
      <c r="AJA11" s="298"/>
      <c r="AJB11" s="299"/>
      <c r="AJC11" s="81"/>
      <c r="AJD11" s="63"/>
      <c r="AJE11" s="298"/>
      <c r="AJF11" s="299"/>
      <c r="AJG11" s="81"/>
      <c r="AJH11" s="63"/>
      <c r="AJI11" s="298"/>
      <c r="AJJ11" s="299"/>
      <c r="AJK11" s="81"/>
      <c r="AJL11" s="63"/>
      <c r="AJM11" s="298"/>
      <c r="AJN11" s="299"/>
      <c r="AJO11" s="81"/>
      <c r="AJP11" s="63"/>
      <c r="AJQ11" s="298"/>
      <c r="AJR11" s="299"/>
      <c r="AJS11" s="81"/>
      <c r="AJT11" s="63"/>
      <c r="AJU11" s="298"/>
      <c r="AJV11" s="299"/>
      <c r="AJW11" s="81"/>
      <c r="AJX11" s="63"/>
      <c r="AJY11" s="298"/>
      <c r="AJZ11" s="299"/>
      <c r="AKA11" s="81"/>
      <c r="AKB11" s="63"/>
      <c r="AKC11" s="298"/>
      <c r="AKD11" s="299"/>
      <c r="AKE11" s="81"/>
      <c r="AKF11" s="63"/>
      <c r="AKG11" s="298"/>
      <c r="AKH11" s="299"/>
      <c r="AKI11" s="81"/>
      <c r="AKJ11" s="63"/>
      <c r="AKK11" s="298"/>
      <c r="AKL11" s="299"/>
      <c r="AKM11" s="81"/>
      <c r="AKN11" s="63"/>
      <c r="AKO11" s="298"/>
      <c r="AKP11" s="299"/>
      <c r="AKQ11" s="81"/>
      <c r="AKR11" s="63"/>
      <c r="AKS11" s="298"/>
      <c r="AKT11" s="299"/>
      <c r="AKU11" s="81"/>
      <c r="AKV11" s="63"/>
      <c r="AKW11" s="298"/>
      <c r="AKX11" s="299"/>
      <c r="AKY11" s="81"/>
      <c r="AKZ11" s="63"/>
      <c r="ALA11" s="298"/>
      <c r="ALB11" s="299"/>
      <c r="ALC11" s="81"/>
      <c r="ALD11" s="63"/>
      <c r="ALE11" s="298"/>
      <c r="ALF11" s="299"/>
      <c r="ALG11" s="81"/>
      <c r="ALH11" s="63"/>
      <c r="ALI11" s="298"/>
      <c r="ALJ11" s="299"/>
      <c r="ALK11" s="81"/>
      <c r="ALL11" s="63"/>
      <c r="ALM11" s="298"/>
      <c r="ALN11" s="299"/>
      <c r="ALO11" s="81"/>
      <c r="ALP11" s="63"/>
      <c r="ALQ11" s="298"/>
      <c r="ALR11" s="299"/>
      <c r="ALS11" s="81"/>
      <c r="ALT11" s="63"/>
      <c r="ALU11" s="298"/>
      <c r="ALV11" s="299"/>
      <c r="ALW11" s="81"/>
      <c r="ALX11" s="63"/>
      <c r="ALY11" s="298"/>
      <c r="ALZ11" s="299"/>
      <c r="AMA11" s="81"/>
      <c r="AMB11" s="63"/>
      <c r="AMC11" s="298"/>
      <c r="AMD11" s="299"/>
      <c r="AME11" s="81"/>
      <c r="AMF11" s="63"/>
      <c r="AMG11" s="298"/>
      <c r="AMH11" s="299"/>
      <c r="AMI11" s="81"/>
      <c r="AMJ11" s="63"/>
      <c r="AMK11" s="298"/>
      <c r="AML11" s="299"/>
      <c r="AMM11" s="81"/>
      <c r="AMN11" s="63"/>
      <c r="AMO11" s="298"/>
      <c r="AMP11" s="299"/>
      <c r="AMQ11" s="81"/>
      <c r="AMR11" s="63"/>
      <c r="AMS11" s="298"/>
      <c r="AMT11" s="299"/>
      <c r="AMU11" s="81"/>
      <c r="AMV11" s="63"/>
      <c r="AMW11" s="298"/>
      <c r="AMX11" s="299"/>
      <c r="AMY11" s="81"/>
      <c r="AMZ11" s="63"/>
      <c r="ANA11" s="298"/>
      <c r="ANB11" s="299"/>
      <c r="ANC11" s="81"/>
      <c r="AND11" s="63"/>
      <c r="ANE11" s="298"/>
      <c r="ANF11" s="299"/>
      <c r="ANG11" s="81"/>
      <c r="ANH11" s="63"/>
      <c r="ANI11" s="298"/>
      <c r="ANJ11" s="299"/>
      <c r="ANK11" s="81"/>
      <c r="ANL11" s="63"/>
      <c r="ANM11" s="298"/>
      <c r="ANN11" s="299"/>
      <c r="ANO11" s="81"/>
      <c r="ANP11" s="63"/>
      <c r="ANQ11" s="298"/>
      <c r="ANR11" s="299"/>
      <c r="ANS11" s="81"/>
      <c r="ANT11" s="63"/>
      <c r="ANU11" s="298"/>
      <c r="ANV11" s="299"/>
      <c r="ANW11" s="81"/>
      <c r="ANX11" s="63"/>
      <c r="ANY11" s="298"/>
      <c r="ANZ11" s="299"/>
      <c r="AOA11" s="81"/>
      <c r="AOB11" s="63"/>
      <c r="AOC11" s="298"/>
      <c r="AOD11" s="299"/>
      <c r="AOE11" s="81"/>
      <c r="AOF11" s="63"/>
      <c r="AOG11" s="298"/>
      <c r="AOH11" s="299"/>
      <c r="AOI11" s="81"/>
      <c r="AOJ11" s="63"/>
      <c r="AOK11" s="298"/>
      <c r="AOL11" s="299"/>
      <c r="AOM11" s="81"/>
      <c r="AON11" s="63"/>
      <c r="AOO11" s="298"/>
      <c r="AOP11" s="299"/>
      <c r="AOQ11" s="81"/>
      <c r="AOR11" s="63"/>
      <c r="AOS11" s="298"/>
      <c r="AOT11" s="299"/>
      <c r="AOU11" s="81"/>
      <c r="AOV11" s="63"/>
      <c r="AOW11" s="298"/>
      <c r="AOX11" s="299"/>
      <c r="AOY11" s="81"/>
      <c r="AOZ11" s="63"/>
      <c r="APA11" s="298"/>
      <c r="APB11" s="299"/>
      <c r="APC11" s="81"/>
      <c r="APD11" s="63"/>
      <c r="APE11" s="298"/>
      <c r="APF11" s="299"/>
      <c r="APG11" s="81"/>
      <c r="APH11" s="63"/>
      <c r="API11" s="298"/>
      <c r="APJ11" s="299"/>
      <c r="APK11" s="81"/>
      <c r="APL11" s="63"/>
      <c r="APM11" s="298"/>
      <c r="APN11" s="299"/>
      <c r="APO11" s="81"/>
      <c r="APP11" s="63"/>
      <c r="APQ11" s="298"/>
      <c r="APR11" s="299"/>
      <c r="APS11" s="81"/>
      <c r="APT11" s="63"/>
      <c r="APU11" s="298"/>
      <c r="APV11" s="299"/>
      <c r="APW11" s="81"/>
      <c r="APX11" s="63"/>
      <c r="APY11" s="298"/>
      <c r="APZ11" s="299"/>
      <c r="AQA11" s="81"/>
      <c r="AQB11" s="63"/>
      <c r="AQC11" s="298"/>
      <c r="AQD11" s="299"/>
      <c r="AQE11" s="81"/>
      <c r="AQF11" s="63"/>
      <c r="AQG11" s="298"/>
      <c r="AQH11" s="299"/>
      <c r="AQI11" s="81"/>
      <c r="AQJ11" s="63"/>
      <c r="AQK11" s="298"/>
      <c r="AQL11" s="299"/>
      <c r="AQM11" s="81"/>
      <c r="AQN11" s="63"/>
      <c r="AQO11" s="298"/>
      <c r="AQP11" s="299"/>
      <c r="AQQ11" s="81"/>
      <c r="AQR11" s="63"/>
      <c r="AQS11" s="298"/>
      <c r="AQT11" s="299"/>
      <c r="AQU11" s="81"/>
      <c r="AQV11" s="63"/>
      <c r="AQW11" s="298"/>
      <c r="AQX11" s="299"/>
      <c r="AQY11" s="81"/>
      <c r="AQZ11" s="63"/>
      <c r="ARA11" s="298"/>
      <c r="ARB11" s="299"/>
      <c r="ARC11" s="81"/>
      <c r="ARD11" s="63"/>
      <c r="ARE11" s="298"/>
      <c r="ARF11" s="299"/>
      <c r="ARG11" s="81"/>
      <c r="ARH11" s="63"/>
      <c r="ARI11" s="298"/>
      <c r="ARJ11" s="299"/>
      <c r="ARK11" s="81"/>
      <c r="ARL11" s="63"/>
      <c r="ARM11" s="298"/>
      <c r="ARN11" s="299"/>
      <c r="ARO11" s="81"/>
      <c r="ARP11" s="63"/>
      <c r="ARQ11" s="298"/>
      <c r="ARR11" s="299"/>
      <c r="ARS11" s="81"/>
      <c r="ART11" s="63"/>
      <c r="ARU11" s="298"/>
      <c r="ARV11" s="299"/>
      <c r="ARW11" s="81"/>
      <c r="ARX11" s="63"/>
      <c r="ARY11" s="298"/>
      <c r="ARZ11" s="299"/>
      <c r="ASA11" s="81"/>
      <c r="ASB11" s="63"/>
      <c r="ASC11" s="298"/>
      <c r="ASD11" s="299"/>
      <c r="ASE11" s="81"/>
      <c r="ASF11" s="63"/>
      <c r="ASG11" s="298"/>
      <c r="ASH11" s="299"/>
      <c r="ASI11" s="81"/>
      <c r="ASJ11" s="63"/>
      <c r="ASK11" s="298"/>
      <c r="ASL11" s="299"/>
      <c r="ASM11" s="81"/>
      <c r="ASN11" s="63"/>
      <c r="ASO11" s="298"/>
      <c r="ASP11" s="299"/>
      <c r="ASQ11" s="81"/>
      <c r="ASR11" s="63"/>
      <c r="ASS11" s="298"/>
      <c r="AST11" s="299"/>
      <c r="ASU11" s="81"/>
      <c r="ASV11" s="63"/>
      <c r="ASW11" s="298"/>
      <c r="ASX11" s="299"/>
      <c r="ASY11" s="81"/>
      <c r="ASZ11" s="63"/>
      <c r="ATA11" s="298"/>
      <c r="ATB11" s="299"/>
      <c r="ATC11" s="81"/>
      <c r="ATD11" s="63"/>
      <c r="ATE11" s="298"/>
      <c r="ATF11" s="299"/>
      <c r="ATG11" s="81"/>
      <c r="ATH11" s="63"/>
      <c r="ATI11" s="298"/>
      <c r="ATJ11" s="299"/>
      <c r="ATK11" s="81"/>
      <c r="ATL11" s="63"/>
      <c r="ATM11" s="298"/>
      <c r="ATN11" s="299"/>
      <c r="ATO11" s="81"/>
      <c r="ATP11" s="63"/>
      <c r="ATQ11" s="298"/>
      <c r="ATR11" s="299"/>
      <c r="ATS11" s="81"/>
      <c r="ATT11" s="63"/>
      <c r="ATU11" s="298"/>
      <c r="ATV11" s="299"/>
      <c r="ATW11" s="81"/>
      <c r="ATX11" s="63"/>
      <c r="ATY11" s="298"/>
      <c r="ATZ11" s="299"/>
      <c r="AUA11" s="81"/>
      <c r="AUB11" s="63"/>
      <c r="AUC11" s="298"/>
      <c r="AUD11" s="299"/>
      <c r="AUE11" s="81"/>
      <c r="AUF11" s="63"/>
      <c r="AUG11" s="298"/>
      <c r="AUH11" s="299"/>
      <c r="AUI11" s="81"/>
      <c r="AUJ11" s="63"/>
      <c r="AUK11" s="298"/>
      <c r="AUL11" s="299"/>
      <c r="AUM11" s="81"/>
      <c r="AUN11" s="63"/>
      <c r="AUO11" s="298"/>
      <c r="AUP11" s="299"/>
      <c r="AUQ11" s="81"/>
      <c r="AUR11" s="63"/>
      <c r="AUS11" s="298"/>
      <c r="AUT11" s="299"/>
      <c r="AUU11" s="81"/>
      <c r="AUV11" s="63"/>
      <c r="AUW11" s="298"/>
      <c r="AUX11" s="299"/>
      <c r="AUY11" s="81"/>
      <c r="AUZ11" s="63"/>
      <c r="AVA11" s="298"/>
      <c r="AVB11" s="299"/>
      <c r="AVC11" s="81"/>
      <c r="AVD11" s="63"/>
      <c r="AVE11" s="298"/>
      <c r="AVF11" s="299"/>
      <c r="AVG11" s="81"/>
      <c r="AVH11" s="63"/>
      <c r="AVI11" s="298"/>
      <c r="AVJ11" s="299"/>
      <c r="AVK11" s="81"/>
      <c r="AVL11" s="63"/>
      <c r="AVM11" s="298"/>
      <c r="AVN11" s="299"/>
      <c r="AVO11" s="81"/>
      <c r="AVP11" s="63"/>
      <c r="AVQ11" s="298"/>
      <c r="AVR11" s="299"/>
      <c r="AVS11" s="81"/>
      <c r="AVT11" s="63"/>
      <c r="AVU11" s="298"/>
      <c r="AVV11" s="299"/>
      <c r="AVW11" s="81"/>
      <c r="AVX11" s="63"/>
      <c r="AVY11" s="298"/>
      <c r="AVZ11" s="299"/>
      <c r="AWA11" s="81"/>
      <c r="AWB11" s="63"/>
      <c r="AWC11" s="298"/>
      <c r="AWD11" s="299"/>
      <c r="AWE11" s="81"/>
      <c r="AWF11" s="63"/>
      <c r="AWG11" s="298"/>
      <c r="AWH11" s="299"/>
      <c r="AWI11" s="81"/>
      <c r="AWJ11" s="63"/>
      <c r="AWK11" s="298"/>
      <c r="AWL11" s="299"/>
      <c r="AWM11" s="81"/>
      <c r="AWN11" s="63"/>
      <c r="AWO11" s="298"/>
      <c r="AWP11" s="299"/>
      <c r="AWQ11" s="81"/>
      <c r="AWR11" s="63"/>
      <c r="AWS11" s="298"/>
      <c r="AWT11" s="299"/>
      <c r="AWU11" s="81"/>
      <c r="AWV11" s="63"/>
      <c r="AWW11" s="298"/>
      <c r="AWX11" s="299"/>
      <c r="AWY11" s="81"/>
      <c r="AWZ11" s="63"/>
      <c r="AXA11" s="298"/>
      <c r="AXB11" s="299"/>
      <c r="AXC11" s="81"/>
      <c r="AXD11" s="63"/>
      <c r="AXE11" s="298"/>
      <c r="AXF11" s="299"/>
      <c r="AXG11" s="81"/>
      <c r="AXH11" s="63"/>
      <c r="AXI11" s="298"/>
      <c r="AXJ11" s="299"/>
      <c r="AXK11" s="81"/>
      <c r="AXL11" s="63"/>
      <c r="AXM11" s="298"/>
      <c r="AXN11" s="299"/>
      <c r="AXO11" s="81"/>
      <c r="AXP11" s="63"/>
      <c r="AXQ11" s="298"/>
      <c r="AXR11" s="299"/>
      <c r="AXS11" s="81"/>
      <c r="AXT11" s="63"/>
      <c r="AXU11" s="298"/>
      <c r="AXV11" s="299"/>
      <c r="AXW11" s="81"/>
      <c r="AXX11" s="63"/>
      <c r="AXY11" s="298"/>
      <c r="AXZ11" s="299"/>
      <c r="AYA11" s="81"/>
      <c r="AYB11" s="63"/>
      <c r="AYC11" s="298"/>
      <c r="AYD11" s="299"/>
      <c r="AYE11" s="81"/>
      <c r="AYF11" s="63"/>
      <c r="AYG11" s="298"/>
      <c r="AYH11" s="299"/>
      <c r="AYI11" s="81"/>
      <c r="AYJ11" s="63"/>
      <c r="AYK11" s="298"/>
      <c r="AYL11" s="299"/>
      <c r="AYM11" s="81"/>
      <c r="AYN11" s="63"/>
      <c r="AYO11" s="298"/>
      <c r="AYP11" s="299"/>
      <c r="AYQ11" s="81"/>
      <c r="AYR11" s="63"/>
      <c r="AYS11" s="298"/>
      <c r="AYT11" s="299"/>
      <c r="AYU11" s="81"/>
      <c r="AYV11" s="63"/>
      <c r="AYW11" s="298"/>
      <c r="AYX11" s="299"/>
      <c r="AYY11" s="81"/>
      <c r="AYZ11" s="63"/>
      <c r="AZA11" s="298"/>
      <c r="AZB11" s="299"/>
      <c r="AZC11" s="81"/>
      <c r="AZD11" s="63"/>
      <c r="AZE11" s="298"/>
      <c r="AZF11" s="299"/>
      <c r="AZG11" s="81"/>
      <c r="AZH11" s="63"/>
      <c r="AZI11" s="298"/>
      <c r="AZJ11" s="299"/>
      <c r="AZK11" s="81"/>
      <c r="AZL11" s="63"/>
      <c r="AZM11" s="298"/>
      <c r="AZN11" s="299"/>
      <c r="AZO11" s="81"/>
      <c r="AZP11" s="63"/>
      <c r="AZQ11" s="298"/>
      <c r="AZR11" s="299"/>
      <c r="AZS11" s="81"/>
      <c r="AZT11" s="63"/>
      <c r="AZU11" s="298"/>
      <c r="AZV11" s="299"/>
      <c r="AZW11" s="81"/>
      <c r="AZX11" s="63"/>
      <c r="AZY11" s="298"/>
      <c r="AZZ11" s="299"/>
      <c r="BAA11" s="81"/>
      <c r="BAB11" s="63"/>
      <c r="BAC11" s="298"/>
      <c r="BAD11" s="299"/>
      <c r="BAE11" s="81"/>
      <c r="BAF11" s="63"/>
      <c r="BAG11" s="298"/>
      <c r="BAH11" s="299"/>
      <c r="BAI11" s="81"/>
      <c r="BAJ11" s="63"/>
      <c r="BAK11" s="298"/>
      <c r="BAL11" s="299"/>
      <c r="BAM11" s="81"/>
      <c r="BAN11" s="63"/>
      <c r="BAO11" s="298"/>
      <c r="BAP11" s="299"/>
      <c r="BAQ11" s="81"/>
      <c r="BAR11" s="63"/>
      <c r="BAS11" s="298"/>
      <c r="BAT11" s="299"/>
      <c r="BAU11" s="81"/>
      <c r="BAV11" s="63"/>
      <c r="BAW11" s="298"/>
      <c r="BAX11" s="299"/>
      <c r="BAY11" s="81"/>
      <c r="BAZ11" s="63"/>
      <c r="BBA11" s="298"/>
      <c r="BBB11" s="299"/>
      <c r="BBC11" s="81"/>
      <c r="BBD11" s="63"/>
      <c r="BBE11" s="298"/>
      <c r="BBF11" s="299"/>
      <c r="BBG11" s="81"/>
      <c r="BBH11" s="63"/>
      <c r="BBI11" s="298"/>
      <c r="BBJ11" s="299"/>
      <c r="BBK11" s="81"/>
      <c r="BBL11" s="63"/>
      <c r="BBM11" s="298"/>
      <c r="BBN11" s="299"/>
      <c r="BBO11" s="81"/>
      <c r="BBP11" s="63"/>
      <c r="BBQ11" s="298"/>
      <c r="BBR11" s="299"/>
      <c r="BBS11" s="81"/>
      <c r="BBT11" s="63"/>
      <c r="BBU11" s="298"/>
      <c r="BBV11" s="299"/>
      <c r="BBW11" s="81"/>
      <c r="BBX11" s="63"/>
      <c r="BBY11" s="298"/>
      <c r="BBZ11" s="299"/>
      <c r="BCA11" s="81"/>
      <c r="BCB11" s="63"/>
      <c r="BCC11" s="298"/>
      <c r="BCD11" s="299"/>
      <c r="BCE11" s="81"/>
      <c r="BCF11" s="63"/>
      <c r="BCG11" s="298"/>
      <c r="BCH11" s="299"/>
      <c r="BCI11" s="81"/>
      <c r="BCJ11" s="63"/>
      <c r="BCK11" s="298"/>
      <c r="BCL11" s="299"/>
      <c r="BCM11" s="81"/>
      <c r="BCN11" s="63"/>
      <c r="BCO11" s="298"/>
      <c r="BCP11" s="299"/>
      <c r="BCQ11" s="81"/>
      <c r="BCR11" s="63"/>
      <c r="BCS11" s="298"/>
      <c r="BCT11" s="299"/>
      <c r="BCU11" s="81"/>
      <c r="BCV11" s="63"/>
      <c r="BCW11" s="298"/>
      <c r="BCX11" s="299"/>
      <c r="BCY11" s="81"/>
      <c r="BCZ11" s="63"/>
      <c r="BDA11" s="298"/>
      <c r="BDB11" s="299"/>
      <c r="BDC11" s="81"/>
      <c r="BDD11" s="63"/>
      <c r="BDE11" s="298"/>
      <c r="BDF11" s="299"/>
      <c r="BDG11" s="81"/>
      <c r="BDH11" s="63"/>
      <c r="BDI11" s="298"/>
      <c r="BDJ11" s="299"/>
      <c r="BDK11" s="81"/>
      <c r="BDL11" s="63"/>
      <c r="BDM11" s="298"/>
      <c r="BDN11" s="299"/>
      <c r="BDO11" s="81"/>
      <c r="BDP11" s="63"/>
      <c r="BDQ11" s="298"/>
      <c r="BDR11" s="299"/>
      <c r="BDS11" s="81"/>
      <c r="BDT11" s="63"/>
      <c r="BDU11" s="298"/>
      <c r="BDV11" s="299"/>
      <c r="BDW11" s="81"/>
      <c r="BDX11" s="63"/>
      <c r="BDY11" s="298"/>
      <c r="BDZ11" s="299"/>
      <c r="BEA11" s="81"/>
      <c r="BEB11" s="63"/>
      <c r="BEC11" s="298"/>
      <c r="BED11" s="299"/>
      <c r="BEE11" s="81"/>
      <c r="BEF11" s="63"/>
      <c r="BEG11" s="298"/>
      <c r="BEH11" s="299"/>
      <c r="BEI11" s="81"/>
      <c r="BEJ11" s="63"/>
      <c r="BEK11" s="298"/>
      <c r="BEL11" s="299"/>
      <c r="BEM11" s="81"/>
      <c r="BEN11" s="63"/>
      <c r="BEO11" s="298"/>
      <c r="BEP11" s="299"/>
      <c r="BEQ11" s="81"/>
      <c r="BER11" s="63"/>
      <c r="BES11" s="298"/>
      <c r="BET11" s="299"/>
      <c r="BEU11" s="81"/>
      <c r="BEV11" s="63"/>
      <c r="BEW11" s="298"/>
      <c r="BEX11" s="299"/>
      <c r="BEY11" s="81"/>
      <c r="BEZ11" s="63"/>
      <c r="BFA11" s="298"/>
      <c r="BFB11" s="299"/>
      <c r="BFC11" s="81"/>
      <c r="BFD11" s="63"/>
      <c r="BFE11" s="298"/>
      <c r="BFF11" s="299"/>
      <c r="BFG11" s="81"/>
      <c r="BFH11" s="63"/>
      <c r="BFI11" s="298"/>
      <c r="BFJ11" s="299"/>
      <c r="BFK11" s="81"/>
      <c r="BFL11" s="63"/>
      <c r="BFM11" s="298"/>
      <c r="BFN11" s="299"/>
      <c r="BFO11" s="81"/>
      <c r="BFP11" s="63"/>
      <c r="BFQ11" s="298"/>
      <c r="BFR11" s="299"/>
      <c r="BFS11" s="81"/>
      <c r="BFT11" s="63"/>
      <c r="BFU11" s="298"/>
      <c r="BFV11" s="299"/>
      <c r="BFW11" s="81"/>
      <c r="BFX11" s="63"/>
      <c r="BFY11" s="298"/>
      <c r="BFZ11" s="299"/>
      <c r="BGA11" s="81"/>
      <c r="BGB11" s="63"/>
      <c r="BGC11" s="298"/>
      <c r="BGD11" s="299"/>
      <c r="BGE11" s="81"/>
      <c r="BGF11" s="63"/>
      <c r="BGG11" s="298"/>
      <c r="BGH11" s="299"/>
      <c r="BGI11" s="81"/>
      <c r="BGJ11" s="63"/>
      <c r="BGK11" s="298"/>
      <c r="BGL11" s="299"/>
      <c r="BGM11" s="81"/>
      <c r="BGN11" s="63"/>
      <c r="BGO11" s="298"/>
      <c r="BGP11" s="299"/>
      <c r="BGQ11" s="81"/>
      <c r="BGR11" s="63"/>
      <c r="BGS11" s="298"/>
      <c r="BGT11" s="299"/>
      <c r="BGU11" s="81"/>
      <c r="BGV11" s="63"/>
      <c r="BGW11" s="298"/>
      <c r="BGX11" s="299"/>
      <c r="BGY11" s="81"/>
      <c r="BGZ11" s="63"/>
      <c r="BHA11" s="298"/>
      <c r="BHB11" s="299"/>
      <c r="BHC11" s="81"/>
      <c r="BHD11" s="63"/>
      <c r="BHE11" s="298"/>
      <c r="BHF11" s="299"/>
      <c r="BHG11" s="81"/>
      <c r="BHH11" s="63"/>
      <c r="BHI11" s="298"/>
      <c r="BHJ11" s="299"/>
      <c r="BHK11" s="81"/>
      <c r="BHL11" s="63"/>
      <c r="BHM11" s="298"/>
      <c r="BHN11" s="299"/>
      <c r="BHO11" s="81"/>
      <c r="BHP11" s="63"/>
      <c r="BHQ11" s="298"/>
      <c r="BHR11" s="299"/>
      <c r="BHS11" s="81"/>
      <c r="BHT11" s="63"/>
      <c r="BHU11" s="298"/>
      <c r="BHV11" s="299"/>
      <c r="BHW11" s="81"/>
      <c r="BHX11" s="63"/>
      <c r="BHY11" s="298"/>
      <c r="BHZ11" s="299"/>
      <c r="BIA11" s="81"/>
      <c r="BIB11" s="63"/>
      <c r="BIC11" s="298"/>
      <c r="BID11" s="299"/>
      <c r="BIE11" s="81"/>
      <c r="BIF11" s="63"/>
      <c r="BIG11" s="298"/>
      <c r="BIH11" s="299"/>
      <c r="BII11" s="81"/>
      <c r="BIJ11" s="63"/>
      <c r="BIK11" s="298"/>
      <c r="BIL11" s="299"/>
      <c r="BIM11" s="81"/>
      <c r="BIN11" s="63"/>
      <c r="BIO11" s="298"/>
      <c r="BIP11" s="299"/>
      <c r="BIQ11" s="81"/>
      <c r="BIR11" s="63"/>
      <c r="BIS11" s="298"/>
      <c r="BIT11" s="299"/>
      <c r="BIU11" s="81"/>
      <c r="BIV11" s="63"/>
      <c r="BIW11" s="298"/>
      <c r="BIX11" s="299"/>
      <c r="BIY11" s="81"/>
      <c r="BIZ11" s="63"/>
      <c r="BJA11" s="298"/>
      <c r="BJB11" s="299"/>
      <c r="BJC11" s="81"/>
      <c r="BJD11" s="63"/>
      <c r="BJE11" s="298"/>
      <c r="BJF11" s="299"/>
      <c r="BJG11" s="81"/>
      <c r="BJH11" s="63"/>
      <c r="BJI11" s="298"/>
      <c r="BJJ11" s="299"/>
      <c r="BJK11" s="81"/>
      <c r="BJL11" s="63"/>
      <c r="BJM11" s="298"/>
      <c r="BJN11" s="299"/>
      <c r="BJO11" s="81"/>
      <c r="BJP11" s="63"/>
      <c r="BJQ11" s="298"/>
      <c r="BJR11" s="299"/>
      <c r="BJS11" s="81"/>
      <c r="BJT11" s="63"/>
      <c r="BJU11" s="298"/>
      <c r="BJV11" s="299"/>
      <c r="BJW11" s="81"/>
      <c r="BJX11" s="63"/>
      <c r="BJY11" s="298"/>
      <c r="BJZ11" s="299"/>
      <c r="BKA11" s="81"/>
      <c r="BKB11" s="63"/>
      <c r="BKC11" s="298"/>
      <c r="BKD11" s="299"/>
      <c r="BKE11" s="81"/>
      <c r="BKF11" s="63"/>
      <c r="BKG11" s="298"/>
      <c r="BKH11" s="299"/>
      <c r="BKI11" s="81"/>
      <c r="BKJ11" s="63"/>
      <c r="BKK11" s="298"/>
      <c r="BKL11" s="299"/>
      <c r="BKM11" s="81"/>
      <c r="BKN11" s="63"/>
      <c r="BKO11" s="298"/>
      <c r="BKP11" s="299"/>
      <c r="BKQ11" s="81"/>
      <c r="BKR11" s="63"/>
      <c r="BKS11" s="298"/>
      <c r="BKT11" s="299"/>
      <c r="BKU11" s="81"/>
      <c r="BKV11" s="63"/>
      <c r="BKW11" s="298"/>
      <c r="BKX11" s="299"/>
      <c r="BKY11" s="81"/>
      <c r="BKZ11" s="63"/>
      <c r="BLA11" s="298"/>
      <c r="BLB11" s="299"/>
      <c r="BLC11" s="81"/>
      <c r="BLD11" s="63"/>
      <c r="BLE11" s="298"/>
      <c r="BLF11" s="299"/>
      <c r="BLG11" s="81"/>
      <c r="BLH11" s="63"/>
      <c r="BLI11" s="298"/>
      <c r="BLJ11" s="299"/>
      <c r="BLK11" s="81"/>
      <c r="BLL11" s="63"/>
      <c r="BLM11" s="298"/>
      <c r="BLN11" s="299"/>
      <c r="BLO11" s="81"/>
      <c r="BLP11" s="63"/>
      <c r="BLQ11" s="298"/>
      <c r="BLR11" s="299"/>
      <c r="BLS11" s="81"/>
      <c r="BLT11" s="63"/>
      <c r="BLU11" s="298"/>
      <c r="BLV11" s="299"/>
      <c r="BLW11" s="81"/>
      <c r="BLX11" s="63"/>
      <c r="BLY11" s="298"/>
      <c r="BLZ11" s="299"/>
      <c r="BMA11" s="81"/>
      <c r="BMB11" s="63"/>
      <c r="BMC11" s="298"/>
      <c r="BMD11" s="299"/>
      <c r="BME11" s="81"/>
      <c r="BMF11" s="63"/>
      <c r="BMG11" s="298"/>
      <c r="BMH11" s="299"/>
      <c r="BMI11" s="81"/>
      <c r="BMJ11" s="63"/>
      <c r="BMK11" s="298"/>
      <c r="BML11" s="299"/>
      <c r="BMM11" s="81"/>
      <c r="BMN11" s="63"/>
      <c r="BMO11" s="298"/>
      <c r="BMP11" s="299"/>
      <c r="BMQ11" s="81"/>
      <c r="BMR11" s="63"/>
      <c r="BMS11" s="298"/>
      <c r="BMT11" s="299"/>
      <c r="BMU11" s="81"/>
      <c r="BMV11" s="63"/>
      <c r="BMW11" s="298"/>
      <c r="BMX11" s="299"/>
      <c r="BMY11" s="81"/>
      <c r="BMZ11" s="63"/>
      <c r="BNA11" s="298"/>
      <c r="BNB11" s="299"/>
      <c r="BNC11" s="81"/>
      <c r="BND11" s="63"/>
      <c r="BNE11" s="298"/>
      <c r="BNF11" s="299"/>
      <c r="BNG11" s="81"/>
      <c r="BNH11" s="63"/>
      <c r="BNI11" s="298"/>
      <c r="BNJ11" s="299"/>
      <c r="BNK11" s="81"/>
      <c r="BNL11" s="63"/>
      <c r="BNM11" s="298"/>
      <c r="BNN11" s="299"/>
      <c r="BNO11" s="81"/>
      <c r="BNP11" s="63"/>
      <c r="BNQ11" s="298"/>
      <c r="BNR11" s="299"/>
      <c r="BNS11" s="81"/>
      <c r="BNT11" s="63"/>
      <c r="BNU11" s="298"/>
      <c r="BNV11" s="299"/>
      <c r="BNW11" s="81"/>
      <c r="BNX11" s="63"/>
      <c r="BNY11" s="298"/>
      <c r="BNZ11" s="299"/>
      <c r="BOA11" s="81"/>
      <c r="BOB11" s="63"/>
      <c r="BOC11" s="298"/>
      <c r="BOD11" s="299"/>
      <c r="BOE11" s="81"/>
      <c r="BOF11" s="63"/>
      <c r="BOG11" s="298"/>
      <c r="BOH11" s="299"/>
      <c r="BOI11" s="81"/>
      <c r="BOJ11" s="63"/>
      <c r="BOK11" s="298"/>
      <c r="BOL11" s="299"/>
      <c r="BOM11" s="81"/>
      <c r="BON11" s="63"/>
      <c r="BOO11" s="298"/>
      <c r="BOP11" s="299"/>
      <c r="BOQ11" s="81"/>
      <c r="BOR11" s="63"/>
      <c r="BOS11" s="298"/>
      <c r="BOT11" s="299"/>
      <c r="BOU11" s="81"/>
      <c r="BOV11" s="63"/>
      <c r="BOW11" s="298"/>
      <c r="BOX11" s="299"/>
      <c r="BOY11" s="81"/>
      <c r="BOZ11" s="63"/>
      <c r="BPA11" s="298"/>
      <c r="BPB11" s="299"/>
      <c r="BPC11" s="81"/>
      <c r="BPD11" s="63"/>
      <c r="BPE11" s="298"/>
      <c r="BPF11" s="299"/>
      <c r="BPG11" s="81"/>
      <c r="BPH11" s="63"/>
      <c r="BPI11" s="298"/>
      <c r="BPJ11" s="299"/>
      <c r="BPK11" s="81"/>
      <c r="BPL11" s="63"/>
      <c r="BPM11" s="298"/>
      <c r="BPN11" s="299"/>
      <c r="BPO11" s="81"/>
      <c r="BPP11" s="63"/>
      <c r="BPQ11" s="298"/>
      <c r="BPR11" s="299"/>
      <c r="BPS11" s="81"/>
      <c r="BPT11" s="63"/>
      <c r="BPU11" s="298"/>
      <c r="BPV11" s="299"/>
      <c r="BPW11" s="81"/>
      <c r="BPX11" s="63"/>
      <c r="BPY11" s="298"/>
      <c r="BPZ11" s="299"/>
      <c r="BQA11" s="81"/>
      <c r="BQB11" s="63"/>
      <c r="BQC11" s="298"/>
      <c r="BQD11" s="299"/>
      <c r="BQE11" s="81"/>
      <c r="BQF11" s="63"/>
      <c r="BQG11" s="298"/>
      <c r="BQH11" s="299"/>
      <c r="BQI11" s="81"/>
      <c r="BQJ11" s="63"/>
      <c r="BQK11" s="298"/>
      <c r="BQL11" s="299"/>
      <c r="BQM11" s="81"/>
      <c r="BQN11" s="63"/>
      <c r="BQO11" s="298"/>
      <c r="BQP11" s="299"/>
      <c r="BQQ11" s="81"/>
      <c r="BQR11" s="63"/>
      <c r="BQS11" s="298"/>
      <c r="BQT11" s="299"/>
      <c r="BQU11" s="81"/>
      <c r="BQV11" s="63"/>
      <c r="BQW11" s="298"/>
      <c r="BQX11" s="299"/>
      <c r="BQY11" s="81"/>
      <c r="BQZ11" s="63"/>
      <c r="BRA11" s="298"/>
      <c r="BRB11" s="299"/>
      <c r="BRC11" s="81"/>
      <c r="BRD11" s="63"/>
      <c r="BRE11" s="298"/>
      <c r="BRF11" s="299"/>
      <c r="BRG11" s="81"/>
      <c r="BRH11" s="63"/>
      <c r="BRI11" s="298"/>
      <c r="BRJ11" s="299"/>
      <c r="BRK11" s="81"/>
      <c r="BRL11" s="63"/>
      <c r="BRM11" s="298"/>
      <c r="BRN11" s="299"/>
      <c r="BRO11" s="81"/>
      <c r="BRP11" s="63"/>
      <c r="BRQ11" s="298"/>
      <c r="BRR11" s="299"/>
      <c r="BRS11" s="81"/>
      <c r="BRT11" s="63"/>
      <c r="BRU11" s="298"/>
      <c r="BRV11" s="299"/>
      <c r="BRW11" s="81"/>
      <c r="BRX11" s="63"/>
      <c r="BRY11" s="298"/>
      <c r="BRZ11" s="299"/>
      <c r="BSA11" s="81"/>
      <c r="BSB11" s="63"/>
      <c r="BSC11" s="298"/>
      <c r="BSD11" s="299"/>
      <c r="BSE11" s="81"/>
      <c r="BSF11" s="63"/>
      <c r="BSG11" s="298"/>
      <c r="BSH11" s="299"/>
      <c r="BSI11" s="81"/>
      <c r="BSJ11" s="63"/>
      <c r="BSK11" s="298"/>
      <c r="BSL11" s="299"/>
      <c r="BSM11" s="81"/>
      <c r="BSN11" s="63"/>
      <c r="BSO11" s="298"/>
      <c r="BSP11" s="299"/>
      <c r="BSQ11" s="81"/>
      <c r="BSR11" s="63"/>
      <c r="BSS11" s="298"/>
      <c r="BST11" s="299"/>
      <c r="BSU11" s="81"/>
      <c r="BSV11" s="63"/>
      <c r="BSW11" s="298"/>
      <c r="BSX11" s="299"/>
      <c r="BSY11" s="81"/>
      <c r="BSZ11" s="63"/>
      <c r="BTA11" s="298"/>
      <c r="BTB11" s="299"/>
      <c r="BTC11" s="81"/>
      <c r="BTD11" s="63"/>
      <c r="BTE11" s="298"/>
      <c r="BTF11" s="299"/>
      <c r="BTG11" s="81"/>
      <c r="BTH11" s="63"/>
      <c r="BTI11" s="298"/>
      <c r="BTJ11" s="299"/>
      <c r="BTK11" s="81"/>
      <c r="BTL11" s="63"/>
      <c r="BTM11" s="298"/>
      <c r="BTN11" s="299"/>
      <c r="BTO11" s="81"/>
      <c r="BTP11" s="63"/>
      <c r="BTQ11" s="298"/>
      <c r="BTR11" s="299"/>
      <c r="BTS11" s="81"/>
      <c r="BTT11" s="63"/>
      <c r="BTU11" s="298"/>
      <c r="BTV11" s="299"/>
      <c r="BTW11" s="81"/>
      <c r="BTX11" s="63"/>
      <c r="BTY11" s="298"/>
      <c r="BTZ11" s="299"/>
      <c r="BUA11" s="81"/>
      <c r="BUB11" s="63"/>
      <c r="BUC11" s="298"/>
      <c r="BUD11" s="299"/>
      <c r="BUE11" s="81"/>
      <c r="BUF11" s="63"/>
      <c r="BUG11" s="298"/>
      <c r="BUH11" s="299"/>
      <c r="BUI11" s="81"/>
      <c r="BUJ11" s="63"/>
      <c r="BUK11" s="298"/>
      <c r="BUL11" s="299"/>
      <c r="BUM11" s="81"/>
      <c r="BUN11" s="63"/>
      <c r="BUO11" s="298"/>
      <c r="BUP11" s="299"/>
      <c r="BUQ11" s="81"/>
      <c r="BUR11" s="63"/>
      <c r="BUS11" s="298"/>
      <c r="BUT11" s="299"/>
      <c r="BUU11" s="81"/>
      <c r="BUV11" s="63"/>
      <c r="BUW11" s="298"/>
      <c r="BUX11" s="299"/>
      <c r="BUY11" s="81"/>
      <c r="BUZ11" s="63"/>
      <c r="BVA11" s="298"/>
      <c r="BVB11" s="299"/>
      <c r="BVC11" s="81"/>
      <c r="BVD11" s="63"/>
      <c r="BVE11" s="298"/>
      <c r="BVF11" s="299"/>
      <c r="BVG11" s="81"/>
      <c r="BVH11" s="63"/>
      <c r="BVI11" s="298"/>
      <c r="BVJ11" s="299"/>
      <c r="BVK11" s="81"/>
      <c r="BVL11" s="63"/>
      <c r="BVM11" s="298"/>
      <c r="BVN11" s="299"/>
      <c r="BVO11" s="81"/>
      <c r="BVP11" s="63"/>
      <c r="BVQ11" s="298"/>
      <c r="BVR11" s="299"/>
      <c r="BVS11" s="81"/>
      <c r="BVT11" s="63"/>
      <c r="BVU11" s="298"/>
      <c r="BVV11" s="299"/>
      <c r="BVW11" s="81"/>
      <c r="BVX11" s="63"/>
      <c r="BVY11" s="298"/>
      <c r="BVZ11" s="299"/>
      <c r="BWA11" s="81"/>
      <c r="BWB11" s="63"/>
      <c r="BWC11" s="298"/>
      <c r="BWD11" s="299"/>
      <c r="BWE11" s="81"/>
      <c r="BWF11" s="63"/>
      <c r="BWG11" s="298"/>
      <c r="BWH11" s="299"/>
      <c r="BWI11" s="81"/>
      <c r="BWJ11" s="63"/>
      <c r="BWK11" s="298"/>
      <c r="BWL11" s="299"/>
      <c r="BWM11" s="81"/>
      <c r="BWN11" s="63"/>
      <c r="BWO11" s="298"/>
      <c r="BWP11" s="299"/>
      <c r="BWQ11" s="81"/>
      <c r="BWR11" s="63"/>
      <c r="BWS11" s="298"/>
      <c r="BWT11" s="299"/>
      <c r="BWU11" s="81"/>
      <c r="BWV11" s="63"/>
      <c r="BWW11" s="298"/>
      <c r="BWX11" s="299"/>
      <c r="BWY11" s="81"/>
      <c r="BWZ11" s="63"/>
      <c r="BXA11" s="298"/>
      <c r="BXB11" s="299"/>
      <c r="BXC11" s="81"/>
      <c r="BXD11" s="63"/>
      <c r="BXE11" s="298"/>
      <c r="BXF11" s="299"/>
      <c r="BXG11" s="81"/>
      <c r="BXH11" s="63"/>
      <c r="BXI11" s="298"/>
      <c r="BXJ11" s="299"/>
      <c r="BXK11" s="81"/>
      <c r="BXL11" s="63"/>
      <c r="BXM11" s="298"/>
      <c r="BXN11" s="299"/>
      <c r="BXO11" s="81"/>
      <c r="BXP11" s="63"/>
      <c r="BXQ11" s="298"/>
      <c r="BXR11" s="299"/>
      <c r="BXS11" s="81"/>
      <c r="BXT11" s="63"/>
      <c r="BXU11" s="298"/>
      <c r="BXV11" s="299"/>
      <c r="BXW11" s="81"/>
      <c r="BXX11" s="63"/>
      <c r="BXY11" s="298"/>
      <c r="BXZ11" s="299"/>
      <c r="BYA11" s="81"/>
      <c r="BYB11" s="63"/>
      <c r="BYC11" s="298"/>
      <c r="BYD11" s="299"/>
      <c r="BYE11" s="81"/>
      <c r="BYF11" s="63"/>
      <c r="BYG11" s="298"/>
      <c r="BYH11" s="299"/>
      <c r="BYI11" s="81"/>
      <c r="BYJ11" s="63"/>
      <c r="BYK11" s="298"/>
      <c r="BYL11" s="299"/>
      <c r="BYM11" s="81"/>
      <c r="BYN11" s="63"/>
      <c r="BYO11" s="298"/>
      <c r="BYP11" s="299"/>
      <c r="BYQ11" s="81"/>
      <c r="BYR11" s="63"/>
      <c r="BYS11" s="298"/>
      <c r="BYT11" s="299"/>
      <c r="BYU11" s="81"/>
      <c r="BYV11" s="63"/>
      <c r="BYW11" s="298"/>
      <c r="BYX11" s="299"/>
      <c r="BYY11" s="81"/>
      <c r="BYZ11" s="63"/>
      <c r="BZA11" s="298"/>
      <c r="BZB11" s="299"/>
      <c r="BZC11" s="81"/>
      <c r="BZD11" s="63"/>
      <c r="BZE11" s="298"/>
      <c r="BZF11" s="299"/>
      <c r="BZG11" s="81"/>
      <c r="BZH11" s="63"/>
      <c r="BZI11" s="298"/>
      <c r="BZJ11" s="299"/>
      <c r="BZK11" s="81"/>
      <c r="BZL11" s="63"/>
      <c r="BZM11" s="298"/>
      <c r="BZN11" s="299"/>
      <c r="BZO11" s="81"/>
      <c r="BZP11" s="63"/>
      <c r="BZQ11" s="298"/>
      <c r="BZR11" s="299"/>
      <c r="BZS11" s="81"/>
      <c r="BZT11" s="63"/>
      <c r="BZU11" s="298"/>
      <c r="BZV11" s="299"/>
      <c r="BZW11" s="81"/>
      <c r="BZX11" s="63"/>
      <c r="BZY11" s="298"/>
      <c r="BZZ11" s="299"/>
      <c r="CAA11" s="81"/>
      <c r="CAB11" s="63"/>
      <c r="CAC11" s="298"/>
      <c r="CAD11" s="299"/>
      <c r="CAE11" s="81"/>
      <c r="CAF11" s="63"/>
      <c r="CAG11" s="298"/>
      <c r="CAH11" s="299"/>
      <c r="CAI11" s="81"/>
      <c r="CAJ11" s="63"/>
      <c r="CAK11" s="298"/>
      <c r="CAL11" s="299"/>
      <c r="CAM11" s="81"/>
      <c r="CAN11" s="63"/>
      <c r="CAO11" s="298"/>
      <c r="CAP11" s="299"/>
      <c r="CAQ11" s="81"/>
      <c r="CAR11" s="63"/>
      <c r="CAS11" s="298"/>
      <c r="CAT11" s="299"/>
      <c r="CAU11" s="81"/>
      <c r="CAV11" s="63"/>
      <c r="CAW11" s="298"/>
      <c r="CAX11" s="299"/>
      <c r="CAY11" s="81"/>
      <c r="CAZ11" s="63"/>
      <c r="CBA11" s="298"/>
      <c r="CBB11" s="299"/>
      <c r="CBC11" s="81"/>
      <c r="CBD11" s="63"/>
      <c r="CBE11" s="298"/>
      <c r="CBF11" s="299"/>
      <c r="CBG11" s="81"/>
      <c r="CBH11" s="63"/>
      <c r="CBI11" s="298"/>
      <c r="CBJ11" s="299"/>
      <c r="CBK11" s="81"/>
      <c r="CBL11" s="63"/>
      <c r="CBM11" s="298"/>
      <c r="CBN11" s="299"/>
      <c r="CBO11" s="81"/>
      <c r="CBP11" s="63"/>
      <c r="CBQ11" s="298"/>
      <c r="CBR11" s="299"/>
      <c r="CBS11" s="81"/>
      <c r="CBT11" s="63"/>
      <c r="CBU11" s="298"/>
      <c r="CBV11" s="299"/>
      <c r="CBW11" s="81"/>
      <c r="CBX11" s="63"/>
      <c r="CBY11" s="298"/>
      <c r="CBZ11" s="299"/>
      <c r="CCA11" s="81"/>
      <c r="CCB11" s="63"/>
      <c r="CCC11" s="298"/>
      <c r="CCD11" s="299"/>
      <c r="CCE11" s="81"/>
      <c r="CCF11" s="63"/>
      <c r="CCG11" s="298"/>
      <c r="CCH11" s="299"/>
      <c r="CCI11" s="81"/>
      <c r="CCJ11" s="63"/>
      <c r="CCK11" s="298"/>
      <c r="CCL11" s="299"/>
      <c r="CCM11" s="81"/>
      <c r="CCN11" s="63"/>
      <c r="CCO11" s="298"/>
      <c r="CCP11" s="299"/>
      <c r="CCQ11" s="81"/>
      <c r="CCR11" s="63"/>
      <c r="CCS11" s="298"/>
      <c r="CCT11" s="299"/>
      <c r="CCU11" s="81"/>
      <c r="CCV11" s="63"/>
      <c r="CCW11" s="298"/>
      <c r="CCX11" s="299"/>
      <c r="CCY11" s="81"/>
      <c r="CCZ11" s="63"/>
      <c r="CDA11" s="298"/>
      <c r="CDB11" s="299"/>
      <c r="CDC11" s="81"/>
      <c r="CDD11" s="63"/>
      <c r="CDE11" s="298"/>
      <c r="CDF11" s="299"/>
      <c r="CDG11" s="81"/>
      <c r="CDH11" s="63"/>
      <c r="CDI11" s="298"/>
      <c r="CDJ11" s="299"/>
      <c r="CDK11" s="81"/>
      <c r="CDL11" s="63"/>
      <c r="CDM11" s="298"/>
      <c r="CDN11" s="299"/>
      <c r="CDO11" s="81"/>
      <c r="CDP11" s="63"/>
      <c r="CDQ11" s="298"/>
      <c r="CDR11" s="299"/>
      <c r="CDS11" s="81"/>
      <c r="CDT11" s="63"/>
      <c r="CDU11" s="298"/>
      <c r="CDV11" s="299"/>
      <c r="CDW11" s="81"/>
      <c r="CDX11" s="63"/>
      <c r="CDY11" s="298"/>
      <c r="CDZ11" s="299"/>
      <c r="CEA11" s="81"/>
      <c r="CEB11" s="63"/>
      <c r="CEC11" s="298"/>
      <c r="CED11" s="299"/>
      <c r="CEE11" s="81"/>
      <c r="CEF11" s="63"/>
      <c r="CEG11" s="298"/>
      <c r="CEH11" s="299"/>
      <c r="CEI11" s="81"/>
      <c r="CEJ11" s="63"/>
      <c r="CEK11" s="298"/>
      <c r="CEL11" s="299"/>
      <c r="CEM11" s="81"/>
      <c r="CEN11" s="63"/>
      <c r="CEO11" s="298"/>
      <c r="CEP11" s="299"/>
      <c r="CEQ11" s="81"/>
      <c r="CER11" s="63"/>
      <c r="CES11" s="298"/>
      <c r="CET11" s="299"/>
      <c r="CEU11" s="81"/>
      <c r="CEV11" s="63"/>
      <c r="CEW11" s="298"/>
      <c r="CEX11" s="299"/>
      <c r="CEY11" s="81"/>
      <c r="CEZ11" s="63"/>
      <c r="CFA11" s="298"/>
      <c r="CFB11" s="299"/>
      <c r="CFC11" s="81"/>
      <c r="CFD11" s="63"/>
      <c r="CFE11" s="298"/>
      <c r="CFF11" s="299"/>
      <c r="CFG11" s="81"/>
      <c r="CFH11" s="63"/>
      <c r="CFI11" s="298"/>
      <c r="CFJ11" s="299"/>
      <c r="CFK11" s="81"/>
      <c r="CFL11" s="63"/>
      <c r="CFM11" s="298"/>
      <c r="CFN11" s="299"/>
      <c r="CFO11" s="81"/>
      <c r="CFP11" s="63"/>
      <c r="CFQ11" s="298"/>
      <c r="CFR11" s="299"/>
      <c r="CFS11" s="81"/>
      <c r="CFT11" s="63"/>
      <c r="CFU11" s="298"/>
      <c r="CFV11" s="299"/>
      <c r="CFW11" s="81"/>
      <c r="CFX11" s="63"/>
      <c r="CFY11" s="298"/>
      <c r="CFZ11" s="299"/>
      <c r="CGA11" s="81"/>
      <c r="CGB11" s="63"/>
      <c r="CGC11" s="298"/>
      <c r="CGD11" s="299"/>
      <c r="CGE11" s="81"/>
      <c r="CGF11" s="63"/>
      <c r="CGG11" s="298"/>
      <c r="CGH11" s="299"/>
      <c r="CGI11" s="81"/>
      <c r="CGJ11" s="63"/>
      <c r="CGK11" s="298"/>
      <c r="CGL11" s="299"/>
      <c r="CGM11" s="81"/>
      <c r="CGN11" s="63"/>
      <c r="CGO11" s="298"/>
      <c r="CGP11" s="299"/>
      <c r="CGQ11" s="81"/>
      <c r="CGR11" s="63"/>
      <c r="CGS11" s="298"/>
      <c r="CGT11" s="299"/>
      <c r="CGU11" s="81"/>
      <c r="CGV11" s="63"/>
      <c r="CGW11" s="298"/>
      <c r="CGX11" s="299"/>
      <c r="CGY11" s="81"/>
      <c r="CGZ11" s="63"/>
      <c r="CHA11" s="298"/>
      <c r="CHB11" s="299"/>
      <c r="CHC11" s="81"/>
      <c r="CHD11" s="63"/>
      <c r="CHE11" s="298"/>
      <c r="CHF11" s="299"/>
      <c r="CHG11" s="81"/>
      <c r="CHH11" s="63"/>
      <c r="CHI11" s="298"/>
      <c r="CHJ11" s="299"/>
      <c r="CHK11" s="81"/>
      <c r="CHL11" s="63"/>
      <c r="CHM11" s="298"/>
      <c r="CHN11" s="299"/>
      <c r="CHO11" s="81"/>
      <c r="CHP11" s="63"/>
      <c r="CHQ11" s="298"/>
      <c r="CHR11" s="299"/>
      <c r="CHS11" s="81"/>
      <c r="CHT11" s="63"/>
      <c r="CHU11" s="298"/>
      <c r="CHV11" s="299"/>
      <c r="CHW11" s="81"/>
      <c r="CHX11" s="63"/>
      <c r="CHY11" s="298"/>
      <c r="CHZ11" s="299"/>
      <c r="CIA11" s="81"/>
      <c r="CIB11" s="63"/>
      <c r="CIC11" s="298"/>
      <c r="CID11" s="299"/>
      <c r="CIE11" s="81"/>
      <c r="CIF11" s="63"/>
      <c r="CIG11" s="298"/>
      <c r="CIH11" s="299"/>
      <c r="CII11" s="81"/>
      <c r="CIJ11" s="63"/>
      <c r="CIK11" s="298"/>
      <c r="CIL11" s="299"/>
      <c r="CIM11" s="81"/>
      <c r="CIN11" s="63"/>
      <c r="CIO11" s="298"/>
      <c r="CIP11" s="299"/>
      <c r="CIQ11" s="81"/>
      <c r="CIR11" s="63"/>
      <c r="CIS11" s="298"/>
      <c r="CIT11" s="299"/>
      <c r="CIU11" s="81"/>
      <c r="CIV11" s="63"/>
      <c r="CIW11" s="298"/>
      <c r="CIX11" s="299"/>
      <c r="CIY11" s="81"/>
      <c r="CIZ11" s="63"/>
      <c r="CJA11" s="298"/>
      <c r="CJB11" s="299"/>
      <c r="CJC11" s="81"/>
      <c r="CJD11" s="63"/>
      <c r="CJE11" s="298"/>
      <c r="CJF11" s="299"/>
      <c r="CJG11" s="81"/>
      <c r="CJH11" s="63"/>
      <c r="CJI11" s="298"/>
      <c r="CJJ11" s="299"/>
      <c r="CJK11" s="81"/>
      <c r="CJL11" s="63"/>
      <c r="CJM11" s="298"/>
      <c r="CJN11" s="299"/>
      <c r="CJO11" s="81"/>
      <c r="CJP11" s="63"/>
      <c r="CJQ11" s="298"/>
      <c r="CJR11" s="299"/>
      <c r="CJS11" s="81"/>
      <c r="CJT11" s="63"/>
      <c r="CJU11" s="298"/>
      <c r="CJV11" s="299"/>
      <c r="CJW11" s="81"/>
      <c r="CJX11" s="63"/>
      <c r="CJY11" s="298"/>
      <c r="CJZ11" s="299"/>
      <c r="CKA11" s="81"/>
      <c r="CKB11" s="63"/>
      <c r="CKC11" s="298"/>
      <c r="CKD11" s="299"/>
      <c r="CKE11" s="81"/>
      <c r="CKF11" s="63"/>
      <c r="CKG11" s="298"/>
      <c r="CKH11" s="299"/>
      <c r="CKI11" s="81"/>
      <c r="CKJ11" s="63"/>
      <c r="CKK11" s="298"/>
      <c r="CKL11" s="299"/>
      <c r="CKM11" s="81"/>
      <c r="CKN11" s="63"/>
      <c r="CKO11" s="298"/>
      <c r="CKP11" s="299"/>
      <c r="CKQ11" s="81"/>
      <c r="CKR11" s="63"/>
      <c r="CKS11" s="298"/>
      <c r="CKT11" s="299"/>
      <c r="CKU11" s="81"/>
      <c r="CKV11" s="63"/>
      <c r="CKW11" s="298"/>
      <c r="CKX11" s="299"/>
      <c r="CKY11" s="81"/>
      <c r="CKZ11" s="63"/>
      <c r="CLA11" s="298"/>
      <c r="CLB11" s="299"/>
      <c r="CLC11" s="81"/>
      <c r="CLD11" s="63"/>
      <c r="CLE11" s="298"/>
      <c r="CLF11" s="299"/>
      <c r="CLG11" s="81"/>
      <c r="CLH11" s="63"/>
      <c r="CLI11" s="298"/>
      <c r="CLJ11" s="299"/>
      <c r="CLK11" s="81"/>
      <c r="CLL11" s="63"/>
      <c r="CLM11" s="298"/>
      <c r="CLN11" s="299"/>
      <c r="CLO11" s="81"/>
      <c r="CLP11" s="63"/>
      <c r="CLQ11" s="298"/>
      <c r="CLR11" s="299"/>
      <c r="CLS11" s="81"/>
      <c r="CLT11" s="63"/>
      <c r="CLU11" s="298"/>
      <c r="CLV11" s="299"/>
      <c r="CLW11" s="81"/>
      <c r="CLX11" s="63"/>
      <c r="CLY11" s="298"/>
      <c r="CLZ11" s="299"/>
      <c r="CMA11" s="81"/>
      <c r="CMB11" s="63"/>
      <c r="CMC11" s="298"/>
      <c r="CMD11" s="299"/>
      <c r="CME11" s="81"/>
      <c r="CMF11" s="63"/>
      <c r="CMG11" s="298"/>
      <c r="CMH11" s="299"/>
      <c r="CMI11" s="81"/>
      <c r="CMJ11" s="63"/>
      <c r="CMK11" s="298"/>
      <c r="CML11" s="299"/>
      <c r="CMM11" s="81"/>
      <c r="CMN11" s="63"/>
      <c r="CMO11" s="298"/>
      <c r="CMP11" s="299"/>
      <c r="CMQ11" s="81"/>
      <c r="CMR11" s="63"/>
      <c r="CMS11" s="298"/>
      <c r="CMT11" s="299"/>
      <c r="CMU11" s="81"/>
      <c r="CMV11" s="63"/>
      <c r="CMW11" s="298"/>
      <c r="CMX11" s="299"/>
      <c r="CMY11" s="81"/>
      <c r="CMZ11" s="63"/>
      <c r="CNA11" s="298"/>
      <c r="CNB11" s="299"/>
      <c r="CNC11" s="81"/>
      <c r="CND11" s="63"/>
      <c r="CNE11" s="298"/>
      <c r="CNF11" s="299"/>
      <c r="CNG11" s="81"/>
      <c r="CNH11" s="63"/>
      <c r="CNI11" s="298"/>
      <c r="CNJ11" s="299"/>
      <c r="CNK11" s="81"/>
      <c r="CNL11" s="63"/>
      <c r="CNM11" s="298"/>
      <c r="CNN11" s="299"/>
      <c r="CNO11" s="81"/>
      <c r="CNP11" s="63"/>
      <c r="CNQ11" s="298"/>
      <c r="CNR11" s="299"/>
      <c r="CNS11" s="81"/>
      <c r="CNT11" s="63"/>
      <c r="CNU11" s="298"/>
      <c r="CNV11" s="299"/>
      <c r="CNW11" s="81"/>
      <c r="CNX11" s="63"/>
      <c r="CNY11" s="298"/>
      <c r="CNZ11" s="299"/>
      <c r="COA11" s="81"/>
      <c r="COB11" s="63"/>
      <c r="COC11" s="298"/>
      <c r="COD11" s="299"/>
      <c r="COE11" s="81"/>
      <c r="COF11" s="63"/>
      <c r="COG11" s="298"/>
      <c r="COH11" s="299"/>
      <c r="COI11" s="81"/>
      <c r="COJ11" s="63"/>
      <c r="COK11" s="298"/>
      <c r="COL11" s="299"/>
      <c r="COM11" s="81"/>
      <c r="CON11" s="63"/>
      <c r="COO11" s="298"/>
      <c r="COP11" s="299"/>
      <c r="COQ11" s="81"/>
      <c r="COR11" s="63"/>
      <c r="COS11" s="298"/>
      <c r="COT11" s="299"/>
      <c r="COU11" s="81"/>
      <c r="COV11" s="63"/>
      <c r="COW11" s="298"/>
      <c r="COX11" s="299"/>
      <c r="COY11" s="81"/>
      <c r="COZ11" s="63"/>
      <c r="CPA11" s="298"/>
      <c r="CPB11" s="299"/>
      <c r="CPC11" s="81"/>
      <c r="CPD11" s="63"/>
      <c r="CPE11" s="298"/>
      <c r="CPF11" s="299"/>
      <c r="CPG11" s="81"/>
      <c r="CPH11" s="63"/>
      <c r="CPI11" s="298"/>
      <c r="CPJ11" s="299"/>
      <c r="CPK11" s="81"/>
      <c r="CPL11" s="63"/>
      <c r="CPM11" s="298"/>
      <c r="CPN11" s="299"/>
      <c r="CPO11" s="81"/>
      <c r="CPP11" s="63"/>
      <c r="CPQ11" s="298"/>
      <c r="CPR11" s="299"/>
      <c r="CPS11" s="81"/>
      <c r="CPT11" s="63"/>
      <c r="CPU11" s="298"/>
      <c r="CPV11" s="299"/>
      <c r="CPW11" s="81"/>
      <c r="CPX11" s="63"/>
      <c r="CPY11" s="298"/>
      <c r="CPZ11" s="299"/>
      <c r="CQA11" s="81"/>
      <c r="CQB11" s="63"/>
      <c r="CQC11" s="298"/>
      <c r="CQD11" s="299"/>
      <c r="CQE11" s="81"/>
      <c r="CQF11" s="63"/>
      <c r="CQG11" s="298"/>
      <c r="CQH11" s="299"/>
      <c r="CQI11" s="81"/>
      <c r="CQJ11" s="63"/>
      <c r="CQK11" s="298"/>
      <c r="CQL11" s="299"/>
      <c r="CQM11" s="81"/>
      <c r="CQN11" s="63"/>
      <c r="CQO11" s="298"/>
      <c r="CQP11" s="299"/>
      <c r="CQQ11" s="81"/>
      <c r="CQR11" s="63"/>
      <c r="CQS11" s="298"/>
      <c r="CQT11" s="299"/>
      <c r="CQU11" s="81"/>
      <c r="CQV11" s="63"/>
      <c r="CQW11" s="298"/>
      <c r="CQX11" s="299"/>
      <c r="CQY11" s="81"/>
      <c r="CQZ11" s="63"/>
      <c r="CRA11" s="298"/>
      <c r="CRB11" s="299"/>
      <c r="CRC11" s="81"/>
      <c r="CRD11" s="63"/>
      <c r="CRE11" s="298"/>
      <c r="CRF11" s="299"/>
      <c r="CRG11" s="81"/>
      <c r="CRH11" s="63"/>
      <c r="CRI11" s="298"/>
      <c r="CRJ11" s="299"/>
      <c r="CRK11" s="81"/>
      <c r="CRL11" s="63"/>
      <c r="CRM11" s="298"/>
      <c r="CRN11" s="299"/>
      <c r="CRO11" s="81"/>
      <c r="CRP11" s="63"/>
      <c r="CRQ11" s="298"/>
      <c r="CRR11" s="299"/>
      <c r="CRS11" s="81"/>
      <c r="CRT11" s="63"/>
      <c r="CRU11" s="298"/>
      <c r="CRV11" s="299"/>
      <c r="CRW11" s="81"/>
      <c r="CRX11" s="63"/>
      <c r="CRY11" s="298"/>
      <c r="CRZ11" s="299"/>
      <c r="CSA11" s="81"/>
      <c r="CSB11" s="63"/>
      <c r="CSC11" s="298"/>
      <c r="CSD11" s="299"/>
      <c r="CSE11" s="81"/>
      <c r="CSF11" s="63"/>
      <c r="CSG11" s="298"/>
      <c r="CSH11" s="299"/>
      <c r="CSI11" s="81"/>
      <c r="CSJ11" s="63"/>
      <c r="CSK11" s="298"/>
      <c r="CSL11" s="299"/>
      <c r="CSM11" s="81"/>
      <c r="CSN11" s="63"/>
      <c r="CSO11" s="298"/>
      <c r="CSP11" s="299"/>
      <c r="CSQ11" s="81"/>
      <c r="CSR11" s="63"/>
      <c r="CSS11" s="298"/>
      <c r="CST11" s="299"/>
      <c r="CSU11" s="81"/>
      <c r="CSV11" s="63"/>
      <c r="CSW11" s="298"/>
      <c r="CSX11" s="299"/>
      <c r="CSY11" s="81"/>
      <c r="CSZ11" s="63"/>
      <c r="CTA11" s="298"/>
      <c r="CTB11" s="299"/>
      <c r="CTC11" s="81"/>
      <c r="CTD11" s="63"/>
      <c r="CTE11" s="298"/>
      <c r="CTF11" s="299"/>
      <c r="CTG11" s="81"/>
      <c r="CTH11" s="63"/>
      <c r="CTI11" s="298"/>
      <c r="CTJ11" s="299"/>
      <c r="CTK11" s="81"/>
      <c r="CTL11" s="63"/>
      <c r="CTM11" s="298"/>
      <c r="CTN11" s="299"/>
      <c r="CTO11" s="81"/>
      <c r="CTP11" s="63"/>
      <c r="CTQ11" s="298"/>
      <c r="CTR11" s="299"/>
      <c r="CTS11" s="81"/>
      <c r="CTT11" s="63"/>
      <c r="CTU11" s="298"/>
      <c r="CTV11" s="299"/>
      <c r="CTW11" s="81"/>
      <c r="CTX11" s="63"/>
      <c r="CTY11" s="298"/>
      <c r="CTZ11" s="299"/>
      <c r="CUA11" s="81"/>
      <c r="CUB11" s="63"/>
      <c r="CUC11" s="298"/>
      <c r="CUD11" s="299"/>
      <c r="CUE11" s="81"/>
      <c r="CUF11" s="63"/>
      <c r="CUG11" s="298"/>
      <c r="CUH11" s="299"/>
      <c r="CUI11" s="81"/>
      <c r="CUJ11" s="63"/>
      <c r="CUK11" s="298"/>
      <c r="CUL11" s="299"/>
      <c r="CUM11" s="81"/>
      <c r="CUN11" s="63"/>
      <c r="CUO11" s="298"/>
      <c r="CUP11" s="299"/>
      <c r="CUQ11" s="81"/>
      <c r="CUR11" s="63"/>
      <c r="CUS11" s="298"/>
      <c r="CUT11" s="299"/>
      <c r="CUU11" s="81"/>
      <c r="CUV11" s="63"/>
      <c r="CUW11" s="298"/>
      <c r="CUX11" s="299"/>
      <c r="CUY11" s="81"/>
      <c r="CUZ11" s="63"/>
      <c r="CVA11" s="298"/>
      <c r="CVB11" s="299"/>
      <c r="CVC11" s="81"/>
      <c r="CVD11" s="63"/>
      <c r="CVE11" s="298"/>
      <c r="CVF11" s="299"/>
      <c r="CVG11" s="81"/>
      <c r="CVH11" s="63"/>
      <c r="CVI11" s="298"/>
      <c r="CVJ11" s="299"/>
      <c r="CVK11" s="81"/>
      <c r="CVL11" s="63"/>
      <c r="CVM11" s="298"/>
      <c r="CVN11" s="299"/>
      <c r="CVO11" s="81"/>
      <c r="CVP11" s="63"/>
      <c r="CVQ11" s="298"/>
      <c r="CVR11" s="299"/>
      <c r="CVS11" s="81"/>
      <c r="CVT11" s="63"/>
      <c r="CVU11" s="298"/>
      <c r="CVV11" s="299"/>
      <c r="CVW11" s="81"/>
      <c r="CVX11" s="63"/>
      <c r="CVY11" s="298"/>
      <c r="CVZ11" s="299"/>
      <c r="CWA11" s="81"/>
      <c r="CWB11" s="63"/>
      <c r="CWC11" s="298"/>
      <c r="CWD11" s="299"/>
      <c r="CWE11" s="81"/>
      <c r="CWF11" s="63"/>
      <c r="CWG11" s="298"/>
      <c r="CWH11" s="299"/>
      <c r="CWI11" s="81"/>
      <c r="CWJ11" s="63"/>
      <c r="CWK11" s="298"/>
      <c r="CWL11" s="299"/>
      <c r="CWM11" s="81"/>
      <c r="CWN11" s="63"/>
      <c r="CWO11" s="298"/>
      <c r="CWP11" s="299"/>
      <c r="CWQ11" s="81"/>
      <c r="CWR11" s="63"/>
      <c r="CWS11" s="298"/>
      <c r="CWT11" s="299"/>
      <c r="CWU11" s="81"/>
      <c r="CWV11" s="63"/>
      <c r="CWW11" s="298"/>
      <c r="CWX11" s="299"/>
      <c r="CWY11" s="81"/>
      <c r="CWZ11" s="63"/>
      <c r="CXA11" s="298"/>
      <c r="CXB11" s="299"/>
      <c r="CXC11" s="81"/>
      <c r="CXD11" s="63"/>
      <c r="CXE11" s="298"/>
      <c r="CXF11" s="299"/>
      <c r="CXG11" s="81"/>
      <c r="CXH11" s="63"/>
      <c r="CXI11" s="298"/>
      <c r="CXJ11" s="299"/>
      <c r="CXK11" s="81"/>
      <c r="CXL11" s="63"/>
      <c r="CXM11" s="298"/>
      <c r="CXN11" s="299"/>
      <c r="CXO11" s="81"/>
      <c r="CXP11" s="63"/>
      <c r="CXQ11" s="298"/>
      <c r="CXR11" s="299"/>
      <c r="CXS11" s="81"/>
      <c r="CXT11" s="63"/>
      <c r="CXU11" s="298"/>
      <c r="CXV11" s="299"/>
      <c r="CXW11" s="81"/>
      <c r="CXX11" s="63"/>
      <c r="CXY11" s="298"/>
      <c r="CXZ11" s="299"/>
      <c r="CYA11" s="81"/>
      <c r="CYB11" s="63"/>
      <c r="CYC11" s="298"/>
      <c r="CYD11" s="299"/>
      <c r="CYE11" s="81"/>
      <c r="CYF11" s="63"/>
      <c r="CYG11" s="298"/>
      <c r="CYH11" s="299"/>
      <c r="CYI11" s="81"/>
      <c r="CYJ11" s="63"/>
      <c r="CYK11" s="298"/>
      <c r="CYL11" s="299"/>
      <c r="CYM11" s="81"/>
      <c r="CYN11" s="63"/>
      <c r="CYO11" s="298"/>
      <c r="CYP11" s="299"/>
      <c r="CYQ11" s="81"/>
      <c r="CYR11" s="63"/>
      <c r="CYS11" s="298"/>
      <c r="CYT11" s="299"/>
      <c r="CYU11" s="81"/>
      <c r="CYV11" s="63"/>
      <c r="CYW11" s="298"/>
      <c r="CYX11" s="299"/>
      <c r="CYY11" s="81"/>
      <c r="CYZ11" s="63"/>
      <c r="CZA11" s="298"/>
      <c r="CZB11" s="299"/>
      <c r="CZC11" s="81"/>
      <c r="CZD11" s="63"/>
      <c r="CZE11" s="298"/>
      <c r="CZF11" s="299"/>
      <c r="CZG11" s="81"/>
      <c r="CZH11" s="63"/>
      <c r="CZI11" s="298"/>
      <c r="CZJ11" s="299"/>
      <c r="CZK11" s="81"/>
      <c r="CZL11" s="63"/>
      <c r="CZM11" s="298"/>
      <c r="CZN11" s="299"/>
      <c r="CZO11" s="81"/>
      <c r="CZP11" s="63"/>
      <c r="CZQ11" s="298"/>
      <c r="CZR11" s="299"/>
      <c r="CZS11" s="81"/>
      <c r="CZT11" s="63"/>
      <c r="CZU11" s="298"/>
      <c r="CZV11" s="299"/>
      <c r="CZW11" s="81"/>
      <c r="CZX11" s="63"/>
      <c r="CZY11" s="298"/>
      <c r="CZZ11" s="299"/>
      <c r="DAA11" s="81"/>
      <c r="DAB11" s="63"/>
      <c r="DAC11" s="298"/>
      <c r="DAD11" s="299"/>
      <c r="DAE11" s="81"/>
      <c r="DAF11" s="63"/>
      <c r="DAG11" s="298"/>
      <c r="DAH11" s="299"/>
      <c r="DAI11" s="81"/>
      <c r="DAJ11" s="63"/>
      <c r="DAK11" s="298"/>
      <c r="DAL11" s="299"/>
      <c r="DAM11" s="81"/>
      <c r="DAN11" s="63"/>
      <c r="DAO11" s="298"/>
      <c r="DAP11" s="299"/>
      <c r="DAQ11" s="81"/>
      <c r="DAR11" s="63"/>
      <c r="DAS11" s="298"/>
      <c r="DAT11" s="299"/>
      <c r="DAU11" s="81"/>
      <c r="DAV11" s="63"/>
      <c r="DAW11" s="298"/>
      <c r="DAX11" s="299"/>
      <c r="DAY11" s="81"/>
      <c r="DAZ11" s="63"/>
      <c r="DBA11" s="298"/>
      <c r="DBB11" s="299"/>
      <c r="DBC11" s="81"/>
      <c r="DBD11" s="63"/>
      <c r="DBE11" s="298"/>
      <c r="DBF11" s="299"/>
      <c r="DBG11" s="81"/>
      <c r="DBH11" s="63"/>
      <c r="DBI11" s="298"/>
      <c r="DBJ11" s="299"/>
      <c r="DBK11" s="81"/>
      <c r="DBL11" s="63"/>
      <c r="DBM11" s="298"/>
      <c r="DBN11" s="299"/>
      <c r="DBO11" s="81"/>
      <c r="DBP11" s="63"/>
      <c r="DBQ11" s="298"/>
      <c r="DBR11" s="299"/>
      <c r="DBS11" s="81"/>
      <c r="DBT11" s="63"/>
      <c r="DBU11" s="298"/>
      <c r="DBV11" s="299"/>
      <c r="DBW11" s="81"/>
      <c r="DBX11" s="63"/>
      <c r="DBY11" s="298"/>
      <c r="DBZ11" s="299"/>
      <c r="DCA11" s="81"/>
      <c r="DCB11" s="63"/>
      <c r="DCC11" s="298"/>
      <c r="DCD11" s="299"/>
      <c r="DCE11" s="81"/>
      <c r="DCF11" s="63"/>
      <c r="DCG11" s="298"/>
      <c r="DCH11" s="299"/>
      <c r="DCI11" s="81"/>
      <c r="DCJ11" s="63"/>
      <c r="DCK11" s="298"/>
      <c r="DCL11" s="299"/>
      <c r="DCM11" s="81"/>
      <c r="DCN11" s="63"/>
      <c r="DCO11" s="298"/>
      <c r="DCP11" s="299"/>
      <c r="DCQ11" s="81"/>
      <c r="DCR11" s="63"/>
      <c r="DCS11" s="298"/>
      <c r="DCT11" s="299"/>
      <c r="DCU11" s="81"/>
      <c r="DCV11" s="63"/>
      <c r="DCW11" s="298"/>
      <c r="DCX11" s="299"/>
      <c r="DCY11" s="81"/>
      <c r="DCZ11" s="63"/>
      <c r="DDA11" s="298"/>
      <c r="DDB11" s="299"/>
      <c r="DDC11" s="81"/>
      <c r="DDD11" s="63"/>
      <c r="DDE11" s="298"/>
      <c r="DDF11" s="299"/>
      <c r="DDG11" s="81"/>
      <c r="DDH11" s="63"/>
      <c r="DDI11" s="298"/>
      <c r="DDJ11" s="299"/>
      <c r="DDK11" s="81"/>
      <c r="DDL11" s="63"/>
      <c r="DDM11" s="298"/>
      <c r="DDN11" s="299"/>
      <c r="DDO11" s="81"/>
      <c r="DDP11" s="63"/>
      <c r="DDQ11" s="298"/>
      <c r="DDR11" s="299"/>
      <c r="DDS11" s="81"/>
      <c r="DDT11" s="63"/>
      <c r="DDU11" s="298"/>
      <c r="DDV11" s="299"/>
      <c r="DDW11" s="81"/>
      <c r="DDX11" s="63"/>
      <c r="DDY11" s="298"/>
      <c r="DDZ11" s="299"/>
      <c r="DEA11" s="81"/>
      <c r="DEB11" s="63"/>
      <c r="DEC11" s="298"/>
      <c r="DED11" s="299"/>
      <c r="DEE11" s="81"/>
      <c r="DEF11" s="63"/>
      <c r="DEG11" s="298"/>
      <c r="DEH11" s="299"/>
      <c r="DEI11" s="81"/>
      <c r="DEJ11" s="63"/>
      <c r="DEK11" s="298"/>
      <c r="DEL11" s="299"/>
      <c r="DEM11" s="81"/>
      <c r="DEN11" s="63"/>
      <c r="DEO11" s="298"/>
      <c r="DEP11" s="299"/>
      <c r="DEQ11" s="81"/>
      <c r="DER11" s="63"/>
      <c r="DES11" s="298"/>
      <c r="DET11" s="299"/>
      <c r="DEU11" s="81"/>
      <c r="DEV11" s="63"/>
      <c r="DEW11" s="298"/>
      <c r="DEX11" s="299"/>
      <c r="DEY11" s="81"/>
      <c r="DEZ11" s="63"/>
      <c r="DFA11" s="298"/>
      <c r="DFB11" s="299"/>
      <c r="DFC11" s="81"/>
      <c r="DFD11" s="63"/>
      <c r="DFE11" s="298"/>
      <c r="DFF11" s="299"/>
      <c r="DFG11" s="81"/>
      <c r="DFH11" s="63"/>
      <c r="DFI11" s="298"/>
      <c r="DFJ11" s="299"/>
      <c r="DFK11" s="81"/>
      <c r="DFL11" s="63"/>
      <c r="DFM11" s="298"/>
      <c r="DFN11" s="299"/>
      <c r="DFO11" s="81"/>
      <c r="DFP11" s="63"/>
      <c r="DFQ11" s="298"/>
      <c r="DFR11" s="299"/>
      <c r="DFS11" s="81"/>
      <c r="DFT11" s="63"/>
      <c r="DFU11" s="298"/>
      <c r="DFV11" s="299"/>
      <c r="DFW11" s="81"/>
      <c r="DFX11" s="63"/>
      <c r="DFY11" s="298"/>
      <c r="DFZ11" s="299"/>
      <c r="DGA11" s="81"/>
      <c r="DGB11" s="63"/>
      <c r="DGC11" s="298"/>
      <c r="DGD11" s="299"/>
      <c r="DGE11" s="81"/>
      <c r="DGF11" s="63"/>
      <c r="DGG11" s="298"/>
      <c r="DGH11" s="299"/>
      <c r="DGI11" s="81"/>
      <c r="DGJ11" s="63"/>
      <c r="DGK11" s="298"/>
      <c r="DGL11" s="299"/>
      <c r="DGM11" s="81"/>
      <c r="DGN11" s="63"/>
      <c r="DGO11" s="298"/>
      <c r="DGP11" s="299"/>
      <c r="DGQ11" s="81"/>
      <c r="DGR11" s="63"/>
      <c r="DGS11" s="298"/>
      <c r="DGT11" s="299"/>
      <c r="DGU11" s="81"/>
      <c r="DGV11" s="63"/>
      <c r="DGW11" s="298"/>
      <c r="DGX11" s="299"/>
      <c r="DGY11" s="81"/>
      <c r="DGZ11" s="63"/>
      <c r="DHA11" s="298"/>
      <c r="DHB11" s="299"/>
      <c r="DHC11" s="81"/>
      <c r="DHD11" s="63"/>
      <c r="DHE11" s="298"/>
      <c r="DHF11" s="299"/>
      <c r="DHG11" s="81"/>
      <c r="DHH11" s="63"/>
      <c r="DHI11" s="298"/>
      <c r="DHJ11" s="299"/>
      <c r="DHK11" s="81"/>
      <c r="DHL11" s="63"/>
      <c r="DHM11" s="298"/>
      <c r="DHN11" s="299"/>
      <c r="DHO11" s="81"/>
      <c r="DHP11" s="63"/>
      <c r="DHQ11" s="298"/>
      <c r="DHR11" s="299"/>
      <c r="DHS11" s="81"/>
      <c r="DHT11" s="63"/>
      <c r="DHU11" s="298"/>
      <c r="DHV11" s="299"/>
      <c r="DHW11" s="81"/>
      <c r="DHX11" s="63"/>
      <c r="DHY11" s="298"/>
      <c r="DHZ11" s="299"/>
      <c r="DIA11" s="81"/>
      <c r="DIB11" s="63"/>
      <c r="DIC11" s="298"/>
      <c r="DID11" s="299"/>
      <c r="DIE11" s="81"/>
      <c r="DIF11" s="63"/>
      <c r="DIG11" s="298"/>
      <c r="DIH11" s="299"/>
      <c r="DII11" s="81"/>
      <c r="DIJ11" s="63"/>
      <c r="DIK11" s="298"/>
      <c r="DIL11" s="299"/>
      <c r="DIM11" s="81"/>
      <c r="DIN11" s="63"/>
      <c r="DIO11" s="298"/>
      <c r="DIP11" s="299"/>
      <c r="DIQ11" s="81"/>
      <c r="DIR11" s="63"/>
      <c r="DIS11" s="298"/>
      <c r="DIT11" s="299"/>
      <c r="DIU11" s="81"/>
      <c r="DIV11" s="63"/>
      <c r="DIW11" s="298"/>
      <c r="DIX11" s="299"/>
      <c r="DIY11" s="81"/>
      <c r="DIZ11" s="63"/>
      <c r="DJA11" s="298"/>
      <c r="DJB11" s="299"/>
      <c r="DJC11" s="81"/>
      <c r="DJD11" s="63"/>
      <c r="DJE11" s="298"/>
      <c r="DJF11" s="299"/>
      <c r="DJG11" s="81"/>
      <c r="DJH11" s="63"/>
      <c r="DJI11" s="298"/>
      <c r="DJJ11" s="299"/>
      <c r="DJK11" s="81"/>
      <c r="DJL11" s="63"/>
      <c r="DJM11" s="298"/>
      <c r="DJN11" s="299"/>
      <c r="DJO11" s="81"/>
      <c r="DJP11" s="63"/>
      <c r="DJQ11" s="298"/>
      <c r="DJR11" s="299"/>
      <c r="DJS11" s="81"/>
      <c r="DJT11" s="63"/>
      <c r="DJU11" s="298"/>
      <c r="DJV11" s="299"/>
      <c r="DJW11" s="81"/>
      <c r="DJX11" s="63"/>
      <c r="DJY11" s="298"/>
      <c r="DJZ11" s="299"/>
      <c r="DKA11" s="81"/>
      <c r="DKB11" s="63"/>
      <c r="DKC11" s="298"/>
      <c r="DKD11" s="299"/>
      <c r="DKE11" s="81"/>
      <c r="DKF11" s="63"/>
      <c r="DKG11" s="298"/>
      <c r="DKH11" s="299"/>
      <c r="DKI11" s="81"/>
      <c r="DKJ11" s="63"/>
      <c r="DKK11" s="298"/>
      <c r="DKL11" s="299"/>
      <c r="DKM11" s="81"/>
      <c r="DKN11" s="63"/>
      <c r="DKO11" s="298"/>
      <c r="DKP11" s="299"/>
      <c r="DKQ11" s="81"/>
      <c r="DKR11" s="63"/>
      <c r="DKS11" s="298"/>
      <c r="DKT11" s="299"/>
      <c r="DKU11" s="81"/>
      <c r="DKV11" s="63"/>
      <c r="DKW11" s="298"/>
      <c r="DKX11" s="299"/>
      <c r="DKY11" s="81"/>
      <c r="DKZ11" s="63"/>
      <c r="DLA11" s="298"/>
      <c r="DLB11" s="299"/>
      <c r="DLC11" s="81"/>
      <c r="DLD11" s="63"/>
      <c r="DLE11" s="298"/>
      <c r="DLF11" s="299"/>
      <c r="DLG11" s="81"/>
      <c r="DLH11" s="63"/>
      <c r="DLI11" s="298"/>
      <c r="DLJ11" s="299"/>
      <c r="DLK11" s="81"/>
      <c r="DLL11" s="63"/>
      <c r="DLM11" s="298"/>
      <c r="DLN11" s="299"/>
      <c r="DLO11" s="81"/>
      <c r="DLP11" s="63"/>
      <c r="DLQ11" s="298"/>
      <c r="DLR11" s="299"/>
      <c r="DLS11" s="81"/>
      <c r="DLT11" s="63"/>
      <c r="DLU11" s="298"/>
      <c r="DLV11" s="299"/>
      <c r="DLW11" s="81"/>
      <c r="DLX11" s="63"/>
      <c r="DLY11" s="298"/>
      <c r="DLZ11" s="299"/>
      <c r="DMA11" s="81"/>
      <c r="DMB11" s="63"/>
      <c r="DMC11" s="298"/>
      <c r="DMD11" s="299"/>
      <c r="DME11" s="81"/>
      <c r="DMF11" s="63"/>
      <c r="DMG11" s="298"/>
      <c r="DMH11" s="299"/>
      <c r="DMI11" s="81"/>
      <c r="DMJ11" s="63"/>
      <c r="DMK11" s="298"/>
      <c r="DML11" s="299"/>
      <c r="DMM11" s="81"/>
      <c r="DMN11" s="63"/>
      <c r="DMO11" s="298"/>
      <c r="DMP11" s="299"/>
      <c r="DMQ11" s="81"/>
      <c r="DMR11" s="63"/>
      <c r="DMS11" s="298"/>
      <c r="DMT11" s="299"/>
      <c r="DMU11" s="81"/>
      <c r="DMV11" s="63"/>
      <c r="DMW11" s="298"/>
      <c r="DMX11" s="299"/>
      <c r="DMY11" s="81"/>
      <c r="DMZ11" s="63"/>
      <c r="DNA11" s="298"/>
      <c r="DNB11" s="299"/>
      <c r="DNC11" s="81"/>
      <c r="DND11" s="63"/>
      <c r="DNE11" s="298"/>
      <c r="DNF11" s="299"/>
      <c r="DNG11" s="81"/>
      <c r="DNH11" s="63"/>
      <c r="DNI11" s="298"/>
      <c r="DNJ11" s="299"/>
      <c r="DNK11" s="81"/>
      <c r="DNL11" s="63"/>
      <c r="DNM11" s="298"/>
      <c r="DNN11" s="299"/>
      <c r="DNO11" s="81"/>
      <c r="DNP11" s="63"/>
      <c r="DNQ11" s="298"/>
      <c r="DNR11" s="299"/>
      <c r="DNS11" s="81"/>
      <c r="DNT11" s="63"/>
      <c r="DNU11" s="298"/>
      <c r="DNV11" s="299"/>
      <c r="DNW11" s="81"/>
      <c r="DNX11" s="63"/>
      <c r="DNY11" s="298"/>
      <c r="DNZ11" s="299"/>
      <c r="DOA11" s="81"/>
      <c r="DOB11" s="63"/>
      <c r="DOC11" s="298"/>
      <c r="DOD11" s="299"/>
      <c r="DOE11" s="81"/>
      <c r="DOF11" s="63"/>
      <c r="DOG11" s="298"/>
      <c r="DOH11" s="299"/>
      <c r="DOI11" s="81"/>
      <c r="DOJ11" s="63"/>
      <c r="DOK11" s="298"/>
      <c r="DOL11" s="299"/>
      <c r="DOM11" s="81"/>
      <c r="DON11" s="63"/>
      <c r="DOO11" s="298"/>
      <c r="DOP11" s="299"/>
      <c r="DOQ11" s="81"/>
      <c r="DOR11" s="63"/>
      <c r="DOS11" s="298"/>
      <c r="DOT11" s="299"/>
      <c r="DOU11" s="81"/>
      <c r="DOV11" s="63"/>
      <c r="DOW11" s="298"/>
      <c r="DOX11" s="299"/>
      <c r="DOY11" s="81"/>
      <c r="DOZ11" s="63"/>
      <c r="DPA11" s="298"/>
      <c r="DPB11" s="299"/>
      <c r="DPC11" s="81"/>
      <c r="DPD11" s="63"/>
      <c r="DPE11" s="298"/>
      <c r="DPF11" s="299"/>
      <c r="DPG11" s="81"/>
      <c r="DPH11" s="63"/>
      <c r="DPI11" s="298"/>
      <c r="DPJ11" s="299"/>
      <c r="DPK11" s="81"/>
      <c r="DPL11" s="63"/>
      <c r="DPM11" s="298"/>
      <c r="DPN11" s="299"/>
      <c r="DPO11" s="81"/>
      <c r="DPP11" s="63"/>
      <c r="DPQ11" s="298"/>
      <c r="DPR11" s="299"/>
      <c r="DPS11" s="81"/>
      <c r="DPT11" s="63"/>
      <c r="DPU11" s="298"/>
      <c r="DPV11" s="299"/>
      <c r="DPW11" s="81"/>
      <c r="DPX11" s="63"/>
      <c r="DPY11" s="298"/>
      <c r="DPZ11" s="299"/>
      <c r="DQA11" s="81"/>
      <c r="DQB11" s="63"/>
      <c r="DQC11" s="298"/>
      <c r="DQD11" s="299"/>
      <c r="DQE11" s="81"/>
      <c r="DQF11" s="63"/>
      <c r="DQG11" s="298"/>
      <c r="DQH11" s="299"/>
      <c r="DQI11" s="81"/>
      <c r="DQJ11" s="63"/>
      <c r="DQK11" s="298"/>
      <c r="DQL11" s="299"/>
      <c r="DQM11" s="81"/>
      <c r="DQN11" s="63"/>
      <c r="DQO11" s="298"/>
      <c r="DQP11" s="299"/>
      <c r="DQQ11" s="81"/>
      <c r="DQR11" s="63"/>
      <c r="DQS11" s="298"/>
      <c r="DQT11" s="299"/>
      <c r="DQU11" s="81"/>
      <c r="DQV11" s="63"/>
      <c r="DQW11" s="298"/>
      <c r="DQX11" s="299"/>
      <c r="DQY11" s="81"/>
      <c r="DQZ11" s="63"/>
      <c r="DRA11" s="298"/>
      <c r="DRB11" s="299"/>
      <c r="DRC11" s="81"/>
      <c r="DRD11" s="63"/>
      <c r="DRE11" s="298"/>
      <c r="DRF11" s="299"/>
      <c r="DRG11" s="81"/>
      <c r="DRH11" s="63"/>
      <c r="DRI11" s="298"/>
      <c r="DRJ11" s="299"/>
      <c r="DRK11" s="81"/>
      <c r="DRL11" s="63"/>
      <c r="DRM11" s="298"/>
      <c r="DRN11" s="299"/>
      <c r="DRO11" s="81"/>
      <c r="DRP11" s="63"/>
      <c r="DRQ11" s="298"/>
      <c r="DRR11" s="299"/>
      <c r="DRS11" s="81"/>
      <c r="DRT11" s="63"/>
      <c r="DRU11" s="298"/>
      <c r="DRV11" s="299"/>
      <c r="DRW11" s="81"/>
      <c r="DRX11" s="63"/>
      <c r="DRY11" s="298"/>
      <c r="DRZ11" s="299"/>
      <c r="DSA11" s="81"/>
      <c r="DSB11" s="63"/>
      <c r="DSC11" s="298"/>
      <c r="DSD11" s="299"/>
      <c r="DSE11" s="81"/>
      <c r="DSF11" s="63"/>
      <c r="DSG11" s="298"/>
      <c r="DSH11" s="299"/>
      <c r="DSI11" s="81"/>
      <c r="DSJ11" s="63"/>
      <c r="DSK11" s="298"/>
      <c r="DSL11" s="299"/>
      <c r="DSM11" s="81"/>
      <c r="DSN11" s="63"/>
      <c r="DSO11" s="298"/>
      <c r="DSP11" s="299"/>
      <c r="DSQ11" s="81"/>
      <c r="DSR11" s="63"/>
      <c r="DSS11" s="298"/>
      <c r="DST11" s="299"/>
      <c r="DSU11" s="81"/>
      <c r="DSV11" s="63"/>
      <c r="DSW11" s="298"/>
      <c r="DSX11" s="299"/>
      <c r="DSY11" s="81"/>
      <c r="DSZ11" s="63"/>
      <c r="DTA11" s="298"/>
      <c r="DTB11" s="299"/>
      <c r="DTC11" s="81"/>
      <c r="DTD11" s="63"/>
      <c r="DTE11" s="298"/>
      <c r="DTF11" s="299"/>
      <c r="DTG11" s="81"/>
      <c r="DTH11" s="63"/>
      <c r="DTI11" s="298"/>
      <c r="DTJ11" s="299"/>
      <c r="DTK11" s="81"/>
      <c r="DTL11" s="63"/>
      <c r="DTM11" s="298"/>
      <c r="DTN11" s="299"/>
      <c r="DTO11" s="81"/>
      <c r="DTP11" s="63"/>
      <c r="DTQ11" s="298"/>
      <c r="DTR11" s="299"/>
      <c r="DTS11" s="81"/>
      <c r="DTT11" s="63"/>
      <c r="DTU11" s="298"/>
      <c r="DTV11" s="299"/>
      <c r="DTW11" s="81"/>
      <c r="DTX11" s="63"/>
      <c r="DTY11" s="298"/>
      <c r="DTZ11" s="299"/>
      <c r="DUA11" s="81"/>
      <c r="DUB11" s="63"/>
      <c r="DUC11" s="298"/>
      <c r="DUD11" s="299"/>
      <c r="DUE11" s="81"/>
      <c r="DUF11" s="63"/>
      <c r="DUG11" s="298"/>
      <c r="DUH11" s="299"/>
      <c r="DUI11" s="81"/>
      <c r="DUJ11" s="63"/>
      <c r="DUK11" s="298"/>
      <c r="DUL11" s="299"/>
      <c r="DUM11" s="81"/>
      <c r="DUN11" s="63"/>
      <c r="DUO11" s="298"/>
      <c r="DUP11" s="299"/>
      <c r="DUQ11" s="81"/>
      <c r="DUR11" s="63"/>
      <c r="DUS11" s="298"/>
      <c r="DUT11" s="299"/>
      <c r="DUU11" s="81"/>
      <c r="DUV11" s="63"/>
      <c r="DUW11" s="298"/>
      <c r="DUX11" s="299"/>
      <c r="DUY11" s="81"/>
      <c r="DUZ11" s="63"/>
      <c r="DVA11" s="298"/>
      <c r="DVB11" s="299"/>
      <c r="DVC11" s="81"/>
      <c r="DVD11" s="63"/>
      <c r="DVE11" s="298"/>
      <c r="DVF11" s="299"/>
      <c r="DVG11" s="81"/>
      <c r="DVH11" s="63"/>
      <c r="DVI11" s="298"/>
      <c r="DVJ11" s="299"/>
      <c r="DVK11" s="81"/>
      <c r="DVL11" s="63"/>
      <c r="DVM11" s="298"/>
      <c r="DVN11" s="299"/>
      <c r="DVO11" s="81"/>
      <c r="DVP11" s="63"/>
      <c r="DVQ11" s="298"/>
      <c r="DVR11" s="299"/>
      <c r="DVS11" s="81"/>
      <c r="DVT11" s="63"/>
      <c r="DVU11" s="298"/>
      <c r="DVV11" s="299"/>
      <c r="DVW11" s="81"/>
      <c r="DVX11" s="63"/>
      <c r="DVY11" s="298"/>
      <c r="DVZ11" s="299"/>
      <c r="DWA11" s="81"/>
      <c r="DWB11" s="63"/>
      <c r="DWC11" s="298"/>
      <c r="DWD11" s="299"/>
      <c r="DWE11" s="81"/>
      <c r="DWF11" s="63"/>
      <c r="DWG11" s="298"/>
      <c r="DWH11" s="299"/>
      <c r="DWI11" s="81"/>
      <c r="DWJ11" s="63"/>
      <c r="DWK11" s="298"/>
      <c r="DWL11" s="299"/>
      <c r="DWM11" s="81"/>
      <c r="DWN11" s="63"/>
      <c r="DWO11" s="298"/>
      <c r="DWP11" s="299"/>
      <c r="DWQ11" s="81"/>
      <c r="DWR11" s="63"/>
      <c r="DWS11" s="298"/>
      <c r="DWT11" s="299"/>
      <c r="DWU11" s="81"/>
      <c r="DWV11" s="63"/>
      <c r="DWW11" s="298"/>
      <c r="DWX11" s="299"/>
      <c r="DWY11" s="81"/>
      <c r="DWZ11" s="63"/>
      <c r="DXA11" s="298"/>
      <c r="DXB11" s="299"/>
      <c r="DXC11" s="81"/>
      <c r="DXD11" s="63"/>
      <c r="DXE11" s="298"/>
      <c r="DXF11" s="299"/>
      <c r="DXG11" s="81"/>
      <c r="DXH11" s="63"/>
      <c r="DXI11" s="298"/>
      <c r="DXJ11" s="299"/>
      <c r="DXK11" s="81"/>
      <c r="DXL11" s="63"/>
      <c r="DXM11" s="298"/>
      <c r="DXN11" s="299"/>
      <c r="DXO11" s="81"/>
      <c r="DXP11" s="63"/>
      <c r="DXQ11" s="298"/>
      <c r="DXR11" s="299"/>
      <c r="DXS11" s="81"/>
      <c r="DXT11" s="63"/>
      <c r="DXU11" s="298"/>
      <c r="DXV11" s="299"/>
      <c r="DXW11" s="81"/>
      <c r="DXX11" s="63"/>
      <c r="DXY11" s="298"/>
      <c r="DXZ11" s="299"/>
      <c r="DYA11" s="81"/>
      <c r="DYB11" s="63"/>
      <c r="DYC11" s="298"/>
      <c r="DYD11" s="299"/>
      <c r="DYE11" s="81"/>
      <c r="DYF11" s="63"/>
      <c r="DYG11" s="298"/>
      <c r="DYH11" s="299"/>
      <c r="DYI11" s="81"/>
      <c r="DYJ11" s="63"/>
      <c r="DYK11" s="298"/>
      <c r="DYL11" s="299"/>
      <c r="DYM11" s="81"/>
      <c r="DYN11" s="63"/>
      <c r="DYO11" s="298"/>
      <c r="DYP11" s="299"/>
      <c r="DYQ11" s="81"/>
      <c r="DYR11" s="63"/>
      <c r="DYS11" s="298"/>
      <c r="DYT11" s="299"/>
      <c r="DYU11" s="81"/>
      <c r="DYV11" s="63"/>
      <c r="DYW11" s="298"/>
      <c r="DYX11" s="299"/>
      <c r="DYY11" s="81"/>
      <c r="DYZ11" s="63"/>
      <c r="DZA11" s="298"/>
      <c r="DZB11" s="299"/>
      <c r="DZC11" s="81"/>
      <c r="DZD11" s="63"/>
      <c r="DZE11" s="298"/>
      <c r="DZF11" s="299"/>
      <c r="DZG11" s="81"/>
      <c r="DZH11" s="63"/>
      <c r="DZI11" s="298"/>
      <c r="DZJ11" s="299"/>
      <c r="DZK11" s="81"/>
      <c r="DZL11" s="63"/>
      <c r="DZM11" s="298"/>
      <c r="DZN11" s="299"/>
      <c r="DZO11" s="81"/>
      <c r="DZP11" s="63"/>
      <c r="DZQ11" s="298"/>
      <c r="DZR11" s="299"/>
      <c r="DZS11" s="81"/>
      <c r="DZT11" s="63"/>
      <c r="DZU11" s="298"/>
      <c r="DZV11" s="299"/>
      <c r="DZW11" s="81"/>
      <c r="DZX11" s="63"/>
      <c r="DZY11" s="298"/>
      <c r="DZZ11" s="299"/>
      <c r="EAA11" s="81"/>
      <c r="EAB11" s="63"/>
      <c r="EAC11" s="298"/>
      <c r="EAD11" s="299"/>
      <c r="EAE11" s="81"/>
      <c r="EAF11" s="63"/>
      <c r="EAG11" s="298"/>
      <c r="EAH11" s="299"/>
      <c r="EAI11" s="81"/>
      <c r="EAJ11" s="63"/>
      <c r="EAK11" s="298"/>
      <c r="EAL11" s="299"/>
      <c r="EAM11" s="81"/>
      <c r="EAN11" s="63"/>
      <c r="EAO11" s="298"/>
      <c r="EAP11" s="299"/>
      <c r="EAQ11" s="81"/>
      <c r="EAR11" s="63"/>
      <c r="EAS11" s="298"/>
      <c r="EAT11" s="299"/>
      <c r="EAU11" s="81"/>
      <c r="EAV11" s="63"/>
      <c r="EAW11" s="298"/>
      <c r="EAX11" s="299"/>
      <c r="EAY11" s="81"/>
      <c r="EAZ11" s="63"/>
      <c r="EBA11" s="298"/>
      <c r="EBB11" s="299"/>
      <c r="EBC11" s="81"/>
      <c r="EBD11" s="63"/>
      <c r="EBE11" s="298"/>
      <c r="EBF11" s="299"/>
      <c r="EBG11" s="81"/>
      <c r="EBH11" s="63"/>
      <c r="EBI11" s="298"/>
      <c r="EBJ11" s="299"/>
      <c r="EBK11" s="81"/>
      <c r="EBL11" s="63"/>
      <c r="EBM11" s="298"/>
      <c r="EBN11" s="299"/>
      <c r="EBO11" s="81"/>
      <c r="EBP11" s="63"/>
      <c r="EBQ11" s="298"/>
      <c r="EBR11" s="299"/>
      <c r="EBS11" s="81"/>
      <c r="EBT11" s="63"/>
      <c r="EBU11" s="298"/>
      <c r="EBV11" s="299"/>
      <c r="EBW11" s="81"/>
      <c r="EBX11" s="63"/>
      <c r="EBY11" s="298"/>
      <c r="EBZ11" s="299"/>
      <c r="ECA11" s="81"/>
      <c r="ECB11" s="63"/>
      <c r="ECC11" s="298"/>
      <c r="ECD11" s="299"/>
      <c r="ECE11" s="81"/>
      <c r="ECF11" s="63"/>
      <c r="ECG11" s="298"/>
      <c r="ECH11" s="299"/>
      <c r="ECI11" s="81"/>
      <c r="ECJ11" s="63"/>
      <c r="ECK11" s="298"/>
      <c r="ECL11" s="299"/>
      <c r="ECM11" s="81"/>
      <c r="ECN11" s="63"/>
      <c r="ECO11" s="298"/>
      <c r="ECP11" s="299"/>
      <c r="ECQ11" s="81"/>
      <c r="ECR11" s="63"/>
      <c r="ECS11" s="298"/>
      <c r="ECT11" s="299"/>
      <c r="ECU11" s="81"/>
      <c r="ECV11" s="63"/>
      <c r="ECW11" s="298"/>
      <c r="ECX11" s="299"/>
      <c r="ECY11" s="81"/>
      <c r="ECZ11" s="63"/>
      <c r="EDA11" s="298"/>
      <c r="EDB11" s="299"/>
      <c r="EDC11" s="81"/>
      <c r="EDD11" s="63"/>
      <c r="EDE11" s="298"/>
      <c r="EDF11" s="299"/>
      <c r="EDG11" s="81"/>
      <c r="EDH11" s="63"/>
      <c r="EDI11" s="298"/>
      <c r="EDJ11" s="299"/>
      <c r="EDK11" s="81"/>
      <c r="EDL11" s="63"/>
      <c r="EDM11" s="298"/>
      <c r="EDN11" s="299"/>
      <c r="EDO11" s="81"/>
      <c r="EDP11" s="63"/>
      <c r="EDQ11" s="298"/>
      <c r="EDR11" s="299"/>
      <c r="EDS11" s="81"/>
      <c r="EDT11" s="63"/>
      <c r="EDU11" s="298"/>
      <c r="EDV11" s="299"/>
      <c r="EDW11" s="81"/>
      <c r="EDX11" s="63"/>
      <c r="EDY11" s="298"/>
      <c r="EDZ11" s="299"/>
      <c r="EEA11" s="81"/>
      <c r="EEB11" s="63"/>
      <c r="EEC11" s="298"/>
      <c r="EED11" s="299"/>
      <c r="EEE11" s="81"/>
      <c r="EEF11" s="63"/>
      <c r="EEG11" s="298"/>
      <c r="EEH11" s="299"/>
      <c r="EEI11" s="81"/>
      <c r="EEJ11" s="63"/>
      <c r="EEK11" s="298"/>
      <c r="EEL11" s="299"/>
      <c r="EEM11" s="81"/>
      <c r="EEN11" s="63"/>
      <c r="EEO11" s="298"/>
      <c r="EEP11" s="299"/>
      <c r="EEQ11" s="81"/>
      <c r="EER11" s="63"/>
      <c r="EES11" s="298"/>
      <c r="EET11" s="299"/>
      <c r="EEU11" s="81"/>
      <c r="EEV11" s="63"/>
      <c r="EEW11" s="298"/>
      <c r="EEX11" s="299"/>
      <c r="EEY11" s="81"/>
      <c r="EEZ11" s="63"/>
      <c r="EFA11" s="298"/>
      <c r="EFB11" s="299"/>
      <c r="EFC11" s="81"/>
      <c r="EFD11" s="63"/>
      <c r="EFE11" s="298"/>
      <c r="EFF11" s="299"/>
      <c r="EFG11" s="81"/>
      <c r="EFH11" s="63"/>
      <c r="EFI11" s="298"/>
      <c r="EFJ11" s="299"/>
      <c r="EFK11" s="81"/>
      <c r="EFL11" s="63"/>
      <c r="EFM11" s="298"/>
      <c r="EFN11" s="299"/>
      <c r="EFO11" s="81"/>
      <c r="EFP11" s="63"/>
      <c r="EFQ11" s="298"/>
      <c r="EFR11" s="299"/>
      <c r="EFS11" s="81"/>
      <c r="EFT11" s="63"/>
      <c r="EFU11" s="298"/>
      <c r="EFV11" s="299"/>
      <c r="EFW11" s="81"/>
      <c r="EFX11" s="63"/>
      <c r="EFY11" s="298"/>
      <c r="EFZ11" s="299"/>
      <c r="EGA11" s="81"/>
      <c r="EGB11" s="63"/>
      <c r="EGC11" s="298"/>
      <c r="EGD11" s="299"/>
      <c r="EGE11" s="81"/>
      <c r="EGF11" s="63"/>
      <c r="EGG11" s="298"/>
      <c r="EGH11" s="299"/>
      <c r="EGI11" s="81"/>
      <c r="EGJ11" s="63"/>
      <c r="EGK11" s="298"/>
      <c r="EGL11" s="299"/>
      <c r="EGM11" s="81"/>
      <c r="EGN11" s="63"/>
      <c r="EGO11" s="298"/>
      <c r="EGP11" s="299"/>
      <c r="EGQ11" s="81"/>
      <c r="EGR11" s="63"/>
      <c r="EGS11" s="298"/>
      <c r="EGT11" s="299"/>
      <c r="EGU11" s="81"/>
      <c r="EGV11" s="63"/>
      <c r="EGW11" s="298"/>
      <c r="EGX11" s="299"/>
      <c r="EGY11" s="81"/>
      <c r="EGZ11" s="63"/>
      <c r="EHA11" s="298"/>
      <c r="EHB11" s="299"/>
      <c r="EHC11" s="81"/>
      <c r="EHD11" s="63"/>
      <c r="EHE11" s="298"/>
      <c r="EHF11" s="299"/>
      <c r="EHG11" s="81"/>
      <c r="EHH11" s="63"/>
      <c r="EHI11" s="298"/>
      <c r="EHJ11" s="299"/>
      <c r="EHK11" s="81"/>
      <c r="EHL11" s="63"/>
      <c r="EHM11" s="298"/>
      <c r="EHN11" s="299"/>
      <c r="EHO11" s="81"/>
      <c r="EHP11" s="63"/>
      <c r="EHQ11" s="298"/>
      <c r="EHR11" s="299"/>
      <c r="EHS11" s="81"/>
      <c r="EHT11" s="63"/>
      <c r="EHU11" s="298"/>
      <c r="EHV11" s="299"/>
      <c r="EHW11" s="81"/>
      <c r="EHX11" s="63"/>
      <c r="EHY11" s="298"/>
      <c r="EHZ11" s="299"/>
      <c r="EIA11" s="81"/>
      <c r="EIB11" s="63"/>
      <c r="EIC11" s="298"/>
      <c r="EID11" s="299"/>
      <c r="EIE11" s="81"/>
      <c r="EIF11" s="63"/>
      <c r="EIG11" s="298"/>
      <c r="EIH11" s="299"/>
      <c r="EII11" s="81"/>
      <c r="EIJ11" s="63"/>
      <c r="EIK11" s="298"/>
      <c r="EIL11" s="299"/>
      <c r="EIM11" s="81"/>
      <c r="EIN11" s="63"/>
      <c r="EIO11" s="298"/>
      <c r="EIP11" s="299"/>
      <c r="EIQ11" s="81"/>
      <c r="EIR11" s="63"/>
      <c r="EIS11" s="298"/>
      <c r="EIT11" s="299"/>
      <c r="EIU11" s="81"/>
      <c r="EIV11" s="63"/>
      <c r="EIW11" s="298"/>
      <c r="EIX11" s="299"/>
      <c r="EIY11" s="81"/>
      <c r="EIZ11" s="63"/>
      <c r="EJA11" s="298"/>
      <c r="EJB11" s="299"/>
      <c r="EJC11" s="81"/>
      <c r="EJD11" s="63"/>
      <c r="EJE11" s="298"/>
      <c r="EJF11" s="299"/>
      <c r="EJG11" s="81"/>
      <c r="EJH11" s="63"/>
      <c r="EJI11" s="298"/>
      <c r="EJJ11" s="299"/>
      <c r="EJK11" s="81"/>
      <c r="EJL11" s="63"/>
      <c r="EJM11" s="298"/>
      <c r="EJN11" s="299"/>
      <c r="EJO11" s="81"/>
      <c r="EJP11" s="63"/>
      <c r="EJQ11" s="298"/>
      <c r="EJR11" s="299"/>
      <c r="EJS11" s="81"/>
      <c r="EJT11" s="63"/>
      <c r="EJU11" s="298"/>
      <c r="EJV11" s="299"/>
      <c r="EJW11" s="81"/>
      <c r="EJX11" s="63"/>
      <c r="EJY11" s="298"/>
      <c r="EJZ11" s="299"/>
      <c r="EKA11" s="81"/>
      <c r="EKB11" s="63"/>
      <c r="EKC11" s="298"/>
      <c r="EKD11" s="299"/>
      <c r="EKE11" s="81"/>
      <c r="EKF11" s="63"/>
      <c r="EKG11" s="298"/>
      <c r="EKH11" s="299"/>
      <c r="EKI11" s="81"/>
      <c r="EKJ11" s="63"/>
      <c r="EKK11" s="298"/>
      <c r="EKL11" s="299"/>
      <c r="EKM11" s="81"/>
      <c r="EKN11" s="63"/>
      <c r="EKO11" s="298"/>
      <c r="EKP11" s="299"/>
      <c r="EKQ11" s="81"/>
      <c r="EKR11" s="63"/>
      <c r="EKS11" s="298"/>
      <c r="EKT11" s="299"/>
      <c r="EKU11" s="81"/>
      <c r="EKV11" s="63"/>
      <c r="EKW11" s="298"/>
      <c r="EKX11" s="299"/>
      <c r="EKY11" s="81"/>
      <c r="EKZ11" s="63"/>
      <c r="ELA11" s="298"/>
      <c r="ELB11" s="299"/>
      <c r="ELC11" s="81"/>
      <c r="ELD11" s="63"/>
      <c r="ELE11" s="298"/>
      <c r="ELF11" s="299"/>
      <c r="ELG11" s="81"/>
      <c r="ELH11" s="63"/>
      <c r="ELI11" s="298"/>
      <c r="ELJ11" s="299"/>
      <c r="ELK11" s="81"/>
      <c r="ELL11" s="63"/>
      <c r="ELM11" s="298"/>
      <c r="ELN11" s="299"/>
      <c r="ELO11" s="81"/>
      <c r="ELP11" s="63"/>
      <c r="ELQ11" s="298"/>
      <c r="ELR11" s="299"/>
      <c r="ELS11" s="81"/>
      <c r="ELT11" s="63"/>
      <c r="ELU11" s="298"/>
      <c r="ELV11" s="299"/>
      <c r="ELW11" s="81"/>
      <c r="ELX11" s="63"/>
      <c r="ELY11" s="298"/>
      <c r="ELZ11" s="299"/>
      <c r="EMA11" s="81"/>
      <c r="EMB11" s="63"/>
      <c r="EMC11" s="298"/>
      <c r="EMD11" s="299"/>
      <c r="EME11" s="81"/>
      <c r="EMF11" s="63"/>
      <c r="EMG11" s="298"/>
      <c r="EMH11" s="299"/>
      <c r="EMI11" s="81"/>
      <c r="EMJ11" s="63"/>
      <c r="EMK11" s="298"/>
      <c r="EML11" s="299"/>
      <c r="EMM11" s="81"/>
      <c r="EMN11" s="63"/>
      <c r="EMO11" s="298"/>
      <c r="EMP11" s="299"/>
      <c r="EMQ11" s="81"/>
      <c r="EMR11" s="63"/>
      <c r="EMS11" s="298"/>
      <c r="EMT11" s="299"/>
      <c r="EMU11" s="81"/>
      <c r="EMV11" s="63"/>
      <c r="EMW11" s="298"/>
      <c r="EMX11" s="299"/>
      <c r="EMY11" s="81"/>
      <c r="EMZ11" s="63"/>
      <c r="ENA11" s="298"/>
      <c r="ENB11" s="299"/>
      <c r="ENC11" s="81"/>
      <c r="END11" s="63"/>
      <c r="ENE11" s="298"/>
      <c r="ENF11" s="299"/>
      <c r="ENG11" s="81"/>
      <c r="ENH11" s="63"/>
      <c r="ENI11" s="298"/>
      <c r="ENJ11" s="299"/>
      <c r="ENK11" s="81"/>
      <c r="ENL11" s="63"/>
      <c r="ENM11" s="298"/>
      <c r="ENN11" s="299"/>
      <c r="ENO11" s="81"/>
      <c r="ENP11" s="63"/>
      <c r="ENQ11" s="298"/>
      <c r="ENR11" s="299"/>
      <c r="ENS11" s="81"/>
      <c r="ENT11" s="63"/>
      <c r="ENU11" s="298"/>
      <c r="ENV11" s="299"/>
      <c r="ENW11" s="81"/>
      <c r="ENX11" s="63"/>
      <c r="ENY11" s="298"/>
      <c r="ENZ11" s="299"/>
      <c r="EOA11" s="81"/>
      <c r="EOB11" s="63"/>
      <c r="EOC11" s="298"/>
      <c r="EOD11" s="299"/>
      <c r="EOE11" s="81"/>
      <c r="EOF11" s="63"/>
      <c r="EOG11" s="298"/>
      <c r="EOH11" s="299"/>
      <c r="EOI11" s="81"/>
      <c r="EOJ11" s="63"/>
      <c r="EOK11" s="298"/>
      <c r="EOL11" s="299"/>
      <c r="EOM11" s="81"/>
      <c r="EON11" s="63"/>
      <c r="EOO11" s="298"/>
      <c r="EOP11" s="299"/>
      <c r="EOQ11" s="81"/>
      <c r="EOR11" s="63"/>
      <c r="EOS11" s="298"/>
      <c r="EOT11" s="299"/>
      <c r="EOU11" s="81"/>
      <c r="EOV11" s="63"/>
      <c r="EOW11" s="298"/>
      <c r="EOX11" s="299"/>
      <c r="EOY11" s="81"/>
      <c r="EOZ11" s="63"/>
      <c r="EPA11" s="298"/>
      <c r="EPB11" s="299"/>
      <c r="EPC11" s="81"/>
      <c r="EPD11" s="63"/>
      <c r="EPE11" s="298"/>
      <c r="EPF11" s="299"/>
      <c r="EPG11" s="81"/>
      <c r="EPH11" s="63"/>
      <c r="EPI11" s="298"/>
      <c r="EPJ11" s="299"/>
      <c r="EPK11" s="81"/>
      <c r="EPL11" s="63"/>
      <c r="EPM11" s="298"/>
      <c r="EPN11" s="299"/>
      <c r="EPO11" s="81"/>
      <c r="EPP11" s="63"/>
      <c r="EPQ11" s="298"/>
      <c r="EPR11" s="299"/>
      <c r="EPS11" s="81"/>
      <c r="EPT11" s="63"/>
      <c r="EPU11" s="298"/>
      <c r="EPV11" s="299"/>
      <c r="EPW11" s="81"/>
      <c r="EPX11" s="63"/>
      <c r="EPY11" s="298"/>
      <c r="EPZ11" s="299"/>
      <c r="EQA11" s="81"/>
      <c r="EQB11" s="63"/>
      <c r="EQC11" s="298"/>
      <c r="EQD11" s="299"/>
      <c r="EQE11" s="81"/>
      <c r="EQF11" s="63"/>
      <c r="EQG11" s="298"/>
      <c r="EQH11" s="299"/>
      <c r="EQI11" s="81"/>
      <c r="EQJ11" s="63"/>
      <c r="EQK11" s="298"/>
      <c r="EQL11" s="299"/>
      <c r="EQM11" s="81"/>
      <c r="EQN11" s="63"/>
      <c r="EQO11" s="298"/>
      <c r="EQP11" s="299"/>
      <c r="EQQ11" s="81"/>
      <c r="EQR11" s="63"/>
      <c r="EQS11" s="298"/>
      <c r="EQT11" s="299"/>
      <c r="EQU11" s="81"/>
      <c r="EQV11" s="63"/>
      <c r="EQW11" s="298"/>
      <c r="EQX11" s="299"/>
      <c r="EQY11" s="81"/>
      <c r="EQZ11" s="63"/>
      <c r="ERA11" s="298"/>
      <c r="ERB11" s="299"/>
      <c r="ERC11" s="81"/>
      <c r="ERD11" s="63"/>
      <c r="ERE11" s="298"/>
      <c r="ERF11" s="299"/>
      <c r="ERG11" s="81"/>
      <c r="ERH11" s="63"/>
      <c r="ERI11" s="298"/>
      <c r="ERJ11" s="299"/>
      <c r="ERK11" s="81"/>
      <c r="ERL11" s="63"/>
      <c r="ERM11" s="298"/>
      <c r="ERN11" s="299"/>
      <c r="ERO11" s="81"/>
      <c r="ERP11" s="63"/>
      <c r="ERQ11" s="298"/>
      <c r="ERR11" s="299"/>
      <c r="ERS11" s="81"/>
      <c r="ERT11" s="63"/>
      <c r="ERU11" s="298"/>
      <c r="ERV11" s="299"/>
      <c r="ERW11" s="81"/>
      <c r="ERX11" s="63"/>
      <c r="ERY11" s="298"/>
      <c r="ERZ11" s="299"/>
      <c r="ESA11" s="81"/>
      <c r="ESB11" s="63"/>
      <c r="ESC11" s="298"/>
      <c r="ESD11" s="299"/>
      <c r="ESE11" s="81"/>
      <c r="ESF11" s="63"/>
      <c r="ESG11" s="298"/>
      <c r="ESH11" s="299"/>
      <c r="ESI11" s="81"/>
      <c r="ESJ11" s="63"/>
      <c r="ESK11" s="298"/>
      <c r="ESL11" s="299"/>
      <c r="ESM11" s="81"/>
      <c r="ESN11" s="63"/>
      <c r="ESO11" s="298"/>
      <c r="ESP11" s="299"/>
      <c r="ESQ11" s="81"/>
      <c r="ESR11" s="63"/>
      <c r="ESS11" s="298"/>
      <c r="EST11" s="299"/>
      <c r="ESU11" s="81"/>
      <c r="ESV11" s="63"/>
      <c r="ESW11" s="298"/>
      <c r="ESX11" s="299"/>
      <c r="ESY11" s="81"/>
      <c r="ESZ11" s="63"/>
      <c r="ETA11" s="298"/>
      <c r="ETB11" s="299"/>
      <c r="ETC11" s="81"/>
      <c r="ETD11" s="63"/>
      <c r="ETE11" s="298"/>
      <c r="ETF11" s="299"/>
      <c r="ETG11" s="81"/>
      <c r="ETH11" s="63"/>
      <c r="ETI11" s="298"/>
      <c r="ETJ11" s="299"/>
      <c r="ETK11" s="81"/>
      <c r="ETL11" s="63"/>
      <c r="ETM11" s="298"/>
      <c r="ETN11" s="299"/>
      <c r="ETO11" s="81"/>
      <c r="ETP11" s="63"/>
      <c r="ETQ11" s="298"/>
      <c r="ETR11" s="299"/>
      <c r="ETS11" s="81"/>
      <c r="ETT11" s="63"/>
      <c r="ETU11" s="298"/>
      <c r="ETV11" s="299"/>
      <c r="ETW11" s="81"/>
      <c r="ETX11" s="63"/>
      <c r="ETY11" s="298"/>
      <c r="ETZ11" s="299"/>
      <c r="EUA11" s="81"/>
      <c r="EUB11" s="63"/>
      <c r="EUC11" s="298"/>
      <c r="EUD11" s="299"/>
      <c r="EUE11" s="81"/>
      <c r="EUF11" s="63"/>
      <c r="EUG11" s="298"/>
      <c r="EUH11" s="299"/>
      <c r="EUI11" s="81"/>
      <c r="EUJ11" s="63"/>
      <c r="EUK11" s="298"/>
      <c r="EUL11" s="299"/>
      <c r="EUM11" s="81"/>
      <c r="EUN11" s="63"/>
      <c r="EUO11" s="298"/>
      <c r="EUP11" s="299"/>
      <c r="EUQ11" s="81"/>
      <c r="EUR11" s="63"/>
      <c r="EUS11" s="298"/>
      <c r="EUT11" s="299"/>
      <c r="EUU11" s="81"/>
      <c r="EUV11" s="63"/>
      <c r="EUW11" s="298"/>
      <c r="EUX11" s="299"/>
      <c r="EUY11" s="81"/>
      <c r="EUZ11" s="63"/>
      <c r="EVA11" s="298"/>
      <c r="EVB11" s="299"/>
      <c r="EVC11" s="81"/>
      <c r="EVD11" s="63"/>
      <c r="EVE11" s="298"/>
      <c r="EVF11" s="299"/>
      <c r="EVG11" s="81"/>
      <c r="EVH11" s="63"/>
      <c r="EVI11" s="298"/>
      <c r="EVJ11" s="299"/>
      <c r="EVK11" s="81"/>
      <c r="EVL11" s="63"/>
      <c r="EVM11" s="298"/>
      <c r="EVN11" s="299"/>
      <c r="EVO11" s="81"/>
      <c r="EVP11" s="63"/>
      <c r="EVQ11" s="298"/>
      <c r="EVR11" s="299"/>
      <c r="EVS11" s="81"/>
      <c r="EVT11" s="63"/>
      <c r="EVU11" s="298"/>
      <c r="EVV11" s="299"/>
      <c r="EVW11" s="81"/>
      <c r="EVX11" s="63"/>
      <c r="EVY11" s="298"/>
      <c r="EVZ11" s="299"/>
      <c r="EWA11" s="81"/>
      <c r="EWB11" s="63"/>
      <c r="EWC11" s="298"/>
      <c r="EWD11" s="299"/>
      <c r="EWE11" s="81"/>
      <c r="EWF11" s="63"/>
      <c r="EWG11" s="298"/>
      <c r="EWH11" s="299"/>
      <c r="EWI11" s="81"/>
      <c r="EWJ11" s="63"/>
      <c r="EWK11" s="298"/>
      <c r="EWL11" s="299"/>
      <c r="EWM11" s="81"/>
      <c r="EWN11" s="63"/>
      <c r="EWO11" s="298"/>
      <c r="EWP11" s="299"/>
      <c r="EWQ11" s="81"/>
      <c r="EWR11" s="63"/>
      <c r="EWS11" s="298"/>
      <c r="EWT11" s="299"/>
      <c r="EWU11" s="81"/>
      <c r="EWV11" s="63"/>
      <c r="EWW11" s="298"/>
      <c r="EWX11" s="299"/>
      <c r="EWY11" s="81"/>
      <c r="EWZ11" s="63"/>
      <c r="EXA11" s="298"/>
      <c r="EXB11" s="299"/>
      <c r="EXC11" s="81"/>
      <c r="EXD11" s="63"/>
      <c r="EXE11" s="298"/>
      <c r="EXF11" s="299"/>
      <c r="EXG11" s="81"/>
      <c r="EXH11" s="63"/>
      <c r="EXI11" s="298"/>
      <c r="EXJ11" s="299"/>
      <c r="EXK11" s="81"/>
      <c r="EXL11" s="63"/>
      <c r="EXM11" s="298"/>
      <c r="EXN11" s="299"/>
      <c r="EXO11" s="81"/>
      <c r="EXP11" s="63"/>
      <c r="EXQ11" s="298"/>
      <c r="EXR11" s="299"/>
      <c r="EXS11" s="81"/>
      <c r="EXT11" s="63"/>
      <c r="EXU11" s="298"/>
      <c r="EXV11" s="299"/>
      <c r="EXW11" s="81"/>
      <c r="EXX11" s="63"/>
      <c r="EXY11" s="298"/>
      <c r="EXZ11" s="299"/>
      <c r="EYA11" s="81"/>
      <c r="EYB11" s="63"/>
      <c r="EYC11" s="298"/>
      <c r="EYD11" s="299"/>
      <c r="EYE11" s="81"/>
      <c r="EYF11" s="63"/>
      <c r="EYG11" s="298"/>
      <c r="EYH11" s="299"/>
      <c r="EYI11" s="81"/>
      <c r="EYJ11" s="63"/>
      <c r="EYK11" s="298"/>
      <c r="EYL11" s="299"/>
      <c r="EYM11" s="81"/>
      <c r="EYN11" s="63"/>
      <c r="EYO11" s="298"/>
      <c r="EYP11" s="299"/>
      <c r="EYQ11" s="81"/>
      <c r="EYR11" s="63"/>
      <c r="EYS11" s="298"/>
      <c r="EYT11" s="299"/>
      <c r="EYU11" s="81"/>
      <c r="EYV11" s="63"/>
      <c r="EYW11" s="298"/>
      <c r="EYX11" s="299"/>
      <c r="EYY11" s="81"/>
      <c r="EYZ11" s="63"/>
      <c r="EZA11" s="298"/>
      <c r="EZB11" s="299"/>
      <c r="EZC11" s="81"/>
      <c r="EZD11" s="63"/>
      <c r="EZE11" s="298"/>
      <c r="EZF11" s="299"/>
      <c r="EZG11" s="81"/>
      <c r="EZH11" s="63"/>
      <c r="EZI11" s="298"/>
      <c r="EZJ11" s="299"/>
      <c r="EZK11" s="81"/>
      <c r="EZL11" s="63"/>
      <c r="EZM11" s="298"/>
      <c r="EZN11" s="299"/>
      <c r="EZO11" s="81"/>
      <c r="EZP11" s="63"/>
      <c r="EZQ11" s="298"/>
      <c r="EZR11" s="299"/>
      <c r="EZS11" s="81"/>
      <c r="EZT11" s="63"/>
      <c r="EZU11" s="298"/>
      <c r="EZV11" s="299"/>
      <c r="EZW11" s="81"/>
      <c r="EZX11" s="63"/>
      <c r="EZY11" s="298"/>
      <c r="EZZ11" s="299"/>
      <c r="FAA11" s="81"/>
      <c r="FAB11" s="63"/>
      <c r="FAC11" s="298"/>
      <c r="FAD11" s="299"/>
      <c r="FAE11" s="81"/>
      <c r="FAF11" s="63"/>
      <c r="FAG11" s="298"/>
      <c r="FAH11" s="299"/>
      <c r="FAI11" s="81"/>
      <c r="FAJ11" s="63"/>
      <c r="FAK11" s="298"/>
      <c r="FAL11" s="299"/>
      <c r="FAM11" s="81"/>
      <c r="FAN11" s="63"/>
      <c r="FAO11" s="298"/>
      <c r="FAP11" s="299"/>
      <c r="FAQ11" s="81"/>
      <c r="FAR11" s="63"/>
      <c r="FAS11" s="298"/>
      <c r="FAT11" s="299"/>
      <c r="FAU11" s="81"/>
      <c r="FAV11" s="63"/>
      <c r="FAW11" s="298"/>
      <c r="FAX11" s="299"/>
      <c r="FAY11" s="81"/>
      <c r="FAZ11" s="63"/>
      <c r="FBA11" s="298"/>
      <c r="FBB11" s="299"/>
      <c r="FBC11" s="81"/>
      <c r="FBD11" s="63"/>
      <c r="FBE11" s="298"/>
      <c r="FBF11" s="299"/>
      <c r="FBG11" s="81"/>
      <c r="FBH11" s="63"/>
      <c r="FBI11" s="298"/>
      <c r="FBJ11" s="299"/>
      <c r="FBK11" s="81"/>
      <c r="FBL11" s="63"/>
      <c r="FBM11" s="298"/>
      <c r="FBN11" s="299"/>
      <c r="FBO11" s="81"/>
      <c r="FBP11" s="63"/>
      <c r="FBQ11" s="298"/>
      <c r="FBR11" s="299"/>
      <c r="FBS11" s="81"/>
      <c r="FBT11" s="63"/>
      <c r="FBU11" s="298"/>
      <c r="FBV11" s="299"/>
      <c r="FBW11" s="81"/>
      <c r="FBX11" s="63"/>
      <c r="FBY11" s="298"/>
      <c r="FBZ11" s="299"/>
      <c r="FCA11" s="81"/>
      <c r="FCB11" s="63"/>
      <c r="FCC11" s="298"/>
      <c r="FCD11" s="299"/>
      <c r="FCE11" s="81"/>
      <c r="FCF11" s="63"/>
      <c r="FCG11" s="298"/>
      <c r="FCH11" s="299"/>
      <c r="FCI11" s="81"/>
      <c r="FCJ11" s="63"/>
      <c r="FCK11" s="298"/>
      <c r="FCL11" s="299"/>
      <c r="FCM11" s="81"/>
      <c r="FCN11" s="63"/>
      <c r="FCO11" s="298"/>
      <c r="FCP11" s="299"/>
      <c r="FCQ11" s="81"/>
      <c r="FCR11" s="63"/>
      <c r="FCS11" s="298"/>
      <c r="FCT11" s="299"/>
      <c r="FCU11" s="81"/>
      <c r="FCV11" s="63"/>
      <c r="FCW11" s="298"/>
      <c r="FCX11" s="299"/>
      <c r="FCY11" s="81"/>
      <c r="FCZ11" s="63"/>
      <c r="FDA11" s="298"/>
      <c r="FDB11" s="299"/>
      <c r="FDC11" s="81"/>
      <c r="FDD11" s="63"/>
      <c r="FDE11" s="298"/>
      <c r="FDF11" s="299"/>
      <c r="FDG11" s="81"/>
      <c r="FDH11" s="63"/>
      <c r="FDI11" s="298"/>
      <c r="FDJ11" s="299"/>
      <c r="FDK11" s="81"/>
      <c r="FDL11" s="63"/>
      <c r="FDM11" s="298"/>
      <c r="FDN11" s="299"/>
      <c r="FDO11" s="81"/>
      <c r="FDP11" s="63"/>
      <c r="FDQ11" s="298"/>
      <c r="FDR11" s="299"/>
      <c r="FDS11" s="81"/>
      <c r="FDT11" s="63"/>
      <c r="FDU11" s="298"/>
      <c r="FDV11" s="299"/>
      <c r="FDW11" s="81"/>
      <c r="FDX11" s="63"/>
      <c r="FDY11" s="298"/>
      <c r="FDZ11" s="299"/>
      <c r="FEA11" s="81"/>
      <c r="FEB11" s="63"/>
      <c r="FEC11" s="298"/>
      <c r="FED11" s="299"/>
      <c r="FEE11" s="81"/>
      <c r="FEF11" s="63"/>
      <c r="FEG11" s="298"/>
      <c r="FEH11" s="299"/>
      <c r="FEI11" s="81"/>
      <c r="FEJ11" s="63"/>
      <c r="FEK11" s="298"/>
      <c r="FEL11" s="299"/>
      <c r="FEM11" s="81"/>
      <c r="FEN11" s="63"/>
      <c r="FEO11" s="298"/>
      <c r="FEP11" s="299"/>
      <c r="FEQ11" s="81"/>
      <c r="FER11" s="63"/>
      <c r="FES11" s="298"/>
      <c r="FET11" s="299"/>
      <c r="FEU11" s="81"/>
      <c r="FEV11" s="63"/>
      <c r="FEW11" s="298"/>
      <c r="FEX11" s="299"/>
      <c r="FEY11" s="81"/>
      <c r="FEZ11" s="63"/>
      <c r="FFA11" s="298"/>
      <c r="FFB11" s="299"/>
      <c r="FFC11" s="81"/>
      <c r="FFD11" s="63"/>
      <c r="FFE11" s="298"/>
      <c r="FFF11" s="299"/>
      <c r="FFG11" s="81"/>
      <c r="FFH11" s="63"/>
      <c r="FFI11" s="298"/>
      <c r="FFJ11" s="299"/>
      <c r="FFK11" s="81"/>
      <c r="FFL11" s="63"/>
      <c r="FFM11" s="298"/>
      <c r="FFN11" s="299"/>
      <c r="FFO11" s="81"/>
      <c r="FFP11" s="63"/>
      <c r="FFQ11" s="298"/>
      <c r="FFR11" s="299"/>
      <c r="FFS11" s="81"/>
      <c r="FFT11" s="63"/>
      <c r="FFU11" s="298"/>
      <c r="FFV11" s="299"/>
      <c r="FFW11" s="81"/>
      <c r="FFX11" s="63"/>
      <c r="FFY11" s="298"/>
      <c r="FFZ11" s="299"/>
      <c r="FGA11" s="81"/>
      <c r="FGB11" s="63"/>
      <c r="FGC11" s="298"/>
      <c r="FGD11" s="299"/>
      <c r="FGE11" s="81"/>
      <c r="FGF11" s="63"/>
      <c r="FGG11" s="298"/>
      <c r="FGH11" s="299"/>
      <c r="FGI11" s="81"/>
      <c r="FGJ11" s="63"/>
      <c r="FGK11" s="298"/>
      <c r="FGL11" s="299"/>
      <c r="FGM11" s="81"/>
      <c r="FGN11" s="63"/>
      <c r="FGO11" s="298"/>
      <c r="FGP11" s="299"/>
      <c r="FGQ11" s="81"/>
      <c r="FGR11" s="63"/>
      <c r="FGS11" s="298"/>
      <c r="FGT11" s="299"/>
      <c r="FGU11" s="81"/>
      <c r="FGV11" s="63"/>
      <c r="FGW11" s="298"/>
      <c r="FGX11" s="299"/>
      <c r="FGY11" s="81"/>
      <c r="FGZ11" s="63"/>
      <c r="FHA11" s="298"/>
      <c r="FHB11" s="299"/>
      <c r="FHC11" s="81"/>
      <c r="FHD11" s="63"/>
      <c r="FHE11" s="298"/>
      <c r="FHF11" s="299"/>
      <c r="FHG11" s="81"/>
      <c r="FHH11" s="63"/>
      <c r="FHI11" s="298"/>
      <c r="FHJ11" s="299"/>
      <c r="FHK11" s="81"/>
      <c r="FHL11" s="63"/>
      <c r="FHM11" s="298"/>
      <c r="FHN11" s="299"/>
      <c r="FHO11" s="81"/>
      <c r="FHP11" s="63"/>
      <c r="FHQ11" s="298"/>
      <c r="FHR11" s="299"/>
      <c r="FHS11" s="81"/>
      <c r="FHT11" s="63"/>
      <c r="FHU11" s="298"/>
      <c r="FHV11" s="299"/>
      <c r="FHW11" s="81"/>
      <c r="FHX11" s="63"/>
      <c r="FHY11" s="298"/>
      <c r="FHZ11" s="299"/>
      <c r="FIA11" s="81"/>
      <c r="FIB11" s="63"/>
      <c r="FIC11" s="298"/>
      <c r="FID11" s="299"/>
      <c r="FIE11" s="81"/>
      <c r="FIF11" s="63"/>
      <c r="FIG11" s="298"/>
      <c r="FIH11" s="299"/>
      <c r="FII11" s="81"/>
      <c r="FIJ11" s="63"/>
      <c r="FIK11" s="298"/>
      <c r="FIL11" s="299"/>
      <c r="FIM11" s="81"/>
      <c r="FIN11" s="63"/>
      <c r="FIO11" s="298"/>
      <c r="FIP11" s="299"/>
      <c r="FIQ11" s="81"/>
      <c r="FIR11" s="63"/>
      <c r="FIS11" s="298"/>
      <c r="FIT11" s="299"/>
      <c r="FIU11" s="81"/>
      <c r="FIV11" s="63"/>
      <c r="FIW11" s="298"/>
      <c r="FIX11" s="299"/>
      <c r="FIY11" s="81"/>
      <c r="FIZ11" s="63"/>
      <c r="FJA11" s="298"/>
      <c r="FJB11" s="299"/>
      <c r="FJC11" s="81"/>
      <c r="FJD11" s="63"/>
      <c r="FJE11" s="298"/>
      <c r="FJF11" s="299"/>
      <c r="FJG11" s="81"/>
      <c r="FJH11" s="63"/>
      <c r="FJI11" s="298"/>
      <c r="FJJ11" s="299"/>
      <c r="FJK11" s="81"/>
      <c r="FJL11" s="63"/>
      <c r="FJM11" s="298"/>
      <c r="FJN11" s="299"/>
      <c r="FJO11" s="81"/>
      <c r="FJP11" s="63"/>
      <c r="FJQ11" s="298"/>
      <c r="FJR11" s="299"/>
      <c r="FJS11" s="81"/>
      <c r="FJT11" s="63"/>
      <c r="FJU11" s="298"/>
      <c r="FJV11" s="299"/>
      <c r="FJW11" s="81"/>
      <c r="FJX11" s="63"/>
      <c r="FJY11" s="298"/>
      <c r="FJZ11" s="299"/>
      <c r="FKA11" s="81"/>
      <c r="FKB11" s="63"/>
      <c r="FKC11" s="298"/>
      <c r="FKD11" s="299"/>
      <c r="FKE11" s="81"/>
      <c r="FKF11" s="63"/>
      <c r="FKG11" s="298"/>
      <c r="FKH11" s="299"/>
      <c r="FKI11" s="81"/>
      <c r="FKJ11" s="63"/>
      <c r="FKK11" s="298"/>
      <c r="FKL11" s="299"/>
      <c r="FKM11" s="81"/>
      <c r="FKN11" s="63"/>
      <c r="FKO11" s="298"/>
      <c r="FKP11" s="299"/>
      <c r="FKQ11" s="81"/>
      <c r="FKR11" s="63"/>
      <c r="FKS11" s="298"/>
      <c r="FKT11" s="299"/>
      <c r="FKU11" s="81"/>
      <c r="FKV11" s="63"/>
      <c r="FKW11" s="298"/>
      <c r="FKX11" s="299"/>
      <c r="FKY11" s="81"/>
      <c r="FKZ11" s="63"/>
      <c r="FLA11" s="298"/>
      <c r="FLB11" s="299"/>
      <c r="FLC11" s="81"/>
      <c r="FLD11" s="63"/>
      <c r="FLE11" s="298"/>
      <c r="FLF11" s="299"/>
      <c r="FLG11" s="81"/>
      <c r="FLH11" s="63"/>
      <c r="FLI11" s="298"/>
      <c r="FLJ11" s="299"/>
      <c r="FLK11" s="81"/>
      <c r="FLL11" s="63"/>
      <c r="FLM11" s="298"/>
      <c r="FLN11" s="299"/>
      <c r="FLO11" s="81"/>
      <c r="FLP11" s="63"/>
      <c r="FLQ11" s="298"/>
      <c r="FLR11" s="299"/>
      <c r="FLS11" s="81"/>
      <c r="FLT11" s="63"/>
      <c r="FLU11" s="298"/>
      <c r="FLV11" s="299"/>
      <c r="FLW11" s="81"/>
      <c r="FLX11" s="63"/>
      <c r="FLY11" s="298"/>
      <c r="FLZ11" s="299"/>
      <c r="FMA11" s="81"/>
      <c r="FMB11" s="63"/>
      <c r="FMC11" s="298"/>
      <c r="FMD11" s="299"/>
      <c r="FME11" s="81"/>
      <c r="FMF11" s="63"/>
      <c r="FMG11" s="298"/>
      <c r="FMH11" s="299"/>
      <c r="FMI11" s="81"/>
      <c r="FMJ11" s="63"/>
      <c r="FMK11" s="298"/>
      <c r="FML11" s="299"/>
      <c r="FMM11" s="81"/>
      <c r="FMN11" s="63"/>
      <c r="FMO11" s="298"/>
      <c r="FMP11" s="299"/>
      <c r="FMQ11" s="81"/>
      <c r="FMR11" s="63"/>
      <c r="FMS11" s="298"/>
      <c r="FMT11" s="299"/>
      <c r="FMU11" s="81"/>
      <c r="FMV11" s="63"/>
      <c r="FMW11" s="298"/>
      <c r="FMX11" s="299"/>
      <c r="FMY11" s="81"/>
      <c r="FMZ11" s="63"/>
      <c r="FNA11" s="298"/>
      <c r="FNB11" s="299"/>
      <c r="FNC11" s="81"/>
      <c r="FND11" s="63"/>
      <c r="FNE11" s="298"/>
      <c r="FNF11" s="299"/>
      <c r="FNG11" s="81"/>
      <c r="FNH11" s="63"/>
      <c r="FNI11" s="298"/>
      <c r="FNJ11" s="299"/>
      <c r="FNK11" s="81"/>
      <c r="FNL11" s="63"/>
      <c r="FNM11" s="298"/>
      <c r="FNN11" s="299"/>
      <c r="FNO11" s="81"/>
      <c r="FNP11" s="63"/>
      <c r="FNQ11" s="298"/>
      <c r="FNR11" s="299"/>
      <c r="FNS11" s="81"/>
      <c r="FNT11" s="63"/>
      <c r="FNU11" s="298"/>
      <c r="FNV11" s="299"/>
      <c r="FNW11" s="81"/>
      <c r="FNX11" s="63"/>
      <c r="FNY11" s="298"/>
      <c r="FNZ11" s="299"/>
      <c r="FOA11" s="81"/>
      <c r="FOB11" s="63"/>
      <c r="FOC11" s="298"/>
      <c r="FOD11" s="299"/>
      <c r="FOE11" s="81"/>
      <c r="FOF11" s="63"/>
      <c r="FOG11" s="298"/>
      <c r="FOH11" s="299"/>
      <c r="FOI11" s="81"/>
      <c r="FOJ11" s="63"/>
      <c r="FOK11" s="298"/>
      <c r="FOL11" s="299"/>
      <c r="FOM11" s="81"/>
      <c r="FON11" s="63"/>
      <c r="FOO11" s="298"/>
      <c r="FOP11" s="299"/>
      <c r="FOQ11" s="81"/>
      <c r="FOR11" s="63"/>
      <c r="FOS11" s="298"/>
      <c r="FOT11" s="299"/>
      <c r="FOU11" s="81"/>
      <c r="FOV11" s="63"/>
      <c r="FOW11" s="298"/>
      <c r="FOX11" s="299"/>
      <c r="FOY11" s="81"/>
      <c r="FOZ11" s="63"/>
      <c r="FPA11" s="298"/>
      <c r="FPB11" s="299"/>
      <c r="FPC11" s="81"/>
      <c r="FPD11" s="63"/>
      <c r="FPE11" s="298"/>
      <c r="FPF11" s="299"/>
      <c r="FPG11" s="81"/>
      <c r="FPH11" s="63"/>
      <c r="FPI11" s="298"/>
      <c r="FPJ11" s="299"/>
      <c r="FPK11" s="81"/>
      <c r="FPL11" s="63"/>
      <c r="FPM11" s="298"/>
      <c r="FPN11" s="299"/>
      <c r="FPO11" s="81"/>
      <c r="FPP11" s="63"/>
      <c r="FPQ11" s="298"/>
      <c r="FPR11" s="299"/>
      <c r="FPS11" s="81"/>
      <c r="FPT11" s="63"/>
      <c r="FPU11" s="298"/>
      <c r="FPV11" s="299"/>
      <c r="FPW11" s="81"/>
      <c r="FPX11" s="63"/>
      <c r="FPY11" s="298"/>
      <c r="FPZ11" s="299"/>
      <c r="FQA11" s="81"/>
      <c r="FQB11" s="63"/>
      <c r="FQC11" s="298"/>
      <c r="FQD11" s="299"/>
      <c r="FQE11" s="81"/>
      <c r="FQF11" s="63"/>
      <c r="FQG11" s="298"/>
      <c r="FQH11" s="299"/>
      <c r="FQI11" s="81"/>
      <c r="FQJ11" s="63"/>
      <c r="FQK11" s="298"/>
      <c r="FQL11" s="299"/>
      <c r="FQM11" s="81"/>
      <c r="FQN11" s="63"/>
      <c r="FQO11" s="298"/>
      <c r="FQP11" s="299"/>
      <c r="FQQ11" s="81"/>
      <c r="FQR11" s="63"/>
      <c r="FQS11" s="298"/>
      <c r="FQT11" s="299"/>
      <c r="FQU11" s="81"/>
      <c r="FQV11" s="63"/>
      <c r="FQW11" s="298"/>
      <c r="FQX11" s="299"/>
      <c r="FQY11" s="81"/>
      <c r="FQZ11" s="63"/>
      <c r="FRA11" s="298"/>
      <c r="FRB11" s="299"/>
      <c r="FRC11" s="81"/>
      <c r="FRD11" s="63"/>
      <c r="FRE11" s="298"/>
      <c r="FRF11" s="299"/>
      <c r="FRG11" s="81"/>
      <c r="FRH11" s="63"/>
      <c r="FRI11" s="298"/>
      <c r="FRJ11" s="299"/>
      <c r="FRK11" s="81"/>
      <c r="FRL11" s="63"/>
      <c r="FRM11" s="298"/>
      <c r="FRN11" s="299"/>
      <c r="FRO11" s="81"/>
      <c r="FRP11" s="63"/>
      <c r="FRQ11" s="298"/>
      <c r="FRR11" s="299"/>
      <c r="FRS11" s="81"/>
      <c r="FRT11" s="63"/>
      <c r="FRU11" s="298"/>
      <c r="FRV11" s="299"/>
      <c r="FRW11" s="81"/>
      <c r="FRX11" s="63"/>
      <c r="FRY11" s="298"/>
      <c r="FRZ11" s="299"/>
      <c r="FSA11" s="81"/>
      <c r="FSB11" s="63"/>
      <c r="FSC11" s="298"/>
      <c r="FSD11" s="299"/>
      <c r="FSE11" s="81"/>
      <c r="FSF11" s="63"/>
      <c r="FSG11" s="298"/>
      <c r="FSH11" s="299"/>
      <c r="FSI11" s="81"/>
      <c r="FSJ11" s="63"/>
      <c r="FSK11" s="298"/>
      <c r="FSL11" s="299"/>
      <c r="FSM11" s="81"/>
      <c r="FSN11" s="63"/>
      <c r="FSO11" s="298"/>
      <c r="FSP11" s="299"/>
      <c r="FSQ11" s="81"/>
      <c r="FSR11" s="63"/>
      <c r="FSS11" s="298"/>
      <c r="FST11" s="299"/>
      <c r="FSU11" s="81"/>
      <c r="FSV11" s="63"/>
      <c r="FSW11" s="298"/>
      <c r="FSX11" s="299"/>
      <c r="FSY11" s="81"/>
      <c r="FSZ11" s="63"/>
      <c r="FTA11" s="298"/>
      <c r="FTB11" s="299"/>
      <c r="FTC11" s="81"/>
      <c r="FTD11" s="63"/>
      <c r="FTE11" s="298"/>
      <c r="FTF11" s="299"/>
      <c r="FTG11" s="81"/>
      <c r="FTH11" s="63"/>
      <c r="FTI11" s="298"/>
      <c r="FTJ11" s="299"/>
      <c r="FTK11" s="81"/>
      <c r="FTL11" s="63"/>
      <c r="FTM11" s="298"/>
      <c r="FTN11" s="299"/>
      <c r="FTO11" s="81"/>
      <c r="FTP11" s="63"/>
      <c r="FTQ11" s="298"/>
      <c r="FTR11" s="299"/>
      <c r="FTS11" s="81"/>
      <c r="FTT11" s="63"/>
      <c r="FTU11" s="298"/>
      <c r="FTV11" s="299"/>
      <c r="FTW11" s="81"/>
      <c r="FTX11" s="63"/>
      <c r="FTY11" s="298"/>
      <c r="FTZ11" s="299"/>
      <c r="FUA11" s="81"/>
      <c r="FUB11" s="63"/>
      <c r="FUC11" s="298"/>
      <c r="FUD11" s="299"/>
      <c r="FUE11" s="81"/>
      <c r="FUF11" s="63"/>
      <c r="FUG11" s="298"/>
      <c r="FUH11" s="299"/>
      <c r="FUI11" s="81"/>
      <c r="FUJ11" s="63"/>
      <c r="FUK11" s="298"/>
      <c r="FUL11" s="299"/>
      <c r="FUM11" s="81"/>
      <c r="FUN11" s="63"/>
      <c r="FUO11" s="298"/>
      <c r="FUP11" s="299"/>
      <c r="FUQ11" s="81"/>
      <c r="FUR11" s="63"/>
      <c r="FUS11" s="298"/>
      <c r="FUT11" s="299"/>
      <c r="FUU11" s="81"/>
      <c r="FUV11" s="63"/>
      <c r="FUW11" s="298"/>
      <c r="FUX11" s="299"/>
      <c r="FUY11" s="81"/>
      <c r="FUZ11" s="63"/>
      <c r="FVA11" s="298"/>
      <c r="FVB11" s="299"/>
      <c r="FVC11" s="81"/>
      <c r="FVD11" s="63"/>
      <c r="FVE11" s="298"/>
      <c r="FVF11" s="299"/>
      <c r="FVG11" s="81"/>
      <c r="FVH11" s="63"/>
      <c r="FVI11" s="298"/>
      <c r="FVJ11" s="299"/>
      <c r="FVK11" s="81"/>
      <c r="FVL11" s="63"/>
      <c r="FVM11" s="298"/>
      <c r="FVN11" s="299"/>
      <c r="FVO11" s="81"/>
      <c r="FVP11" s="63"/>
      <c r="FVQ11" s="298"/>
      <c r="FVR11" s="299"/>
      <c r="FVS11" s="81"/>
      <c r="FVT11" s="63"/>
      <c r="FVU11" s="298"/>
      <c r="FVV11" s="299"/>
      <c r="FVW11" s="81"/>
      <c r="FVX11" s="63"/>
      <c r="FVY11" s="298"/>
      <c r="FVZ11" s="299"/>
      <c r="FWA11" s="81"/>
      <c r="FWB11" s="63"/>
      <c r="FWC11" s="298"/>
      <c r="FWD11" s="299"/>
      <c r="FWE11" s="81"/>
      <c r="FWF11" s="63"/>
      <c r="FWG11" s="298"/>
      <c r="FWH11" s="299"/>
      <c r="FWI11" s="81"/>
      <c r="FWJ11" s="63"/>
      <c r="FWK11" s="298"/>
      <c r="FWL11" s="299"/>
      <c r="FWM11" s="81"/>
      <c r="FWN11" s="63"/>
      <c r="FWO11" s="298"/>
      <c r="FWP11" s="299"/>
      <c r="FWQ11" s="81"/>
      <c r="FWR11" s="63"/>
      <c r="FWS11" s="298"/>
      <c r="FWT11" s="299"/>
      <c r="FWU11" s="81"/>
      <c r="FWV11" s="63"/>
      <c r="FWW11" s="298"/>
      <c r="FWX11" s="299"/>
      <c r="FWY11" s="81"/>
      <c r="FWZ11" s="63"/>
      <c r="FXA11" s="298"/>
      <c r="FXB11" s="299"/>
      <c r="FXC11" s="81"/>
      <c r="FXD11" s="63"/>
      <c r="FXE11" s="298"/>
      <c r="FXF11" s="299"/>
      <c r="FXG11" s="81"/>
      <c r="FXH11" s="63"/>
      <c r="FXI11" s="298"/>
      <c r="FXJ11" s="299"/>
      <c r="FXK11" s="81"/>
      <c r="FXL11" s="63"/>
      <c r="FXM11" s="298"/>
      <c r="FXN11" s="299"/>
      <c r="FXO11" s="81"/>
      <c r="FXP11" s="63"/>
      <c r="FXQ11" s="298"/>
      <c r="FXR11" s="299"/>
      <c r="FXS11" s="81"/>
      <c r="FXT11" s="63"/>
      <c r="FXU11" s="298"/>
      <c r="FXV11" s="299"/>
      <c r="FXW11" s="81"/>
      <c r="FXX11" s="63"/>
      <c r="FXY11" s="298"/>
      <c r="FXZ11" s="299"/>
      <c r="FYA11" s="81"/>
      <c r="FYB11" s="63"/>
      <c r="FYC11" s="298"/>
      <c r="FYD11" s="299"/>
      <c r="FYE11" s="81"/>
      <c r="FYF11" s="63"/>
      <c r="FYG11" s="298"/>
      <c r="FYH11" s="299"/>
      <c r="FYI11" s="81"/>
      <c r="FYJ11" s="63"/>
      <c r="FYK11" s="298"/>
      <c r="FYL11" s="299"/>
      <c r="FYM11" s="81"/>
      <c r="FYN11" s="63"/>
      <c r="FYO11" s="298"/>
      <c r="FYP11" s="299"/>
      <c r="FYQ11" s="81"/>
      <c r="FYR11" s="63"/>
      <c r="FYS11" s="298"/>
      <c r="FYT11" s="299"/>
      <c r="FYU11" s="81"/>
      <c r="FYV11" s="63"/>
      <c r="FYW11" s="298"/>
      <c r="FYX11" s="299"/>
      <c r="FYY11" s="81"/>
      <c r="FYZ11" s="63"/>
      <c r="FZA11" s="298"/>
      <c r="FZB11" s="299"/>
      <c r="FZC11" s="81"/>
      <c r="FZD11" s="63"/>
      <c r="FZE11" s="298"/>
      <c r="FZF11" s="299"/>
      <c r="FZG11" s="81"/>
      <c r="FZH11" s="63"/>
      <c r="FZI11" s="298"/>
      <c r="FZJ11" s="299"/>
      <c r="FZK11" s="81"/>
      <c r="FZL11" s="63"/>
      <c r="FZM11" s="298"/>
      <c r="FZN11" s="299"/>
      <c r="FZO11" s="81"/>
      <c r="FZP11" s="63"/>
      <c r="FZQ11" s="298"/>
      <c r="FZR11" s="299"/>
      <c r="FZS11" s="81"/>
      <c r="FZT11" s="63"/>
      <c r="FZU11" s="298"/>
      <c r="FZV11" s="299"/>
      <c r="FZW11" s="81"/>
      <c r="FZX11" s="63"/>
      <c r="FZY11" s="298"/>
      <c r="FZZ11" s="299"/>
      <c r="GAA11" s="81"/>
      <c r="GAB11" s="63"/>
      <c r="GAC11" s="298"/>
      <c r="GAD11" s="299"/>
      <c r="GAE11" s="81"/>
      <c r="GAF11" s="63"/>
      <c r="GAG11" s="298"/>
      <c r="GAH11" s="299"/>
      <c r="GAI11" s="81"/>
      <c r="GAJ11" s="63"/>
      <c r="GAK11" s="298"/>
      <c r="GAL11" s="299"/>
      <c r="GAM11" s="81"/>
      <c r="GAN11" s="63"/>
      <c r="GAO11" s="298"/>
      <c r="GAP11" s="299"/>
      <c r="GAQ11" s="81"/>
      <c r="GAR11" s="63"/>
      <c r="GAS11" s="298"/>
      <c r="GAT11" s="299"/>
      <c r="GAU11" s="81"/>
      <c r="GAV11" s="63"/>
      <c r="GAW11" s="298"/>
      <c r="GAX11" s="299"/>
      <c r="GAY11" s="81"/>
      <c r="GAZ11" s="63"/>
      <c r="GBA11" s="298"/>
      <c r="GBB11" s="299"/>
      <c r="GBC11" s="81"/>
      <c r="GBD11" s="63"/>
      <c r="GBE11" s="298"/>
      <c r="GBF11" s="299"/>
      <c r="GBG11" s="81"/>
      <c r="GBH11" s="63"/>
      <c r="GBI11" s="298"/>
      <c r="GBJ11" s="299"/>
      <c r="GBK11" s="81"/>
      <c r="GBL11" s="63"/>
      <c r="GBM11" s="298"/>
      <c r="GBN11" s="299"/>
      <c r="GBO11" s="81"/>
      <c r="GBP11" s="63"/>
      <c r="GBQ11" s="298"/>
      <c r="GBR11" s="299"/>
      <c r="GBS11" s="81"/>
      <c r="GBT11" s="63"/>
      <c r="GBU11" s="298"/>
      <c r="GBV11" s="299"/>
      <c r="GBW11" s="81"/>
      <c r="GBX11" s="63"/>
      <c r="GBY11" s="298"/>
      <c r="GBZ11" s="299"/>
      <c r="GCA11" s="81"/>
      <c r="GCB11" s="63"/>
      <c r="GCC11" s="298"/>
      <c r="GCD11" s="299"/>
      <c r="GCE11" s="81"/>
      <c r="GCF11" s="63"/>
      <c r="GCG11" s="298"/>
      <c r="GCH11" s="299"/>
      <c r="GCI11" s="81"/>
      <c r="GCJ11" s="63"/>
      <c r="GCK11" s="298"/>
      <c r="GCL11" s="299"/>
      <c r="GCM11" s="81"/>
      <c r="GCN11" s="63"/>
      <c r="GCO11" s="298"/>
      <c r="GCP11" s="299"/>
      <c r="GCQ11" s="81"/>
      <c r="GCR11" s="63"/>
      <c r="GCS11" s="298"/>
      <c r="GCT11" s="299"/>
      <c r="GCU11" s="81"/>
      <c r="GCV11" s="63"/>
      <c r="GCW11" s="298"/>
      <c r="GCX11" s="299"/>
      <c r="GCY11" s="81"/>
      <c r="GCZ11" s="63"/>
      <c r="GDA11" s="298"/>
      <c r="GDB11" s="299"/>
      <c r="GDC11" s="81"/>
      <c r="GDD11" s="63"/>
      <c r="GDE11" s="298"/>
      <c r="GDF11" s="299"/>
      <c r="GDG11" s="81"/>
      <c r="GDH11" s="63"/>
      <c r="GDI11" s="298"/>
      <c r="GDJ11" s="299"/>
      <c r="GDK11" s="81"/>
      <c r="GDL11" s="63"/>
      <c r="GDM11" s="298"/>
      <c r="GDN11" s="299"/>
      <c r="GDO11" s="81"/>
      <c r="GDP11" s="63"/>
      <c r="GDQ11" s="298"/>
      <c r="GDR11" s="299"/>
      <c r="GDS11" s="81"/>
      <c r="GDT11" s="63"/>
      <c r="GDU11" s="298"/>
      <c r="GDV11" s="299"/>
      <c r="GDW11" s="81"/>
      <c r="GDX11" s="63"/>
      <c r="GDY11" s="298"/>
      <c r="GDZ11" s="299"/>
      <c r="GEA11" s="81"/>
      <c r="GEB11" s="63"/>
      <c r="GEC11" s="298"/>
      <c r="GED11" s="299"/>
      <c r="GEE11" s="81"/>
      <c r="GEF11" s="63"/>
      <c r="GEG11" s="298"/>
      <c r="GEH11" s="299"/>
      <c r="GEI11" s="81"/>
      <c r="GEJ11" s="63"/>
      <c r="GEK11" s="298"/>
      <c r="GEL11" s="299"/>
      <c r="GEM11" s="81"/>
      <c r="GEN11" s="63"/>
      <c r="GEO11" s="298"/>
      <c r="GEP11" s="299"/>
      <c r="GEQ11" s="81"/>
      <c r="GER11" s="63"/>
      <c r="GES11" s="298"/>
      <c r="GET11" s="299"/>
      <c r="GEU11" s="81"/>
      <c r="GEV11" s="63"/>
      <c r="GEW11" s="298"/>
      <c r="GEX11" s="299"/>
      <c r="GEY11" s="81"/>
      <c r="GEZ11" s="63"/>
      <c r="GFA11" s="298"/>
      <c r="GFB11" s="299"/>
      <c r="GFC11" s="81"/>
      <c r="GFD11" s="63"/>
      <c r="GFE11" s="298"/>
      <c r="GFF11" s="299"/>
      <c r="GFG11" s="81"/>
      <c r="GFH11" s="63"/>
      <c r="GFI11" s="298"/>
      <c r="GFJ11" s="299"/>
      <c r="GFK11" s="81"/>
      <c r="GFL11" s="63"/>
      <c r="GFM11" s="298"/>
      <c r="GFN11" s="299"/>
      <c r="GFO11" s="81"/>
      <c r="GFP11" s="63"/>
      <c r="GFQ11" s="298"/>
      <c r="GFR11" s="299"/>
      <c r="GFS11" s="81"/>
      <c r="GFT11" s="63"/>
      <c r="GFU11" s="298"/>
      <c r="GFV11" s="299"/>
      <c r="GFW11" s="81"/>
      <c r="GFX11" s="63"/>
      <c r="GFY11" s="298"/>
      <c r="GFZ11" s="299"/>
      <c r="GGA11" s="81"/>
      <c r="GGB11" s="63"/>
      <c r="GGC11" s="298"/>
      <c r="GGD11" s="299"/>
      <c r="GGE11" s="81"/>
      <c r="GGF11" s="63"/>
      <c r="GGG11" s="298"/>
      <c r="GGH11" s="299"/>
      <c r="GGI11" s="81"/>
      <c r="GGJ11" s="63"/>
      <c r="GGK11" s="298"/>
      <c r="GGL11" s="299"/>
      <c r="GGM11" s="81"/>
      <c r="GGN11" s="63"/>
      <c r="GGO11" s="298"/>
      <c r="GGP11" s="299"/>
      <c r="GGQ11" s="81"/>
      <c r="GGR11" s="63"/>
      <c r="GGS11" s="298"/>
      <c r="GGT11" s="299"/>
      <c r="GGU11" s="81"/>
      <c r="GGV11" s="63"/>
      <c r="GGW11" s="298"/>
      <c r="GGX11" s="299"/>
      <c r="GGY11" s="81"/>
      <c r="GGZ11" s="63"/>
      <c r="GHA11" s="298"/>
      <c r="GHB11" s="299"/>
      <c r="GHC11" s="81"/>
      <c r="GHD11" s="63"/>
      <c r="GHE11" s="298"/>
      <c r="GHF11" s="299"/>
      <c r="GHG11" s="81"/>
      <c r="GHH11" s="63"/>
      <c r="GHI11" s="298"/>
      <c r="GHJ11" s="299"/>
      <c r="GHK11" s="81"/>
      <c r="GHL11" s="63"/>
      <c r="GHM11" s="298"/>
      <c r="GHN11" s="299"/>
      <c r="GHO11" s="81"/>
      <c r="GHP11" s="63"/>
      <c r="GHQ11" s="298"/>
      <c r="GHR11" s="299"/>
      <c r="GHS11" s="81"/>
      <c r="GHT11" s="63"/>
      <c r="GHU11" s="298"/>
      <c r="GHV11" s="299"/>
      <c r="GHW11" s="81"/>
      <c r="GHX11" s="63"/>
      <c r="GHY11" s="298"/>
      <c r="GHZ11" s="299"/>
      <c r="GIA11" s="81"/>
      <c r="GIB11" s="63"/>
      <c r="GIC11" s="298"/>
      <c r="GID11" s="299"/>
      <c r="GIE11" s="81"/>
      <c r="GIF11" s="63"/>
      <c r="GIG11" s="298"/>
      <c r="GIH11" s="299"/>
      <c r="GII11" s="81"/>
      <c r="GIJ11" s="63"/>
      <c r="GIK11" s="298"/>
      <c r="GIL11" s="299"/>
      <c r="GIM11" s="81"/>
      <c r="GIN11" s="63"/>
      <c r="GIO11" s="298"/>
      <c r="GIP11" s="299"/>
      <c r="GIQ11" s="81"/>
      <c r="GIR11" s="63"/>
      <c r="GIS11" s="298"/>
      <c r="GIT11" s="299"/>
      <c r="GIU11" s="81"/>
      <c r="GIV11" s="63"/>
      <c r="GIW11" s="298"/>
      <c r="GIX11" s="299"/>
      <c r="GIY11" s="81"/>
      <c r="GIZ11" s="63"/>
      <c r="GJA11" s="298"/>
      <c r="GJB11" s="299"/>
      <c r="GJC11" s="81"/>
      <c r="GJD11" s="63"/>
      <c r="GJE11" s="298"/>
      <c r="GJF11" s="299"/>
      <c r="GJG11" s="81"/>
      <c r="GJH11" s="63"/>
      <c r="GJI11" s="298"/>
      <c r="GJJ11" s="299"/>
      <c r="GJK11" s="81"/>
      <c r="GJL11" s="63"/>
      <c r="GJM11" s="298"/>
      <c r="GJN11" s="299"/>
      <c r="GJO11" s="81"/>
      <c r="GJP11" s="63"/>
      <c r="GJQ11" s="298"/>
      <c r="GJR11" s="299"/>
      <c r="GJS11" s="81"/>
      <c r="GJT11" s="63"/>
      <c r="GJU11" s="298"/>
      <c r="GJV11" s="299"/>
      <c r="GJW11" s="81"/>
      <c r="GJX11" s="63"/>
      <c r="GJY11" s="298"/>
      <c r="GJZ11" s="299"/>
      <c r="GKA11" s="81"/>
      <c r="GKB11" s="63"/>
      <c r="GKC11" s="298"/>
      <c r="GKD11" s="299"/>
      <c r="GKE11" s="81"/>
      <c r="GKF11" s="63"/>
      <c r="GKG11" s="298"/>
      <c r="GKH11" s="299"/>
      <c r="GKI11" s="81"/>
      <c r="GKJ11" s="63"/>
      <c r="GKK11" s="298"/>
      <c r="GKL11" s="299"/>
      <c r="GKM11" s="81"/>
      <c r="GKN11" s="63"/>
      <c r="GKO11" s="298"/>
      <c r="GKP11" s="299"/>
      <c r="GKQ11" s="81"/>
      <c r="GKR11" s="63"/>
      <c r="GKS11" s="298"/>
      <c r="GKT11" s="299"/>
      <c r="GKU11" s="81"/>
      <c r="GKV11" s="63"/>
      <c r="GKW11" s="298"/>
      <c r="GKX11" s="299"/>
      <c r="GKY11" s="81"/>
      <c r="GKZ11" s="63"/>
      <c r="GLA11" s="298"/>
      <c r="GLB11" s="299"/>
      <c r="GLC11" s="81"/>
      <c r="GLD11" s="63"/>
      <c r="GLE11" s="298"/>
      <c r="GLF11" s="299"/>
      <c r="GLG11" s="81"/>
      <c r="GLH11" s="63"/>
      <c r="GLI11" s="298"/>
      <c r="GLJ11" s="299"/>
      <c r="GLK11" s="81"/>
      <c r="GLL11" s="63"/>
      <c r="GLM11" s="298"/>
      <c r="GLN11" s="299"/>
      <c r="GLO11" s="81"/>
      <c r="GLP11" s="63"/>
      <c r="GLQ11" s="298"/>
      <c r="GLR11" s="299"/>
      <c r="GLS11" s="81"/>
      <c r="GLT11" s="63"/>
      <c r="GLU11" s="298"/>
      <c r="GLV11" s="299"/>
      <c r="GLW11" s="81"/>
      <c r="GLX11" s="63"/>
      <c r="GLY11" s="298"/>
      <c r="GLZ11" s="299"/>
      <c r="GMA11" s="81"/>
      <c r="GMB11" s="63"/>
      <c r="GMC11" s="298"/>
      <c r="GMD11" s="299"/>
      <c r="GME11" s="81"/>
      <c r="GMF11" s="63"/>
      <c r="GMG11" s="298"/>
      <c r="GMH11" s="299"/>
      <c r="GMI11" s="81"/>
      <c r="GMJ11" s="63"/>
      <c r="GMK11" s="298"/>
      <c r="GML11" s="299"/>
      <c r="GMM11" s="81"/>
      <c r="GMN11" s="63"/>
      <c r="GMO11" s="298"/>
      <c r="GMP11" s="299"/>
      <c r="GMQ11" s="81"/>
      <c r="GMR11" s="63"/>
      <c r="GMS11" s="298"/>
      <c r="GMT11" s="299"/>
      <c r="GMU11" s="81"/>
      <c r="GMV11" s="63"/>
      <c r="GMW11" s="298"/>
      <c r="GMX11" s="299"/>
      <c r="GMY11" s="81"/>
      <c r="GMZ11" s="63"/>
      <c r="GNA11" s="298"/>
      <c r="GNB11" s="299"/>
      <c r="GNC11" s="81"/>
      <c r="GND11" s="63"/>
      <c r="GNE11" s="298"/>
      <c r="GNF11" s="299"/>
      <c r="GNG11" s="81"/>
      <c r="GNH11" s="63"/>
      <c r="GNI11" s="298"/>
      <c r="GNJ11" s="299"/>
      <c r="GNK11" s="81"/>
      <c r="GNL11" s="63"/>
      <c r="GNM11" s="298"/>
      <c r="GNN11" s="299"/>
      <c r="GNO11" s="81"/>
      <c r="GNP11" s="63"/>
      <c r="GNQ11" s="298"/>
      <c r="GNR11" s="299"/>
      <c r="GNS11" s="81"/>
      <c r="GNT11" s="63"/>
      <c r="GNU11" s="298"/>
      <c r="GNV11" s="299"/>
      <c r="GNW11" s="81"/>
      <c r="GNX11" s="63"/>
      <c r="GNY11" s="298"/>
      <c r="GNZ11" s="299"/>
      <c r="GOA11" s="81"/>
      <c r="GOB11" s="63"/>
      <c r="GOC11" s="298"/>
      <c r="GOD11" s="299"/>
      <c r="GOE11" s="81"/>
      <c r="GOF11" s="63"/>
      <c r="GOG11" s="298"/>
      <c r="GOH11" s="299"/>
      <c r="GOI11" s="81"/>
      <c r="GOJ11" s="63"/>
      <c r="GOK11" s="298"/>
      <c r="GOL11" s="299"/>
      <c r="GOM11" s="81"/>
      <c r="GON11" s="63"/>
      <c r="GOO11" s="298"/>
      <c r="GOP11" s="299"/>
      <c r="GOQ11" s="81"/>
      <c r="GOR11" s="63"/>
      <c r="GOS11" s="298"/>
      <c r="GOT11" s="299"/>
      <c r="GOU11" s="81"/>
      <c r="GOV11" s="63"/>
      <c r="GOW11" s="298"/>
      <c r="GOX11" s="299"/>
      <c r="GOY11" s="81"/>
      <c r="GOZ11" s="63"/>
      <c r="GPA11" s="298"/>
      <c r="GPB11" s="299"/>
      <c r="GPC11" s="81"/>
      <c r="GPD11" s="63"/>
      <c r="GPE11" s="298"/>
      <c r="GPF11" s="299"/>
      <c r="GPG11" s="81"/>
      <c r="GPH11" s="63"/>
      <c r="GPI11" s="298"/>
      <c r="GPJ11" s="299"/>
      <c r="GPK11" s="81"/>
      <c r="GPL11" s="63"/>
      <c r="GPM11" s="298"/>
      <c r="GPN11" s="299"/>
      <c r="GPO11" s="81"/>
      <c r="GPP11" s="63"/>
      <c r="GPQ11" s="298"/>
      <c r="GPR11" s="299"/>
      <c r="GPS11" s="81"/>
      <c r="GPT11" s="63"/>
      <c r="GPU11" s="298"/>
      <c r="GPV11" s="299"/>
      <c r="GPW11" s="81"/>
      <c r="GPX11" s="63"/>
      <c r="GPY11" s="298"/>
      <c r="GPZ11" s="299"/>
      <c r="GQA11" s="81"/>
      <c r="GQB11" s="63"/>
      <c r="GQC11" s="298"/>
      <c r="GQD11" s="299"/>
      <c r="GQE11" s="81"/>
      <c r="GQF11" s="63"/>
      <c r="GQG11" s="298"/>
      <c r="GQH11" s="299"/>
      <c r="GQI11" s="81"/>
      <c r="GQJ11" s="63"/>
      <c r="GQK11" s="298"/>
      <c r="GQL11" s="299"/>
      <c r="GQM11" s="81"/>
      <c r="GQN11" s="63"/>
      <c r="GQO11" s="298"/>
      <c r="GQP11" s="299"/>
      <c r="GQQ11" s="81"/>
      <c r="GQR11" s="63"/>
      <c r="GQS11" s="298"/>
      <c r="GQT11" s="299"/>
      <c r="GQU11" s="81"/>
      <c r="GQV11" s="63"/>
      <c r="GQW11" s="298"/>
      <c r="GQX11" s="299"/>
      <c r="GQY11" s="81"/>
      <c r="GQZ11" s="63"/>
      <c r="GRA11" s="298"/>
      <c r="GRB11" s="299"/>
      <c r="GRC11" s="81"/>
      <c r="GRD11" s="63"/>
      <c r="GRE11" s="298"/>
      <c r="GRF11" s="299"/>
      <c r="GRG11" s="81"/>
      <c r="GRH11" s="63"/>
      <c r="GRI11" s="298"/>
      <c r="GRJ11" s="299"/>
      <c r="GRK11" s="81"/>
      <c r="GRL11" s="63"/>
      <c r="GRM11" s="298"/>
      <c r="GRN11" s="299"/>
      <c r="GRO11" s="81"/>
      <c r="GRP11" s="63"/>
      <c r="GRQ11" s="298"/>
      <c r="GRR11" s="299"/>
      <c r="GRS11" s="81"/>
      <c r="GRT11" s="63"/>
      <c r="GRU11" s="298"/>
      <c r="GRV11" s="299"/>
      <c r="GRW11" s="81"/>
      <c r="GRX11" s="63"/>
      <c r="GRY11" s="298"/>
      <c r="GRZ11" s="299"/>
      <c r="GSA11" s="81"/>
      <c r="GSB11" s="63"/>
      <c r="GSC11" s="298"/>
      <c r="GSD11" s="299"/>
      <c r="GSE11" s="81"/>
      <c r="GSF11" s="63"/>
      <c r="GSG11" s="298"/>
      <c r="GSH11" s="299"/>
      <c r="GSI11" s="81"/>
      <c r="GSJ11" s="63"/>
      <c r="GSK11" s="298"/>
      <c r="GSL11" s="299"/>
      <c r="GSM11" s="81"/>
      <c r="GSN11" s="63"/>
      <c r="GSO11" s="298"/>
      <c r="GSP11" s="299"/>
      <c r="GSQ11" s="81"/>
      <c r="GSR11" s="63"/>
      <c r="GSS11" s="298"/>
      <c r="GST11" s="299"/>
      <c r="GSU11" s="81"/>
      <c r="GSV11" s="63"/>
      <c r="GSW11" s="298"/>
      <c r="GSX11" s="299"/>
      <c r="GSY11" s="81"/>
      <c r="GSZ11" s="63"/>
      <c r="GTA11" s="298"/>
      <c r="GTB11" s="299"/>
      <c r="GTC11" s="81"/>
      <c r="GTD11" s="63"/>
      <c r="GTE11" s="298"/>
      <c r="GTF11" s="299"/>
      <c r="GTG11" s="81"/>
      <c r="GTH11" s="63"/>
      <c r="GTI11" s="298"/>
      <c r="GTJ11" s="299"/>
      <c r="GTK11" s="81"/>
      <c r="GTL11" s="63"/>
      <c r="GTM11" s="298"/>
      <c r="GTN11" s="299"/>
      <c r="GTO11" s="81"/>
      <c r="GTP11" s="63"/>
      <c r="GTQ11" s="298"/>
      <c r="GTR11" s="299"/>
      <c r="GTS11" s="81"/>
      <c r="GTT11" s="63"/>
      <c r="GTU11" s="298"/>
      <c r="GTV11" s="299"/>
      <c r="GTW11" s="81"/>
      <c r="GTX11" s="63"/>
      <c r="GTY11" s="298"/>
      <c r="GTZ11" s="299"/>
      <c r="GUA11" s="81"/>
      <c r="GUB11" s="63"/>
      <c r="GUC11" s="298"/>
      <c r="GUD11" s="299"/>
      <c r="GUE11" s="81"/>
      <c r="GUF11" s="63"/>
      <c r="GUG11" s="298"/>
      <c r="GUH11" s="299"/>
      <c r="GUI11" s="81"/>
      <c r="GUJ11" s="63"/>
      <c r="GUK11" s="298"/>
      <c r="GUL11" s="299"/>
      <c r="GUM11" s="81"/>
      <c r="GUN11" s="63"/>
      <c r="GUO11" s="298"/>
      <c r="GUP11" s="299"/>
      <c r="GUQ11" s="81"/>
      <c r="GUR11" s="63"/>
      <c r="GUS11" s="298"/>
      <c r="GUT11" s="299"/>
      <c r="GUU11" s="81"/>
      <c r="GUV11" s="63"/>
      <c r="GUW11" s="298"/>
      <c r="GUX11" s="299"/>
      <c r="GUY11" s="81"/>
      <c r="GUZ11" s="63"/>
      <c r="GVA11" s="298"/>
      <c r="GVB11" s="299"/>
      <c r="GVC11" s="81"/>
      <c r="GVD11" s="63"/>
      <c r="GVE11" s="298"/>
      <c r="GVF11" s="299"/>
      <c r="GVG11" s="81"/>
      <c r="GVH11" s="63"/>
      <c r="GVI11" s="298"/>
      <c r="GVJ11" s="299"/>
      <c r="GVK11" s="81"/>
      <c r="GVL11" s="63"/>
      <c r="GVM11" s="298"/>
      <c r="GVN11" s="299"/>
      <c r="GVO11" s="81"/>
      <c r="GVP11" s="63"/>
      <c r="GVQ11" s="298"/>
      <c r="GVR11" s="299"/>
      <c r="GVS11" s="81"/>
      <c r="GVT11" s="63"/>
      <c r="GVU11" s="298"/>
      <c r="GVV11" s="299"/>
      <c r="GVW11" s="81"/>
      <c r="GVX11" s="63"/>
      <c r="GVY11" s="298"/>
      <c r="GVZ11" s="299"/>
      <c r="GWA11" s="81"/>
      <c r="GWB11" s="63"/>
      <c r="GWC11" s="298"/>
      <c r="GWD11" s="299"/>
      <c r="GWE11" s="81"/>
      <c r="GWF11" s="63"/>
      <c r="GWG11" s="298"/>
      <c r="GWH11" s="299"/>
      <c r="GWI11" s="81"/>
      <c r="GWJ11" s="63"/>
      <c r="GWK11" s="298"/>
      <c r="GWL11" s="299"/>
      <c r="GWM11" s="81"/>
      <c r="GWN11" s="63"/>
      <c r="GWO11" s="298"/>
      <c r="GWP11" s="299"/>
      <c r="GWQ11" s="81"/>
      <c r="GWR11" s="63"/>
      <c r="GWS11" s="298"/>
      <c r="GWT11" s="299"/>
      <c r="GWU11" s="81"/>
      <c r="GWV11" s="63"/>
      <c r="GWW11" s="298"/>
      <c r="GWX11" s="299"/>
      <c r="GWY11" s="81"/>
      <c r="GWZ11" s="63"/>
      <c r="GXA11" s="298"/>
      <c r="GXB11" s="299"/>
      <c r="GXC11" s="81"/>
      <c r="GXD11" s="63"/>
      <c r="GXE11" s="298"/>
      <c r="GXF11" s="299"/>
      <c r="GXG11" s="81"/>
      <c r="GXH11" s="63"/>
      <c r="GXI11" s="298"/>
      <c r="GXJ11" s="299"/>
      <c r="GXK11" s="81"/>
      <c r="GXL11" s="63"/>
      <c r="GXM11" s="298"/>
      <c r="GXN11" s="299"/>
      <c r="GXO11" s="81"/>
      <c r="GXP11" s="63"/>
      <c r="GXQ11" s="298"/>
      <c r="GXR11" s="299"/>
      <c r="GXS11" s="81"/>
      <c r="GXT11" s="63"/>
      <c r="GXU11" s="298"/>
      <c r="GXV11" s="299"/>
      <c r="GXW11" s="81"/>
      <c r="GXX11" s="63"/>
      <c r="GXY11" s="298"/>
      <c r="GXZ11" s="299"/>
      <c r="GYA11" s="81"/>
      <c r="GYB11" s="63"/>
      <c r="GYC11" s="298"/>
      <c r="GYD11" s="299"/>
      <c r="GYE11" s="81"/>
      <c r="GYF11" s="63"/>
      <c r="GYG11" s="298"/>
      <c r="GYH11" s="299"/>
      <c r="GYI11" s="81"/>
      <c r="GYJ11" s="63"/>
      <c r="GYK11" s="298"/>
      <c r="GYL11" s="299"/>
      <c r="GYM11" s="81"/>
      <c r="GYN11" s="63"/>
      <c r="GYO11" s="298"/>
      <c r="GYP11" s="299"/>
      <c r="GYQ11" s="81"/>
      <c r="GYR11" s="63"/>
      <c r="GYS11" s="298"/>
      <c r="GYT11" s="299"/>
      <c r="GYU11" s="81"/>
      <c r="GYV11" s="63"/>
      <c r="GYW11" s="298"/>
      <c r="GYX11" s="299"/>
      <c r="GYY11" s="81"/>
      <c r="GYZ11" s="63"/>
      <c r="GZA11" s="298"/>
      <c r="GZB11" s="299"/>
      <c r="GZC11" s="81"/>
      <c r="GZD11" s="63"/>
      <c r="GZE11" s="298"/>
      <c r="GZF11" s="299"/>
      <c r="GZG11" s="81"/>
      <c r="GZH11" s="63"/>
      <c r="GZI11" s="298"/>
      <c r="GZJ11" s="299"/>
      <c r="GZK11" s="81"/>
      <c r="GZL11" s="63"/>
      <c r="GZM11" s="298"/>
      <c r="GZN11" s="299"/>
      <c r="GZO11" s="81"/>
      <c r="GZP11" s="63"/>
      <c r="GZQ11" s="298"/>
      <c r="GZR11" s="299"/>
      <c r="GZS11" s="81"/>
      <c r="GZT11" s="63"/>
      <c r="GZU11" s="298"/>
      <c r="GZV11" s="299"/>
      <c r="GZW11" s="81"/>
      <c r="GZX11" s="63"/>
      <c r="GZY11" s="298"/>
      <c r="GZZ11" s="299"/>
      <c r="HAA11" s="81"/>
      <c r="HAB11" s="63"/>
      <c r="HAC11" s="298"/>
      <c r="HAD11" s="299"/>
      <c r="HAE11" s="81"/>
      <c r="HAF11" s="63"/>
      <c r="HAG11" s="298"/>
      <c r="HAH11" s="299"/>
      <c r="HAI11" s="81"/>
      <c r="HAJ11" s="63"/>
      <c r="HAK11" s="298"/>
      <c r="HAL11" s="299"/>
      <c r="HAM11" s="81"/>
      <c r="HAN11" s="63"/>
      <c r="HAO11" s="298"/>
      <c r="HAP11" s="299"/>
      <c r="HAQ11" s="81"/>
      <c r="HAR11" s="63"/>
      <c r="HAS11" s="298"/>
      <c r="HAT11" s="299"/>
      <c r="HAU11" s="81"/>
      <c r="HAV11" s="63"/>
      <c r="HAW11" s="298"/>
      <c r="HAX11" s="299"/>
      <c r="HAY11" s="81"/>
      <c r="HAZ11" s="63"/>
      <c r="HBA11" s="298"/>
      <c r="HBB11" s="299"/>
      <c r="HBC11" s="81"/>
      <c r="HBD11" s="63"/>
      <c r="HBE11" s="298"/>
      <c r="HBF11" s="299"/>
      <c r="HBG11" s="81"/>
      <c r="HBH11" s="63"/>
      <c r="HBI11" s="298"/>
      <c r="HBJ11" s="299"/>
      <c r="HBK11" s="81"/>
      <c r="HBL11" s="63"/>
      <c r="HBM11" s="298"/>
      <c r="HBN11" s="299"/>
      <c r="HBO11" s="81"/>
      <c r="HBP11" s="63"/>
      <c r="HBQ11" s="298"/>
      <c r="HBR11" s="299"/>
      <c r="HBS11" s="81"/>
      <c r="HBT11" s="63"/>
      <c r="HBU11" s="298"/>
      <c r="HBV11" s="299"/>
      <c r="HBW11" s="81"/>
      <c r="HBX11" s="63"/>
      <c r="HBY11" s="298"/>
      <c r="HBZ11" s="299"/>
      <c r="HCA11" s="81"/>
      <c r="HCB11" s="63"/>
      <c r="HCC11" s="298"/>
      <c r="HCD11" s="299"/>
      <c r="HCE11" s="81"/>
      <c r="HCF11" s="63"/>
      <c r="HCG11" s="298"/>
      <c r="HCH11" s="299"/>
      <c r="HCI11" s="81"/>
      <c r="HCJ11" s="63"/>
      <c r="HCK11" s="298"/>
      <c r="HCL11" s="299"/>
      <c r="HCM11" s="81"/>
      <c r="HCN11" s="63"/>
      <c r="HCO11" s="298"/>
      <c r="HCP11" s="299"/>
      <c r="HCQ11" s="81"/>
      <c r="HCR11" s="63"/>
      <c r="HCS11" s="298"/>
      <c r="HCT11" s="299"/>
      <c r="HCU11" s="81"/>
      <c r="HCV11" s="63"/>
      <c r="HCW11" s="298"/>
      <c r="HCX11" s="299"/>
      <c r="HCY11" s="81"/>
      <c r="HCZ11" s="63"/>
      <c r="HDA11" s="298"/>
      <c r="HDB11" s="299"/>
      <c r="HDC11" s="81"/>
      <c r="HDD11" s="63"/>
      <c r="HDE11" s="298"/>
      <c r="HDF11" s="299"/>
      <c r="HDG11" s="81"/>
      <c r="HDH11" s="63"/>
      <c r="HDI11" s="298"/>
      <c r="HDJ11" s="299"/>
      <c r="HDK11" s="81"/>
      <c r="HDL11" s="63"/>
      <c r="HDM11" s="298"/>
      <c r="HDN11" s="299"/>
      <c r="HDO11" s="81"/>
      <c r="HDP11" s="63"/>
      <c r="HDQ11" s="298"/>
      <c r="HDR11" s="299"/>
      <c r="HDS11" s="81"/>
      <c r="HDT11" s="63"/>
      <c r="HDU11" s="298"/>
      <c r="HDV11" s="299"/>
      <c r="HDW11" s="81"/>
      <c r="HDX11" s="63"/>
      <c r="HDY11" s="298"/>
      <c r="HDZ11" s="299"/>
      <c r="HEA11" s="81"/>
      <c r="HEB11" s="63"/>
      <c r="HEC11" s="298"/>
      <c r="HED11" s="299"/>
      <c r="HEE11" s="81"/>
      <c r="HEF11" s="63"/>
      <c r="HEG11" s="298"/>
      <c r="HEH11" s="299"/>
      <c r="HEI11" s="81"/>
      <c r="HEJ11" s="63"/>
      <c r="HEK11" s="298"/>
      <c r="HEL11" s="299"/>
      <c r="HEM11" s="81"/>
      <c r="HEN11" s="63"/>
      <c r="HEO11" s="298"/>
      <c r="HEP11" s="299"/>
      <c r="HEQ11" s="81"/>
      <c r="HER11" s="63"/>
      <c r="HES11" s="298"/>
      <c r="HET11" s="299"/>
      <c r="HEU11" s="81"/>
      <c r="HEV11" s="63"/>
      <c r="HEW11" s="298"/>
      <c r="HEX11" s="299"/>
      <c r="HEY11" s="81"/>
      <c r="HEZ11" s="63"/>
      <c r="HFA11" s="298"/>
      <c r="HFB11" s="299"/>
      <c r="HFC11" s="81"/>
      <c r="HFD11" s="63"/>
      <c r="HFE11" s="298"/>
      <c r="HFF11" s="299"/>
      <c r="HFG11" s="81"/>
      <c r="HFH11" s="63"/>
      <c r="HFI11" s="298"/>
      <c r="HFJ11" s="299"/>
      <c r="HFK11" s="81"/>
      <c r="HFL11" s="63"/>
      <c r="HFM11" s="298"/>
      <c r="HFN11" s="299"/>
      <c r="HFO11" s="81"/>
      <c r="HFP11" s="63"/>
      <c r="HFQ11" s="298"/>
      <c r="HFR11" s="299"/>
      <c r="HFS11" s="81"/>
      <c r="HFT11" s="63"/>
      <c r="HFU11" s="298"/>
      <c r="HFV11" s="299"/>
      <c r="HFW11" s="81"/>
      <c r="HFX11" s="63"/>
      <c r="HFY11" s="298"/>
      <c r="HFZ11" s="299"/>
      <c r="HGA11" s="81"/>
      <c r="HGB11" s="63"/>
      <c r="HGC11" s="298"/>
      <c r="HGD11" s="299"/>
      <c r="HGE11" s="81"/>
      <c r="HGF11" s="63"/>
      <c r="HGG11" s="298"/>
      <c r="HGH11" s="299"/>
      <c r="HGI11" s="81"/>
      <c r="HGJ11" s="63"/>
      <c r="HGK11" s="298"/>
      <c r="HGL11" s="299"/>
      <c r="HGM11" s="81"/>
      <c r="HGN11" s="63"/>
      <c r="HGO11" s="298"/>
      <c r="HGP11" s="299"/>
      <c r="HGQ11" s="81"/>
      <c r="HGR11" s="63"/>
      <c r="HGS11" s="298"/>
      <c r="HGT11" s="299"/>
      <c r="HGU11" s="81"/>
      <c r="HGV11" s="63"/>
      <c r="HGW11" s="298"/>
      <c r="HGX11" s="299"/>
      <c r="HGY11" s="81"/>
      <c r="HGZ11" s="63"/>
      <c r="HHA11" s="298"/>
      <c r="HHB11" s="299"/>
      <c r="HHC11" s="81"/>
      <c r="HHD11" s="63"/>
      <c r="HHE11" s="298"/>
      <c r="HHF11" s="299"/>
      <c r="HHG11" s="81"/>
      <c r="HHH11" s="63"/>
      <c r="HHI11" s="298"/>
      <c r="HHJ11" s="299"/>
      <c r="HHK11" s="81"/>
      <c r="HHL11" s="63"/>
      <c r="HHM11" s="298"/>
      <c r="HHN11" s="299"/>
      <c r="HHO11" s="81"/>
      <c r="HHP11" s="63"/>
      <c r="HHQ11" s="298"/>
      <c r="HHR11" s="299"/>
      <c r="HHS11" s="81"/>
      <c r="HHT11" s="63"/>
      <c r="HHU11" s="298"/>
      <c r="HHV11" s="299"/>
      <c r="HHW11" s="81"/>
      <c r="HHX11" s="63"/>
      <c r="HHY11" s="298"/>
      <c r="HHZ11" s="299"/>
      <c r="HIA11" s="81"/>
      <c r="HIB11" s="63"/>
      <c r="HIC11" s="298"/>
      <c r="HID11" s="299"/>
      <c r="HIE11" s="81"/>
      <c r="HIF11" s="63"/>
      <c r="HIG11" s="298"/>
      <c r="HIH11" s="299"/>
      <c r="HII11" s="81"/>
      <c r="HIJ11" s="63"/>
      <c r="HIK11" s="298"/>
      <c r="HIL11" s="299"/>
      <c r="HIM11" s="81"/>
      <c r="HIN11" s="63"/>
      <c r="HIO11" s="298"/>
      <c r="HIP11" s="299"/>
      <c r="HIQ11" s="81"/>
      <c r="HIR11" s="63"/>
      <c r="HIS11" s="298"/>
      <c r="HIT11" s="299"/>
      <c r="HIU11" s="81"/>
      <c r="HIV11" s="63"/>
      <c r="HIW11" s="298"/>
      <c r="HIX11" s="299"/>
      <c r="HIY11" s="81"/>
      <c r="HIZ11" s="63"/>
      <c r="HJA11" s="298"/>
      <c r="HJB11" s="299"/>
      <c r="HJC11" s="81"/>
      <c r="HJD11" s="63"/>
      <c r="HJE11" s="298"/>
      <c r="HJF11" s="299"/>
      <c r="HJG11" s="81"/>
      <c r="HJH11" s="63"/>
      <c r="HJI11" s="298"/>
      <c r="HJJ11" s="299"/>
      <c r="HJK11" s="81"/>
      <c r="HJL11" s="63"/>
      <c r="HJM11" s="298"/>
      <c r="HJN11" s="299"/>
      <c r="HJO11" s="81"/>
      <c r="HJP11" s="63"/>
      <c r="HJQ11" s="298"/>
      <c r="HJR11" s="299"/>
      <c r="HJS11" s="81"/>
      <c r="HJT11" s="63"/>
      <c r="HJU11" s="298"/>
      <c r="HJV11" s="299"/>
      <c r="HJW11" s="81"/>
      <c r="HJX11" s="63"/>
      <c r="HJY11" s="298"/>
      <c r="HJZ11" s="299"/>
      <c r="HKA11" s="81"/>
      <c r="HKB11" s="63"/>
      <c r="HKC11" s="298"/>
      <c r="HKD11" s="299"/>
      <c r="HKE11" s="81"/>
      <c r="HKF11" s="63"/>
      <c r="HKG11" s="298"/>
      <c r="HKH11" s="299"/>
      <c r="HKI11" s="81"/>
      <c r="HKJ11" s="63"/>
      <c r="HKK11" s="298"/>
      <c r="HKL11" s="299"/>
      <c r="HKM11" s="81"/>
      <c r="HKN11" s="63"/>
      <c r="HKO11" s="298"/>
      <c r="HKP11" s="299"/>
      <c r="HKQ11" s="81"/>
      <c r="HKR11" s="63"/>
      <c r="HKS11" s="298"/>
      <c r="HKT11" s="299"/>
      <c r="HKU11" s="81"/>
      <c r="HKV11" s="63"/>
      <c r="HKW11" s="298"/>
      <c r="HKX11" s="299"/>
      <c r="HKY11" s="81"/>
      <c r="HKZ11" s="63"/>
      <c r="HLA11" s="298"/>
      <c r="HLB11" s="299"/>
      <c r="HLC11" s="81"/>
      <c r="HLD11" s="63"/>
      <c r="HLE11" s="298"/>
      <c r="HLF11" s="299"/>
      <c r="HLG11" s="81"/>
      <c r="HLH11" s="63"/>
      <c r="HLI11" s="298"/>
      <c r="HLJ11" s="299"/>
      <c r="HLK11" s="81"/>
      <c r="HLL11" s="63"/>
      <c r="HLM11" s="298"/>
      <c r="HLN11" s="299"/>
      <c r="HLO11" s="81"/>
      <c r="HLP11" s="63"/>
      <c r="HLQ11" s="298"/>
      <c r="HLR11" s="299"/>
      <c r="HLS11" s="81"/>
      <c r="HLT11" s="63"/>
      <c r="HLU11" s="298"/>
      <c r="HLV11" s="299"/>
      <c r="HLW11" s="81"/>
      <c r="HLX11" s="63"/>
      <c r="HLY11" s="298"/>
      <c r="HLZ11" s="299"/>
      <c r="HMA11" s="81"/>
      <c r="HMB11" s="63"/>
      <c r="HMC11" s="298"/>
      <c r="HMD11" s="299"/>
      <c r="HME11" s="81"/>
      <c r="HMF11" s="63"/>
      <c r="HMG11" s="298"/>
      <c r="HMH11" s="299"/>
      <c r="HMI11" s="81"/>
      <c r="HMJ11" s="63"/>
      <c r="HMK11" s="298"/>
      <c r="HML11" s="299"/>
      <c r="HMM11" s="81"/>
      <c r="HMN11" s="63"/>
      <c r="HMO11" s="298"/>
      <c r="HMP11" s="299"/>
      <c r="HMQ11" s="81"/>
      <c r="HMR11" s="63"/>
      <c r="HMS11" s="298"/>
      <c r="HMT11" s="299"/>
      <c r="HMU11" s="81"/>
      <c r="HMV11" s="63"/>
      <c r="HMW11" s="298"/>
      <c r="HMX11" s="299"/>
      <c r="HMY11" s="81"/>
      <c r="HMZ11" s="63"/>
      <c r="HNA11" s="298"/>
      <c r="HNB11" s="299"/>
      <c r="HNC11" s="81"/>
      <c r="HND11" s="63"/>
      <c r="HNE11" s="298"/>
      <c r="HNF11" s="299"/>
      <c r="HNG11" s="81"/>
      <c r="HNH11" s="63"/>
      <c r="HNI11" s="298"/>
      <c r="HNJ11" s="299"/>
      <c r="HNK11" s="81"/>
      <c r="HNL11" s="63"/>
      <c r="HNM11" s="298"/>
      <c r="HNN11" s="299"/>
      <c r="HNO11" s="81"/>
      <c r="HNP11" s="63"/>
      <c r="HNQ11" s="298"/>
      <c r="HNR11" s="299"/>
      <c r="HNS11" s="81"/>
      <c r="HNT11" s="63"/>
      <c r="HNU11" s="298"/>
      <c r="HNV11" s="299"/>
      <c r="HNW11" s="81"/>
      <c r="HNX11" s="63"/>
      <c r="HNY11" s="298"/>
      <c r="HNZ11" s="299"/>
      <c r="HOA11" s="81"/>
      <c r="HOB11" s="63"/>
      <c r="HOC11" s="298"/>
      <c r="HOD11" s="299"/>
      <c r="HOE11" s="81"/>
      <c r="HOF11" s="63"/>
      <c r="HOG11" s="298"/>
      <c r="HOH11" s="299"/>
      <c r="HOI11" s="81"/>
      <c r="HOJ11" s="63"/>
      <c r="HOK11" s="298"/>
      <c r="HOL11" s="299"/>
      <c r="HOM11" s="81"/>
      <c r="HON11" s="63"/>
      <c r="HOO11" s="298"/>
      <c r="HOP11" s="299"/>
      <c r="HOQ11" s="81"/>
      <c r="HOR11" s="63"/>
      <c r="HOS11" s="298"/>
      <c r="HOT11" s="299"/>
      <c r="HOU11" s="81"/>
      <c r="HOV11" s="63"/>
      <c r="HOW11" s="298"/>
      <c r="HOX11" s="299"/>
      <c r="HOY11" s="81"/>
      <c r="HOZ11" s="63"/>
      <c r="HPA11" s="298"/>
      <c r="HPB11" s="299"/>
      <c r="HPC11" s="81"/>
      <c r="HPD11" s="63"/>
      <c r="HPE11" s="298"/>
      <c r="HPF11" s="299"/>
      <c r="HPG11" s="81"/>
      <c r="HPH11" s="63"/>
      <c r="HPI11" s="298"/>
      <c r="HPJ11" s="299"/>
      <c r="HPK11" s="81"/>
      <c r="HPL11" s="63"/>
      <c r="HPM11" s="298"/>
      <c r="HPN11" s="299"/>
      <c r="HPO11" s="81"/>
      <c r="HPP11" s="63"/>
      <c r="HPQ11" s="298"/>
      <c r="HPR11" s="299"/>
      <c r="HPS11" s="81"/>
      <c r="HPT11" s="63"/>
      <c r="HPU11" s="298"/>
      <c r="HPV11" s="299"/>
      <c r="HPW11" s="81"/>
      <c r="HPX11" s="63"/>
      <c r="HPY11" s="298"/>
      <c r="HPZ11" s="299"/>
      <c r="HQA11" s="81"/>
      <c r="HQB11" s="63"/>
      <c r="HQC11" s="298"/>
      <c r="HQD11" s="299"/>
      <c r="HQE11" s="81"/>
      <c r="HQF11" s="63"/>
      <c r="HQG11" s="298"/>
      <c r="HQH11" s="299"/>
      <c r="HQI11" s="81"/>
      <c r="HQJ11" s="63"/>
      <c r="HQK11" s="298"/>
      <c r="HQL11" s="299"/>
      <c r="HQM11" s="81"/>
      <c r="HQN11" s="63"/>
      <c r="HQO11" s="298"/>
      <c r="HQP11" s="299"/>
      <c r="HQQ11" s="81"/>
      <c r="HQR11" s="63"/>
      <c r="HQS11" s="298"/>
      <c r="HQT11" s="299"/>
      <c r="HQU11" s="81"/>
      <c r="HQV11" s="63"/>
      <c r="HQW11" s="298"/>
      <c r="HQX11" s="299"/>
      <c r="HQY11" s="81"/>
      <c r="HQZ11" s="63"/>
      <c r="HRA11" s="298"/>
      <c r="HRB11" s="299"/>
      <c r="HRC11" s="81"/>
      <c r="HRD11" s="63"/>
      <c r="HRE11" s="298"/>
      <c r="HRF11" s="299"/>
      <c r="HRG11" s="81"/>
      <c r="HRH11" s="63"/>
      <c r="HRI11" s="298"/>
      <c r="HRJ11" s="299"/>
      <c r="HRK11" s="81"/>
      <c r="HRL11" s="63"/>
      <c r="HRM11" s="298"/>
      <c r="HRN11" s="299"/>
      <c r="HRO11" s="81"/>
      <c r="HRP11" s="63"/>
      <c r="HRQ11" s="298"/>
      <c r="HRR11" s="299"/>
      <c r="HRS11" s="81"/>
      <c r="HRT11" s="63"/>
      <c r="HRU11" s="298"/>
      <c r="HRV11" s="299"/>
      <c r="HRW11" s="81"/>
      <c r="HRX11" s="63"/>
      <c r="HRY11" s="298"/>
      <c r="HRZ11" s="299"/>
      <c r="HSA11" s="81"/>
      <c r="HSB11" s="63"/>
      <c r="HSC11" s="298"/>
      <c r="HSD11" s="299"/>
      <c r="HSE11" s="81"/>
      <c r="HSF11" s="63"/>
      <c r="HSG11" s="298"/>
      <c r="HSH11" s="299"/>
      <c r="HSI11" s="81"/>
      <c r="HSJ11" s="63"/>
      <c r="HSK11" s="298"/>
      <c r="HSL11" s="299"/>
      <c r="HSM11" s="81"/>
      <c r="HSN11" s="63"/>
      <c r="HSO11" s="298"/>
      <c r="HSP11" s="299"/>
      <c r="HSQ11" s="81"/>
      <c r="HSR11" s="63"/>
      <c r="HSS11" s="298"/>
      <c r="HST11" s="299"/>
      <c r="HSU11" s="81"/>
      <c r="HSV11" s="63"/>
      <c r="HSW11" s="298"/>
      <c r="HSX11" s="299"/>
      <c r="HSY11" s="81"/>
      <c r="HSZ11" s="63"/>
      <c r="HTA11" s="298"/>
      <c r="HTB11" s="299"/>
      <c r="HTC11" s="81"/>
      <c r="HTD11" s="63"/>
      <c r="HTE11" s="298"/>
      <c r="HTF11" s="299"/>
      <c r="HTG11" s="81"/>
      <c r="HTH11" s="63"/>
      <c r="HTI11" s="298"/>
      <c r="HTJ11" s="299"/>
      <c r="HTK11" s="81"/>
      <c r="HTL11" s="63"/>
      <c r="HTM11" s="298"/>
      <c r="HTN11" s="299"/>
      <c r="HTO11" s="81"/>
      <c r="HTP11" s="63"/>
      <c r="HTQ11" s="298"/>
      <c r="HTR11" s="299"/>
      <c r="HTS11" s="81"/>
      <c r="HTT11" s="63"/>
      <c r="HTU11" s="298"/>
      <c r="HTV11" s="299"/>
      <c r="HTW11" s="81"/>
      <c r="HTX11" s="63"/>
      <c r="HTY11" s="298"/>
      <c r="HTZ11" s="299"/>
      <c r="HUA11" s="81"/>
      <c r="HUB11" s="63"/>
      <c r="HUC11" s="298"/>
      <c r="HUD11" s="299"/>
      <c r="HUE11" s="81"/>
      <c r="HUF11" s="63"/>
      <c r="HUG11" s="298"/>
      <c r="HUH11" s="299"/>
      <c r="HUI11" s="81"/>
      <c r="HUJ11" s="63"/>
      <c r="HUK11" s="298"/>
      <c r="HUL11" s="299"/>
      <c r="HUM11" s="81"/>
      <c r="HUN11" s="63"/>
      <c r="HUO11" s="298"/>
      <c r="HUP11" s="299"/>
      <c r="HUQ11" s="81"/>
      <c r="HUR11" s="63"/>
      <c r="HUS11" s="298"/>
      <c r="HUT11" s="299"/>
      <c r="HUU11" s="81"/>
      <c r="HUV11" s="63"/>
      <c r="HUW11" s="298"/>
      <c r="HUX11" s="299"/>
      <c r="HUY11" s="81"/>
      <c r="HUZ11" s="63"/>
      <c r="HVA11" s="298"/>
      <c r="HVB11" s="299"/>
      <c r="HVC11" s="81"/>
      <c r="HVD11" s="63"/>
      <c r="HVE11" s="298"/>
      <c r="HVF11" s="299"/>
      <c r="HVG11" s="81"/>
      <c r="HVH11" s="63"/>
      <c r="HVI11" s="298"/>
      <c r="HVJ11" s="299"/>
      <c r="HVK11" s="81"/>
      <c r="HVL11" s="63"/>
      <c r="HVM11" s="298"/>
      <c r="HVN11" s="299"/>
      <c r="HVO11" s="81"/>
      <c r="HVP11" s="63"/>
      <c r="HVQ11" s="298"/>
      <c r="HVR11" s="299"/>
      <c r="HVS11" s="81"/>
      <c r="HVT11" s="63"/>
      <c r="HVU11" s="298"/>
      <c r="HVV11" s="299"/>
      <c r="HVW11" s="81"/>
      <c r="HVX11" s="63"/>
      <c r="HVY11" s="298"/>
      <c r="HVZ11" s="299"/>
      <c r="HWA11" s="81"/>
      <c r="HWB11" s="63"/>
      <c r="HWC11" s="298"/>
      <c r="HWD11" s="299"/>
      <c r="HWE11" s="81"/>
      <c r="HWF11" s="63"/>
      <c r="HWG11" s="298"/>
      <c r="HWH11" s="299"/>
      <c r="HWI11" s="81"/>
      <c r="HWJ11" s="63"/>
      <c r="HWK11" s="298"/>
      <c r="HWL11" s="299"/>
      <c r="HWM11" s="81"/>
      <c r="HWN11" s="63"/>
      <c r="HWO11" s="298"/>
      <c r="HWP11" s="299"/>
      <c r="HWQ11" s="81"/>
      <c r="HWR11" s="63"/>
      <c r="HWS11" s="298"/>
      <c r="HWT11" s="299"/>
      <c r="HWU11" s="81"/>
      <c r="HWV11" s="63"/>
      <c r="HWW11" s="298"/>
      <c r="HWX11" s="299"/>
      <c r="HWY11" s="81"/>
      <c r="HWZ11" s="63"/>
      <c r="HXA11" s="298"/>
      <c r="HXB11" s="299"/>
      <c r="HXC11" s="81"/>
      <c r="HXD11" s="63"/>
      <c r="HXE11" s="298"/>
      <c r="HXF11" s="299"/>
      <c r="HXG11" s="81"/>
      <c r="HXH11" s="63"/>
      <c r="HXI11" s="298"/>
      <c r="HXJ11" s="299"/>
      <c r="HXK11" s="81"/>
      <c r="HXL11" s="63"/>
      <c r="HXM11" s="298"/>
      <c r="HXN11" s="299"/>
      <c r="HXO11" s="81"/>
      <c r="HXP11" s="63"/>
      <c r="HXQ11" s="298"/>
      <c r="HXR11" s="299"/>
      <c r="HXS11" s="81"/>
      <c r="HXT11" s="63"/>
      <c r="HXU11" s="298"/>
      <c r="HXV11" s="299"/>
      <c r="HXW11" s="81"/>
      <c r="HXX11" s="63"/>
      <c r="HXY11" s="298"/>
      <c r="HXZ11" s="299"/>
      <c r="HYA11" s="81"/>
      <c r="HYB11" s="63"/>
      <c r="HYC11" s="298"/>
      <c r="HYD11" s="299"/>
      <c r="HYE11" s="81"/>
      <c r="HYF11" s="63"/>
      <c r="HYG11" s="298"/>
      <c r="HYH11" s="299"/>
      <c r="HYI11" s="81"/>
      <c r="HYJ11" s="63"/>
      <c r="HYK11" s="298"/>
      <c r="HYL11" s="299"/>
      <c r="HYM11" s="81"/>
      <c r="HYN11" s="63"/>
      <c r="HYO11" s="298"/>
      <c r="HYP11" s="299"/>
      <c r="HYQ11" s="81"/>
      <c r="HYR11" s="63"/>
      <c r="HYS11" s="298"/>
      <c r="HYT11" s="299"/>
      <c r="HYU11" s="81"/>
      <c r="HYV11" s="63"/>
      <c r="HYW11" s="298"/>
      <c r="HYX11" s="299"/>
      <c r="HYY11" s="81"/>
      <c r="HYZ11" s="63"/>
      <c r="HZA11" s="298"/>
      <c r="HZB11" s="299"/>
      <c r="HZC11" s="81"/>
      <c r="HZD11" s="63"/>
      <c r="HZE11" s="298"/>
      <c r="HZF11" s="299"/>
      <c r="HZG11" s="81"/>
      <c r="HZH11" s="63"/>
      <c r="HZI11" s="298"/>
      <c r="HZJ11" s="299"/>
      <c r="HZK11" s="81"/>
      <c r="HZL11" s="63"/>
      <c r="HZM11" s="298"/>
      <c r="HZN11" s="299"/>
      <c r="HZO11" s="81"/>
      <c r="HZP11" s="63"/>
      <c r="HZQ11" s="298"/>
      <c r="HZR11" s="299"/>
      <c r="HZS11" s="81"/>
      <c r="HZT11" s="63"/>
      <c r="HZU11" s="298"/>
      <c r="HZV11" s="299"/>
      <c r="HZW11" s="81"/>
      <c r="HZX11" s="63"/>
      <c r="HZY11" s="298"/>
      <c r="HZZ11" s="299"/>
      <c r="IAA11" s="81"/>
      <c r="IAB11" s="63"/>
      <c r="IAC11" s="298"/>
      <c r="IAD11" s="299"/>
      <c r="IAE11" s="81"/>
      <c r="IAF11" s="63"/>
      <c r="IAG11" s="298"/>
      <c r="IAH11" s="299"/>
      <c r="IAI11" s="81"/>
      <c r="IAJ11" s="63"/>
      <c r="IAK11" s="298"/>
      <c r="IAL11" s="299"/>
      <c r="IAM11" s="81"/>
      <c r="IAN11" s="63"/>
      <c r="IAO11" s="298"/>
      <c r="IAP11" s="299"/>
      <c r="IAQ11" s="81"/>
      <c r="IAR11" s="63"/>
      <c r="IAS11" s="298"/>
      <c r="IAT11" s="299"/>
      <c r="IAU11" s="81"/>
      <c r="IAV11" s="63"/>
      <c r="IAW11" s="298"/>
      <c r="IAX11" s="299"/>
      <c r="IAY11" s="81"/>
      <c r="IAZ11" s="63"/>
      <c r="IBA11" s="298"/>
      <c r="IBB11" s="299"/>
      <c r="IBC11" s="81"/>
      <c r="IBD11" s="63"/>
      <c r="IBE11" s="298"/>
      <c r="IBF11" s="299"/>
      <c r="IBG11" s="81"/>
      <c r="IBH11" s="63"/>
      <c r="IBI11" s="298"/>
      <c r="IBJ11" s="299"/>
      <c r="IBK11" s="81"/>
      <c r="IBL11" s="63"/>
      <c r="IBM11" s="298"/>
      <c r="IBN11" s="299"/>
      <c r="IBO11" s="81"/>
      <c r="IBP11" s="63"/>
      <c r="IBQ11" s="298"/>
      <c r="IBR11" s="299"/>
      <c r="IBS11" s="81"/>
      <c r="IBT11" s="63"/>
      <c r="IBU11" s="298"/>
      <c r="IBV11" s="299"/>
      <c r="IBW11" s="81"/>
      <c r="IBX11" s="63"/>
      <c r="IBY11" s="298"/>
      <c r="IBZ11" s="299"/>
      <c r="ICA11" s="81"/>
      <c r="ICB11" s="63"/>
      <c r="ICC11" s="298"/>
      <c r="ICD11" s="299"/>
      <c r="ICE11" s="81"/>
      <c r="ICF11" s="63"/>
      <c r="ICG11" s="298"/>
      <c r="ICH11" s="299"/>
      <c r="ICI11" s="81"/>
      <c r="ICJ11" s="63"/>
      <c r="ICK11" s="298"/>
      <c r="ICL11" s="299"/>
      <c r="ICM11" s="81"/>
      <c r="ICN11" s="63"/>
      <c r="ICO11" s="298"/>
      <c r="ICP11" s="299"/>
      <c r="ICQ11" s="81"/>
      <c r="ICR11" s="63"/>
      <c r="ICS11" s="298"/>
      <c r="ICT11" s="299"/>
      <c r="ICU11" s="81"/>
      <c r="ICV11" s="63"/>
      <c r="ICW11" s="298"/>
      <c r="ICX11" s="299"/>
      <c r="ICY11" s="81"/>
      <c r="ICZ11" s="63"/>
      <c r="IDA11" s="298"/>
      <c r="IDB11" s="299"/>
      <c r="IDC11" s="81"/>
      <c r="IDD11" s="63"/>
      <c r="IDE11" s="298"/>
      <c r="IDF11" s="299"/>
      <c r="IDG11" s="81"/>
      <c r="IDH11" s="63"/>
      <c r="IDI11" s="298"/>
      <c r="IDJ11" s="299"/>
      <c r="IDK11" s="81"/>
      <c r="IDL11" s="63"/>
      <c r="IDM11" s="298"/>
      <c r="IDN11" s="299"/>
      <c r="IDO11" s="81"/>
      <c r="IDP11" s="63"/>
      <c r="IDQ11" s="298"/>
      <c r="IDR11" s="299"/>
      <c r="IDS11" s="81"/>
      <c r="IDT11" s="63"/>
      <c r="IDU11" s="298"/>
      <c r="IDV11" s="299"/>
      <c r="IDW11" s="81"/>
      <c r="IDX11" s="63"/>
      <c r="IDY11" s="298"/>
      <c r="IDZ11" s="299"/>
      <c r="IEA11" s="81"/>
      <c r="IEB11" s="63"/>
      <c r="IEC11" s="298"/>
      <c r="IED11" s="299"/>
      <c r="IEE11" s="81"/>
      <c r="IEF11" s="63"/>
      <c r="IEG11" s="298"/>
      <c r="IEH11" s="299"/>
      <c r="IEI11" s="81"/>
      <c r="IEJ11" s="63"/>
      <c r="IEK11" s="298"/>
      <c r="IEL11" s="299"/>
      <c r="IEM11" s="81"/>
      <c r="IEN11" s="63"/>
      <c r="IEO11" s="298"/>
      <c r="IEP11" s="299"/>
      <c r="IEQ11" s="81"/>
      <c r="IER11" s="63"/>
      <c r="IES11" s="298"/>
      <c r="IET11" s="299"/>
      <c r="IEU11" s="81"/>
      <c r="IEV11" s="63"/>
      <c r="IEW11" s="298"/>
      <c r="IEX11" s="299"/>
      <c r="IEY11" s="81"/>
      <c r="IEZ11" s="63"/>
      <c r="IFA11" s="298"/>
      <c r="IFB11" s="299"/>
      <c r="IFC11" s="81"/>
      <c r="IFD11" s="63"/>
      <c r="IFE11" s="298"/>
      <c r="IFF11" s="299"/>
      <c r="IFG11" s="81"/>
      <c r="IFH11" s="63"/>
      <c r="IFI11" s="298"/>
      <c r="IFJ11" s="299"/>
      <c r="IFK11" s="81"/>
      <c r="IFL11" s="63"/>
      <c r="IFM11" s="298"/>
      <c r="IFN11" s="299"/>
      <c r="IFO11" s="81"/>
      <c r="IFP11" s="63"/>
      <c r="IFQ11" s="298"/>
      <c r="IFR11" s="299"/>
      <c r="IFS11" s="81"/>
      <c r="IFT11" s="63"/>
      <c r="IFU11" s="298"/>
      <c r="IFV11" s="299"/>
      <c r="IFW11" s="81"/>
      <c r="IFX11" s="63"/>
      <c r="IFY11" s="298"/>
      <c r="IFZ11" s="299"/>
      <c r="IGA11" s="81"/>
      <c r="IGB11" s="63"/>
      <c r="IGC11" s="298"/>
      <c r="IGD11" s="299"/>
      <c r="IGE11" s="81"/>
      <c r="IGF11" s="63"/>
      <c r="IGG11" s="298"/>
      <c r="IGH11" s="299"/>
      <c r="IGI11" s="81"/>
      <c r="IGJ11" s="63"/>
      <c r="IGK11" s="298"/>
      <c r="IGL11" s="299"/>
      <c r="IGM11" s="81"/>
      <c r="IGN11" s="63"/>
      <c r="IGO11" s="298"/>
      <c r="IGP11" s="299"/>
      <c r="IGQ11" s="81"/>
      <c r="IGR11" s="63"/>
      <c r="IGS11" s="298"/>
      <c r="IGT11" s="299"/>
      <c r="IGU11" s="81"/>
      <c r="IGV11" s="63"/>
      <c r="IGW11" s="298"/>
      <c r="IGX11" s="299"/>
      <c r="IGY11" s="81"/>
      <c r="IGZ11" s="63"/>
      <c r="IHA11" s="298"/>
      <c r="IHB11" s="299"/>
      <c r="IHC11" s="81"/>
      <c r="IHD11" s="63"/>
      <c r="IHE11" s="298"/>
      <c r="IHF11" s="299"/>
      <c r="IHG11" s="81"/>
      <c r="IHH11" s="63"/>
      <c r="IHI11" s="298"/>
      <c r="IHJ11" s="299"/>
      <c r="IHK11" s="81"/>
      <c r="IHL11" s="63"/>
      <c r="IHM11" s="298"/>
      <c r="IHN11" s="299"/>
      <c r="IHO11" s="81"/>
      <c r="IHP11" s="63"/>
      <c r="IHQ11" s="298"/>
      <c r="IHR11" s="299"/>
      <c r="IHS11" s="81"/>
      <c r="IHT11" s="63"/>
      <c r="IHU11" s="298"/>
      <c r="IHV11" s="299"/>
      <c r="IHW11" s="81"/>
      <c r="IHX11" s="63"/>
      <c r="IHY11" s="298"/>
      <c r="IHZ11" s="299"/>
      <c r="IIA11" s="81"/>
      <c r="IIB11" s="63"/>
      <c r="IIC11" s="298"/>
      <c r="IID11" s="299"/>
      <c r="IIE11" s="81"/>
      <c r="IIF11" s="63"/>
      <c r="IIG11" s="298"/>
      <c r="IIH11" s="299"/>
      <c r="III11" s="81"/>
      <c r="IIJ11" s="63"/>
      <c r="IIK11" s="298"/>
      <c r="IIL11" s="299"/>
      <c r="IIM11" s="81"/>
      <c r="IIN11" s="63"/>
      <c r="IIO11" s="298"/>
      <c r="IIP11" s="299"/>
      <c r="IIQ11" s="81"/>
      <c r="IIR11" s="63"/>
      <c r="IIS11" s="298"/>
      <c r="IIT11" s="299"/>
      <c r="IIU11" s="81"/>
      <c r="IIV11" s="63"/>
      <c r="IIW11" s="298"/>
      <c r="IIX11" s="299"/>
      <c r="IIY11" s="81"/>
      <c r="IIZ11" s="63"/>
      <c r="IJA11" s="298"/>
      <c r="IJB11" s="299"/>
      <c r="IJC11" s="81"/>
      <c r="IJD11" s="63"/>
      <c r="IJE11" s="298"/>
      <c r="IJF11" s="299"/>
      <c r="IJG11" s="81"/>
      <c r="IJH11" s="63"/>
      <c r="IJI11" s="298"/>
      <c r="IJJ11" s="299"/>
      <c r="IJK11" s="81"/>
      <c r="IJL11" s="63"/>
      <c r="IJM11" s="298"/>
      <c r="IJN11" s="299"/>
      <c r="IJO11" s="81"/>
      <c r="IJP11" s="63"/>
      <c r="IJQ11" s="298"/>
      <c r="IJR11" s="299"/>
      <c r="IJS11" s="81"/>
      <c r="IJT11" s="63"/>
      <c r="IJU11" s="298"/>
      <c r="IJV11" s="299"/>
      <c r="IJW11" s="81"/>
      <c r="IJX11" s="63"/>
      <c r="IJY11" s="298"/>
      <c r="IJZ11" s="299"/>
      <c r="IKA11" s="81"/>
      <c r="IKB11" s="63"/>
      <c r="IKC11" s="298"/>
      <c r="IKD11" s="299"/>
      <c r="IKE11" s="81"/>
      <c r="IKF11" s="63"/>
      <c r="IKG11" s="298"/>
      <c r="IKH11" s="299"/>
      <c r="IKI11" s="81"/>
      <c r="IKJ11" s="63"/>
      <c r="IKK11" s="298"/>
      <c r="IKL11" s="299"/>
      <c r="IKM11" s="81"/>
      <c r="IKN11" s="63"/>
      <c r="IKO11" s="298"/>
      <c r="IKP11" s="299"/>
      <c r="IKQ11" s="81"/>
      <c r="IKR11" s="63"/>
      <c r="IKS11" s="298"/>
      <c r="IKT11" s="299"/>
      <c r="IKU11" s="81"/>
      <c r="IKV11" s="63"/>
      <c r="IKW11" s="298"/>
      <c r="IKX11" s="299"/>
      <c r="IKY11" s="81"/>
      <c r="IKZ11" s="63"/>
      <c r="ILA11" s="298"/>
      <c r="ILB11" s="299"/>
      <c r="ILC11" s="81"/>
      <c r="ILD11" s="63"/>
      <c r="ILE11" s="298"/>
      <c r="ILF11" s="299"/>
      <c r="ILG11" s="81"/>
      <c r="ILH11" s="63"/>
      <c r="ILI11" s="298"/>
      <c r="ILJ11" s="299"/>
      <c r="ILK11" s="81"/>
      <c r="ILL11" s="63"/>
      <c r="ILM11" s="298"/>
      <c r="ILN11" s="299"/>
      <c r="ILO11" s="81"/>
      <c r="ILP11" s="63"/>
      <c r="ILQ11" s="298"/>
      <c r="ILR11" s="299"/>
      <c r="ILS11" s="81"/>
      <c r="ILT11" s="63"/>
      <c r="ILU11" s="298"/>
      <c r="ILV11" s="299"/>
      <c r="ILW11" s="81"/>
      <c r="ILX11" s="63"/>
      <c r="ILY11" s="298"/>
      <c r="ILZ11" s="299"/>
      <c r="IMA11" s="81"/>
      <c r="IMB11" s="63"/>
      <c r="IMC11" s="298"/>
      <c r="IMD11" s="299"/>
      <c r="IME11" s="81"/>
      <c r="IMF11" s="63"/>
      <c r="IMG11" s="298"/>
      <c r="IMH11" s="299"/>
      <c r="IMI11" s="81"/>
      <c r="IMJ11" s="63"/>
      <c r="IMK11" s="298"/>
      <c r="IML11" s="299"/>
      <c r="IMM11" s="81"/>
      <c r="IMN11" s="63"/>
      <c r="IMO11" s="298"/>
      <c r="IMP11" s="299"/>
      <c r="IMQ11" s="81"/>
      <c r="IMR11" s="63"/>
      <c r="IMS11" s="298"/>
      <c r="IMT11" s="299"/>
      <c r="IMU11" s="81"/>
      <c r="IMV11" s="63"/>
      <c r="IMW11" s="298"/>
      <c r="IMX11" s="299"/>
      <c r="IMY11" s="81"/>
      <c r="IMZ11" s="63"/>
      <c r="INA11" s="298"/>
      <c r="INB11" s="299"/>
      <c r="INC11" s="81"/>
      <c r="IND11" s="63"/>
      <c r="INE11" s="298"/>
      <c r="INF11" s="299"/>
      <c r="ING11" s="81"/>
      <c r="INH11" s="63"/>
      <c r="INI11" s="298"/>
      <c r="INJ11" s="299"/>
      <c r="INK11" s="81"/>
      <c r="INL11" s="63"/>
      <c r="INM11" s="298"/>
      <c r="INN11" s="299"/>
      <c r="INO11" s="81"/>
      <c r="INP11" s="63"/>
      <c r="INQ11" s="298"/>
      <c r="INR11" s="299"/>
      <c r="INS11" s="81"/>
      <c r="INT11" s="63"/>
      <c r="INU11" s="298"/>
      <c r="INV11" s="299"/>
      <c r="INW11" s="81"/>
      <c r="INX11" s="63"/>
      <c r="INY11" s="298"/>
      <c r="INZ11" s="299"/>
      <c r="IOA11" s="81"/>
      <c r="IOB11" s="63"/>
      <c r="IOC11" s="298"/>
      <c r="IOD11" s="299"/>
      <c r="IOE11" s="81"/>
      <c r="IOF11" s="63"/>
      <c r="IOG11" s="298"/>
      <c r="IOH11" s="299"/>
      <c r="IOI11" s="81"/>
      <c r="IOJ11" s="63"/>
      <c r="IOK11" s="298"/>
      <c r="IOL11" s="299"/>
      <c r="IOM11" s="81"/>
      <c r="ION11" s="63"/>
      <c r="IOO11" s="298"/>
      <c r="IOP11" s="299"/>
      <c r="IOQ11" s="81"/>
      <c r="IOR11" s="63"/>
      <c r="IOS11" s="298"/>
      <c r="IOT11" s="299"/>
      <c r="IOU11" s="81"/>
      <c r="IOV11" s="63"/>
      <c r="IOW11" s="298"/>
      <c r="IOX11" s="299"/>
      <c r="IOY11" s="81"/>
      <c r="IOZ11" s="63"/>
      <c r="IPA11" s="298"/>
      <c r="IPB11" s="299"/>
      <c r="IPC11" s="81"/>
      <c r="IPD11" s="63"/>
      <c r="IPE11" s="298"/>
      <c r="IPF11" s="299"/>
      <c r="IPG11" s="81"/>
      <c r="IPH11" s="63"/>
      <c r="IPI11" s="298"/>
      <c r="IPJ11" s="299"/>
      <c r="IPK11" s="81"/>
      <c r="IPL11" s="63"/>
      <c r="IPM11" s="298"/>
      <c r="IPN11" s="299"/>
      <c r="IPO11" s="81"/>
      <c r="IPP11" s="63"/>
      <c r="IPQ11" s="298"/>
      <c r="IPR11" s="299"/>
      <c r="IPS11" s="81"/>
      <c r="IPT11" s="63"/>
      <c r="IPU11" s="298"/>
      <c r="IPV11" s="299"/>
      <c r="IPW11" s="81"/>
      <c r="IPX11" s="63"/>
      <c r="IPY11" s="298"/>
      <c r="IPZ11" s="299"/>
      <c r="IQA11" s="81"/>
      <c r="IQB11" s="63"/>
      <c r="IQC11" s="298"/>
      <c r="IQD11" s="299"/>
      <c r="IQE11" s="81"/>
      <c r="IQF11" s="63"/>
      <c r="IQG11" s="298"/>
      <c r="IQH11" s="299"/>
      <c r="IQI11" s="81"/>
      <c r="IQJ11" s="63"/>
      <c r="IQK11" s="298"/>
      <c r="IQL11" s="299"/>
      <c r="IQM11" s="81"/>
      <c r="IQN11" s="63"/>
      <c r="IQO11" s="298"/>
      <c r="IQP11" s="299"/>
      <c r="IQQ11" s="81"/>
      <c r="IQR11" s="63"/>
      <c r="IQS11" s="298"/>
      <c r="IQT11" s="299"/>
      <c r="IQU11" s="81"/>
      <c r="IQV11" s="63"/>
      <c r="IQW11" s="298"/>
      <c r="IQX11" s="299"/>
      <c r="IQY11" s="81"/>
      <c r="IQZ11" s="63"/>
      <c r="IRA11" s="298"/>
      <c r="IRB11" s="299"/>
      <c r="IRC11" s="81"/>
      <c r="IRD11" s="63"/>
      <c r="IRE11" s="298"/>
      <c r="IRF11" s="299"/>
      <c r="IRG11" s="81"/>
      <c r="IRH11" s="63"/>
      <c r="IRI11" s="298"/>
      <c r="IRJ11" s="299"/>
      <c r="IRK11" s="81"/>
      <c r="IRL11" s="63"/>
      <c r="IRM11" s="298"/>
      <c r="IRN11" s="299"/>
      <c r="IRO11" s="81"/>
      <c r="IRP11" s="63"/>
      <c r="IRQ11" s="298"/>
      <c r="IRR11" s="299"/>
      <c r="IRS11" s="81"/>
      <c r="IRT11" s="63"/>
      <c r="IRU11" s="298"/>
      <c r="IRV11" s="299"/>
      <c r="IRW11" s="81"/>
      <c r="IRX11" s="63"/>
      <c r="IRY11" s="298"/>
      <c r="IRZ11" s="299"/>
      <c r="ISA11" s="81"/>
      <c r="ISB11" s="63"/>
      <c r="ISC11" s="298"/>
      <c r="ISD11" s="299"/>
      <c r="ISE11" s="81"/>
      <c r="ISF11" s="63"/>
      <c r="ISG11" s="298"/>
      <c r="ISH11" s="299"/>
      <c r="ISI11" s="81"/>
      <c r="ISJ11" s="63"/>
      <c r="ISK11" s="298"/>
      <c r="ISL11" s="299"/>
      <c r="ISM11" s="81"/>
      <c r="ISN11" s="63"/>
      <c r="ISO11" s="298"/>
      <c r="ISP11" s="299"/>
      <c r="ISQ11" s="81"/>
      <c r="ISR11" s="63"/>
      <c r="ISS11" s="298"/>
      <c r="IST11" s="299"/>
      <c r="ISU11" s="81"/>
      <c r="ISV11" s="63"/>
      <c r="ISW11" s="298"/>
      <c r="ISX11" s="299"/>
      <c r="ISY11" s="81"/>
      <c r="ISZ11" s="63"/>
      <c r="ITA11" s="298"/>
      <c r="ITB11" s="299"/>
      <c r="ITC11" s="81"/>
      <c r="ITD11" s="63"/>
      <c r="ITE11" s="298"/>
      <c r="ITF11" s="299"/>
      <c r="ITG11" s="81"/>
      <c r="ITH11" s="63"/>
      <c r="ITI11" s="298"/>
      <c r="ITJ11" s="299"/>
      <c r="ITK11" s="81"/>
      <c r="ITL11" s="63"/>
      <c r="ITM11" s="298"/>
      <c r="ITN11" s="299"/>
      <c r="ITO11" s="81"/>
      <c r="ITP11" s="63"/>
      <c r="ITQ11" s="298"/>
      <c r="ITR11" s="299"/>
      <c r="ITS11" s="81"/>
      <c r="ITT11" s="63"/>
      <c r="ITU11" s="298"/>
      <c r="ITV11" s="299"/>
      <c r="ITW11" s="81"/>
      <c r="ITX11" s="63"/>
      <c r="ITY11" s="298"/>
      <c r="ITZ11" s="299"/>
      <c r="IUA11" s="81"/>
      <c r="IUB11" s="63"/>
      <c r="IUC11" s="298"/>
      <c r="IUD11" s="299"/>
      <c r="IUE11" s="81"/>
      <c r="IUF11" s="63"/>
      <c r="IUG11" s="298"/>
      <c r="IUH11" s="299"/>
      <c r="IUI11" s="81"/>
      <c r="IUJ11" s="63"/>
      <c r="IUK11" s="298"/>
      <c r="IUL11" s="299"/>
      <c r="IUM11" s="81"/>
      <c r="IUN11" s="63"/>
      <c r="IUO11" s="298"/>
      <c r="IUP11" s="299"/>
      <c r="IUQ11" s="81"/>
      <c r="IUR11" s="63"/>
      <c r="IUS11" s="298"/>
      <c r="IUT11" s="299"/>
      <c r="IUU11" s="81"/>
      <c r="IUV11" s="63"/>
      <c r="IUW11" s="298"/>
      <c r="IUX11" s="299"/>
      <c r="IUY11" s="81"/>
      <c r="IUZ11" s="63"/>
      <c r="IVA11" s="298"/>
      <c r="IVB11" s="299"/>
      <c r="IVC11" s="81"/>
      <c r="IVD11" s="63"/>
      <c r="IVE11" s="298"/>
      <c r="IVF11" s="299"/>
      <c r="IVG11" s="81"/>
      <c r="IVH11" s="63"/>
      <c r="IVI11" s="298"/>
      <c r="IVJ11" s="299"/>
      <c r="IVK11" s="81"/>
      <c r="IVL11" s="63"/>
      <c r="IVM11" s="298"/>
      <c r="IVN11" s="299"/>
      <c r="IVO11" s="81"/>
      <c r="IVP11" s="63"/>
      <c r="IVQ11" s="298"/>
      <c r="IVR11" s="299"/>
      <c r="IVS11" s="81"/>
      <c r="IVT11" s="63"/>
      <c r="IVU11" s="298"/>
      <c r="IVV11" s="299"/>
      <c r="IVW11" s="81"/>
      <c r="IVX11" s="63"/>
      <c r="IVY11" s="298"/>
      <c r="IVZ11" s="299"/>
      <c r="IWA11" s="81"/>
      <c r="IWB11" s="63"/>
      <c r="IWC11" s="298"/>
      <c r="IWD11" s="299"/>
      <c r="IWE11" s="81"/>
      <c r="IWF11" s="63"/>
      <c r="IWG11" s="298"/>
      <c r="IWH11" s="299"/>
      <c r="IWI11" s="81"/>
      <c r="IWJ11" s="63"/>
      <c r="IWK11" s="298"/>
      <c r="IWL11" s="299"/>
      <c r="IWM11" s="81"/>
      <c r="IWN11" s="63"/>
      <c r="IWO11" s="298"/>
      <c r="IWP11" s="299"/>
      <c r="IWQ11" s="81"/>
      <c r="IWR11" s="63"/>
      <c r="IWS11" s="298"/>
      <c r="IWT11" s="299"/>
      <c r="IWU11" s="81"/>
      <c r="IWV11" s="63"/>
      <c r="IWW11" s="298"/>
      <c r="IWX11" s="299"/>
      <c r="IWY11" s="81"/>
      <c r="IWZ11" s="63"/>
      <c r="IXA11" s="298"/>
      <c r="IXB11" s="299"/>
      <c r="IXC11" s="81"/>
      <c r="IXD11" s="63"/>
      <c r="IXE11" s="298"/>
      <c r="IXF11" s="299"/>
      <c r="IXG11" s="81"/>
      <c r="IXH11" s="63"/>
      <c r="IXI11" s="298"/>
      <c r="IXJ11" s="299"/>
      <c r="IXK11" s="81"/>
      <c r="IXL11" s="63"/>
      <c r="IXM11" s="298"/>
      <c r="IXN11" s="299"/>
      <c r="IXO11" s="81"/>
      <c r="IXP11" s="63"/>
      <c r="IXQ11" s="298"/>
      <c r="IXR11" s="299"/>
      <c r="IXS11" s="81"/>
      <c r="IXT11" s="63"/>
      <c r="IXU11" s="298"/>
      <c r="IXV11" s="299"/>
      <c r="IXW11" s="81"/>
      <c r="IXX11" s="63"/>
      <c r="IXY11" s="298"/>
      <c r="IXZ11" s="299"/>
      <c r="IYA11" s="81"/>
      <c r="IYB11" s="63"/>
      <c r="IYC11" s="298"/>
      <c r="IYD11" s="299"/>
      <c r="IYE11" s="81"/>
      <c r="IYF11" s="63"/>
      <c r="IYG11" s="298"/>
      <c r="IYH11" s="299"/>
      <c r="IYI11" s="81"/>
      <c r="IYJ11" s="63"/>
      <c r="IYK11" s="298"/>
      <c r="IYL11" s="299"/>
      <c r="IYM11" s="81"/>
      <c r="IYN11" s="63"/>
      <c r="IYO11" s="298"/>
      <c r="IYP11" s="299"/>
      <c r="IYQ11" s="81"/>
      <c r="IYR11" s="63"/>
      <c r="IYS11" s="298"/>
      <c r="IYT11" s="299"/>
      <c r="IYU11" s="81"/>
      <c r="IYV11" s="63"/>
      <c r="IYW11" s="298"/>
      <c r="IYX11" s="299"/>
      <c r="IYY11" s="81"/>
      <c r="IYZ11" s="63"/>
      <c r="IZA11" s="298"/>
      <c r="IZB11" s="299"/>
      <c r="IZC11" s="81"/>
      <c r="IZD11" s="63"/>
      <c r="IZE11" s="298"/>
      <c r="IZF11" s="299"/>
      <c r="IZG11" s="81"/>
      <c r="IZH11" s="63"/>
      <c r="IZI11" s="298"/>
      <c r="IZJ11" s="299"/>
      <c r="IZK11" s="81"/>
      <c r="IZL11" s="63"/>
      <c r="IZM11" s="298"/>
      <c r="IZN11" s="299"/>
      <c r="IZO11" s="81"/>
      <c r="IZP11" s="63"/>
      <c r="IZQ11" s="298"/>
      <c r="IZR11" s="299"/>
      <c r="IZS11" s="81"/>
      <c r="IZT11" s="63"/>
      <c r="IZU11" s="298"/>
      <c r="IZV11" s="299"/>
      <c r="IZW11" s="81"/>
      <c r="IZX11" s="63"/>
      <c r="IZY11" s="298"/>
      <c r="IZZ11" s="299"/>
      <c r="JAA11" s="81"/>
      <c r="JAB11" s="63"/>
      <c r="JAC11" s="298"/>
      <c r="JAD11" s="299"/>
      <c r="JAE11" s="81"/>
      <c r="JAF11" s="63"/>
      <c r="JAG11" s="298"/>
      <c r="JAH11" s="299"/>
      <c r="JAI11" s="81"/>
      <c r="JAJ11" s="63"/>
      <c r="JAK11" s="298"/>
      <c r="JAL11" s="299"/>
      <c r="JAM11" s="81"/>
      <c r="JAN11" s="63"/>
      <c r="JAO11" s="298"/>
      <c r="JAP11" s="299"/>
      <c r="JAQ11" s="81"/>
      <c r="JAR11" s="63"/>
      <c r="JAS11" s="298"/>
      <c r="JAT11" s="299"/>
      <c r="JAU11" s="81"/>
      <c r="JAV11" s="63"/>
      <c r="JAW11" s="298"/>
      <c r="JAX11" s="299"/>
      <c r="JAY11" s="81"/>
      <c r="JAZ11" s="63"/>
      <c r="JBA11" s="298"/>
      <c r="JBB11" s="299"/>
      <c r="JBC11" s="81"/>
      <c r="JBD11" s="63"/>
      <c r="JBE11" s="298"/>
      <c r="JBF11" s="299"/>
      <c r="JBG11" s="81"/>
      <c r="JBH11" s="63"/>
      <c r="JBI11" s="298"/>
      <c r="JBJ11" s="299"/>
      <c r="JBK11" s="81"/>
      <c r="JBL11" s="63"/>
      <c r="JBM11" s="298"/>
      <c r="JBN11" s="299"/>
      <c r="JBO11" s="81"/>
      <c r="JBP11" s="63"/>
      <c r="JBQ11" s="298"/>
      <c r="JBR11" s="299"/>
      <c r="JBS11" s="81"/>
      <c r="JBT11" s="63"/>
      <c r="JBU11" s="298"/>
      <c r="JBV11" s="299"/>
      <c r="JBW11" s="81"/>
      <c r="JBX11" s="63"/>
      <c r="JBY11" s="298"/>
      <c r="JBZ11" s="299"/>
      <c r="JCA11" s="81"/>
      <c r="JCB11" s="63"/>
      <c r="JCC11" s="298"/>
      <c r="JCD11" s="299"/>
      <c r="JCE11" s="81"/>
      <c r="JCF11" s="63"/>
      <c r="JCG11" s="298"/>
      <c r="JCH11" s="299"/>
      <c r="JCI11" s="81"/>
      <c r="JCJ11" s="63"/>
      <c r="JCK11" s="298"/>
      <c r="JCL11" s="299"/>
      <c r="JCM11" s="81"/>
      <c r="JCN11" s="63"/>
      <c r="JCO11" s="298"/>
      <c r="JCP11" s="299"/>
      <c r="JCQ11" s="81"/>
      <c r="JCR11" s="63"/>
      <c r="JCS11" s="298"/>
      <c r="JCT11" s="299"/>
      <c r="JCU11" s="81"/>
      <c r="JCV11" s="63"/>
      <c r="JCW11" s="298"/>
      <c r="JCX11" s="299"/>
      <c r="JCY11" s="81"/>
      <c r="JCZ11" s="63"/>
      <c r="JDA11" s="298"/>
      <c r="JDB11" s="299"/>
      <c r="JDC11" s="81"/>
      <c r="JDD11" s="63"/>
      <c r="JDE11" s="298"/>
      <c r="JDF11" s="299"/>
      <c r="JDG11" s="81"/>
      <c r="JDH11" s="63"/>
      <c r="JDI11" s="298"/>
      <c r="JDJ11" s="299"/>
      <c r="JDK11" s="81"/>
      <c r="JDL11" s="63"/>
      <c r="JDM11" s="298"/>
      <c r="JDN11" s="299"/>
      <c r="JDO11" s="81"/>
      <c r="JDP11" s="63"/>
      <c r="JDQ11" s="298"/>
      <c r="JDR11" s="299"/>
      <c r="JDS11" s="81"/>
      <c r="JDT11" s="63"/>
      <c r="JDU11" s="298"/>
      <c r="JDV11" s="299"/>
      <c r="JDW11" s="81"/>
      <c r="JDX11" s="63"/>
      <c r="JDY11" s="298"/>
      <c r="JDZ11" s="299"/>
      <c r="JEA11" s="81"/>
      <c r="JEB11" s="63"/>
      <c r="JEC11" s="298"/>
      <c r="JED11" s="299"/>
      <c r="JEE11" s="81"/>
      <c r="JEF11" s="63"/>
      <c r="JEG11" s="298"/>
      <c r="JEH11" s="299"/>
      <c r="JEI11" s="81"/>
      <c r="JEJ11" s="63"/>
      <c r="JEK11" s="298"/>
      <c r="JEL11" s="299"/>
      <c r="JEM11" s="81"/>
      <c r="JEN11" s="63"/>
      <c r="JEO11" s="298"/>
      <c r="JEP11" s="299"/>
      <c r="JEQ11" s="81"/>
      <c r="JER11" s="63"/>
      <c r="JES11" s="298"/>
      <c r="JET11" s="299"/>
      <c r="JEU11" s="81"/>
      <c r="JEV11" s="63"/>
      <c r="JEW11" s="298"/>
      <c r="JEX11" s="299"/>
      <c r="JEY11" s="81"/>
      <c r="JEZ11" s="63"/>
      <c r="JFA11" s="298"/>
      <c r="JFB11" s="299"/>
      <c r="JFC11" s="81"/>
      <c r="JFD11" s="63"/>
      <c r="JFE11" s="298"/>
      <c r="JFF11" s="299"/>
      <c r="JFG11" s="81"/>
      <c r="JFH11" s="63"/>
      <c r="JFI11" s="298"/>
      <c r="JFJ11" s="299"/>
      <c r="JFK11" s="81"/>
      <c r="JFL11" s="63"/>
      <c r="JFM11" s="298"/>
      <c r="JFN11" s="299"/>
      <c r="JFO11" s="81"/>
      <c r="JFP11" s="63"/>
      <c r="JFQ11" s="298"/>
      <c r="JFR11" s="299"/>
      <c r="JFS11" s="81"/>
      <c r="JFT11" s="63"/>
      <c r="JFU11" s="298"/>
      <c r="JFV11" s="299"/>
      <c r="JFW11" s="81"/>
      <c r="JFX11" s="63"/>
      <c r="JFY11" s="298"/>
      <c r="JFZ11" s="299"/>
      <c r="JGA11" s="81"/>
      <c r="JGB11" s="63"/>
      <c r="JGC11" s="298"/>
      <c r="JGD11" s="299"/>
      <c r="JGE11" s="81"/>
      <c r="JGF11" s="63"/>
      <c r="JGG11" s="298"/>
      <c r="JGH11" s="299"/>
      <c r="JGI11" s="81"/>
      <c r="JGJ11" s="63"/>
      <c r="JGK11" s="298"/>
      <c r="JGL11" s="299"/>
      <c r="JGM11" s="81"/>
      <c r="JGN11" s="63"/>
      <c r="JGO11" s="298"/>
      <c r="JGP11" s="299"/>
      <c r="JGQ11" s="81"/>
      <c r="JGR11" s="63"/>
      <c r="JGS11" s="298"/>
      <c r="JGT11" s="299"/>
      <c r="JGU11" s="81"/>
      <c r="JGV11" s="63"/>
      <c r="JGW11" s="298"/>
      <c r="JGX11" s="299"/>
      <c r="JGY11" s="81"/>
      <c r="JGZ11" s="63"/>
      <c r="JHA11" s="298"/>
      <c r="JHB11" s="299"/>
      <c r="JHC11" s="81"/>
      <c r="JHD11" s="63"/>
      <c r="JHE11" s="298"/>
      <c r="JHF11" s="299"/>
      <c r="JHG11" s="81"/>
      <c r="JHH11" s="63"/>
      <c r="JHI11" s="298"/>
      <c r="JHJ11" s="299"/>
      <c r="JHK11" s="81"/>
      <c r="JHL11" s="63"/>
      <c r="JHM11" s="298"/>
      <c r="JHN11" s="299"/>
      <c r="JHO11" s="81"/>
      <c r="JHP11" s="63"/>
      <c r="JHQ11" s="298"/>
      <c r="JHR11" s="299"/>
      <c r="JHS11" s="81"/>
      <c r="JHT11" s="63"/>
      <c r="JHU11" s="298"/>
      <c r="JHV11" s="299"/>
      <c r="JHW11" s="81"/>
      <c r="JHX11" s="63"/>
      <c r="JHY11" s="298"/>
      <c r="JHZ11" s="299"/>
      <c r="JIA11" s="81"/>
      <c r="JIB11" s="63"/>
      <c r="JIC11" s="298"/>
      <c r="JID11" s="299"/>
      <c r="JIE11" s="81"/>
      <c r="JIF11" s="63"/>
      <c r="JIG11" s="298"/>
      <c r="JIH11" s="299"/>
      <c r="JII11" s="81"/>
      <c r="JIJ11" s="63"/>
      <c r="JIK11" s="298"/>
      <c r="JIL11" s="299"/>
      <c r="JIM11" s="81"/>
      <c r="JIN11" s="63"/>
      <c r="JIO11" s="298"/>
      <c r="JIP11" s="299"/>
      <c r="JIQ11" s="81"/>
      <c r="JIR11" s="63"/>
      <c r="JIS11" s="298"/>
      <c r="JIT11" s="299"/>
      <c r="JIU11" s="81"/>
      <c r="JIV11" s="63"/>
      <c r="JIW11" s="298"/>
      <c r="JIX11" s="299"/>
      <c r="JIY11" s="81"/>
      <c r="JIZ11" s="63"/>
      <c r="JJA11" s="298"/>
      <c r="JJB11" s="299"/>
      <c r="JJC11" s="81"/>
      <c r="JJD11" s="63"/>
      <c r="JJE11" s="298"/>
      <c r="JJF11" s="299"/>
      <c r="JJG11" s="81"/>
      <c r="JJH11" s="63"/>
      <c r="JJI11" s="298"/>
      <c r="JJJ11" s="299"/>
      <c r="JJK11" s="81"/>
      <c r="JJL11" s="63"/>
      <c r="JJM11" s="298"/>
      <c r="JJN11" s="299"/>
      <c r="JJO11" s="81"/>
      <c r="JJP11" s="63"/>
      <c r="JJQ11" s="298"/>
      <c r="JJR11" s="299"/>
      <c r="JJS11" s="81"/>
      <c r="JJT11" s="63"/>
      <c r="JJU11" s="298"/>
      <c r="JJV11" s="299"/>
      <c r="JJW11" s="81"/>
      <c r="JJX11" s="63"/>
      <c r="JJY11" s="298"/>
      <c r="JJZ11" s="299"/>
      <c r="JKA11" s="81"/>
      <c r="JKB11" s="63"/>
      <c r="JKC11" s="298"/>
      <c r="JKD11" s="299"/>
      <c r="JKE11" s="81"/>
      <c r="JKF11" s="63"/>
      <c r="JKG11" s="298"/>
      <c r="JKH11" s="299"/>
      <c r="JKI11" s="81"/>
      <c r="JKJ11" s="63"/>
      <c r="JKK11" s="298"/>
      <c r="JKL11" s="299"/>
      <c r="JKM11" s="81"/>
      <c r="JKN11" s="63"/>
      <c r="JKO11" s="298"/>
      <c r="JKP11" s="299"/>
      <c r="JKQ11" s="81"/>
      <c r="JKR11" s="63"/>
      <c r="JKS11" s="298"/>
      <c r="JKT11" s="299"/>
      <c r="JKU11" s="81"/>
      <c r="JKV11" s="63"/>
      <c r="JKW11" s="298"/>
      <c r="JKX11" s="299"/>
      <c r="JKY11" s="81"/>
      <c r="JKZ11" s="63"/>
      <c r="JLA11" s="298"/>
      <c r="JLB11" s="299"/>
      <c r="JLC11" s="81"/>
      <c r="JLD11" s="63"/>
      <c r="JLE11" s="298"/>
      <c r="JLF11" s="299"/>
      <c r="JLG11" s="81"/>
      <c r="JLH11" s="63"/>
      <c r="JLI11" s="298"/>
      <c r="JLJ11" s="299"/>
      <c r="JLK11" s="81"/>
      <c r="JLL11" s="63"/>
      <c r="JLM11" s="298"/>
      <c r="JLN11" s="299"/>
      <c r="JLO11" s="81"/>
      <c r="JLP11" s="63"/>
      <c r="JLQ11" s="298"/>
      <c r="JLR11" s="299"/>
      <c r="JLS11" s="81"/>
      <c r="JLT11" s="63"/>
      <c r="JLU11" s="298"/>
      <c r="JLV11" s="299"/>
      <c r="JLW11" s="81"/>
      <c r="JLX11" s="63"/>
      <c r="JLY11" s="298"/>
      <c r="JLZ11" s="299"/>
      <c r="JMA11" s="81"/>
      <c r="JMB11" s="63"/>
      <c r="JMC11" s="298"/>
      <c r="JMD11" s="299"/>
      <c r="JME11" s="81"/>
      <c r="JMF11" s="63"/>
      <c r="JMG11" s="298"/>
      <c r="JMH11" s="299"/>
      <c r="JMI11" s="81"/>
      <c r="JMJ11" s="63"/>
      <c r="JMK11" s="298"/>
      <c r="JML11" s="299"/>
      <c r="JMM11" s="81"/>
      <c r="JMN11" s="63"/>
      <c r="JMO11" s="298"/>
      <c r="JMP11" s="299"/>
      <c r="JMQ11" s="81"/>
      <c r="JMR11" s="63"/>
      <c r="JMS11" s="298"/>
      <c r="JMT11" s="299"/>
      <c r="JMU11" s="81"/>
      <c r="JMV11" s="63"/>
      <c r="JMW11" s="298"/>
      <c r="JMX11" s="299"/>
      <c r="JMY11" s="81"/>
      <c r="JMZ11" s="63"/>
      <c r="JNA11" s="298"/>
      <c r="JNB11" s="299"/>
      <c r="JNC11" s="81"/>
      <c r="JND11" s="63"/>
      <c r="JNE11" s="298"/>
      <c r="JNF11" s="299"/>
      <c r="JNG11" s="81"/>
      <c r="JNH11" s="63"/>
      <c r="JNI11" s="298"/>
      <c r="JNJ11" s="299"/>
      <c r="JNK11" s="81"/>
      <c r="JNL11" s="63"/>
      <c r="JNM11" s="298"/>
      <c r="JNN11" s="299"/>
      <c r="JNO11" s="81"/>
      <c r="JNP11" s="63"/>
      <c r="JNQ11" s="298"/>
      <c r="JNR11" s="299"/>
      <c r="JNS11" s="81"/>
      <c r="JNT11" s="63"/>
      <c r="JNU11" s="298"/>
      <c r="JNV11" s="299"/>
      <c r="JNW11" s="81"/>
      <c r="JNX11" s="63"/>
      <c r="JNY11" s="298"/>
      <c r="JNZ11" s="299"/>
      <c r="JOA11" s="81"/>
      <c r="JOB11" s="63"/>
      <c r="JOC11" s="298"/>
      <c r="JOD11" s="299"/>
      <c r="JOE11" s="81"/>
      <c r="JOF11" s="63"/>
      <c r="JOG11" s="298"/>
      <c r="JOH11" s="299"/>
      <c r="JOI11" s="81"/>
      <c r="JOJ11" s="63"/>
      <c r="JOK11" s="298"/>
      <c r="JOL11" s="299"/>
      <c r="JOM11" s="81"/>
      <c r="JON11" s="63"/>
      <c r="JOO11" s="298"/>
      <c r="JOP11" s="299"/>
      <c r="JOQ11" s="81"/>
      <c r="JOR11" s="63"/>
      <c r="JOS11" s="298"/>
      <c r="JOT11" s="299"/>
      <c r="JOU11" s="81"/>
      <c r="JOV11" s="63"/>
      <c r="JOW11" s="298"/>
      <c r="JOX11" s="299"/>
      <c r="JOY11" s="81"/>
      <c r="JOZ11" s="63"/>
      <c r="JPA11" s="298"/>
      <c r="JPB11" s="299"/>
      <c r="JPC11" s="81"/>
      <c r="JPD11" s="63"/>
      <c r="JPE11" s="298"/>
      <c r="JPF11" s="299"/>
      <c r="JPG11" s="81"/>
      <c r="JPH11" s="63"/>
      <c r="JPI11" s="298"/>
      <c r="JPJ11" s="299"/>
      <c r="JPK11" s="81"/>
      <c r="JPL11" s="63"/>
      <c r="JPM11" s="298"/>
      <c r="JPN11" s="299"/>
      <c r="JPO11" s="81"/>
      <c r="JPP11" s="63"/>
      <c r="JPQ11" s="298"/>
      <c r="JPR11" s="299"/>
      <c r="JPS11" s="81"/>
      <c r="JPT11" s="63"/>
      <c r="JPU11" s="298"/>
      <c r="JPV11" s="299"/>
      <c r="JPW11" s="81"/>
      <c r="JPX11" s="63"/>
      <c r="JPY11" s="298"/>
      <c r="JPZ11" s="299"/>
      <c r="JQA11" s="81"/>
      <c r="JQB11" s="63"/>
      <c r="JQC11" s="298"/>
      <c r="JQD11" s="299"/>
      <c r="JQE11" s="81"/>
      <c r="JQF11" s="63"/>
      <c r="JQG11" s="298"/>
      <c r="JQH11" s="299"/>
      <c r="JQI11" s="81"/>
      <c r="JQJ11" s="63"/>
      <c r="JQK11" s="298"/>
      <c r="JQL11" s="299"/>
      <c r="JQM11" s="81"/>
      <c r="JQN11" s="63"/>
      <c r="JQO11" s="298"/>
      <c r="JQP11" s="299"/>
      <c r="JQQ11" s="81"/>
      <c r="JQR11" s="63"/>
      <c r="JQS11" s="298"/>
      <c r="JQT11" s="299"/>
      <c r="JQU11" s="81"/>
      <c r="JQV11" s="63"/>
      <c r="JQW11" s="298"/>
      <c r="JQX11" s="299"/>
      <c r="JQY11" s="81"/>
      <c r="JQZ11" s="63"/>
      <c r="JRA11" s="298"/>
      <c r="JRB11" s="299"/>
      <c r="JRC11" s="81"/>
      <c r="JRD11" s="63"/>
      <c r="JRE11" s="298"/>
      <c r="JRF11" s="299"/>
      <c r="JRG11" s="81"/>
      <c r="JRH11" s="63"/>
      <c r="JRI11" s="298"/>
      <c r="JRJ11" s="299"/>
      <c r="JRK11" s="81"/>
      <c r="JRL11" s="63"/>
      <c r="JRM11" s="298"/>
      <c r="JRN11" s="299"/>
      <c r="JRO11" s="81"/>
      <c r="JRP11" s="63"/>
      <c r="JRQ11" s="298"/>
      <c r="JRR11" s="299"/>
      <c r="JRS11" s="81"/>
      <c r="JRT11" s="63"/>
      <c r="JRU11" s="298"/>
      <c r="JRV11" s="299"/>
      <c r="JRW11" s="81"/>
      <c r="JRX11" s="63"/>
      <c r="JRY11" s="298"/>
      <c r="JRZ11" s="299"/>
      <c r="JSA11" s="81"/>
      <c r="JSB11" s="63"/>
      <c r="JSC11" s="298"/>
      <c r="JSD11" s="299"/>
      <c r="JSE11" s="81"/>
      <c r="JSF11" s="63"/>
      <c r="JSG11" s="298"/>
      <c r="JSH11" s="299"/>
      <c r="JSI11" s="81"/>
      <c r="JSJ11" s="63"/>
      <c r="JSK11" s="298"/>
      <c r="JSL11" s="299"/>
      <c r="JSM11" s="81"/>
      <c r="JSN11" s="63"/>
      <c r="JSO11" s="298"/>
      <c r="JSP11" s="299"/>
      <c r="JSQ11" s="81"/>
      <c r="JSR11" s="63"/>
      <c r="JSS11" s="298"/>
      <c r="JST11" s="299"/>
      <c r="JSU11" s="81"/>
      <c r="JSV11" s="63"/>
      <c r="JSW11" s="298"/>
      <c r="JSX11" s="299"/>
      <c r="JSY11" s="81"/>
      <c r="JSZ11" s="63"/>
      <c r="JTA11" s="298"/>
      <c r="JTB11" s="299"/>
      <c r="JTC11" s="81"/>
      <c r="JTD11" s="63"/>
      <c r="JTE11" s="298"/>
      <c r="JTF11" s="299"/>
      <c r="JTG11" s="81"/>
      <c r="JTH11" s="63"/>
      <c r="JTI11" s="298"/>
      <c r="JTJ11" s="299"/>
      <c r="JTK11" s="81"/>
      <c r="JTL11" s="63"/>
      <c r="JTM11" s="298"/>
      <c r="JTN11" s="299"/>
      <c r="JTO11" s="81"/>
      <c r="JTP11" s="63"/>
      <c r="JTQ11" s="298"/>
      <c r="JTR11" s="299"/>
      <c r="JTS11" s="81"/>
      <c r="JTT11" s="63"/>
      <c r="JTU11" s="298"/>
      <c r="JTV11" s="299"/>
      <c r="JTW11" s="81"/>
      <c r="JTX11" s="63"/>
      <c r="JTY11" s="298"/>
      <c r="JTZ11" s="299"/>
      <c r="JUA11" s="81"/>
      <c r="JUB11" s="63"/>
      <c r="JUC11" s="298"/>
      <c r="JUD11" s="299"/>
      <c r="JUE11" s="81"/>
      <c r="JUF11" s="63"/>
      <c r="JUG11" s="298"/>
      <c r="JUH11" s="299"/>
      <c r="JUI11" s="81"/>
      <c r="JUJ11" s="63"/>
      <c r="JUK11" s="298"/>
      <c r="JUL11" s="299"/>
      <c r="JUM11" s="81"/>
      <c r="JUN11" s="63"/>
      <c r="JUO11" s="298"/>
      <c r="JUP11" s="299"/>
      <c r="JUQ11" s="81"/>
      <c r="JUR11" s="63"/>
      <c r="JUS11" s="298"/>
      <c r="JUT11" s="299"/>
      <c r="JUU11" s="81"/>
      <c r="JUV11" s="63"/>
      <c r="JUW11" s="298"/>
      <c r="JUX11" s="299"/>
      <c r="JUY11" s="81"/>
      <c r="JUZ11" s="63"/>
      <c r="JVA11" s="298"/>
      <c r="JVB11" s="299"/>
      <c r="JVC11" s="81"/>
      <c r="JVD11" s="63"/>
      <c r="JVE11" s="298"/>
      <c r="JVF11" s="299"/>
      <c r="JVG11" s="81"/>
      <c r="JVH11" s="63"/>
      <c r="JVI11" s="298"/>
      <c r="JVJ11" s="299"/>
      <c r="JVK11" s="81"/>
      <c r="JVL11" s="63"/>
      <c r="JVM11" s="298"/>
      <c r="JVN11" s="299"/>
      <c r="JVO11" s="81"/>
      <c r="JVP11" s="63"/>
      <c r="JVQ11" s="298"/>
      <c r="JVR11" s="299"/>
      <c r="JVS11" s="81"/>
      <c r="JVT11" s="63"/>
      <c r="JVU11" s="298"/>
      <c r="JVV11" s="299"/>
      <c r="JVW11" s="81"/>
      <c r="JVX11" s="63"/>
      <c r="JVY11" s="298"/>
      <c r="JVZ11" s="299"/>
      <c r="JWA11" s="81"/>
      <c r="JWB11" s="63"/>
      <c r="JWC11" s="298"/>
      <c r="JWD11" s="299"/>
      <c r="JWE11" s="81"/>
      <c r="JWF11" s="63"/>
      <c r="JWG11" s="298"/>
      <c r="JWH11" s="299"/>
      <c r="JWI11" s="81"/>
      <c r="JWJ11" s="63"/>
      <c r="JWK11" s="298"/>
      <c r="JWL11" s="299"/>
      <c r="JWM11" s="81"/>
      <c r="JWN11" s="63"/>
      <c r="JWO11" s="298"/>
      <c r="JWP11" s="299"/>
      <c r="JWQ11" s="81"/>
      <c r="JWR11" s="63"/>
      <c r="JWS11" s="298"/>
      <c r="JWT11" s="299"/>
      <c r="JWU11" s="81"/>
      <c r="JWV11" s="63"/>
      <c r="JWW11" s="298"/>
      <c r="JWX11" s="299"/>
      <c r="JWY11" s="81"/>
      <c r="JWZ11" s="63"/>
      <c r="JXA11" s="298"/>
      <c r="JXB11" s="299"/>
      <c r="JXC11" s="81"/>
      <c r="JXD11" s="63"/>
      <c r="JXE11" s="298"/>
      <c r="JXF11" s="299"/>
      <c r="JXG11" s="81"/>
      <c r="JXH11" s="63"/>
      <c r="JXI11" s="298"/>
      <c r="JXJ11" s="299"/>
      <c r="JXK11" s="81"/>
      <c r="JXL11" s="63"/>
      <c r="JXM11" s="298"/>
      <c r="JXN11" s="299"/>
      <c r="JXO11" s="81"/>
      <c r="JXP11" s="63"/>
      <c r="JXQ11" s="298"/>
      <c r="JXR11" s="299"/>
      <c r="JXS11" s="81"/>
      <c r="JXT11" s="63"/>
      <c r="JXU11" s="298"/>
      <c r="JXV11" s="299"/>
      <c r="JXW11" s="81"/>
      <c r="JXX11" s="63"/>
      <c r="JXY11" s="298"/>
      <c r="JXZ11" s="299"/>
      <c r="JYA11" s="81"/>
      <c r="JYB11" s="63"/>
      <c r="JYC11" s="298"/>
      <c r="JYD11" s="299"/>
      <c r="JYE11" s="81"/>
      <c r="JYF11" s="63"/>
      <c r="JYG11" s="298"/>
      <c r="JYH11" s="299"/>
      <c r="JYI11" s="81"/>
      <c r="JYJ11" s="63"/>
      <c r="JYK11" s="298"/>
      <c r="JYL11" s="299"/>
      <c r="JYM11" s="81"/>
      <c r="JYN11" s="63"/>
      <c r="JYO11" s="298"/>
      <c r="JYP11" s="299"/>
      <c r="JYQ11" s="81"/>
      <c r="JYR11" s="63"/>
      <c r="JYS11" s="298"/>
      <c r="JYT11" s="299"/>
      <c r="JYU11" s="81"/>
      <c r="JYV11" s="63"/>
      <c r="JYW11" s="298"/>
      <c r="JYX11" s="299"/>
      <c r="JYY11" s="81"/>
      <c r="JYZ11" s="63"/>
      <c r="JZA11" s="298"/>
      <c r="JZB11" s="299"/>
      <c r="JZC11" s="81"/>
      <c r="JZD11" s="63"/>
      <c r="JZE11" s="298"/>
      <c r="JZF11" s="299"/>
      <c r="JZG11" s="81"/>
      <c r="JZH11" s="63"/>
      <c r="JZI11" s="298"/>
      <c r="JZJ11" s="299"/>
      <c r="JZK11" s="81"/>
      <c r="JZL11" s="63"/>
      <c r="JZM11" s="298"/>
      <c r="JZN11" s="299"/>
      <c r="JZO11" s="81"/>
      <c r="JZP11" s="63"/>
      <c r="JZQ11" s="298"/>
      <c r="JZR11" s="299"/>
      <c r="JZS11" s="81"/>
      <c r="JZT11" s="63"/>
      <c r="JZU11" s="298"/>
      <c r="JZV11" s="299"/>
      <c r="JZW11" s="81"/>
      <c r="JZX11" s="63"/>
      <c r="JZY11" s="298"/>
      <c r="JZZ11" s="299"/>
      <c r="KAA11" s="81"/>
      <c r="KAB11" s="63"/>
      <c r="KAC11" s="298"/>
      <c r="KAD11" s="299"/>
      <c r="KAE11" s="81"/>
      <c r="KAF11" s="63"/>
      <c r="KAG11" s="298"/>
      <c r="KAH11" s="299"/>
      <c r="KAI11" s="81"/>
      <c r="KAJ11" s="63"/>
      <c r="KAK11" s="298"/>
      <c r="KAL11" s="299"/>
      <c r="KAM11" s="81"/>
      <c r="KAN11" s="63"/>
      <c r="KAO11" s="298"/>
      <c r="KAP11" s="299"/>
      <c r="KAQ11" s="81"/>
      <c r="KAR11" s="63"/>
      <c r="KAS11" s="298"/>
      <c r="KAT11" s="299"/>
      <c r="KAU11" s="81"/>
      <c r="KAV11" s="63"/>
      <c r="KAW11" s="298"/>
      <c r="KAX11" s="299"/>
      <c r="KAY11" s="81"/>
      <c r="KAZ11" s="63"/>
      <c r="KBA11" s="298"/>
      <c r="KBB11" s="299"/>
      <c r="KBC11" s="81"/>
      <c r="KBD11" s="63"/>
      <c r="KBE11" s="298"/>
      <c r="KBF11" s="299"/>
      <c r="KBG11" s="81"/>
      <c r="KBH11" s="63"/>
      <c r="KBI11" s="298"/>
      <c r="KBJ11" s="299"/>
      <c r="KBK11" s="81"/>
      <c r="KBL11" s="63"/>
      <c r="KBM11" s="298"/>
      <c r="KBN11" s="299"/>
      <c r="KBO11" s="81"/>
      <c r="KBP11" s="63"/>
      <c r="KBQ11" s="298"/>
      <c r="KBR11" s="299"/>
      <c r="KBS11" s="81"/>
      <c r="KBT11" s="63"/>
      <c r="KBU11" s="298"/>
      <c r="KBV11" s="299"/>
      <c r="KBW11" s="81"/>
      <c r="KBX11" s="63"/>
      <c r="KBY11" s="298"/>
      <c r="KBZ11" s="299"/>
      <c r="KCA11" s="81"/>
      <c r="KCB11" s="63"/>
      <c r="KCC11" s="298"/>
      <c r="KCD11" s="299"/>
      <c r="KCE11" s="81"/>
      <c r="KCF11" s="63"/>
      <c r="KCG11" s="298"/>
      <c r="KCH11" s="299"/>
      <c r="KCI11" s="81"/>
      <c r="KCJ11" s="63"/>
      <c r="KCK11" s="298"/>
      <c r="KCL11" s="299"/>
      <c r="KCM11" s="81"/>
      <c r="KCN11" s="63"/>
      <c r="KCO11" s="298"/>
      <c r="KCP11" s="299"/>
      <c r="KCQ11" s="81"/>
      <c r="KCR11" s="63"/>
      <c r="KCS11" s="298"/>
      <c r="KCT11" s="299"/>
      <c r="KCU11" s="81"/>
      <c r="KCV11" s="63"/>
      <c r="KCW11" s="298"/>
      <c r="KCX11" s="299"/>
      <c r="KCY11" s="81"/>
      <c r="KCZ11" s="63"/>
      <c r="KDA11" s="298"/>
      <c r="KDB11" s="299"/>
      <c r="KDC11" s="81"/>
      <c r="KDD11" s="63"/>
      <c r="KDE11" s="298"/>
      <c r="KDF11" s="299"/>
      <c r="KDG11" s="81"/>
      <c r="KDH11" s="63"/>
      <c r="KDI11" s="298"/>
      <c r="KDJ11" s="299"/>
      <c r="KDK11" s="81"/>
      <c r="KDL11" s="63"/>
      <c r="KDM11" s="298"/>
      <c r="KDN11" s="299"/>
      <c r="KDO11" s="81"/>
      <c r="KDP11" s="63"/>
      <c r="KDQ11" s="298"/>
      <c r="KDR11" s="299"/>
      <c r="KDS11" s="81"/>
      <c r="KDT11" s="63"/>
      <c r="KDU11" s="298"/>
      <c r="KDV11" s="299"/>
      <c r="KDW11" s="81"/>
      <c r="KDX11" s="63"/>
      <c r="KDY11" s="298"/>
      <c r="KDZ11" s="299"/>
      <c r="KEA11" s="81"/>
      <c r="KEB11" s="63"/>
      <c r="KEC11" s="298"/>
      <c r="KED11" s="299"/>
      <c r="KEE11" s="81"/>
      <c r="KEF11" s="63"/>
      <c r="KEG11" s="298"/>
      <c r="KEH11" s="299"/>
      <c r="KEI11" s="81"/>
      <c r="KEJ11" s="63"/>
      <c r="KEK11" s="298"/>
      <c r="KEL11" s="299"/>
      <c r="KEM11" s="81"/>
      <c r="KEN11" s="63"/>
      <c r="KEO11" s="298"/>
      <c r="KEP11" s="299"/>
      <c r="KEQ11" s="81"/>
      <c r="KER11" s="63"/>
      <c r="KES11" s="298"/>
      <c r="KET11" s="299"/>
      <c r="KEU11" s="81"/>
      <c r="KEV11" s="63"/>
      <c r="KEW11" s="298"/>
      <c r="KEX11" s="299"/>
      <c r="KEY11" s="81"/>
      <c r="KEZ11" s="63"/>
      <c r="KFA11" s="298"/>
      <c r="KFB11" s="299"/>
      <c r="KFC11" s="81"/>
      <c r="KFD11" s="63"/>
      <c r="KFE11" s="298"/>
      <c r="KFF11" s="299"/>
      <c r="KFG11" s="81"/>
      <c r="KFH11" s="63"/>
      <c r="KFI11" s="298"/>
      <c r="KFJ11" s="299"/>
      <c r="KFK11" s="81"/>
      <c r="KFL11" s="63"/>
      <c r="KFM11" s="298"/>
      <c r="KFN11" s="299"/>
      <c r="KFO11" s="81"/>
      <c r="KFP11" s="63"/>
      <c r="KFQ11" s="298"/>
      <c r="KFR11" s="299"/>
      <c r="KFS11" s="81"/>
      <c r="KFT11" s="63"/>
      <c r="KFU11" s="298"/>
      <c r="KFV11" s="299"/>
      <c r="KFW11" s="81"/>
      <c r="KFX11" s="63"/>
      <c r="KFY11" s="298"/>
      <c r="KFZ11" s="299"/>
      <c r="KGA11" s="81"/>
      <c r="KGB11" s="63"/>
      <c r="KGC11" s="298"/>
      <c r="KGD11" s="299"/>
      <c r="KGE11" s="81"/>
      <c r="KGF11" s="63"/>
      <c r="KGG11" s="298"/>
      <c r="KGH11" s="299"/>
      <c r="KGI11" s="81"/>
      <c r="KGJ11" s="63"/>
      <c r="KGK11" s="298"/>
      <c r="KGL11" s="299"/>
      <c r="KGM11" s="81"/>
      <c r="KGN11" s="63"/>
      <c r="KGO11" s="298"/>
      <c r="KGP11" s="299"/>
      <c r="KGQ11" s="81"/>
      <c r="KGR11" s="63"/>
      <c r="KGS11" s="298"/>
      <c r="KGT11" s="299"/>
      <c r="KGU11" s="81"/>
      <c r="KGV11" s="63"/>
      <c r="KGW11" s="298"/>
      <c r="KGX11" s="299"/>
      <c r="KGY11" s="81"/>
      <c r="KGZ11" s="63"/>
      <c r="KHA11" s="298"/>
      <c r="KHB11" s="299"/>
      <c r="KHC11" s="81"/>
      <c r="KHD11" s="63"/>
      <c r="KHE11" s="298"/>
      <c r="KHF11" s="299"/>
      <c r="KHG11" s="81"/>
      <c r="KHH11" s="63"/>
      <c r="KHI11" s="298"/>
      <c r="KHJ11" s="299"/>
      <c r="KHK11" s="81"/>
      <c r="KHL11" s="63"/>
      <c r="KHM11" s="298"/>
      <c r="KHN11" s="299"/>
      <c r="KHO11" s="81"/>
      <c r="KHP11" s="63"/>
      <c r="KHQ11" s="298"/>
      <c r="KHR11" s="299"/>
      <c r="KHS11" s="81"/>
      <c r="KHT11" s="63"/>
      <c r="KHU11" s="298"/>
      <c r="KHV11" s="299"/>
      <c r="KHW11" s="81"/>
      <c r="KHX11" s="63"/>
      <c r="KHY11" s="298"/>
      <c r="KHZ11" s="299"/>
      <c r="KIA11" s="81"/>
      <c r="KIB11" s="63"/>
      <c r="KIC11" s="298"/>
      <c r="KID11" s="299"/>
      <c r="KIE11" s="81"/>
      <c r="KIF11" s="63"/>
      <c r="KIG11" s="298"/>
      <c r="KIH11" s="299"/>
      <c r="KII11" s="81"/>
      <c r="KIJ11" s="63"/>
      <c r="KIK11" s="298"/>
      <c r="KIL11" s="299"/>
      <c r="KIM11" s="81"/>
      <c r="KIN11" s="63"/>
      <c r="KIO11" s="298"/>
      <c r="KIP11" s="299"/>
      <c r="KIQ11" s="81"/>
      <c r="KIR11" s="63"/>
      <c r="KIS11" s="298"/>
      <c r="KIT11" s="299"/>
      <c r="KIU11" s="81"/>
      <c r="KIV11" s="63"/>
      <c r="KIW11" s="298"/>
      <c r="KIX11" s="299"/>
      <c r="KIY11" s="81"/>
      <c r="KIZ11" s="63"/>
      <c r="KJA11" s="298"/>
      <c r="KJB11" s="299"/>
      <c r="KJC11" s="81"/>
      <c r="KJD11" s="63"/>
      <c r="KJE11" s="298"/>
      <c r="KJF11" s="299"/>
      <c r="KJG11" s="81"/>
      <c r="KJH11" s="63"/>
      <c r="KJI11" s="298"/>
      <c r="KJJ11" s="299"/>
      <c r="KJK11" s="81"/>
      <c r="KJL11" s="63"/>
      <c r="KJM11" s="298"/>
      <c r="KJN11" s="299"/>
      <c r="KJO11" s="81"/>
      <c r="KJP11" s="63"/>
      <c r="KJQ11" s="298"/>
      <c r="KJR11" s="299"/>
      <c r="KJS11" s="81"/>
      <c r="KJT11" s="63"/>
      <c r="KJU11" s="298"/>
      <c r="KJV11" s="299"/>
      <c r="KJW11" s="81"/>
      <c r="KJX11" s="63"/>
      <c r="KJY11" s="298"/>
      <c r="KJZ11" s="299"/>
      <c r="KKA11" s="81"/>
      <c r="KKB11" s="63"/>
      <c r="KKC11" s="298"/>
      <c r="KKD11" s="299"/>
      <c r="KKE11" s="81"/>
      <c r="KKF11" s="63"/>
      <c r="KKG11" s="298"/>
      <c r="KKH11" s="299"/>
      <c r="KKI11" s="81"/>
      <c r="KKJ11" s="63"/>
      <c r="KKK11" s="298"/>
      <c r="KKL11" s="299"/>
      <c r="KKM11" s="81"/>
      <c r="KKN11" s="63"/>
      <c r="KKO11" s="298"/>
      <c r="KKP11" s="299"/>
      <c r="KKQ11" s="81"/>
      <c r="KKR11" s="63"/>
      <c r="KKS11" s="298"/>
      <c r="KKT11" s="299"/>
      <c r="KKU11" s="81"/>
      <c r="KKV11" s="63"/>
      <c r="KKW11" s="298"/>
      <c r="KKX11" s="299"/>
      <c r="KKY11" s="81"/>
      <c r="KKZ11" s="63"/>
      <c r="KLA11" s="298"/>
      <c r="KLB11" s="299"/>
      <c r="KLC11" s="81"/>
      <c r="KLD11" s="63"/>
      <c r="KLE11" s="298"/>
      <c r="KLF11" s="299"/>
      <c r="KLG11" s="81"/>
      <c r="KLH11" s="63"/>
      <c r="KLI11" s="298"/>
      <c r="KLJ11" s="299"/>
      <c r="KLK11" s="81"/>
      <c r="KLL11" s="63"/>
      <c r="KLM11" s="298"/>
      <c r="KLN11" s="299"/>
      <c r="KLO11" s="81"/>
      <c r="KLP11" s="63"/>
      <c r="KLQ11" s="298"/>
      <c r="KLR11" s="299"/>
      <c r="KLS11" s="81"/>
      <c r="KLT11" s="63"/>
      <c r="KLU11" s="298"/>
      <c r="KLV11" s="299"/>
      <c r="KLW11" s="81"/>
      <c r="KLX11" s="63"/>
      <c r="KLY11" s="298"/>
      <c r="KLZ11" s="299"/>
      <c r="KMA11" s="81"/>
      <c r="KMB11" s="63"/>
      <c r="KMC11" s="298"/>
      <c r="KMD11" s="299"/>
      <c r="KME11" s="81"/>
      <c r="KMF11" s="63"/>
      <c r="KMG11" s="298"/>
      <c r="KMH11" s="299"/>
      <c r="KMI11" s="81"/>
      <c r="KMJ11" s="63"/>
      <c r="KMK11" s="298"/>
      <c r="KML11" s="299"/>
      <c r="KMM11" s="81"/>
      <c r="KMN11" s="63"/>
      <c r="KMO11" s="298"/>
      <c r="KMP11" s="299"/>
      <c r="KMQ11" s="81"/>
      <c r="KMR11" s="63"/>
      <c r="KMS11" s="298"/>
      <c r="KMT11" s="299"/>
      <c r="KMU11" s="81"/>
      <c r="KMV11" s="63"/>
      <c r="KMW11" s="298"/>
      <c r="KMX11" s="299"/>
      <c r="KMY11" s="81"/>
      <c r="KMZ11" s="63"/>
      <c r="KNA11" s="298"/>
      <c r="KNB11" s="299"/>
      <c r="KNC11" s="81"/>
      <c r="KND11" s="63"/>
      <c r="KNE11" s="298"/>
      <c r="KNF11" s="299"/>
      <c r="KNG11" s="81"/>
      <c r="KNH11" s="63"/>
      <c r="KNI11" s="298"/>
      <c r="KNJ11" s="299"/>
      <c r="KNK11" s="81"/>
      <c r="KNL11" s="63"/>
      <c r="KNM11" s="298"/>
      <c r="KNN11" s="299"/>
      <c r="KNO11" s="81"/>
      <c r="KNP11" s="63"/>
      <c r="KNQ11" s="298"/>
      <c r="KNR11" s="299"/>
      <c r="KNS11" s="81"/>
      <c r="KNT11" s="63"/>
      <c r="KNU11" s="298"/>
      <c r="KNV11" s="299"/>
      <c r="KNW11" s="81"/>
      <c r="KNX11" s="63"/>
      <c r="KNY11" s="298"/>
      <c r="KNZ11" s="299"/>
      <c r="KOA11" s="81"/>
      <c r="KOB11" s="63"/>
      <c r="KOC11" s="298"/>
      <c r="KOD11" s="299"/>
      <c r="KOE11" s="81"/>
      <c r="KOF11" s="63"/>
      <c r="KOG11" s="298"/>
      <c r="KOH11" s="299"/>
      <c r="KOI11" s="81"/>
      <c r="KOJ11" s="63"/>
      <c r="KOK11" s="298"/>
      <c r="KOL11" s="299"/>
      <c r="KOM11" s="81"/>
      <c r="KON11" s="63"/>
      <c r="KOO11" s="298"/>
      <c r="KOP11" s="299"/>
      <c r="KOQ11" s="81"/>
      <c r="KOR11" s="63"/>
      <c r="KOS11" s="298"/>
      <c r="KOT11" s="299"/>
      <c r="KOU11" s="81"/>
      <c r="KOV11" s="63"/>
      <c r="KOW11" s="298"/>
      <c r="KOX11" s="299"/>
      <c r="KOY11" s="81"/>
      <c r="KOZ11" s="63"/>
      <c r="KPA11" s="298"/>
      <c r="KPB11" s="299"/>
      <c r="KPC11" s="81"/>
      <c r="KPD11" s="63"/>
      <c r="KPE11" s="298"/>
      <c r="KPF11" s="299"/>
      <c r="KPG11" s="81"/>
      <c r="KPH11" s="63"/>
      <c r="KPI11" s="298"/>
      <c r="KPJ11" s="299"/>
      <c r="KPK11" s="81"/>
      <c r="KPL11" s="63"/>
      <c r="KPM11" s="298"/>
      <c r="KPN11" s="299"/>
      <c r="KPO11" s="81"/>
      <c r="KPP11" s="63"/>
      <c r="KPQ11" s="298"/>
      <c r="KPR11" s="299"/>
      <c r="KPS11" s="81"/>
      <c r="KPT11" s="63"/>
      <c r="KPU11" s="298"/>
      <c r="KPV11" s="299"/>
      <c r="KPW11" s="81"/>
      <c r="KPX11" s="63"/>
      <c r="KPY11" s="298"/>
      <c r="KPZ11" s="299"/>
      <c r="KQA11" s="81"/>
      <c r="KQB11" s="63"/>
      <c r="KQC11" s="298"/>
      <c r="KQD11" s="299"/>
      <c r="KQE11" s="81"/>
      <c r="KQF11" s="63"/>
      <c r="KQG11" s="298"/>
      <c r="KQH11" s="299"/>
      <c r="KQI11" s="81"/>
      <c r="KQJ11" s="63"/>
      <c r="KQK11" s="298"/>
      <c r="KQL11" s="299"/>
      <c r="KQM11" s="81"/>
      <c r="KQN11" s="63"/>
      <c r="KQO11" s="298"/>
      <c r="KQP11" s="299"/>
      <c r="KQQ11" s="81"/>
      <c r="KQR11" s="63"/>
      <c r="KQS11" s="298"/>
      <c r="KQT11" s="299"/>
      <c r="KQU11" s="81"/>
      <c r="KQV11" s="63"/>
      <c r="KQW11" s="298"/>
      <c r="KQX11" s="299"/>
      <c r="KQY11" s="81"/>
      <c r="KQZ11" s="63"/>
      <c r="KRA11" s="298"/>
      <c r="KRB11" s="299"/>
      <c r="KRC11" s="81"/>
      <c r="KRD11" s="63"/>
      <c r="KRE11" s="298"/>
      <c r="KRF11" s="299"/>
      <c r="KRG11" s="81"/>
      <c r="KRH11" s="63"/>
      <c r="KRI11" s="298"/>
      <c r="KRJ11" s="299"/>
      <c r="KRK11" s="81"/>
      <c r="KRL11" s="63"/>
      <c r="KRM11" s="298"/>
      <c r="KRN11" s="299"/>
      <c r="KRO11" s="81"/>
      <c r="KRP11" s="63"/>
      <c r="KRQ11" s="298"/>
      <c r="KRR11" s="299"/>
      <c r="KRS11" s="81"/>
      <c r="KRT11" s="63"/>
      <c r="KRU11" s="298"/>
      <c r="KRV11" s="299"/>
      <c r="KRW11" s="81"/>
      <c r="KRX11" s="63"/>
      <c r="KRY11" s="298"/>
      <c r="KRZ11" s="299"/>
      <c r="KSA11" s="81"/>
      <c r="KSB11" s="63"/>
      <c r="KSC11" s="298"/>
      <c r="KSD11" s="299"/>
      <c r="KSE11" s="81"/>
      <c r="KSF11" s="63"/>
      <c r="KSG11" s="298"/>
      <c r="KSH11" s="299"/>
      <c r="KSI11" s="81"/>
      <c r="KSJ11" s="63"/>
      <c r="KSK11" s="298"/>
      <c r="KSL11" s="299"/>
      <c r="KSM11" s="81"/>
      <c r="KSN11" s="63"/>
      <c r="KSO11" s="298"/>
      <c r="KSP11" s="299"/>
      <c r="KSQ11" s="81"/>
      <c r="KSR11" s="63"/>
      <c r="KSS11" s="298"/>
      <c r="KST11" s="299"/>
      <c r="KSU11" s="81"/>
      <c r="KSV11" s="63"/>
      <c r="KSW11" s="298"/>
      <c r="KSX11" s="299"/>
      <c r="KSY11" s="81"/>
      <c r="KSZ11" s="63"/>
      <c r="KTA11" s="298"/>
      <c r="KTB11" s="299"/>
      <c r="KTC11" s="81"/>
      <c r="KTD11" s="63"/>
      <c r="KTE11" s="298"/>
      <c r="KTF11" s="299"/>
      <c r="KTG11" s="81"/>
      <c r="KTH11" s="63"/>
      <c r="KTI11" s="298"/>
      <c r="KTJ11" s="299"/>
      <c r="KTK11" s="81"/>
      <c r="KTL11" s="63"/>
      <c r="KTM11" s="298"/>
      <c r="KTN11" s="299"/>
      <c r="KTO11" s="81"/>
      <c r="KTP11" s="63"/>
      <c r="KTQ11" s="298"/>
      <c r="KTR11" s="299"/>
      <c r="KTS11" s="81"/>
      <c r="KTT11" s="63"/>
      <c r="KTU11" s="298"/>
      <c r="KTV11" s="299"/>
      <c r="KTW11" s="81"/>
      <c r="KTX11" s="63"/>
      <c r="KTY11" s="298"/>
      <c r="KTZ11" s="299"/>
      <c r="KUA11" s="81"/>
      <c r="KUB11" s="63"/>
      <c r="KUC11" s="298"/>
      <c r="KUD11" s="299"/>
      <c r="KUE11" s="81"/>
      <c r="KUF11" s="63"/>
      <c r="KUG11" s="298"/>
      <c r="KUH11" s="299"/>
      <c r="KUI11" s="81"/>
      <c r="KUJ11" s="63"/>
      <c r="KUK11" s="298"/>
      <c r="KUL11" s="299"/>
      <c r="KUM11" s="81"/>
      <c r="KUN11" s="63"/>
      <c r="KUO11" s="298"/>
      <c r="KUP11" s="299"/>
      <c r="KUQ11" s="81"/>
      <c r="KUR11" s="63"/>
      <c r="KUS11" s="298"/>
      <c r="KUT11" s="299"/>
      <c r="KUU11" s="81"/>
      <c r="KUV11" s="63"/>
      <c r="KUW11" s="298"/>
      <c r="KUX11" s="299"/>
      <c r="KUY11" s="81"/>
      <c r="KUZ11" s="63"/>
      <c r="KVA11" s="298"/>
      <c r="KVB11" s="299"/>
      <c r="KVC11" s="81"/>
      <c r="KVD11" s="63"/>
      <c r="KVE11" s="298"/>
      <c r="KVF11" s="299"/>
      <c r="KVG11" s="81"/>
      <c r="KVH11" s="63"/>
      <c r="KVI11" s="298"/>
      <c r="KVJ11" s="299"/>
      <c r="KVK11" s="81"/>
      <c r="KVL11" s="63"/>
      <c r="KVM11" s="298"/>
      <c r="KVN11" s="299"/>
      <c r="KVO11" s="81"/>
      <c r="KVP11" s="63"/>
      <c r="KVQ11" s="298"/>
      <c r="KVR11" s="299"/>
      <c r="KVS11" s="81"/>
      <c r="KVT11" s="63"/>
      <c r="KVU11" s="298"/>
      <c r="KVV11" s="299"/>
      <c r="KVW11" s="81"/>
      <c r="KVX11" s="63"/>
      <c r="KVY11" s="298"/>
      <c r="KVZ11" s="299"/>
      <c r="KWA11" s="81"/>
      <c r="KWB11" s="63"/>
      <c r="KWC11" s="298"/>
      <c r="KWD11" s="299"/>
      <c r="KWE11" s="81"/>
      <c r="KWF11" s="63"/>
      <c r="KWG11" s="298"/>
      <c r="KWH11" s="299"/>
      <c r="KWI11" s="81"/>
      <c r="KWJ11" s="63"/>
      <c r="KWK11" s="298"/>
      <c r="KWL11" s="299"/>
      <c r="KWM11" s="81"/>
      <c r="KWN11" s="63"/>
      <c r="KWO11" s="298"/>
      <c r="KWP11" s="299"/>
      <c r="KWQ11" s="81"/>
      <c r="KWR11" s="63"/>
      <c r="KWS11" s="298"/>
      <c r="KWT11" s="299"/>
      <c r="KWU11" s="81"/>
      <c r="KWV11" s="63"/>
      <c r="KWW11" s="298"/>
      <c r="KWX11" s="299"/>
      <c r="KWY11" s="81"/>
      <c r="KWZ11" s="63"/>
      <c r="KXA11" s="298"/>
      <c r="KXB11" s="299"/>
      <c r="KXC11" s="81"/>
      <c r="KXD11" s="63"/>
      <c r="KXE11" s="298"/>
      <c r="KXF11" s="299"/>
      <c r="KXG11" s="81"/>
      <c r="KXH11" s="63"/>
      <c r="KXI11" s="298"/>
      <c r="KXJ11" s="299"/>
      <c r="KXK11" s="81"/>
      <c r="KXL11" s="63"/>
      <c r="KXM11" s="298"/>
      <c r="KXN11" s="299"/>
      <c r="KXO11" s="81"/>
      <c r="KXP11" s="63"/>
      <c r="KXQ11" s="298"/>
      <c r="KXR11" s="299"/>
      <c r="KXS11" s="81"/>
      <c r="KXT11" s="63"/>
      <c r="KXU11" s="298"/>
      <c r="KXV11" s="299"/>
      <c r="KXW11" s="81"/>
      <c r="KXX11" s="63"/>
      <c r="KXY11" s="298"/>
      <c r="KXZ11" s="299"/>
      <c r="KYA11" s="81"/>
      <c r="KYB11" s="63"/>
      <c r="KYC11" s="298"/>
      <c r="KYD11" s="299"/>
      <c r="KYE11" s="81"/>
      <c r="KYF11" s="63"/>
      <c r="KYG11" s="298"/>
      <c r="KYH11" s="299"/>
      <c r="KYI11" s="81"/>
      <c r="KYJ11" s="63"/>
      <c r="KYK11" s="298"/>
      <c r="KYL11" s="299"/>
      <c r="KYM11" s="81"/>
      <c r="KYN11" s="63"/>
      <c r="KYO11" s="298"/>
      <c r="KYP11" s="299"/>
      <c r="KYQ11" s="81"/>
      <c r="KYR11" s="63"/>
      <c r="KYS11" s="298"/>
      <c r="KYT11" s="299"/>
      <c r="KYU11" s="81"/>
      <c r="KYV11" s="63"/>
      <c r="KYW11" s="298"/>
      <c r="KYX11" s="299"/>
      <c r="KYY11" s="81"/>
      <c r="KYZ11" s="63"/>
      <c r="KZA11" s="298"/>
      <c r="KZB11" s="299"/>
      <c r="KZC11" s="81"/>
      <c r="KZD11" s="63"/>
      <c r="KZE11" s="298"/>
      <c r="KZF11" s="299"/>
      <c r="KZG11" s="81"/>
      <c r="KZH11" s="63"/>
      <c r="KZI11" s="298"/>
      <c r="KZJ11" s="299"/>
      <c r="KZK11" s="81"/>
      <c r="KZL11" s="63"/>
      <c r="KZM11" s="298"/>
      <c r="KZN11" s="299"/>
      <c r="KZO11" s="81"/>
      <c r="KZP11" s="63"/>
      <c r="KZQ11" s="298"/>
      <c r="KZR11" s="299"/>
      <c r="KZS11" s="81"/>
      <c r="KZT11" s="63"/>
      <c r="KZU11" s="298"/>
      <c r="KZV11" s="299"/>
      <c r="KZW11" s="81"/>
      <c r="KZX11" s="63"/>
      <c r="KZY11" s="298"/>
      <c r="KZZ11" s="299"/>
      <c r="LAA11" s="81"/>
      <c r="LAB11" s="63"/>
      <c r="LAC11" s="298"/>
      <c r="LAD11" s="299"/>
      <c r="LAE11" s="81"/>
      <c r="LAF11" s="63"/>
      <c r="LAG11" s="298"/>
      <c r="LAH11" s="299"/>
      <c r="LAI11" s="81"/>
      <c r="LAJ11" s="63"/>
      <c r="LAK11" s="298"/>
      <c r="LAL11" s="299"/>
      <c r="LAM11" s="81"/>
      <c r="LAN11" s="63"/>
      <c r="LAO11" s="298"/>
      <c r="LAP11" s="299"/>
      <c r="LAQ11" s="81"/>
      <c r="LAR11" s="63"/>
      <c r="LAS11" s="298"/>
      <c r="LAT11" s="299"/>
      <c r="LAU11" s="81"/>
      <c r="LAV11" s="63"/>
      <c r="LAW11" s="298"/>
      <c r="LAX11" s="299"/>
      <c r="LAY11" s="81"/>
      <c r="LAZ11" s="63"/>
      <c r="LBA11" s="298"/>
      <c r="LBB11" s="299"/>
      <c r="LBC11" s="81"/>
      <c r="LBD11" s="63"/>
      <c r="LBE11" s="298"/>
      <c r="LBF11" s="299"/>
      <c r="LBG11" s="81"/>
      <c r="LBH11" s="63"/>
      <c r="LBI11" s="298"/>
      <c r="LBJ11" s="299"/>
      <c r="LBK11" s="81"/>
      <c r="LBL11" s="63"/>
      <c r="LBM11" s="298"/>
      <c r="LBN11" s="299"/>
      <c r="LBO11" s="81"/>
      <c r="LBP11" s="63"/>
      <c r="LBQ11" s="298"/>
      <c r="LBR11" s="299"/>
      <c r="LBS11" s="81"/>
      <c r="LBT11" s="63"/>
      <c r="LBU11" s="298"/>
      <c r="LBV11" s="299"/>
      <c r="LBW11" s="81"/>
      <c r="LBX11" s="63"/>
      <c r="LBY11" s="298"/>
      <c r="LBZ11" s="299"/>
      <c r="LCA11" s="81"/>
      <c r="LCB11" s="63"/>
      <c r="LCC11" s="298"/>
      <c r="LCD11" s="299"/>
      <c r="LCE11" s="81"/>
      <c r="LCF11" s="63"/>
      <c r="LCG11" s="298"/>
      <c r="LCH11" s="299"/>
      <c r="LCI11" s="81"/>
      <c r="LCJ11" s="63"/>
      <c r="LCK11" s="298"/>
      <c r="LCL11" s="299"/>
      <c r="LCM11" s="81"/>
      <c r="LCN11" s="63"/>
      <c r="LCO11" s="298"/>
      <c r="LCP11" s="299"/>
      <c r="LCQ11" s="81"/>
      <c r="LCR11" s="63"/>
      <c r="LCS11" s="298"/>
      <c r="LCT11" s="299"/>
      <c r="LCU11" s="81"/>
      <c r="LCV11" s="63"/>
      <c r="LCW11" s="298"/>
      <c r="LCX11" s="299"/>
      <c r="LCY11" s="81"/>
      <c r="LCZ11" s="63"/>
      <c r="LDA11" s="298"/>
      <c r="LDB11" s="299"/>
      <c r="LDC11" s="81"/>
      <c r="LDD11" s="63"/>
      <c r="LDE11" s="298"/>
      <c r="LDF11" s="299"/>
      <c r="LDG11" s="81"/>
      <c r="LDH11" s="63"/>
      <c r="LDI11" s="298"/>
      <c r="LDJ11" s="299"/>
      <c r="LDK11" s="81"/>
      <c r="LDL11" s="63"/>
      <c r="LDM11" s="298"/>
      <c r="LDN11" s="299"/>
      <c r="LDO11" s="81"/>
      <c r="LDP11" s="63"/>
      <c r="LDQ11" s="298"/>
      <c r="LDR11" s="299"/>
      <c r="LDS11" s="81"/>
      <c r="LDT11" s="63"/>
      <c r="LDU11" s="298"/>
      <c r="LDV11" s="299"/>
      <c r="LDW11" s="81"/>
      <c r="LDX11" s="63"/>
      <c r="LDY11" s="298"/>
      <c r="LDZ11" s="299"/>
      <c r="LEA11" s="81"/>
      <c r="LEB11" s="63"/>
      <c r="LEC11" s="298"/>
      <c r="LED11" s="299"/>
      <c r="LEE11" s="81"/>
      <c r="LEF11" s="63"/>
      <c r="LEG11" s="298"/>
      <c r="LEH11" s="299"/>
      <c r="LEI11" s="81"/>
      <c r="LEJ11" s="63"/>
      <c r="LEK11" s="298"/>
      <c r="LEL11" s="299"/>
      <c r="LEM11" s="81"/>
      <c r="LEN11" s="63"/>
      <c r="LEO11" s="298"/>
      <c r="LEP11" s="299"/>
      <c r="LEQ11" s="81"/>
      <c r="LER11" s="63"/>
      <c r="LES11" s="298"/>
      <c r="LET11" s="299"/>
      <c r="LEU11" s="81"/>
      <c r="LEV11" s="63"/>
      <c r="LEW11" s="298"/>
      <c r="LEX11" s="299"/>
      <c r="LEY11" s="81"/>
      <c r="LEZ11" s="63"/>
      <c r="LFA11" s="298"/>
      <c r="LFB11" s="299"/>
      <c r="LFC11" s="81"/>
      <c r="LFD11" s="63"/>
      <c r="LFE11" s="298"/>
      <c r="LFF11" s="299"/>
      <c r="LFG11" s="81"/>
      <c r="LFH11" s="63"/>
      <c r="LFI11" s="298"/>
      <c r="LFJ11" s="299"/>
      <c r="LFK11" s="81"/>
      <c r="LFL11" s="63"/>
      <c r="LFM11" s="298"/>
      <c r="LFN11" s="299"/>
      <c r="LFO11" s="81"/>
      <c r="LFP11" s="63"/>
      <c r="LFQ11" s="298"/>
      <c r="LFR11" s="299"/>
      <c r="LFS11" s="81"/>
      <c r="LFT11" s="63"/>
      <c r="LFU11" s="298"/>
      <c r="LFV11" s="299"/>
      <c r="LFW11" s="81"/>
      <c r="LFX11" s="63"/>
      <c r="LFY11" s="298"/>
      <c r="LFZ11" s="299"/>
      <c r="LGA11" s="81"/>
      <c r="LGB11" s="63"/>
      <c r="LGC11" s="298"/>
      <c r="LGD11" s="299"/>
      <c r="LGE11" s="81"/>
      <c r="LGF11" s="63"/>
      <c r="LGG11" s="298"/>
      <c r="LGH11" s="299"/>
      <c r="LGI11" s="81"/>
      <c r="LGJ11" s="63"/>
      <c r="LGK11" s="298"/>
      <c r="LGL11" s="299"/>
      <c r="LGM11" s="81"/>
      <c r="LGN11" s="63"/>
      <c r="LGO11" s="298"/>
      <c r="LGP11" s="299"/>
      <c r="LGQ11" s="81"/>
      <c r="LGR11" s="63"/>
      <c r="LGS11" s="298"/>
      <c r="LGT11" s="299"/>
      <c r="LGU11" s="81"/>
      <c r="LGV11" s="63"/>
      <c r="LGW11" s="298"/>
      <c r="LGX11" s="299"/>
      <c r="LGY11" s="81"/>
      <c r="LGZ11" s="63"/>
      <c r="LHA11" s="298"/>
      <c r="LHB11" s="299"/>
      <c r="LHC11" s="81"/>
      <c r="LHD11" s="63"/>
      <c r="LHE11" s="298"/>
      <c r="LHF11" s="299"/>
      <c r="LHG11" s="81"/>
      <c r="LHH11" s="63"/>
      <c r="LHI11" s="298"/>
      <c r="LHJ11" s="299"/>
      <c r="LHK11" s="81"/>
      <c r="LHL11" s="63"/>
      <c r="LHM11" s="298"/>
      <c r="LHN11" s="299"/>
      <c r="LHO11" s="81"/>
      <c r="LHP11" s="63"/>
      <c r="LHQ11" s="298"/>
      <c r="LHR11" s="299"/>
      <c r="LHS11" s="81"/>
      <c r="LHT11" s="63"/>
      <c r="LHU11" s="298"/>
      <c r="LHV11" s="299"/>
      <c r="LHW11" s="81"/>
      <c r="LHX11" s="63"/>
      <c r="LHY11" s="298"/>
      <c r="LHZ11" s="299"/>
      <c r="LIA11" s="81"/>
      <c r="LIB11" s="63"/>
      <c r="LIC11" s="298"/>
      <c r="LID11" s="299"/>
      <c r="LIE11" s="81"/>
      <c r="LIF11" s="63"/>
      <c r="LIG11" s="298"/>
      <c r="LIH11" s="299"/>
      <c r="LII11" s="81"/>
      <c r="LIJ11" s="63"/>
      <c r="LIK11" s="298"/>
      <c r="LIL11" s="299"/>
      <c r="LIM11" s="81"/>
      <c r="LIN11" s="63"/>
      <c r="LIO11" s="298"/>
      <c r="LIP11" s="299"/>
      <c r="LIQ11" s="81"/>
      <c r="LIR11" s="63"/>
      <c r="LIS11" s="298"/>
      <c r="LIT11" s="299"/>
      <c r="LIU11" s="81"/>
      <c r="LIV11" s="63"/>
      <c r="LIW11" s="298"/>
      <c r="LIX11" s="299"/>
      <c r="LIY11" s="81"/>
      <c r="LIZ11" s="63"/>
      <c r="LJA11" s="298"/>
      <c r="LJB11" s="299"/>
      <c r="LJC11" s="81"/>
      <c r="LJD11" s="63"/>
      <c r="LJE11" s="298"/>
      <c r="LJF11" s="299"/>
      <c r="LJG11" s="81"/>
      <c r="LJH11" s="63"/>
      <c r="LJI11" s="298"/>
      <c r="LJJ11" s="299"/>
      <c r="LJK11" s="81"/>
      <c r="LJL11" s="63"/>
      <c r="LJM11" s="298"/>
      <c r="LJN11" s="299"/>
      <c r="LJO11" s="81"/>
      <c r="LJP11" s="63"/>
      <c r="LJQ11" s="298"/>
      <c r="LJR11" s="299"/>
      <c r="LJS11" s="81"/>
      <c r="LJT11" s="63"/>
      <c r="LJU11" s="298"/>
      <c r="LJV11" s="299"/>
      <c r="LJW11" s="81"/>
      <c r="LJX11" s="63"/>
      <c r="LJY11" s="298"/>
      <c r="LJZ11" s="299"/>
      <c r="LKA11" s="81"/>
      <c r="LKB11" s="63"/>
      <c r="LKC11" s="298"/>
      <c r="LKD11" s="299"/>
      <c r="LKE11" s="81"/>
      <c r="LKF11" s="63"/>
      <c r="LKG11" s="298"/>
      <c r="LKH11" s="299"/>
      <c r="LKI11" s="81"/>
      <c r="LKJ11" s="63"/>
      <c r="LKK11" s="298"/>
      <c r="LKL11" s="299"/>
      <c r="LKM11" s="81"/>
      <c r="LKN11" s="63"/>
      <c r="LKO11" s="298"/>
      <c r="LKP11" s="299"/>
      <c r="LKQ11" s="81"/>
      <c r="LKR11" s="63"/>
      <c r="LKS11" s="298"/>
      <c r="LKT11" s="299"/>
      <c r="LKU11" s="81"/>
      <c r="LKV11" s="63"/>
      <c r="LKW11" s="298"/>
      <c r="LKX11" s="299"/>
      <c r="LKY11" s="81"/>
      <c r="LKZ11" s="63"/>
      <c r="LLA11" s="298"/>
      <c r="LLB11" s="299"/>
      <c r="LLC11" s="81"/>
      <c r="LLD11" s="63"/>
      <c r="LLE11" s="298"/>
      <c r="LLF11" s="299"/>
      <c r="LLG11" s="81"/>
      <c r="LLH11" s="63"/>
      <c r="LLI11" s="298"/>
      <c r="LLJ11" s="299"/>
      <c r="LLK11" s="81"/>
      <c r="LLL11" s="63"/>
      <c r="LLM11" s="298"/>
      <c r="LLN11" s="299"/>
      <c r="LLO11" s="81"/>
      <c r="LLP11" s="63"/>
      <c r="LLQ11" s="298"/>
      <c r="LLR11" s="299"/>
      <c r="LLS11" s="81"/>
      <c r="LLT11" s="63"/>
      <c r="LLU11" s="298"/>
      <c r="LLV11" s="299"/>
      <c r="LLW11" s="81"/>
      <c r="LLX11" s="63"/>
      <c r="LLY11" s="298"/>
      <c r="LLZ11" s="299"/>
      <c r="LMA11" s="81"/>
      <c r="LMB11" s="63"/>
      <c r="LMC11" s="298"/>
      <c r="LMD11" s="299"/>
      <c r="LME11" s="81"/>
      <c r="LMF11" s="63"/>
      <c r="LMG11" s="298"/>
      <c r="LMH11" s="299"/>
      <c r="LMI11" s="81"/>
      <c r="LMJ11" s="63"/>
      <c r="LMK11" s="298"/>
      <c r="LML11" s="299"/>
      <c r="LMM11" s="81"/>
      <c r="LMN11" s="63"/>
      <c r="LMO11" s="298"/>
      <c r="LMP11" s="299"/>
      <c r="LMQ11" s="81"/>
      <c r="LMR11" s="63"/>
      <c r="LMS11" s="298"/>
      <c r="LMT11" s="299"/>
      <c r="LMU11" s="81"/>
      <c r="LMV11" s="63"/>
      <c r="LMW11" s="298"/>
      <c r="LMX11" s="299"/>
      <c r="LMY11" s="81"/>
      <c r="LMZ11" s="63"/>
      <c r="LNA11" s="298"/>
      <c r="LNB11" s="299"/>
      <c r="LNC11" s="81"/>
      <c r="LND11" s="63"/>
      <c r="LNE11" s="298"/>
      <c r="LNF11" s="299"/>
      <c r="LNG11" s="81"/>
      <c r="LNH11" s="63"/>
      <c r="LNI11" s="298"/>
      <c r="LNJ11" s="299"/>
      <c r="LNK11" s="81"/>
      <c r="LNL11" s="63"/>
      <c r="LNM11" s="298"/>
      <c r="LNN11" s="299"/>
      <c r="LNO11" s="81"/>
      <c r="LNP11" s="63"/>
      <c r="LNQ11" s="298"/>
      <c r="LNR11" s="299"/>
      <c r="LNS11" s="81"/>
      <c r="LNT11" s="63"/>
      <c r="LNU11" s="298"/>
      <c r="LNV11" s="299"/>
      <c r="LNW11" s="81"/>
      <c r="LNX11" s="63"/>
      <c r="LNY11" s="298"/>
      <c r="LNZ11" s="299"/>
      <c r="LOA11" s="81"/>
      <c r="LOB11" s="63"/>
      <c r="LOC11" s="298"/>
      <c r="LOD11" s="299"/>
      <c r="LOE11" s="81"/>
      <c r="LOF11" s="63"/>
      <c r="LOG11" s="298"/>
      <c r="LOH11" s="299"/>
      <c r="LOI11" s="81"/>
      <c r="LOJ11" s="63"/>
      <c r="LOK11" s="298"/>
      <c r="LOL11" s="299"/>
      <c r="LOM11" s="81"/>
      <c r="LON11" s="63"/>
      <c r="LOO11" s="298"/>
      <c r="LOP11" s="299"/>
      <c r="LOQ11" s="81"/>
      <c r="LOR11" s="63"/>
      <c r="LOS11" s="298"/>
      <c r="LOT11" s="299"/>
      <c r="LOU11" s="81"/>
      <c r="LOV11" s="63"/>
      <c r="LOW11" s="298"/>
      <c r="LOX11" s="299"/>
      <c r="LOY11" s="81"/>
      <c r="LOZ11" s="63"/>
      <c r="LPA11" s="298"/>
      <c r="LPB11" s="299"/>
      <c r="LPC11" s="81"/>
      <c r="LPD11" s="63"/>
      <c r="LPE11" s="298"/>
      <c r="LPF11" s="299"/>
      <c r="LPG11" s="81"/>
      <c r="LPH11" s="63"/>
      <c r="LPI11" s="298"/>
      <c r="LPJ11" s="299"/>
      <c r="LPK11" s="81"/>
      <c r="LPL11" s="63"/>
      <c r="LPM11" s="298"/>
      <c r="LPN11" s="299"/>
      <c r="LPO11" s="81"/>
      <c r="LPP11" s="63"/>
      <c r="LPQ11" s="298"/>
      <c r="LPR11" s="299"/>
      <c r="LPS11" s="81"/>
      <c r="LPT11" s="63"/>
      <c r="LPU11" s="298"/>
      <c r="LPV11" s="299"/>
      <c r="LPW11" s="81"/>
      <c r="LPX11" s="63"/>
      <c r="LPY11" s="298"/>
      <c r="LPZ11" s="299"/>
      <c r="LQA11" s="81"/>
      <c r="LQB11" s="63"/>
      <c r="LQC11" s="298"/>
      <c r="LQD11" s="299"/>
      <c r="LQE11" s="81"/>
      <c r="LQF11" s="63"/>
      <c r="LQG11" s="298"/>
      <c r="LQH11" s="299"/>
      <c r="LQI11" s="81"/>
      <c r="LQJ11" s="63"/>
      <c r="LQK11" s="298"/>
      <c r="LQL11" s="299"/>
      <c r="LQM11" s="81"/>
      <c r="LQN11" s="63"/>
      <c r="LQO11" s="298"/>
      <c r="LQP11" s="299"/>
      <c r="LQQ11" s="81"/>
      <c r="LQR11" s="63"/>
      <c r="LQS11" s="298"/>
      <c r="LQT11" s="299"/>
      <c r="LQU11" s="81"/>
      <c r="LQV11" s="63"/>
      <c r="LQW11" s="298"/>
      <c r="LQX11" s="299"/>
      <c r="LQY11" s="81"/>
      <c r="LQZ11" s="63"/>
      <c r="LRA11" s="298"/>
      <c r="LRB11" s="299"/>
      <c r="LRC11" s="81"/>
      <c r="LRD11" s="63"/>
      <c r="LRE11" s="298"/>
      <c r="LRF11" s="299"/>
      <c r="LRG11" s="81"/>
      <c r="LRH11" s="63"/>
      <c r="LRI11" s="298"/>
      <c r="LRJ11" s="299"/>
      <c r="LRK11" s="81"/>
      <c r="LRL11" s="63"/>
      <c r="LRM11" s="298"/>
      <c r="LRN11" s="299"/>
      <c r="LRO11" s="81"/>
      <c r="LRP11" s="63"/>
      <c r="LRQ11" s="298"/>
      <c r="LRR11" s="299"/>
      <c r="LRS11" s="81"/>
      <c r="LRT11" s="63"/>
      <c r="LRU11" s="298"/>
      <c r="LRV11" s="299"/>
      <c r="LRW11" s="81"/>
      <c r="LRX11" s="63"/>
      <c r="LRY11" s="298"/>
      <c r="LRZ11" s="299"/>
      <c r="LSA11" s="81"/>
      <c r="LSB11" s="63"/>
      <c r="LSC11" s="298"/>
      <c r="LSD11" s="299"/>
      <c r="LSE11" s="81"/>
      <c r="LSF11" s="63"/>
      <c r="LSG11" s="298"/>
      <c r="LSH11" s="299"/>
      <c r="LSI11" s="81"/>
      <c r="LSJ11" s="63"/>
      <c r="LSK11" s="298"/>
      <c r="LSL11" s="299"/>
      <c r="LSM11" s="81"/>
      <c r="LSN11" s="63"/>
      <c r="LSO11" s="298"/>
      <c r="LSP11" s="299"/>
      <c r="LSQ11" s="81"/>
      <c r="LSR11" s="63"/>
      <c r="LSS11" s="298"/>
      <c r="LST11" s="299"/>
      <c r="LSU11" s="81"/>
      <c r="LSV11" s="63"/>
      <c r="LSW11" s="298"/>
      <c r="LSX11" s="299"/>
      <c r="LSY11" s="81"/>
      <c r="LSZ11" s="63"/>
      <c r="LTA11" s="298"/>
      <c r="LTB11" s="299"/>
      <c r="LTC11" s="81"/>
      <c r="LTD11" s="63"/>
      <c r="LTE11" s="298"/>
      <c r="LTF11" s="299"/>
      <c r="LTG11" s="81"/>
      <c r="LTH11" s="63"/>
      <c r="LTI11" s="298"/>
      <c r="LTJ11" s="299"/>
      <c r="LTK11" s="81"/>
      <c r="LTL11" s="63"/>
      <c r="LTM11" s="298"/>
      <c r="LTN11" s="299"/>
      <c r="LTO11" s="81"/>
      <c r="LTP11" s="63"/>
      <c r="LTQ11" s="298"/>
      <c r="LTR11" s="299"/>
      <c r="LTS11" s="81"/>
      <c r="LTT11" s="63"/>
      <c r="LTU11" s="298"/>
      <c r="LTV11" s="299"/>
      <c r="LTW11" s="81"/>
      <c r="LTX11" s="63"/>
      <c r="LTY11" s="298"/>
      <c r="LTZ11" s="299"/>
      <c r="LUA11" s="81"/>
      <c r="LUB11" s="63"/>
      <c r="LUC11" s="298"/>
      <c r="LUD11" s="299"/>
      <c r="LUE11" s="81"/>
      <c r="LUF11" s="63"/>
      <c r="LUG11" s="298"/>
      <c r="LUH11" s="299"/>
      <c r="LUI11" s="81"/>
      <c r="LUJ11" s="63"/>
      <c r="LUK11" s="298"/>
      <c r="LUL11" s="299"/>
      <c r="LUM11" s="81"/>
      <c r="LUN11" s="63"/>
      <c r="LUO11" s="298"/>
      <c r="LUP11" s="299"/>
      <c r="LUQ11" s="81"/>
      <c r="LUR11" s="63"/>
      <c r="LUS11" s="298"/>
      <c r="LUT11" s="299"/>
      <c r="LUU11" s="81"/>
      <c r="LUV11" s="63"/>
      <c r="LUW11" s="298"/>
      <c r="LUX11" s="299"/>
      <c r="LUY11" s="81"/>
      <c r="LUZ11" s="63"/>
      <c r="LVA11" s="298"/>
      <c r="LVB11" s="299"/>
      <c r="LVC11" s="81"/>
      <c r="LVD11" s="63"/>
      <c r="LVE11" s="298"/>
      <c r="LVF11" s="299"/>
      <c r="LVG11" s="81"/>
      <c r="LVH11" s="63"/>
      <c r="LVI11" s="298"/>
      <c r="LVJ11" s="299"/>
      <c r="LVK11" s="81"/>
      <c r="LVL11" s="63"/>
      <c r="LVM11" s="298"/>
      <c r="LVN11" s="299"/>
      <c r="LVO11" s="81"/>
      <c r="LVP11" s="63"/>
      <c r="LVQ11" s="298"/>
      <c r="LVR11" s="299"/>
      <c r="LVS11" s="81"/>
      <c r="LVT11" s="63"/>
      <c r="LVU11" s="298"/>
      <c r="LVV11" s="299"/>
      <c r="LVW11" s="81"/>
      <c r="LVX11" s="63"/>
      <c r="LVY11" s="298"/>
      <c r="LVZ11" s="299"/>
      <c r="LWA11" s="81"/>
      <c r="LWB11" s="63"/>
      <c r="LWC11" s="298"/>
      <c r="LWD11" s="299"/>
      <c r="LWE11" s="81"/>
      <c r="LWF11" s="63"/>
      <c r="LWG11" s="298"/>
      <c r="LWH11" s="299"/>
      <c r="LWI11" s="81"/>
      <c r="LWJ11" s="63"/>
      <c r="LWK11" s="298"/>
      <c r="LWL11" s="299"/>
      <c r="LWM11" s="81"/>
      <c r="LWN11" s="63"/>
      <c r="LWO11" s="298"/>
      <c r="LWP11" s="299"/>
      <c r="LWQ11" s="81"/>
      <c r="LWR11" s="63"/>
      <c r="LWS11" s="298"/>
      <c r="LWT11" s="299"/>
      <c r="LWU11" s="81"/>
      <c r="LWV11" s="63"/>
      <c r="LWW11" s="298"/>
      <c r="LWX11" s="299"/>
      <c r="LWY11" s="81"/>
      <c r="LWZ11" s="63"/>
      <c r="LXA11" s="298"/>
      <c r="LXB11" s="299"/>
      <c r="LXC11" s="81"/>
      <c r="LXD11" s="63"/>
      <c r="LXE11" s="298"/>
      <c r="LXF11" s="299"/>
      <c r="LXG11" s="81"/>
      <c r="LXH11" s="63"/>
      <c r="LXI11" s="298"/>
      <c r="LXJ11" s="299"/>
      <c r="LXK11" s="81"/>
      <c r="LXL11" s="63"/>
      <c r="LXM11" s="298"/>
      <c r="LXN11" s="299"/>
      <c r="LXO11" s="81"/>
      <c r="LXP11" s="63"/>
      <c r="LXQ11" s="298"/>
      <c r="LXR11" s="299"/>
      <c r="LXS11" s="81"/>
      <c r="LXT11" s="63"/>
      <c r="LXU11" s="298"/>
      <c r="LXV11" s="299"/>
      <c r="LXW11" s="81"/>
      <c r="LXX11" s="63"/>
      <c r="LXY11" s="298"/>
      <c r="LXZ11" s="299"/>
      <c r="LYA11" s="81"/>
      <c r="LYB11" s="63"/>
      <c r="LYC11" s="298"/>
      <c r="LYD11" s="299"/>
      <c r="LYE11" s="81"/>
      <c r="LYF11" s="63"/>
      <c r="LYG11" s="298"/>
      <c r="LYH11" s="299"/>
      <c r="LYI11" s="81"/>
      <c r="LYJ11" s="63"/>
      <c r="LYK11" s="298"/>
      <c r="LYL11" s="299"/>
      <c r="LYM11" s="81"/>
      <c r="LYN11" s="63"/>
      <c r="LYO11" s="298"/>
      <c r="LYP11" s="299"/>
      <c r="LYQ11" s="81"/>
      <c r="LYR11" s="63"/>
      <c r="LYS11" s="298"/>
      <c r="LYT11" s="299"/>
      <c r="LYU11" s="81"/>
      <c r="LYV11" s="63"/>
      <c r="LYW11" s="298"/>
      <c r="LYX11" s="299"/>
      <c r="LYY11" s="81"/>
      <c r="LYZ11" s="63"/>
      <c r="LZA11" s="298"/>
      <c r="LZB11" s="299"/>
      <c r="LZC11" s="81"/>
      <c r="LZD11" s="63"/>
      <c r="LZE11" s="298"/>
      <c r="LZF11" s="299"/>
      <c r="LZG11" s="81"/>
      <c r="LZH11" s="63"/>
      <c r="LZI11" s="298"/>
      <c r="LZJ11" s="299"/>
      <c r="LZK11" s="81"/>
      <c r="LZL11" s="63"/>
      <c r="LZM11" s="298"/>
      <c r="LZN11" s="299"/>
      <c r="LZO11" s="81"/>
      <c r="LZP11" s="63"/>
      <c r="LZQ11" s="298"/>
      <c r="LZR11" s="299"/>
      <c r="LZS11" s="81"/>
      <c r="LZT11" s="63"/>
      <c r="LZU11" s="298"/>
      <c r="LZV11" s="299"/>
      <c r="LZW11" s="81"/>
      <c r="LZX11" s="63"/>
      <c r="LZY11" s="298"/>
      <c r="LZZ11" s="299"/>
      <c r="MAA11" s="81"/>
      <c r="MAB11" s="63"/>
      <c r="MAC11" s="298"/>
      <c r="MAD11" s="299"/>
      <c r="MAE11" s="81"/>
      <c r="MAF11" s="63"/>
      <c r="MAG11" s="298"/>
      <c r="MAH11" s="299"/>
      <c r="MAI11" s="81"/>
      <c r="MAJ11" s="63"/>
      <c r="MAK11" s="298"/>
      <c r="MAL11" s="299"/>
      <c r="MAM11" s="81"/>
      <c r="MAN11" s="63"/>
      <c r="MAO11" s="298"/>
      <c r="MAP11" s="299"/>
      <c r="MAQ11" s="81"/>
      <c r="MAR11" s="63"/>
      <c r="MAS11" s="298"/>
      <c r="MAT11" s="299"/>
      <c r="MAU11" s="81"/>
      <c r="MAV11" s="63"/>
      <c r="MAW11" s="298"/>
      <c r="MAX11" s="299"/>
      <c r="MAY11" s="81"/>
      <c r="MAZ11" s="63"/>
      <c r="MBA11" s="298"/>
      <c r="MBB11" s="299"/>
      <c r="MBC11" s="81"/>
      <c r="MBD11" s="63"/>
      <c r="MBE11" s="298"/>
      <c r="MBF11" s="299"/>
      <c r="MBG11" s="81"/>
      <c r="MBH11" s="63"/>
      <c r="MBI11" s="298"/>
      <c r="MBJ11" s="299"/>
      <c r="MBK11" s="81"/>
      <c r="MBL11" s="63"/>
      <c r="MBM11" s="298"/>
      <c r="MBN11" s="299"/>
      <c r="MBO11" s="81"/>
      <c r="MBP11" s="63"/>
      <c r="MBQ11" s="298"/>
      <c r="MBR11" s="299"/>
      <c r="MBS11" s="81"/>
      <c r="MBT11" s="63"/>
      <c r="MBU11" s="298"/>
      <c r="MBV11" s="299"/>
      <c r="MBW11" s="81"/>
      <c r="MBX11" s="63"/>
      <c r="MBY11" s="298"/>
      <c r="MBZ11" s="299"/>
      <c r="MCA11" s="81"/>
      <c r="MCB11" s="63"/>
      <c r="MCC11" s="298"/>
      <c r="MCD11" s="299"/>
      <c r="MCE11" s="81"/>
      <c r="MCF11" s="63"/>
      <c r="MCG11" s="298"/>
      <c r="MCH11" s="299"/>
      <c r="MCI11" s="81"/>
      <c r="MCJ11" s="63"/>
      <c r="MCK11" s="298"/>
      <c r="MCL11" s="299"/>
      <c r="MCM11" s="81"/>
      <c r="MCN11" s="63"/>
      <c r="MCO11" s="298"/>
      <c r="MCP11" s="299"/>
      <c r="MCQ11" s="81"/>
      <c r="MCR11" s="63"/>
      <c r="MCS11" s="298"/>
      <c r="MCT11" s="299"/>
      <c r="MCU11" s="81"/>
      <c r="MCV11" s="63"/>
      <c r="MCW11" s="298"/>
      <c r="MCX11" s="299"/>
      <c r="MCY11" s="81"/>
      <c r="MCZ11" s="63"/>
      <c r="MDA11" s="298"/>
      <c r="MDB11" s="299"/>
      <c r="MDC11" s="81"/>
      <c r="MDD11" s="63"/>
      <c r="MDE11" s="298"/>
      <c r="MDF11" s="299"/>
      <c r="MDG11" s="81"/>
      <c r="MDH11" s="63"/>
      <c r="MDI11" s="298"/>
      <c r="MDJ11" s="299"/>
      <c r="MDK11" s="81"/>
      <c r="MDL11" s="63"/>
      <c r="MDM11" s="298"/>
      <c r="MDN11" s="299"/>
      <c r="MDO11" s="81"/>
      <c r="MDP11" s="63"/>
      <c r="MDQ11" s="298"/>
      <c r="MDR11" s="299"/>
      <c r="MDS11" s="81"/>
      <c r="MDT11" s="63"/>
      <c r="MDU11" s="298"/>
      <c r="MDV11" s="299"/>
      <c r="MDW11" s="81"/>
      <c r="MDX11" s="63"/>
      <c r="MDY11" s="298"/>
      <c r="MDZ11" s="299"/>
      <c r="MEA11" s="81"/>
      <c r="MEB11" s="63"/>
      <c r="MEC11" s="298"/>
      <c r="MED11" s="299"/>
      <c r="MEE11" s="81"/>
      <c r="MEF11" s="63"/>
      <c r="MEG11" s="298"/>
      <c r="MEH11" s="299"/>
      <c r="MEI11" s="81"/>
      <c r="MEJ11" s="63"/>
      <c r="MEK11" s="298"/>
      <c r="MEL11" s="299"/>
      <c r="MEM11" s="81"/>
      <c r="MEN11" s="63"/>
      <c r="MEO11" s="298"/>
      <c r="MEP11" s="299"/>
      <c r="MEQ11" s="81"/>
      <c r="MER11" s="63"/>
      <c r="MES11" s="298"/>
      <c r="MET11" s="299"/>
      <c r="MEU11" s="81"/>
      <c r="MEV11" s="63"/>
      <c r="MEW11" s="298"/>
      <c r="MEX11" s="299"/>
      <c r="MEY11" s="81"/>
      <c r="MEZ11" s="63"/>
      <c r="MFA11" s="298"/>
      <c r="MFB11" s="299"/>
      <c r="MFC11" s="81"/>
      <c r="MFD11" s="63"/>
      <c r="MFE11" s="298"/>
      <c r="MFF11" s="299"/>
      <c r="MFG11" s="81"/>
      <c r="MFH11" s="63"/>
      <c r="MFI11" s="298"/>
      <c r="MFJ11" s="299"/>
      <c r="MFK11" s="81"/>
      <c r="MFL11" s="63"/>
      <c r="MFM11" s="298"/>
      <c r="MFN11" s="299"/>
      <c r="MFO11" s="81"/>
      <c r="MFP11" s="63"/>
      <c r="MFQ11" s="298"/>
      <c r="MFR11" s="299"/>
      <c r="MFS11" s="81"/>
      <c r="MFT11" s="63"/>
      <c r="MFU11" s="298"/>
      <c r="MFV11" s="299"/>
      <c r="MFW11" s="81"/>
      <c r="MFX11" s="63"/>
      <c r="MFY11" s="298"/>
      <c r="MFZ11" s="299"/>
      <c r="MGA11" s="81"/>
      <c r="MGB11" s="63"/>
      <c r="MGC11" s="298"/>
      <c r="MGD11" s="299"/>
      <c r="MGE11" s="81"/>
      <c r="MGF11" s="63"/>
      <c r="MGG11" s="298"/>
      <c r="MGH11" s="299"/>
      <c r="MGI11" s="81"/>
      <c r="MGJ11" s="63"/>
      <c r="MGK11" s="298"/>
      <c r="MGL11" s="299"/>
      <c r="MGM11" s="81"/>
      <c r="MGN11" s="63"/>
      <c r="MGO11" s="298"/>
      <c r="MGP11" s="299"/>
      <c r="MGQ11" s="81"/>
      <c r="MGR11" s="63"/>
      <c r="MGS11" s="298"/>
      <c r="MGT11" s="299"/>
      <c r="MGU11" s="81"/>
      <c r="MGV11" s="63"/>
      <c r="MGW11" s="298"/>
      <c r="MGX11" s="299"/>
      <c r="MGY11" s="81"/>
      <c r="MGZ11" s="63"/>
      <c r="MHA11" s="298"/>
      <c r="MHB11" s="299"/>
      <c r="MHC11" s="81"/>
      <c r="MHD11" s="63"/>
      <c r="MHE11" s="298"/>
      <c r="MHF11" s="299"/>
      <c r="MHG11" s="81"/>
      <c r="MHH11" s="63"/>
      <c r="MHI11" s="298"/>
      <c r="MHJ11" s="299"/>
      <c r="MHK11" s="81"/>
      <c r="MHL11" s="63"/>
      <c r="MHM11" s="298"/>
      <c r="MHN11" s="299"/>
      <c r="MHO11" s="81"/>
      <c r="MHP11" s="63"/>
      <c r="MHQ11" s="298"/>
      <c r="MHR11" s="299"/>
      <c r="MHS11" s="81"/>
      <c r="MHT11" s="63"/>
      <c r="MHU11" s="298"/>
      <c r="MHV11" s="299"/>
      <c r="MHW11" s="81"/>
      <c r="MHX11" s="63"/>
      <c r="MHY11" s="298"/>
      <c r="MHZ11" s="299"/>
      <c r="MIA11" s="81"/>
      <c r="MIB11" s="63"/>
      <c r="MIC11" s="298"/>
      <c r="MID11" s="299"/>
      <c r="MIE11" s="81"/>
      <c r="MIF11" s="63"/>
      <c r="MIG11" s="298"/>
      <c r="MIH11" s="299"/>
      <c r="MII11" s="81"/>
      <c r="MIJ11" s="63"/>
      <c r="MIK11" s="298"/>
      <c r="MIL11" s="299"/>
      <c r="MIM11" s="81"/>
      <c r="MIN11" s="63"/>
      <c r="MIO11" s="298"/>
      <c r="MIP11" s="299"/>
      <c r="MIQ11" s="81"/>
      <c r="MIR11" s="63"/>
      <c r="MIS11" s="298"/>
      <c r="MIT11" s="299"/>
      <c r="MIU11" s="81"/>
      <c r="MIV11" s="63"/>
      <c r="MIW11" s="298"/>
      <c r="MIX11" s="299"/>
      <c r="MIY11" s="81"/>
      <c r="MIZ11" s="63"/>
      <c r="MJA11" s="298"/>
      <c r="MJB11" s="299"/>
      <c r="MJC11" s="81"/>
      <c r="MJD11" s="63"/>
      <c r="MJE11" s="298"/>
      <c r="MJF11" s="299"/>
      <c r="MJG11" s="81"/>
      <c r="MJH11" s="63"/>
      <c r="MJI11" s="298"/>
      <c r="MJJ11" s="299"/>
      <c r="MJK11" s="81"/>
      <c r="MJL11" s="63"/>
      <c r="MJM11" s="298"/>
      <c r="MJN11" s="299"/>
      <c r="MJO11" s="81"/>
      <c r="MJP11" s="63"/>
      <c r="MJQ11" s="298"/>
      <c r="MJR11" s="299"/>
      <c r="MJS11" s="81"/>
      <c r="MJT11" s="63"/>
      <c r="MJU11" s="298"/>
      <c r="MJV11" s="299"/>
      <c r="MJW11" s="81"/>
      <c r="MJX11" s="63"/>
      <c r="MJY11" s="298"/>
      <c r="MJZ11" s="299"/>
      <c r="MKA11" s="81"/>
      <c r="MKB11" s="63"/>
      <c r="MKC11" s="298"/>
      <c r="MKD11" s="299"/>
      <c r="MKE11" s="81"/>
      <c r="MKF11" s="63"/>
      <c r="MKG11" s="298"/>
      <c r="MKH11" s="299"/>
      <c r="MKI11" s="81"/>
      <c r="MKJ11" s="63"/>
      <c r="MKK11" s="298"/>
      <c r="MKL11" s="299"/>
      <c r="MKM11" s="81"/>
      <c r="MKN11" s="63"/>
      <c r="MKO11" s="298"/>
      <c r="MKP11" s="299"/>
      <c r="MKQ11" s="81"/>
      <c r="MKR11" s="63"/>
      <c r="MKS11" s="298"/>
      <c r="MKT11" s="299"/>
      <c r="MKU11" s="81"/>
      <c r="MKV11" s="63"/>
      <c r="MKW11" s="298"/>
      <c r="MKX11" s="299"/>
      <c r="MKY11" s="81"/>
      <c r="MKZ11" s="63"/>
      <c r="MLA11" s="298"/>
      <c r="MLB11" s="299"/>
      <c r="MLC11" s="81"/>
      <c r="MLD11" s="63"/>
      <c r="MLE11" s="298"/>
      <c r="MLF11" s="299"/>
      <c r="MLG11" s="81"/>
      <c r="MLH11" s="63"/>
      <c r="MLI11" s="298"/>
      <c r="MLJ11" s="299"/>
      <c r="MLK11" s="81"/>
      <c r="MLL11" s="63"/>
      <c r="MLM11" s="298"/>
      <c r="MLN11" s="299"/>
      <c r="MLO11" s="81"/>
      <c r="MLP11" s="63"/>
      <c r="MLQ11" s="298"/>
      <c r="MLR11" s="299"/>
      <c r="MLS11" s="81"/>
      <c r="MLT11" s="63"/>
      <c r="MLU11" s="298"/>
      <c r="MLV11" s="299"/>
      <c r="MLW11" s="81"/>
      <c r="MLX11" s="63"/>
      <c r="MLY11" s="298"/>
      <c r="MLZ11" s="299"/>
      <c r="MMA11" s="81"/>
      <c r="MMB11" s="63"/>
      <c r="MMC11" s="298"/>
      <c r="MMD11" s="299"/>
      <c r="MME11" s="81"/>
      <c r="MMF11" s="63"/>
      <c r="MMG11" s="298"/>
      <c r="MMH11" s="299"/>
      <c r="MMI11" s="81"/>
      <c r="MMJ11" s="63"/>
      <c r="MMK11" s="298"/>
      <c r="MML11" s="299"/>
      <c r="MMM11" s="81"/>
      <c r="MMN11" s="63"/>
      <c r="MMO11" s="298"/>
      <c r="MMP11" s="299"/>
      <c r="MMQ11" s="81"/>
      <c r="MMR11" s="63"/>
      <c r="MMS11" s="298"/>
      <c r="MMT11" s="299"/>
      <c r="MMU11" s="81"/>
      <c r="MMV11" s="63"/>
      <c r="MMW11" s="298"/>
      <c r="MMX11" s="299"/>
      <c r="MMY11" s="81"/>
      <c r="MMZ11" s="63"/>
      <c r="MNA11" s="298"/>
      <c r="MNB11" s="299"/>
      <c r="MNC11" s="81"/>
      <c r="MND11" s="63"/>
      <c r="MNE11" s="298"/>
      <c r="MNF11" s="299"/>
      <c r="MNG11" s="81"/>
      <c r="MNH11" s="63"/>
      <c r="MNI11" s="298"/>
      <c r="MNJ11" s="299"/>
      <c r="MNK11" s="81"/>
      <c r="MNL11" s="63"/>
      <c r="MNM11" s="298"/>
      <c r="MNN11" s="299"/>
      <c r="MNO11" s="81"/>
      <c r="MNP11" s="63"/>
      <c r="MNQ11" s="298"/>
      <c r="MNR11" s="299"/>
      <c r="MNS11" s="81"/>
      <c r="MNT11" s="63"/>
      <c r="MNU11" s="298"/>
      <c r="MNV11" s="299"/>
      <c r="MNW11" s="81"/>
      <c r="MNX11" s="63"/>
      <c r="MNY11" s="298"/>
      <c r="MNZ11" s="299"/>
      <c r="MOA11" s="81"/>
      <c r="MOB11" s="63"/>
      <c r="MOC11" s="298"/>
      <c r="MOD11" s="299"/>
      <c r="MOE11" s="81"/>
      <c r="MOF11" s="63"/>
      <c r="MOG11" s="298"/>
      <c r="MOH11" s="299"/>
      <c r="MOI11" s="81"/>
      <c r="MOJ11" s="63"/>
      <c r="MOK11" s="298"/>
      <c r="MOL11" s="299"/>
      <c r="MOM11" s="81"/>
      <c r="MON11" s="63"/>
      <c r="MOO11" s="298"/>
      <c r="MOP11" s="299"/>
      <c r="MOQ11" s="81"/>
      <c r="MOR11" s="63"/>
      <c r="MOS11" s="298"/>
      <c r="MOT11" s="299"/>
      <c r="MOU11" s="81"/>
      <c r="MOV11" s="63"/>
      <c r="MOW11" s="298"/>
      <c r="MOX11" s="299"/>
      <c r="MOY11" s="81"/>
      <c r="MOZ11" s="63"/>
      <c r="MPA11" s="298"/>
      <c r="MPB11" s="299"/>
      <c r="MPC11" s="81"/>
      <c r="MPD11" s="63"/>
      <c r="MPE11" s="298"/>
      <c r="MPF11" s="299"/>
      <c r="MPG11" s="81"/>
      <c r="MPH11" s="63"/>
      <c r="MPI11" s="298"/>
      <c r="MPJ11" s="299"/>
      <c r="MPK11" s="81"/>
      <c r="MPL11" s="63"/>
      <c r="MPM11" s="298"/>
      <c r="MPN11" s="299"/>
      <c r="MPO11" s="81"/>
      <c r="MPP11" s="63"/>
      <c r="MPQ11" s="298"/>
      <c r="MPR11" s="299"/>
      <c r="MPS11" s="81"/>
      <c r="MPT11" s="63"/>
      <c r="MPU11" s="298"/>
      <c r="MPV11" s="299"/>
      <c r="MPW11" s="81"/>
      <c r="MPX11" s="63"/>
      <c r="MPY11" s="298"/>
      <c r="MPZ11" s="299"/>
      <c r="MQA11" s="81"/>
      <c r="MQB11" s="63"/>
      <c r="MQC11" s="298"/>
      <c r="MQD11" s="299"/>
      <c r="MQE11" s="81"/>
      <c r="MQF11" s="63"/>
      <c r="MQG11" s="298"/>
      <c r="MQH11" s="299"/>
      <c r="MQI11" s="81"/>
      <c r="MQJ11" s="63"/>
      <c r="MQK11" s="298"/>
      <c r="MQL11" s="299"/>
      <c r="MQM11" s="81"/>
      <c r="MQN11" s="63"/>
      <c r="MQO11" s="298"/>
      <c r="MQP11" s="299"/>
      <c r="MQQ11" s="81"/>
      <c r="MQR11" s="63"/>
      <c r="MQS11" s="298"/>
      <c r="MQT11" s="299"/>
      <c r="MQU11" s="81"/>
      <c r="MQV11" s="63"/>
      <c r="MQW11" s="298"/>
      <c r="MQX11" s="299"/>
      <c r="MQY11" s="81"/>
      <c r="MQZ11" s="63"/>
      <c r="MRA11" s="298"/>
      <c r="MRB11" s="299"/>
      <c r="MRC11" s="81"/>
      <c r="MRD11" s="63"/>
      <c r="MRE11" s="298"/>
      <c r="MRF11" s="299"/>
      <c r="MRG11" s="81"/>
      <c r="MRH11" s="63"/>
      <c r="MRI11" s="298"/>
      <c r="MRJ11" s="299"/>
      <c r="MRK11" s="81"/>
      <c r="MRL11" s="63"/>
      <c r="MRM11" s="298"/>
      <c r="MRN11" s="299"/>
      <c r="MRO11" s="81"/>
      <c r="MRP11" s="63"/>
      <c r="MRQ11" s="298"/>
      <c r="MRR11" s="299"/>
      <c r="MRS11" s="81"/>
      <c r="MRT11" s="63"/>
      <c r="MRU11" s="298"/>
      <c r="MRV11" s="299"/>
      <c r="MRW11" s="81"/>
      <c r="MRX11" s="63"/>
      <c r="MRY11" s="298"/>
      <c r="MRZ11" s="299"/>
      <c r="MSA11" s="81"/>
      <c r="MSB11" s="63"/>
      <c r="MSC11" s="298"/>
      <c r="MSD11" s="299"/>
      <c r="MSE11" s="81"/>
      <c r="MSF11" s="63"/>
      <c r="MSG11" s="298"/>
      <c r="MSH11" s="299"/>
      <c r="MSI11" s="81"/>
      <c r="MSJ11" s="63"/>
      <c r="MSK11" s="298"/>
      <c r="MSL11" s="299"/>
      <c r="MSM11" s="81"/>
      <c r="MSN11" s="63"/>
      <c r="MSO11" s="298"/>
      <c r="MSP11" s="299"/>
      <c r="MSQ11" s="81"/>
      <c r="MSR11" s="63"/>
      <c r="MSS11" s="298"/>
      <c r="MST11" s="299"/>
      <c r="MSU11" s="81"/>
      <c r="MSV11" s="63"/>
      <c r="MSW11" s="298"/>
      <c r="MSX11" s="299"/>
      <c r="MSY11" s="81"/>
      <c r="MSZ11" s="63"/>
      <c r="MTA11" s="298"/>
      <c r="MTB11" s="299"/>
      <c r="MTC11" s="81"/>
      <c r="MTD11" s="63"/>
      <c r="MTE11" s="298"/>
      <c r="MTF11" s="299"/>
      <c r="MTG11" s="81"/>
      <c r="MTH11" s="63"/>
      <c r="MTI11" s="298"/>
      <c r="MTJ11" s="299"/>
      <c r="MTK11" s="81"/>
      <c r="MTL11" s="63"/>
      <c r="MTM11" s="298"/>
      <c r="MTN11" s="299"/>
      <c r="MTO11" s="81"/>
      <c r="MTP11" s="63"/>
      <c r="MTQ11" s="298"/>
      <c r="MTR11" s="299"/>
      <c r="MTS11" s="81"/>
      <c r="MTT11" s="63"/>
      <c r="MTU11" s="298"/>
      <c r="MTV11" s="299"/>
      <c r="MTW11" s="81"/>
      <c r="MTX11" s="63"/>
      <c r="MTY11" s="298"/>
      <c r="MTZ11" s="299"/>
      <c r="MUA11" s="81"/>
      <c r="MUB11" s="63"/>
      <c r="MUC11" s="298"/>
      <c r="MUD11" s="299"/>
      <c r="MUE11" s="81"/>
      <c r="MUF11" s="63"/>
      <c r="MUG11" s="298"/>
      <c r="MUH11" s="299"/>
      <c r="MUI11" s="81"/>
      <c r="MUJ11" s="63"/>
      <c r="MUK11" s="298"/>
      <c r="MUL11" s="299"/>
      <c r="MUM11" s="81"/>
      <c r="MUN11" s="63"/>
      <c r="MUO11" s="298"/>
      <c r="MUP11" s="299"/>
      <c r="MUQ11" s="81"/>
      <c r="MUR11" s="63"/>
      <c r="MUS11" s="298"/>
      <c r="MUT11" s="299"/>
      <c r="MUU11" s="81"/>
      <c r="MUV11" s="63"/>
      <c r="MUW11" s="298"/>
      <c r="MUX11" s="299"/>
      <c r="MUY11" s="81"/>
      <c r="MUZ11" s="63"/>
      <c r="MVA11" s="298"/>
      <c r="MVB11" s="299"/>
      <c r="MVC11" s="81"/>
      <c r="MVD11" s="63"/>
      <c r="MVE11" s="298"/>
      <c r="MVF11" s="299"/>
      <c r="MVG11" s="81"/>
      <c r="MVH11" s="63"/>
      <c r="MVI11" s="298"/>
      <c r="MVJ11" s="299"/>
      <c r="MVK11" s="81"/>
      <c r="MVL11" s="63"/>
      <c r="MVM11" s="298"/>
      <c r="MVN11" s="299"/>
      <c r="MVO11" s="81"/>
      <c r="MVP11" s="63"/>
      <c r="MVQ11" s="298"/>
      <c r="MVR11" s="299"/>
      <c r="MVS11" s="81"/>
      <c r="MVT11" s="63"/>
      <c r="MVU11" s="298"/>
      <c r="MVV11" s="299"/>
      <c r="MVW11" s="81"/>
      <c r="MVX11" s="63"/>
      <c r="MVY11" s="298"/>
      <c r="MVZ11" s="299"/>
      <c r="MWA11" s="81"/>
      <c r="MWB11" s="63"/>
      <c r="MWC11" s="298"/>
      <c r="MWD11" s="299"/>
      <c r="MWE11" s="81"/>
      <c r="MWF11" s="63"/>
      <c r="MWG11" s="298"/>
      <c r="MWH11" s="299"/>
      <c r="MWI11" s="81"/>
      <c r="MWJ11" s="63"/>
      <c r="MWK11" s="298"/>
      <c r="MWL11" s="299"/>
      <c r="MWM11" s="81"/>
      <c r="MWN11" s="63"/>
      <c r="MWO11" s="298"/>
      <c r="MWP11" s="299"/>
      <c r="MWQ11" s="81"/>
      <c r="MWR11" s="63"/>
      <c r="MWS11" s="298"/>
      <c r="MWT11" s="299"/>
      <c r="MWU11" s="81"/>
      <c r="MWV11" s="63"/>
      <c r="MWW11" s="298"/>
      <c r="MWX11" s="299"/>
      <c r="MWY11" s="81"/>
      <c r="MWZ11" s="63"/>
      <c r="MXA11" s="298"/>
      <c r="MXB11" s="299"/>
      <c r="MXC11" s="81"/>
      <c r="MXD11" s="63"/>
      <c r="MXE11" s="298"/>
      <c r="MXF11" s="299"/>
      <c r="MXG11" s="81"/>
      <c r="MXH11" s="63"/>
      <c r="MXI11" s="298"/>
      <c r="MXJ11" s="299"/>
      <c r="MXK11" s="81"/>
      <c r="MXL11" s="63"/>
      <c r="MXM11" s="298"/>
      <c r="MXN11" s="299"/>
      <c r="MXO11" s="81"/>
      <c r="MXP11" s="63"/>
      <c r="MXQ11" s="298"/>
      <c r="MXR11" s="299"/>
      <c r="MXS11" s="81"/>
      <c r="MXT11" s="63"/>
      <c r="MXU11" s="298"/>
      <c r="MXV11" s="299"/>
      <c r="MXW11" s="81"/>
      <c r="MXX11" s="63"/>
      <c r="MXY11" s="298"/>
      <c r="MXZ11" s="299"/>
      <c r="MYA11" s="81"/>
      <c r="MYB11" s="63"/>
      <c r="MYC11" s="298"/>
      <c r="MYD11" s="299"/>
      <c r="MYE11" s="81"/>
      <c r="MYF11" s="63"/>
      <c r="MYG11" s="298"/>
      <c r="MYH11" s="299"/>
      <c r="MYI11" s="81"/>
      <c r="MYJ11" s="63"/>
      <c r="MYK11" s="298"/>
      <c r="MYL11" s="299"/>
      <c r="MYM11" s="81"/>
      <c r="MYN11" s="63"/>
      <c r="MYO11" s="298"/>
      <c r="MYP11" s="299"/>
      <c r="MYQ11" s="81"/>
      <c r="MYR11" s="63"/>
      <c r="MYS11" s="298"/>
      <c r="MYT11" s="299"/>
      <c r="MYU11" s="81"/>
      <c r="MYV11" s="63"/>
      <c r="MYW11" s="298"/>
      <c r="MYX11" s="299"/>
      <c r="MYY11" s="81"/>
      <c r="MYZ11" s="63"/>
      <c r="MZA11" s="298"/>
      <c r="MZB11" s="299"/>
      <c r="MZC11" s="81"/>
      <c r="MZD11" s="63"/>
      <c r="MZE11" s="298"/>
      <c r="MZF11" s="299"/>
      <c r="MZG11" s="81"/>
      <c r="MZH11" s="63"/>
      <c r="MZI11" s="298"/>
      <c r="MZJ11" s="299"/>
      <c r="MZK11" s="81"/>
      <c r="MZL11" s="63"/>
      <c r="MZM11" s="298"/>
      <c r="MZN11" s="299"/>
      <c r="MZO11" s="81"/>
      <c r="MZP11" s="63"/>
      <c r="MZQ11" s="298"/>
      <c r="MZR11" s="299"/>
      <c r="MZS11" s="81"/>
      <c r="MZT11" s="63"/>
      <c r="MZU11" s="298"/>
      <c r="MZV11" s="299"/>
      <c r="MZW11" s="81"/>
      <c r="MZX11" s="63"/>
      <c r="MZY11" s="298"/>
      <c r="MZZ11" s="299"/>
      <c r="NAA11" s="81"/>
      <c r="NAB11" s="63"/>
      <c r="NAC11" s="298"/>
      <c r="NAD11" s="299"/>
      <c r="NAE11" s="81"/>
      <c r="NAF11" s="63"/>
      <c r="NAG11" s="298"/>
      <c r="NAH11" s="299"/>
      <c r="NAI11" s="81"/>
      <c r="NAJ11" s="63"/>
      <c r="NAK11" s="298"/>
      <c r="NAL11" s="299"/>
      <c r="NAM11" s="81"/>
      <c r="NAN11" s="63"/>
      <c r="NAO11" s="298"/>
      <c r="NAP11" s="299"/>
      <c r="NAQ11" s="81"/>
      <c r="NAR11" s="63"/>
      <c r="NAS11" s="298"/>
      <c r="NAT11" s="299"/>
      <c r="NAU11" s="81"/>
      <c r="NAV11" s="63"/>
      <c r="NAW11" s="298"/>
      <c r="NAX11" s="299"/>
      <c r="NAY11" s="81"/>
      <c r="NAZ11" s="63"/>
      <c r="NBA11" s="298"/>
      <c r="NBB11" s="299"/>
      <c r="NBC11" s="81"/>
      <c r="NBD11" s="63"/>
      <c r="NBE11" s="298"/>
      <c r="NBF11" s="299"/>
      <c r="NBG11" s="81"/>
      <c r="NBH11" s="63"/>
      <c r="NBI11" s="298"/>
      <c r="NBJ11" s="299"/>
      <c r="NBK11" s="81"/>
      <c r="NBL11" s="63"/>
      <c r="NBM11" s="298"/>
      <c r="NBN11" s="299"/>
      <c r="NBO11" s="81"/>
      <c r="NBP11" s="63"/>
      <c r="NBQ11" s="298"/>
      <c r="NBR11" s="299"/>
      <c r="NBS11" s="81"/>
      <c r="NBT11" s="63"/>
      <c r="NBU11" s="298"/>
      <c r="NBV11" s="299"/>
      <c r="NBW11" s="81"/>
      <c r="NBX11" s="63"/>
      <c r="NBY11" s="298"/>
      <c r="NBZ11" s="299"/>
      <c r="NCA11" s="81"/>
      <c r="NCB11" s="63"/>
      <c r="NCC11" s="298"/>
      <c r="NCD11" s="299"/>
      <c r="NCE11" s="81"/>
      <c r="NCF11" s="63"/>
      <c r="NCG11" s="298"/>
      <c r="NCH11" s="299"/>
      <c r="NCI11" s="81"/>
      <c r="NCJ11" s="63"/>
      <c r="NCK11" s="298"/>
      <c r="NCL11" s="299"/>
      <c r="NCM11" s="81"/>
      <c r="NCN11" s="63"/>
      <c r="NCO11" s="298"/>
      <c r="NCP11" s="299"/>
      <c r="NCQ11" s="81"/>
      <c r="NCR11" s="63"/>
      <c r="NCS11" s="298"/>
      <c r="NCT11" s="299"/>
      <c r="NCU11" s="81"/>
      <c r="NCV11" s="63"/>
      <c r="NCW11" s="298"/>
      <c r="NCX11" s="299"/>
      <c r="NCY11" s="81"/>
      <c r="NCZ11" s="63"/>
      <c r="NDA11" s="298"/>
      <c r="NDB11" s="299"/>
      <c r="NDC11" s="81"/>
      <c r="NDD11" s="63"/>
      <c r="NDE11" s="298"/>
      <c r="NDF11" s="299"/>
      <c r="NDG11" s="81"/>
      <c r="NDH11" s="63"/>
      <c r="NDI11" s="298"/>
      <c r="NDJ11" s="299"/>
      <c r="NDK11" s="81"/>
      <c r="NDL11" s="63"/>
      <c r="NDM11" s="298"/>
      <c r="NDN11" s="299"/>
      <c r="NDO11" s="81"/>
      <c r="NDP11" s="63"/>
      <c r="NDQ11" s="298"/>
      <c r="NDR11" s="299"/>
      <c r="NDS11" s="81"/>
      <c r="NDT11" s="63"/>
      <c r="NDU11" s="298"/>
      <c r="NDV11" s="299"/>
      <c r="NDW11" s="81"/>
      <c r="NDX11" s="63"/>
      <c r="NDY11" s="298"/>
      <c r="NDZ11" s="299"/>
      <c r="NEA11" s="81"/>
      <c r="NEB11" s="63"/>
      <c r="NEC11" s="298"/>
      <c r="NED11" s="299"/>
      <c r="NEE11" s="81"/>
      <c r="NEF11" s="63"/>
      <c r="NEG11" s="298"/>
      <c r="NEH11" s="299"/>
      <c r="NEI11" s="81"/>
      <c r="NEJ11" s="63"/>
      <c r="NEK11" s="298"/>
      <c r="NEL11" s="299"/>
      <c r="NEM11" s="81"/>
      <c r="NEN11" s="63"/>
      <c r="NEO11" s="298"/>
      <c r="NEP11" s="299"/>
      <c r="NEQ11" s="81"/>
      <c r="NER11" s="63"/>
      <c r="NES11" s="298"/>
      <c r="NET11" s="299"/>
      <c r="NEU11" s="81"/>
      <c r="NEV11" s="63"/>
      <c r="NEW11" s="298"/>
      <c r="NEX11" s="299"/>
      <c r="NEY11" s="81"/>
      <c r="NEZ11" s="63"/>
      <c r="NFA11" s="298"/>
      <c r="NFB11" s="299"/>
      <c r="NFC11" s="81"/>
      <c r="NFD11" s="63"/>
      <c r="NFE11" s="298"/>
      <c r="NFF11" s="299"/>
      <c r="NFG11" s="81"/>
      <c r="NFH11" s="63"/>
      <c r="NFI11" s="298"/>
      <c r="NFJ11" s="299"/>
      <c r="NFK11" s="81"/>
      <c r="NFL11" s="63"/>
      <c r="NFM11" s="298"/>
      <c r="NFN11" s="299"/>
      <c r="NFO11" s="81"/>
      <c r="NFP11" s="63"/>
      <c r="NFQ11" s="298"/>
      <c r="NFR11" s="299"/>
      <c r="NFS11" s="81"/>
      <c r="NFT11" s="63"/>
      <c r="NFU11" s="298"/>
      <c r="NFV11" s="299"/>
      <c r="NFW11" s="81"/>
      <c r="NFX11" s="63"/>
      <c r="NFY11" s="298"/>
      <c r="NFZ11" s="299"/>
      <c r="NGA11" s="81"/>
      <c r="NGB11" s="63"/>
      <c r="NGC11" s="298"/>
      <c r="NGD11" s="299"/>
      <c r="NGE11" s="81"/>
      <c r="NGF11" s="63"/>
      <c r="NGG11" s="298"/>
      <c r="NGH11" s="299"/>
      <c r="NGI11" s="81"/>
      <c r="NGJ11" s="63"/>
      <c r="NGK11" s="298"/>
      <c r="NGL11" s="299"/>
      <c r="NGM11" s="81"/>
      <c r="NGN11" s="63"/>
      <c r="NGO11" s="298"/>
      <c r="NGP11" s="299"/>
      <c r="NGQ11" s="81"/>
      <c r="NGR11" s="63"/>
      <c r="NGS11" s="298"/>
      <c r="NGT11" s="299"/>
      <c r="NGU11" s="81"/>
      <c r="NGV11" s="63"/>
      <c r="NGW11" s="298"/>
      <c r="NGX11" s="299"/>
      <c r="NGY11" s="81"/>
      <c r="NGZ11" s="63"/>
      <c r="NHA11" s="298"/>
      <c r="NHB11" s="299"/>
      <c r="NHC11" s="81"/>
      <c r="NHD11" s="63"/>
      <c r="NHE11" s="298"/>
      <c r="NHF11" s="299"/>
      <c r="NHG11" s="81"/>
      <c r="NHH11" s="63"/>
      <c r="NHI11" s="298"/>
      <c r="NHJ11" s="299"/>
      <c r="NHK11" s="81"/>
      <c r="NHL11" s="63"/>
      <c r="NHM11" s="298"/>
      <c r="NHN11" s="299"/>
      <c r="NHO11" s="81"/>
      <c r="NHP11" s="63"/>
      <c r="NHQ11" s="298"/>
      <c r="NHR11" s="299"/>
      <c r="NHS11" s="81"/>
      <c r="NHT11" s="63"/>
      <c r="NHU11" s="298"/>
      <c r="NHV11" s="299"/>
      <c r="NHW11" s="81"/>
      <c r="NHX11" s="63"/>
      <c r="NHY11" s="298"/>
      <c r="NHZ11" s="299"/>
      <c r="NIA11" s="81"/>
      <c r="NIB11" s="63"/>
      <c r="NIC11" s="298"/>
      <c r="NID11" s="299"/>
      <c r="NIE11" s="81"/>
      <c r="NIF11" s="63"/>
      <c r="NIG11" s="298"/>
      <c r="NIH11" s="299"/>
      <c r="NII11" s="81"/>
      <c r="NIJ11" s="63"/>
      <c r="NIK11" s="298"/>
      <c r="NIL11" s="299"/>
      <c r="NIM11" s="81"/>
      <c r="NIN11" s="63"/>
      <c r="NIO11" s="298"/>
      <c r="NIP11" s="299"/>
      <c r="NIQ11" s="81"/>
      <c r="NIR11" s="63"/>
      <c r="NIS11" s="298"/>
      <c r="NIT11" s="299"/>
      <c r="NIU11" s="81"/>
      <c r="NIV11" s="63"/>
      <c r="NIW11" s="298"/>
      <c r="NIX11" s="299"/>
      <c r="NIY11" s="81"/>
      <c r="NIZ11" s="63"/>
      <c r="NJA11" s="298"/>
      <c r="NJB11" s="299"/>
      <c r="NJC11" s="81"/>
      <c r="NJD11" s="63"/>
      <c r="NJE11" s="298"/>
      <c r="NJF11" s="299"/>
      <c r="NJG11" s="81"/>
      <c r="NJH11" s="63"/>
      <c r="NJI11" s="298"/>
      <c r="NJJ11" s="299"/>
      <c r="NJK11" s="81"/>
      <c r="NJL11" s="63"/>
      <c r="NJM11" s="298"/>
      <c r="NJN11" s="299"/>
      <c r="NJO11" s="81"/>
      <c r="NJP11" s="63"/>
      <c r="NJQ11" s="298"/>
      <c r="NJR11" s="299"/>
      <c r="NJS11" s="81"/>
      <c r="NJT11" s="63"/>
      <c r="NJU11" s="298"/>
      <c r="NJV11" s="299"/>
      <c r="NJW11" s="81"/>
      <c r="NJX11" s="63"/>
      <c r="NJY11" s="298"/>
      <c r="NJZ11" s="299"/>
      <c r="NKA11" s="81"/>
      <c r="NKB11" s="63"/>
      <c r="NKC11" s="298"/>
      <c r="NKD11" s="299"/>
      <c r="NKE11" s="81"/>
      <c r="NKF11" s="63"/>
      <c r="NKG11" s="298"/>
      <c r="NKH11" s="299"/>
      <c r="NKI11" s="81"/>
      <c r="NKJ11" s="63"/>
      <c r="NKK11" s="298"/>
      <c r="NKL11" s="299"/>
      <c r="NKM11" s="81"/>
      <c r="NKN11" s="63"/>
      <c r="NKO11" s="298"/>
      <c r="NKP11" s="299"/>
      <c r="NKQ11" s="81"/>
      <c r="NKR11" s="63"/>
      <c r="NKS11" s="298"/>
      <c r="NKT11" s="299"/>
      <c r="NKU11" s="81"/>
      <c r="NKV11" s="63"/>
      <c r="NKW11" s="298"/>
      <c r="NKX11" s="299"/>
      <c r="NKY11" s="81"/>
      <c r="NKZ11" s="63"/>
      <c r="NLA11" s="298"/>
      <c r="NLB11" s="299"/>
      <c r="NLC11" s="81"/>
      <c r="NLD11" s="63"/>
      <c r="NLE11" s="298"/>
      <c r="NLF11" s="299"/>
      <c r="NLG11" s="81"/>
      <c r="NLH11" s="63"/>
      <c r="NLI11" s="298"/>
      <c r="NLJ11" s="299"/>
      <c r="NLK11" s="81"/>
      <c r="NLL11" s="63"/>
      <c r="NLM11" s="298"/>
      <c r="NLN11" s="299"/>
      <c r="NLO11" s="81"/>
      <c r="NLP11" s="63"/>
      <c r="NLQ11" s="298"/>
      <c r="NLR11" s="299"/>
      <c r="NLS11" s="81"/>
      <c r="NLT11" s="63"/>
      <c r="NLU11" s="298"/>
      <c r="NLV11" s="299"/>
      <c r="NLW11" s="81"/>
      <c r="NLX11" s="63"/>
      <c r="NLY11" s="298"/>
      <c r="NLZ11" s="299"/>
      <c r="NMA11" s="81"/>
      <c r="NMB11" s="63"/>
      <c r="NMC11" s="298"/>
      <c r="NMD11" s="299"/>
      <c r="NME11" s="81"/>
      <c r="NMF11" s="63"/>
      <c r="NMG11" s="298"/>
      <c r="NMH11" s="299"/>
      <c r="NMI11" s="81"/>
      <c r="NMJ11" s="63"/>
      <c r="NMK11" s="298"/>
      <c r="NML11" s="299"/>
      <c r="NMM11" s="81"/>
      <c r="NMN11" s="63"/>
      <c r="NMO11" s="298"/>
      <c r="NMP11" s="299"/>
      <c r="NMQ11" s="81"/>
      <c r="NMR11" s="63"/>
      <c r="NMS11" s="298"/>
      <c r="NMT11" s="299"/>
      <c r="NMU11" s="81"/>
      <c r="NMV11" s="63"/>
      <c r="NMW11" s="298"/>
      <c r="NMX11" s="299"/>
      <c r="NMY11" s="81"/>
      <c r="NMZ11" s="63"/>
      <c r="NNA11" s="298"/>
      <c r="NNB11" s="299"/>
      <c r="NNC11" s="81"/>
      <c r="NND11" s="63"/>
      <c r="NNE11" s="298"/>
      <c r="NNF11" s="299"/>
      <c r="NNG11" s="81"/>
      <c r="NNH11" s="63"/>
      <c r="NNI11" s="298"/>
      <c r="NNJ11" s="299"/>
      <c r="NNK11" s="81"/>
      <c r="NNL11" s="63"/>
      <c r="NNM11" s="298"/>
      <c r="NNN11" s="299"/>
      <c r="NNO11" s="81"/>
      <c r="NNP11" s="63"/>
      <c r="NNQ11" s="298"/>
      <c r="NNR11" s="299"/>
      <c r="NNS11" s="81"/>
      <c r="NNT11" s="63"/>
      <c r="NNU11" s="298"/>
      <c r="NNV11" s="299"/>
      <c r="NNW11" s="81"/>
      <c r="NNX11" s="63"/>
      <c r="NNY11" s="298"/>
      <c r="NNZ11" s="299"/>
      <c r="NOA11" s="81"/>
      <c r="NOB11" s="63"/>
      <c r="NOC11" s="298"/>
      <c r="NOD11" s="299"/>
      <c r="NOE11" s="81"/>
      <c r="NOF11" s="63"/>
      <c r="NOG11" s="298"/>
      <c r="NOH11" s="299"/>
      <c r="NOI11" s="81"/>
      <c r="NOJ11" s="63"/>
      <c r="NOK11" s="298"/>
      <c r="NOL11" s="299"/>
      <c r="NOM11" s="81"/>
      <c r="NON11" s="63"/>
      <c r="NOO11" s="298"/>
      <c r="NOP11" s="299"/>
      <c r="NOQ11" s="81"/>
      <c r="NOR11" s="63"/>
      <c r="NOS11" s="298"/>
      <c r="NOT11" s="299"/>
      <c r="NOU11" s="81"/>
      <c r="NOV11" s="63"/>
      <c r="NOW11" s="298"/>
      <c r="NOX11" s="299"/>
      <c r="NOY11" s="81"/>
      <c r="NOZ11" s="63"/>
      <c r="NPA11" s="298"/>
      <c r="NPB11" s="299"/>
      <c r="NPC11" s="81"/>
      <c r="NPD11" s="63"/>
      <c r="NPE11" s="298"/>
      <c r="NPF11" s="299"/>
      <c r="NPG11" s="81"/>
      <c r="NPH11" s="63"/>
      <c r="NPI11" s="298"/>
      <c r="NPJ11" s="299"/>
      <c r="NPK11" s="81"/>
      <c r="NPL11" s="63"/>
      <c r="NPM11" s="298"/>
      <c r="NPN11" s="299"/>
      <c r="NPO11" s="81"/>
      <c r="NPP11" s="63"/>
      <c r="NPQ11" s="298"/>
      <c r="NPR11" s="299"/>
      <c r="NPS11" s="81"/>
      <c r="NPT11" s="63"/>
      <c r="NPU11" s="298"/>
      <c r="NPV11" s="299"/>
      <c r="NPW11" s="81"/>
      <c r="NPX11" s="63"/>
      <c r="NPY11" s="298"/>
      <c r="NPZ11" s="299"/>
      <c r="NQA11" s="81"/>
      <c r="NQB11" s="63"/>
      <c r="NQC11" s="298"/>
      <c r="NQD11" s="299"/>
      <c r="NQE11" s="81"/>
      <c r="NQF11" s="63"/>
      <c r="NQG11" s="298"/>
      <c r="NQH11" s="299"/>
      <c r="NQI11" s="81"/>
      <c r="NQJ11" s="63"/>
      <c r="NQK11" s="298"/>
      <c r="NQL11" s="299"/>
      <c r="NQM11" s="81"/>
      <c r="NQN11" s="63"/>
      <c r="NQO11" s="298"/>
      <c r="NQP11" s="299"/>
      <c r="NQQ11" s="81"/>
      <c r="NQR11" s="63"/>
      <c r="NQS11" s="298"/>
      <c r="NQT11" s="299"/>
      <c r="NQU11" s="81"/>
      <c r="NQV11" s="63"/>
      <c r="NQW11" s="298"/>
      <c r="NQX11" s="299"/>
      <c r="NQY11" s="81"/>
      <c r="NQZ11" s="63"/>
      <c r="NRA11" s="298"/>
      <c r="NRB11" s="299"/>
      <c r="NRC11" s="81"/>
      <c r="NRD11" s="63"/>
      <c r="NRE11" s="298"/>
      <c r="NRF11" s="299"/>
      <c r="NRG11" s="81"/>
      <c r="NRH11" s="63"/>
      <c r="NRI11" s="298"/>
      <c r="NRJ11" s="299"/>
      <c r="NRK11" s="81"/>
      <c r="NRL11" s="63"/>
      <c r="NRM11" s="298"/>
      <c r="NRN11" s="299"/>
      <c r="NRO11" s="81"/>
      <c r="NRP11" s="63"/>
      <c r="NRQ11" s="298"/>
      <c r="NRR11" s="299"/>
      <c r="NRS11" s="81"/>
      <c r="NRT11" s="63"/>
      <c r="NRU11" s="298"/>
      <c r="NRV11" s="299"/>
      <c r="NRW11" s="81"/>
      <c r="NRX11" s="63"/>
      <c r="NRY11" s="298"/>
      <c r="NRZ11" s="299"/>
      <c r="NSA11" s="81"/>
      <c r="NSB11" s="63"/>
      <c r="NSC11" s="298"/>
      <c r="NSD11" s="299"/>
      <c r="NSE11" s="81"/>
      <c r="NSF11" s="63"/>
      <c r="NSG11" s="298"/>
      <c r="NSH11" s="299"/>
      <c r="NSI11" s="81"/>
      <c r="NSJ11" s="63"/>
      <c r="NSK11" s="298"/>
      <c r="NSL11" s="299"/>
      <c r="NSM11" s="81"/>
      <c r="NSN11" s="63"/>
      <c r="NSO11" s="298"/>
      <c r="NSP11" s="299"/>
      <c r="NSQ11" s="81"/>
      <c r="NSR11" s="63"/>
      <c r="NSS11" s="298"/>
      <c r="NST11" s="299"/>
      <c r="NSU11" s="81"/>
      <c r="NSV11" s="63"/>
      <c r="NSW11" s="298"/>
      <c r="NSX11" s="299"/>
      <c r="NSY11" s="81"/>
      <c r="NSZ11" s="63"/>
      <c r="NTA11" s="298"/>
      <c r="NTB11" s="299"/>
      <c r="NTC11" s="81"/>
      <c r="NTD11" s="63"/>
      <c r="NTE11" s="298"/>
      <c r="NTF11" s="299"/>
      <c r="NTG11" s="81"/>
      <c r="NTH11" s="63"/>
      <c r="NTI11" s="298"/>
      <c r="NTJ11" s="299"/>
      <c r="NTK11" s="81"/>
      <c r="NTL11" s="63"/>
      <c r="NTM11" s="298"/>
      <c r="NTN11" s="299"/>
      <c r="NTO11" s="81"/>
      <c r="NTP11" s="63"/>
      <c r="NTQ11" s="298"/>
      <c r="NTR11" s="299"/>
      <c r="NTS11" s="81"/>
      <c r="NTT11" s="63"/>
      <c r="NTU11" s="298"/>
      <c r="NTV11" s="299"/>
      <c r="NTW11" s="81"/>
      <c r="NTX11" s="63"/>
      <c r="NTY11" s="298"/>
      <c r="NTZ11" s="299"/>
      <c r="NUA11" s="81"/>
      <c r="NUB11" s="63"/>
      <c r="NUC11" s="298"/>
      <c r="NUD11" s="299"/>
      <c r="NUE11" s="81"/>
      <c r="NUF11" s="63"/>
      <c r="NUG11" s="298"/>
      <c r="NUH11" s="299"/>
      <c r="NUI11" s="81"/>
      <c r="NUJ11" s="63"/>
      <c r="NUK11" s="298"/>
      <c r="NUL11" s="299"/>
      <c r="NUM11" s="81"/>
      <c r="NUN11" s="63"/>
      <c r="NUO11" s="298"/>
      <c r="NUP11" s="299"/>
      <c r="NUQ11" s="81"/>
      <c r="NUR11" s="63"/>
      <c r="NUS11" s="298"/>
      <c r="NUT11" s="299"/>
      <c r="NUU11" s="81"/>
      <c r="NUV11" s="63"/>
      <c r="NUW11" s="298"/>
      <c r="NUX11" s="299"/>
      <c r="NUY11" s="81"/>
      <c r="NUZ11" s="63"/>
      <c r="NVA11" s="298"/>
      <c r="NVB11" s="299"/>
      <c r="NVC11" s="81"/>
      <c r="NVD11" s="63"/>
      <c r="NVE11" s="298"/>
      <c r="NVF11" s="299"/>
      <c r="NVG11" s="81"/>
      <c r="NVH11" s="63"/>
      <c r="NVI11" s="298"/>
      <c r="NVJ11" s="299"/>
      <c r="NVK11" s="81"/>
      <c r="NVL11" s="63"/>
      <c r="NVM11" s="298"/>
      <c r="NVN11" s="299"/>
      <c r="NVO11" s="81"/>
      <c r="NVP11" s="63"/>
      <c r="NVQ11" s="298"/>
      <c r="NVR11" s="299"/>
      <c r="NVS11" s="81"/>
      <c r="NVT11" s="63"/>
      <c r="NVU11" s="298"/>
      <c r="NVV11" s="299"/>
      <c r="NVW11" s="81"/>
      <c r="NVX11" s="63"/>
      <c r="NVY11" s="298"/>
      <c r="NVZ11" s="299"/>
      <c r="NWA11" s="81"/>
      <c r="NWB11" s="63"/>
      <c r="NWC11" s="298"/>
      <c r="NWD11" s="299"/>
      <c r="NWE11" s="81"/>
      <c r="NWF11" s="63"/>
      <c r="NWG11" s="298"/>
      <c r="NWH11" s="299"/>
      <c r="NWI11" s="81"/>
      <c r="NWJ11" s="63"/>
      <c r="NWK11" s="298"/>
      <c r="NWL11" s="299"/>
      <c r="NWM11" s="81"/>
      <c r="NWN11" s="63"/>
      <c r="NWO11" s="298"/>
      <c r="NWP11" s="299"/>
      <c r="NWQ11" s="81"/>
      <c r="NWR11" s="63"/>
      <c r="NWS11" s="298"/>
      <c r="NWT11" s="299"/>
      <c r="NWU11" s="81"/>
      <c r="NWV11" s="63"/>
      <c r="NWW11" s="298"/>
      <c r="NWX11" s="299"/>
      <c r="NWY11" s="81"/>
      <c r="NWZ11" s="63"/>
      <c r="NXA11" s="298"/>
      <c r="NXB11" s="299"/>
      <c r="NXC11" s="81"/>
      <c r="NXD11" s="63"/>
      <c r="NXE11" s="298"/>
      <c r="NXF11" s="299"/>
      <c r="NXG11" s="81"/>
      <c r="NXH11" s="63"/>
      <c r="NXI11" s="298"/>
      <c r="NXJ11" s="299"/>
      <c r="NXK11" s="81"/>
      <c r="NXL11" s="63"/>
      <c r="NXM11" s="298"/>
      <c r="NXN11" s="299"/>
      <c r="NXO11" s="81"/>
      <c r="NXP11" s="63"/>
      <c r="NXQ11" s="298"/>
      <c r="NXR11" s="299"/>
      <c r="NXS11" s="81"/>
      <c r="NXT11" s="63"/>
      <c r="NXU11" s="298"/>
      <c r="NXV11" s="299"/>
      <c r="NXW11" s="81"/>
      <c r="NXX11" s="63"/>
      <c r="NXY11" s="298"/>
      <c r="NXZ11" s="299"/>
      <c r="NYA11" s="81"/>
      <c r="NYB11" s="63"/>
      <c r="NYC11" s="298"/>
      <c r="NYD11" s="299"/>
      <c r="NYE11" s="81"/>
      <c r="NYF11" s="63"/>
      <c r="NYG11" s="298"/>
      <c r="NYH11" s="299"/>
      <c r="NYI11" s="81"/>
      <c r="NYJ11" s="63"/>
      <c r="NYK11" s="298"/>
      <c r="NYL11" s="299"/>
      <c r="NYM11" s="81"/>
      <c r="NYN11" s="63"/>
      <c r="NYO11" s="298"/>
      <c r="NYP11" s="299"/>
      <c r="NYQ11" s="81"/>
      <c r="NYR11" s="63"/>
      <c r="NYS11" s="298"/>
      <c r="NYT11" s="299"/>
      <c r="NYU11" s="81"/>
      <c r="NYV11" s="63"/>
      <c r="NYW11" s="298"/>
      <c r="NYX11" s="299"/>
      <c r="NYY11" s="81"/>
      <c r="NYZ11" s="63"/>
      <c r="NZA11" s="298"/>
      <c r="NZB11" s="299"/>
      <c r="NZC11" s="81"/>
      <c r="NZD11" s="63"/>
      <c r="NZE11" s="298"/>
      <c r="NZF11" s="299"/>
      <c r="NZG11" s="81"/>
      <c r="NZH11" s="63"/>
      <c r="NZI11" s="298"/>
      <c r="NZJ11" s="299"/>
      <c r="NZK11" s="81"/>
      <c r="NZL11" s="63"/>
      <c r="NZM11" s="298"/>
      <c r="NZN11" s="299"/>
      <c r="NZO11" s="81"/>
      <c r="NZP11" s="63"/>
      <c r="NZQ11" s="298"/>
      <c r="NZR11" s="299"/>
      <c r="NZS11" s="81"/>
      <c r="NZT11" s="63"/>
      <c r="NZU11" s="298"/>
      <c r="NZV11" s="299"/>
      <c r="NZW11" s="81"/>
      <c r="NZX11" s="63"/>
      <c r="NZY11" s="298"/>
      <c r="NZZ11" s="299"/>
      <c r="OAA11" s="81"/>
      <c r="OAB11" s="63"/>
      <c r="OAC11" s="298"/>
      <c r="OAD11" s="299"/>
      <c r="OAE11" s="81"/>
      <c r="OAF11" s="63"/>
      <c r="OAG11" s="298"/>
      <c r="OAH11" s="299"/>
      <c r="OAI11" s="81"/>
      <c r="OAJ11" s="63"/>
      <c r="OAK11" s="298"/>
      <c r="OAL11" s="299"/>
      <c r="OAM11" s="81"/>
      <c r="OAN11" s="63"/>
      <c r="OAO11" s="298"/>
      <c r="OAP11" s="299"/>
      <c r="OAQ11" s="81"/>
      <c r="OAR11" s="63"/>
      <c r="OAS11" s="298"/>
      <c r="OAT11" s="299"/>
      <c r="OAU11" s="81"/>
      <c r="OAV11" s="63"/>
      <c r="OAW11" s="298"/>
      <c r="OAX11" s="299"/>
      <c r="OAY11" s="81"/>
      <c r="OAZ11" s="63"/>
      <c r="OBA11" s="298"/>
      <c r="OBB11" s="299"/>
      <c r="OBC11" s="81"/>
      <c r="OBD11" s="63"/>
      <c r="OBE11" s="298"/>
      <c r="OBF11" s="299"/>
      <c r="OBG11" s="81"/>
      <c r="OBH11" s="63"/>
      <c r="OBI11" s="298"/>
      <c r="OBJ11" s="299"/>
      <c r="OBK11" s="81"/>
      <c r="OBL11" s="63"/>
      <c r="OBM11" s="298"/>
      <c r="OBN11" s="299"/>
      <c r="OBO11" s="81"/>
      <c r="OBP11" s="63"/>
      <c r="OBQ11" s="298"/>
      <c r="OBR11" s="299"/>
      <c r="OBS11" s="81"/>
      <c r="OBT11" s="63"/>
      <c r="OBU11" s="298"/>
      <c r="OBV11" s="299"/>
      <c r="OBW11" s="81"/>
      <c r="OBX11" s="63"/>
      <c r="OBY11" s="298"/>
      <c r="OBZ11" s="299"/>
      <c r="OCA11" s="81"/>
      <c r="OCB11" s="63"/>
      <c r="OCC11" s="298"/>
      <c r="OCD11" s="299"/>
      <c r="OCE11" s="81"/>
      <c r="OCF11" s="63"/>
      <c r="OCG11" s="298"/>
      <c r="OCH11" s="299"/>
      <c r="OCI11" s="81"/>
      <c r="OCJ11" s="63"/>
      <c r="OCK11" s="298"/>
      <c r="OCL11" s="299"/>
      <c r="OCM11" s="81"/>
      <c r="OCN11" s="63"/>
      <c r="OCO11" s="298"/>
      <c r="OCP11" s="299"/>
      <c r="OCQ11" s="81"/>
      <c r="OCR11" s="63"/>
      <c r="OCS11" s="298"/>
      <c r="OCT11" s="299"/>
      <c r="OCU11" s="81"/>
      <c r="OCV11" s="63"/>
      <c r="OCW11" s="298"/>
      <c r="OCX11" s="299"/>
      <c r="OCY11" s="81"/>
      <c r="OCZ11" s="63"/>
      <c r="ODA11" s="298"/>
      <c r="ODB11" s="299"/>
      <c r="ODC11" s="81"/>
      <c r="ODD11" s="63"/>
      <c r="ODE11" s="298"/>
      <c r="ODF11" s="299"/>
      <c r="ODG11" s="81"/>
      <c r="ODH11" s="63"/>
      <c r="ODI11" s="298"/>
      <c r="ODJ11" s="299"/>
      <c r="ODK11" s="81"/>
      <c r="ODL11" s="63"/>
      <c r="ODM11" s="298"/>
      <c r="ODN11" s="299"/>
      <c r="ODO11" s="81"/>
      <c r="ODP11" s="63"/>
      <c r="ODQ11" s="298"/>
      <c r="ODR11" s="299"/>
      <c r="ODS11" s="81"/>
      <c r="ODT11" s="63"/>
      <c r="ODU11" s="298"/>
      <c r="ODV11" s="299"/>
      <c r="ODW11" s="81"/>
      <c r="ODX11" s="63"/>
      <c r="ODY11" s="298"/>
      <c r="ODZ11" s="299"/>
      <c r="OEA11" s="81"/>
      <c r="OEB11" s="63"/>
      <c r="OEC11" s="298"/>
      <c r="OED11" s="299"/>
      <c r="OEE11" s="81"/>
      <c r="OEF11" s="63"/>
      <c r="OEG11" s="298"/>
      <c r="OEH11" s="299"/>
      <c r="OEI11" s="81"/>
      <c r="OEJ11" s="63"/>
      <c r="OEK11" s="298"/>
      <c r="OEL11" s="299"/>
      <c r="OEM11" s="81"/>
      <c r="OEN11" s="63"/>
      <c r="OEO11" s="298"/>
      <c r="OEP11" s="299"/>
      <c r="OEQ11" s="81"/>
      <c r="OER11" s="63"/>
      <c r="OES11" s="298"/>
      <c r="OET11" s="299"/>
      <c r="OEU11" s="81"/>
      <c r="OEV11" s="63"/>
      <c r="OEW11" s="298"/>
      <c r="OEX11" s="299"/>
      <c r="OEY11" s="81"/>
      <c r="OEZ11" s="63"/>
      <c r="OFA11" s="298"/>
      <c r="OFB11" s="299"/>
      <c r="OFC11" s="81"/>
      <c r="OFD11" s="63"/>
      <c r="OFE11" s="298"/>
      <c r="OFF11" s="299"/>
      <c r="OFG11" s="81"/>
      <c r="OFH11" s="63"/>
      <c r="OFI11" s="298"/>
      <c r="OFJ11" s="299"/>
      <c r="OFK11" s="81"/>
      <c r="OFL11" s="63"/>
      <c r="OFM11" s="298"/>
      <c r="OFN11" s="299"/>
      <c r="OFO11" s="81"/>
      <c r="OFP11" s="63"/>
      <c r="OFQ11" s="298"/>
      <c r="OFR11" s="299"/>
      <c r="OFS11" s="81"/>
      <c r="OFT11" s="63"/>
      <c r="OFU11" s="298"/>
      <c r="OFV11" s="299"/>
      <c r="OFW11" s="81"/>
      <c r="OFX11" s="63"/>
      <c r="OFY11" s="298"/>
      <c r="OFZ11" s="299"/>
      <c r="OGA11" s="81"/>
      <c r="OGB11" s="63"/>
      <c r="OGC11" s="298"/>
      <c r="OGD11" s="299"/>
      <c r="OGE11" s="81"/>
      <c r="OGF11" s="63"/>
      <c r="OGG11" s="298"/>
      <c r="OGH11" s="299"/>
      <c r="OGI11" s="81"/>
      <c r="OGJ11" s="63"/>
      <c r="OGK11" s="298"/>
      <c r="OGL11" s="299"/>
      <c r="OGM11" s="81"/>
      <c r="OGN11" s="63"/>
      <c r="OGO11" s="298"/>
      <c r="OGP11" s="299"/>
      <c r="OGQ11" s="81"/>
      <c r="OGR11" s="63"/>
      <c r="OGS11" s="298"/>
      <c r="OGT11" s="299"/>
      <c r="OGU11" s="81"/>
      <c r="OGV11" s="63"/>
      <c r="OGW11" s="298"/>
      <c r="OGX11" s="299"/>
      <c r="OGY11" s="81"/>
      <c r="OGZ11" s="63"/>
      <c r="OHA11" s="298"/>
      <c r="OHB11" s="299"/>
      <c r="OHC11" s="81"/>
      <c r="OHD11" s="63"/>
      <c r="OHE11" s="298"/>
      <c r="OHF11" s="299"/>
      <c r="OHG11" s="81"/>
      <c r="OHH11" s="63"/>
      <c r="OHI11" s="298"/>
      <c r="OHJ11" s="299"/>
      <c r="OHK11" s="81"/>
      <c r="OHL11" s="63"/>
      <c r="OHM11" s="298"/>
      <c r="OHN11" s="299"/>
      <c r="OHO11" s="81"/>
      <c r="OHP11" s="63"/>
      <c r="OHQ11" s="298"/>
      <c r="OHR11" s="299"/>
      <c r="OHS11" s="81"/>
      <c r="OHT11" s="63"/>
      <c r="OHU11" s="298"/>
      <c r="OHV11" s="299"/>
      <c r="OHW11" s="81"/>
      <c r="OHX11" s="63"/>
      <c r="OHY11" s="298"/>
      <c r="OHZ11" s="299"/>
      <c r="OIA11" s="81"/>
      <c r="OIB11" s="63"/>
      <c r="OIC11" s="298"/>
      <c r="OID11" s="299"/>
      <c r="OIE11" s="81"/>
      <c r="OIF11" s="63"/>
      <c r="OIG11" s="298"/>
      <c r="OIH11" s="299"/>
      <c r="OII11" s="81"/>
      <c r="OIJ11" s="63"/>
      <c r="OIK11" s="298"/>
      <c r="OIL11" s="299"/>
      <c r="OIM11" s="81"/>
      <c r="OIN11" s="63"/>
      <c r="OIO11" s="298"/>
      <c r="OIP11" s="299"/>
      <c r="OIQ11" s="81"/>
      <c r="OIR11" s="63"/>
      <c r="OIS11" s="298"/>
      <c r="OIT11" s="299"/>
      <c r="OIU11" s="81"/>
      <c r="OIV11" s="63"/>
      <c r="OIW11" s="298"/>
      <c r="OIX11" s="299"/>
      <c r="OIY11" s="81"/>
      <c r="OIZ11" s="63"/>
      <c r="OJA11" s="298"/>
      <c r="OJB11" s="299"/>
      <c r="OJC11" s="81"/>
      <c r="OJD11" s="63"/>
      <c r="OJE11" s="298"/>
      <c r="OJF11" s="299"/>
      <c r="OJG11" s="81"/>
      <c r="OJH11" s="63"/>
      <c r="OJI11" s="298"/>
      <c r="OJJ11" s="299"/>
      <c r="OJK11" s="81"/>
      <c r="OJL11" s="63"/>
      <c r="OJM11" s="298"/>
      <c r="OJN11" s="299"/>
      <c r="OJO11" s="81"/>
      <c r="OJP11" s="63"/>
      <c r="OJQ11" s="298"/>
      <c r="OJR11" s="299"/>
      <c r="OJS11" s="81"/>
      <c r="OJT11" s="63"/>
      <c r="OJU11" s="298"/>
      <c r="OJV11" s="299"/>
      <c r="OJW11" s="81"/>
      <c r="OJX11" s="63"/>
      <c r="OJY11" s="298"/>
      <c r="OJZ11" s="299"/>
      <c r="OKA11" s="81"/>
      <c r="OKB11" s="63"/>
      <c r="OKC11" s="298"/>
      <c r="OKD11" s="299"/>
      <c r="OKE11" s="81"/>
      <c r="OKF11" s="63"/>
      <c r="OKG11" s="298"/>
      <c r="OKH11" s="299"/>
      <c r="OKI11" s="81"/>
      <c r="OKJ11" s="63"/>
      <c r="OKK11" s="298"/>
      <c r="OKL11" s="299"/>
      <c r="OKM11" s="81"/>
      <c r="OKN11" s="63"/>
      <c r="OKO11" s="298"/>
      <c r="OKP11" s="299"/>
      <c r="OKQ11" s="81"/>
      <c r="OKR11" s="63"/>
      <c r="OKS11" s="298"/>
      <c r="OKT11" s="299"/>
      <c r="OKU11" s="81"/>
      <c r="OKV11" s="63"/>
      <c r="OKW11" s="298"/>
      <c r="OKX11" s="299"/>
      <c r="OKY11" s="81"/>
      <c r="OKZ11" s="63"/>
      <c r="OLA11" s="298"/>
      <c r="OLB11" s="299"/>
      <c r="OLC11" s="81"/>
      <c r="OLD11" s="63"/>
      <c r="OLE11" s="298"/>
      <c r="OLF11" s="299"/>
      <c r="OLG11" s="81"/>
      <c r="OLH11" s="63"/>
      <c r="OLI11" s="298"/>
      <c r="OLJ11" s="299"/>
      <c r="OLK11" s="81"/>
      <c r="OLL11" s="63"/>
      <c r="OLM11" s="298"/>
      <c r="OLN11" s="299"/>
      <c r="OLO11" s="81"/>
      <c r="OLP11" s="63"/>
      <c r="OLQ11" s="298"/>
      <c r="OLR11" s="299"/>
      <c r="OLS11" s="81"/>
      <c r="OLT11" s="63"/>
      <c r="OLU11" s="298"/>
      <c r="OLV11" s="299"/>
      <c r="OLW11" s="81"/>
      <c r="OLX11" s="63"/>
      <c r="OLY11" s="298"/>
      <c r="OLZ11" s="299"/>
      <c r="OMA11" s="81"/>
      <c r="OMB11" s="63"/>
      <c r="OMC11" s="298"/>
      <c r="OMD11" s="299"/>
      <c r="OME11" s="81"/>
      <c r="OMF11" s="63"/>
      <c r="OMG11" s="298"/>
      <c r="OMH11" s="299"/>
      <c r="OMI11" s="81"/>
      <c r="OMJ11" s="63"/>
      <c r="OMK11" s="298"/>
      <c r="OML11" s="299"/>
      <c r="OMM11" s="81"/>
      <c r="OMN11" s="63"/>
      <c r="OMO11" s="298"/>
      <c r="OMP11" s="299"/>
      <c r="OMQ11" s="81"/>
      <c r="OMR11" s="63"/>
      <c r="OMS11" s="298"/>
      <c r="OMT11" s="299"/>
      <c r="OMU11" s="81"/>
      <c r="OMV11" s="63"/>
      <c r="OMW11" s="298"/>
      <c r="OMX11" s="299"/>
      <c r="OMY11" s="81"/>
      <c r="OMZ11" s="63"/>
      <c r="ONA11" s="298"/>
      <c r="ONB11" s="299"/>
      <c r="ONC11" s="81"/>
      <c r="OND11" s="63"/>
      <c r="ONE11" s="298"/>
      <c r="ONF11" s="299"/>
      <c r="ONG11" s="81"/>
      <c r="ONH11" s="63"/>
      <c r="ONI11" s="298"/>
      <c r="ONJ11" s="299"/>
      <c r="ONK11" s="81"/>
      <c r="ONL11" s="63"/>
      <c r="ONM11" s="298"/>
      <c r="ONN11" s="299"/>
      <c r="ONO11" s="81"/>
      <c r="ONP11" s="63"/>
      <c r="ONQ11" s="298"/>
      <c r="ONR11" s="299"/>
      <c r="ONS11" s="81"/>
      <c r="ONT11" s="63"/>
      <c r="ONU11" s="298"/>
      <c r="ONV11" s="299"/>
      <c r="ONW11" s="81"/>
      <c r="ONX11" s="63"/>
      <c r="ONY11" s="298"/>
      <c r="ONZ11" s="299"/>
      <c r="OOA11" s="81"/>
      <c r="OOB11" s="63"/>
      <c r="OOC11" s="298"/>
      <c r="OOD11" s="299"/>
      <c r="OOE11" s="81"/>
      <c r="OOF11" s="63"/>
      <c r="OOG11" s="298"/>
      <c r="OOH11" s="299"/>
      <c r="OOI11" s="81"/>
      <c r="OOJ11" s="63"/>
      <c r="OOK11" s="298"/>
      <c r="OOL11" s="299"/>
      <c r="OOM11" s="81"/>
      <c r="OON11" s="63"/>
      <c r="OOO11" s="298"/>
      <c r="OOP11" s="299"/>
      <c r="OOQ11" s="81"/>
      <c r="OOR11" s="63"/>
      <c r="OOS11" s="298"/>
      <c r="OOT11" s="299"/>
      <c r="OOU11" s="81"/>
      <c r="OOV11" s="63"/>
      <c r="OOW11" s="298"/>
      <c r="OOX11" s="299"/>
      <c r="OOY11" s="81"/>
      <c r="OOZ11" s="63"/>
      <c r="OPA11" s="298"/>
      <c r="OPB11" s="299"/>
      <c r="OPC11" s="81"/>
      <c r="OPD11" s="63"/>
      <c r="OPE11" s="298"/>
      <c r="OPF11" s="299"/>
      <c r="OPG11" s="81"/>
      <c r="OPH11" s="63"/>
      <c r="OPI11" s="298"/>
      <c r="OPJ11" s="299"/>
      <c r="OPK11" s="81"/>
      <c r="OPL11" s="63"/>
      <c r="OPM11" s="298"/>
      <c r="OPN11" s="299"/>
      <c r="OPO11" s="81"/>
      <c r="OPP11" s="63"/>
      <c r="OPQ11" s="298"/>
      <c r="OPR11" s="299"/>
      <c r="OPS11" s="81"/>
      <c r="OPT11" s="63"/>
      <c r="OPU11" s="298"/>
      <c r="OPV11" s="299"/>
      <c r="OPW11" s="81"/>
      <c r="OPX11" s="63"/>
      <c r="OPY11" s="298"/>
      <c r="OPZ11" s="299"/>
      <c r="OQA11" s="81"/>
      <c r="OQB11" s="63"/>
      <c r="OQC11" s="298"/>
      <c r="OQD11" s="299"/>
      <c r="OQE11" s="81"/>
      <c r="OQF11" s="63"/>
      <c r="OQG11" s="298"/>
      <c r="OQH11" s="299"/>
      <c r="OQI11" s="81"/>
      <c r="OQJ11" s="63"/>
      <c r="OQK11" s="298"/>
      <c r="OQL11" s="299"/>
      <c r="OQM11" s="81"/>
      <c r="OQN11" s="63"/>
      <c r="OQO11" s="298"/>
      <c r="OQP11" s="299"/>
      <c r="OQQ11" s="81"/>
      <c r="OQR11" s="63"/>
      <c r="OQS11" s="298"/>
      <c r="OQT11" s="299"/>
      <c r="OQU11" s="81"/>
      <c r="OQV11" s="63"/>
      <c r="OQW11" s="298"/>
      <c r="OQX11" s="299"/>
      <c r="OQY11" s="81"/>
      <c r="OQZ11" s="63"/>
      <c r="ORA11" s="298"/>
      <c r="ORB11" s="299"/>
      <c r="ORC11" s="81"/>
      <c r="ORD11" s="63"/>
      <c r="ORE11" s="298"/>
      <c r="ORF11" s="299"/>
      <c r="ORG11" s="81"/>
      <c r="ORH11" s="63"/>
      <c r="ORI11" s="298"/>
      <c r="ORJ11" s="299"/>
      <c r="ORK11" s="81"/>
      <c r="ORL11" s="63"/>
      <c r="ORM11" s="298"/>
      <c r="ORN11" s="299"/>
      <c r="ORO11" s="81"/>
      <c r="ORP11" s="63"/>
      <c r="ORQ11" s="298"/>
      <c r="ORR11" s="299"/>
      <c r="ORS11" s="81"/>
      <c r="ORT11" s="63"/>
      <c r="ORU11" s="298"/>
      <c r="ORV11" s="299"/>
      <c r="ORW11" s="81"/>
      <c r="ORX11" s="63"/>
      <c r="ORY11" s="298"/>
      <c r="ORZ11" s="299"/>
      <c r="OSA11" s="81"/>
      <c r="OSB11" s="63"/>
      <c r="OSC11" s="298"/>
      <c r="OSD11" s="299"/>
      <c r="OSE11" s="81"/>
      <c r="OSF11" s="63"/>
      <c r="OSG11" s="298"/>
      <c r="OSH11" s="299"/>
      <c r="OSI11" s="81"/>
      <c r="OSJ11" s="63"/>
      <c r="OSK11" s="298"/>
      <c r="OSL11" s="299"/>
      <c r="OSM11" s="81"/>
      <c r="OSN11" s="63"/>
      <c r="OSO11" s="298"/>
      <c r="OSP11" s="299"/>
      <c r="OSQ11" s="81"/>
      <c r="OSR11" s="63"/>
      <c r="OSS11" s="298"/>
      <c r="OST11" s="299"/>
      <c r="OSU11" s="81"/>
      <c r="OSV11" s="63"/>
      <c r="OSW11" s="298"/>
      <c r="OSX11" s="299"/>
      <c r="OSY11" s="81"/>
      <c r="OSZ11" s="63"/>
      <c r="OTA11" s="298"/>
      <c r="OTB11" s="299"/>
      <c r="OTC11" s="81"/>
      <c r="OTD11" s="63"/>
      <c r="OTE11" s="298"/>
      <c r="OTF11" s="299"/>
      <c r="OTG11" s="81"/>
      <c r="OTH11" s="63"/>
      <c r="OTI11" s="298"/>
      <c r="OTJ11" s="299"/>
      <c r="OTK11" s="81"/>
      <c r="OTL11" s="63"/>
      <c r="OTM11" s="298"/>
      <c r="OTN11" s="299"/>
      <c r="OTO11" s="81"/>
      <c r="OTP11" s="63"/>
      <c r="OTQ11" s="298"/>
      <c r="OTR11" s="299"/>
      <c r="OTS11" s="81"/>
      <c r="OTT11" s="63"/>
      <c r="OTU11" s="298"/>
      <c r="OTV11" s="299"/>
      <c r="OTW11" s="81"/>
      <c r="OTX11" s="63"/>
      <c r="OTY11" s="298"/>
      <c r="OTZ11" s="299"/>
      <c r="OUA11" s="81"/>
      <c r="OUB11" s="63"/>
      <c r="OUC11" s="298"/>
      <c r="OUD11" s="299"/>
      <c r="OUE11" s="81"/>
      <c r="OUF11" s="63"/>
      <c r="OUG11" s="298"/>
      <c r="OUH11" s="299"/>
      <c r="OUI11" s="81"/>
      <c r="OUJ11" s="63"/>
      <c r="OUK11" s="298"/>
      <c r="OUL11" s="299"/>
      <c r="OUM11" s="81"/>
      <c r="OUN11" s="63"/>
      <c r="OUO11" s="298"/>
      <c r="OUP11" s="299"/>
      <c r="OUQ11" s="81"/>
      <c r="OUR11" s="63"/>
      <c r="OUS11" s="298"/>
      <c r="OUT11" s="299"/>
      <c r="OUU11" s="81"/>
      <c r="OUV11" s="63"/>
      <c r="OUW11" s="298"/>
      <c r="OUX11" s="299"/>
      <c r="OUY11" s="81"/>
      <c r="OUZ11" s="63"/>
      <c r="OVA11" s="298"/>
      <c r="OVB11" s="299"/>
      <c r="OVC11" s="81"/>
      <c r="OVD11" s="63"/>
      <c r="OVE11" s="298"/>
      <c r="OVF11" s="299"/>
      <c r="OVG11" s="81"/>
      <c r="OVH11" s="63"/>
      <c r="OVI11" s="298"/>
      <c r="OVJ11" s="299"/>
      <c r="OVK11" s="81"/>
      <c r="OVL11" s="63"/>
      <c r="OVM11" s="298"/>
      <c r="OVN11" s="299"/>
      <c r="OVO11" s="81"/>
      <c r="OVP11" s="63"/>
      <c r="OVQ11" s="298"/>
      <c r="OVR11" s="299"/>
      <c r="OVS11" s="81"/>
      <c r="OVT11" s="63"/>
      <c r="OVU11" s="298"/>
      <c r="OVV11" s="299"/>
      <c r="OVW11" s="81"/>
      <c r="OVX11" s="63"/>
      <c r="OVY11" s="298"/>
      <c r="OVZ11" s="299"/>
      <c r="OWA11" s="81"/>
      <c r="OWB11" s="63"/>
      <c r="OWC11" s="298"/>
      <c r="OWD11" s="299"/>
      <c r="OWE11" s="81"/>
      <c r="OWF11" s="63"/>
      <c r="OWG11" s="298"/>
      <c r="OWH11" s="299"/>
      <c r="OWI11" s="81"/>
      <c r="OWJ11" s="63"/>
      <c r="OWK11" s="298"/>
      <c r="OWL11" s="299"/>
      <c r="OWM11" s="81"/>
      <c r="OWN11" s="63"/>
      <c r="OWO11" s="298"/>
      <c r="OWP11" s="299"/>
      <c r="OWQ11" s="81"/>
      <c r="OWR11" s="63"/>
      <c r="OWS11" s="298"/>
      <c r="OWT11" s="299"/>
      <c r="OWU11" s="81"/>
      <c r="OWV11" s="63"/>
      <c r="OWW11" s="298"/>
      <c r="OWX11" s="299"/>
      <c r="OWY11" s="81"/>
      <c r="OWZ11" s="63"/>
      <c r="OXA11" s="298"/>
      <c r="OXB11" s="299"/>
      <c r="OXC11" s="81"/>
      <c r="OXD11" s="63"/>
      <c r="OXE11" s="298"/>
      <c r="OXF11" s="299"/>
      <c r="OXG11" s="81"/>
      <c r="OXH11" s="63"/>
      <c r="OXI11" s="298"/>
      <c r="OXJ11" s="299"/>
      <c r="OXK11" s="81"/>
      <c r="OXL11" s="63"/>
      <c r="OXM11" s="298"/>
      <c r="OXN11" s="299"/>
      <c r="OXO11" s="81"/>
      <c r="OXP11" s="63"/>
      <c r="OXQ11" s="298"/>
      <c r="OXR11" s="299"/>
      <c r="OXS11" s="81"/>
      <c r="OXT11" s="63"/>
      <c r="OXU11" s="298"/>
      <c r="OXV11" s="299"/>
      <c r="OXW11" s="81"/>
      <c r="OXX11" s="63"/>
      <c r="OXY11" s="298"/>
      <c r="OXZ11" s="299"/>
      <c r="OYA11" s="81"/>
      <c r="OYB11" s="63"/>
      <c r="OYC11" s="298"/>
      <c r="OYD11" s="299"/>
      <c r="OYE11" s="81"/>
      <c r="OYF11" s="63"/>
      <c r="OYG11" s="298"/>
      <c r="OYH11" s="299"/>
      <c r="OYI11" s="81"/>
      <c r="OYJ11" s="63"/>
      <c r="OYK11" s="298"/>
      <c r="OYL11" s="299"/>
      <c r="OYM11" s="81"/>
      <c r="OYN11" s="63"/>
      <c r="OYO11" s="298"/>
      <c r="OYP11" s="299"/>
      <c r="OYQ11" s="81"/>
      <c r="OYR11" s="63"/>
      <c r="OYS11" s="298"/>
      <c r="OYT11" s="299"/>
      <c r="OYU11" s="81"/>
      <c r="OYV11" s="63"/>
      <c r="OYW11" s="298"/>
      <c r="OYX11" s="299"/>
      <c r="OYY11" s="81"/>
      <c r="OYZ11" s="63"/>
      <c r="OZA11" s="298"/>
      <c r="OZB11" s="299"/>
      <c r="OZC11" s="81"/>
      <c r="OZD11" s="63"/>
      <c r="OZE11" s="298"/>
      <c r="OZF11" s="299"/>
      <c r="OZG11" s="81"/>
      <c r="OZH11" s="63"/>
      <c r="OZI11" s="298"/>
      <c r="OZJ11" s="299"/>
      <c r="OZK11" s="81"/>
      <c r="OZL11" s="63"/>
      <c r="OZM11" s="298"/>
      <c r="OZN11" s="299"/>
      <c r="OZO11" s="81"/>
      <c r="OZP11" s="63"/>
      <c r="OZQ11" s="298"/>
      <c r="OZR11" s="299"/>
      <c r="OZS11" s="81"/>
      <c r="OZT11" s="63"/>
      <c r="OZU11" s="298"/>
      <c r="OZV11" s="299"/>
      <c r="OZW11" s="81"/>
      <c r="OZX11" s="63"/>
      <c r="OZY11" s="298"/>
      <c r="OZZ11" s="299"/>
      <c r="PAA11" s="81"/>
      <c r="PAB11" s="63"/>
      <c r="PAC11" s="298"/>
      <c r="PAD11" s="299"/>
      <c r="PAE11" s="81"/>
      <c r="PAF11" s="63"/>
      <c r="PAG11" s="298"/>
      <c r="PAH11" s="299"/>
      <c r="PAI11" s="81"/>
      <c r="PAJ11" s="63"/>
      <c r="PAK11" s="298"/>
      <c r="PAL11" s="299"/>
      <c r="PAM11" s="81"/>
      <c r="PAN11" s="63"/>
      <c r="PAO11" s="298"/>
      <c r="PAP11" s="299"/>
      <c r="PAQ11" s="81"/>
      <c r="PAR11" s="63"/>
      <c r="PAS11" s="298"/>
      <c r="PAT11" s="299"/>
      <c r="PAU11" s="81"/>
      <c r="PAV11" s="63"/>
      <c r="PAW11" s="298"/>
      <c r="PAX11" s="299"/>
      <c r="PAY11" s="81"/>
      <c r="PAZ11" s="63"/>
      <c r="PBA11" s="298"/>
      <c r="PBB11" s="299"/>
      <c r="PBC11" s="81"/>
      <c r="PBD11" s="63"/>
      <c r="PBE11" s="298"/>
      <c r="PBF11" s="299"/>
      <c r="PBG11" s="81"/>
      <c r="PBH11" s="63"/>
      <c r="PBI11" s="298"/>
      <c r="PBJ11" s="299"/>
      <c r="PBK11" s="81"/>
      <c r="PBL11" s="63"/>
      <c r="PBM11" s="298"/>
      <c r="PBN11" s="299"/>
      <c r="PBO11" s="81"/>
      <c r="PBP11" s="63"/>
      <c r="PBQ11" s="298"/>
      <c r="PBR11" s="299"/>
      <c r="PBS11" s="81"/>
      <c r="PBT11" s="63"/>
      <c r="PBU11" s="298"/>
      <c r="PBV11" s="299"/>
      <c r="PBW11" s="81"/>
      <c r="PBX11" s="63"/>
      <c r="PBY11" s="298"/>
      <c r="PBZ11" s="299"/>
      <c r="PCA11" s="81"/>
      <c r="PCB11" s="63"/>
      <c r="PCC11" s="298"/>
      <c r="PCD11" s="299"/>
      <c r="PCE11" s="81"/>
      <c r="PCF11" s="63"/>
      <c r="PCG11" s="298"/>
      <c r="PCH11" s="299"/>
      <c r="PCI11" s="81"/>
      <c r="PCJ11" s="63"/>
      <c r="PCK11" s="298"/>
      <c r="PCL11" s="299"/>
      <c r="PCM11" s="81"/>
      <c r="PCN11" s="63"/>
      <c r="PCO11" s="298"/>
      <c r="PCP11" s="299"/>
      <c r="PCQ11" s="81"/>
      <c r="PCR11" s="63"/>
      <c r="PCS11" s="298"/>
      <c r="PCT11" s="299"/>
      <c r="PCU11" s="81"/>
      <c r="PCV11" s="63"/>
      <c r="PCW11" s="298"/>
      <c r="PCX11" s="299"/>
      <c r="PCY11" s="81"/>
      <c r="PCZ11" s="63"/>
      <c r="PDA11" s="298"/>
      <c r="PDB11" s="299"/>
      <c r="PDC11" s="81"/>
      <c r="PDD11" s="63"/>
      <c r="PDE11" s="298"/>
      <c r="PDF11" s="299"/>
      <c r="PDG11" s="81"/>
      <c r="PDH11" s="63"/>
      <c r="PDI11" s="298"/>
      <c r="PDJ11" s="299"/>
      <c r="PDK11" s="81"/>
      <c r="PDL11" s="63"/>
      <c r="PDM11" s="298"/>
      <c r="PDN11" s="299"/>
      <c r="PDO11" s="81"/>
      <c r="PDP11" s="63"/>
      <c r="PDQ11" s="298"/>
      <c r="PDR11" s="299"/>
      <c r="PDS11" s="81"/>
      <c r="PDT11" s="63"/>
      <c r="PDU11" s="298"/>
      <c r="PDV11" s="299"/>
      <c r="PDW11" s="81"/>
      <c r="PDX11" s="63"/>
      <c r="PDY11" s="298"/>
      <c r="PDZ11" s="299"/>
      <c r="PEA11" s="81"/>
      <c r="PEB11" s="63"/>
      <c r="PEC11" s="298"/>
      <c r="PED11" s="299"/>
      <c r="PEE11" s="81"/>
      <c r="PEF11" s="63"/>
      <c r="PEG11" s="298"/>
      <c r="PEH11" s="299"/>
      <c r="PEI11" s="81"/>
      <c r="PEJ11" s="63"/>
      <c r="PEK11" s="298"/>
      <c r="PEL11" s="299"/>
      <c r="PEM11" s="81"/>
      <c r="PEN11" s="63"/>
      <c r="PEO11" s="298"/>
      <c r="PEP11" s="299"/>
      <c r="PEQ11" s="81"/>
      <c r="PER11" s="63"/>
      <c r="PES11" s="298"/>
      <c r="PET11" s="299"/>
      <c r="PEU11" s="81"/>
      <c r="PEV11" s="63"/>
      <c r="PEW11" s="298"/>
      <c r="PEX11" s="299"/>
      <c r="PEY11" s="81"/>
      <c r="PEZ11" s="63"/>
      <c r="PFA11" s="298"/>
      <c r="PFB11" s="299"/>
      <c r="PFC11" s="81"/>
      <c r="PFD11" s="63"/>
      <c r="PFE11" s="298"/>
      <c r="PFF11" s="299"/>
      <c r="PFG11" s="81"/>
      <c r="PFH11" s="63"/>
      <c r="PFI11" s="298"/>
      <c r="PFJ11" s="299"/>
      <c r="PFK11" s="81"/>
      <c r="PFL11" s="63"/>
      <c r="PFM11" s="298"/>
      <c r="PFN11" s="299"/>
      <c r="PFO11" s="81"/>
      <c r="PFP11" s="63"/>
      <c r="PFQ11" s="298"/>
      <c r="PFR11" s="299"/>
      <c r="PFS11" s="81"/>
      <c r="PFT11" s="63"/>
      <c r="PFU11" s="298"/>
      <c r="PFV11" s="299"/>
      <c r="PFW11" s="81"/>
      <c r="PFX11" s="63"/>
      <c r="PFY11" s="298"/>
      <c r="PFZ11" s="299"/>
      <c r="PGA11" s="81"/>
      <c r="PGB11" s="63"/>
      <c r="PGC11" s="298"/>
      <c r="PGD11" s="299"/>
      <c r="PGE11" s="81"/>
      <c r="PGF11" s="63"/>
      <c r="PGG11" s="298"/>
      <c r="PGH11" s="299"/>
      <c r="PGI11" s="81"/>
      <c r="PGJ11" s="63"/>
      <c r="PGK11" s="298"/>
      <c r="PGL11" s="299"/>
      <c r="PGM11" s="81"/>
      <c r="PGN11" s="63"/>
      <c r="PGO11" s="298"/>
      <c r="PGP11" s="299"/>
      <c r="PGQ11" s="81"/>
      <c r="PGR11" s="63"/>
      <c r="PGS11" s="298"/>
      <c r="PGT11" s="299"/>
      <c r="PGU11" s="81"/>
      <c r="PGV11" s="63"/>
      <c r="PGW11" s="298"/>
      <c r="PGX11" s="299"/>
      <c r="PGY11" s="81"/>
      <c r="PGZ11" s="63"/>
      <c r="PHA11" s="298"/>
      <c r="PHB11" s="299"/>
      <c r="PHC11" s="81"/>
      <c r="PHD11" s="63"/>
      <c r="PHE11" s="298"/>
      <c r="PHF11" s="299"/>
      <c r="PHG11" s="81"/>
      <c r="PHH11" s="63"/>
      <c r="PHI11" s="298"/>
      <c r="PHJ11" s="299"/>
      <c r="PHK11" s="81"/>
      <c r="PHL11" s="63"/>
      <c r="PHM11" s="298"/>
      <c r="PHN11" s="299"/>
      <c r="PHO11" s="81"/>
      <c r="PHP11" s="63"/>
      <c r="PHQ11" s="298"/>
      <c r="PHR11" s="299"/>
      <c r="PHS11" s="81"/>
      <c r="PHT11" s="63"/>
      <c r="PHU11" s="298"/>
      <c r="PHV11" s="299"/>
      <c r="PHW11" s="81"/>
      <c r="PHX11" s="63"/>
      <c r="PHY11" s="298"/>
      <c r="PHZ11" s="299"/>
      <c r="PIA11" s="81"/>
      <c r="PIB11" s="63"/>
      <c r="PIC11" s="298"/>
      <c r="PID11" s="299"/>
      <c r="PIE11" s="81"/>
      <c r="PIF11" s="63"/>
      <c r="PIG11" s="298"/>
      <c r="PIH11" s="299"/>
      <c r="PII11" s="81"/>
      <c r="PIJ11" s="63"/>
      <c r="PIK11" s="298"/>
      <c r="PIL11" s="299"/>
      <c r="PIM11" s="81"/>
      <c r="PIN11" s="63"/>
      <c r="PIO11" s="298"/>
      <c r="PIP11" s="299"/>
      <c r="PIQ11" s="81"/>
      <c r="PIR11" s="63"/>
      <c r="PIS11" s="298"/>
      <c r="PIT11" s="299"/>
      <c r="PIU11" s="81"/>
      <c r="PIV11" s="63"/>
      <c r="PIW11" s="298"/>
      <c r="PIX11" s="299"/>
      <c r="PIY11" s="81"/>
      <c r="PIZ11" s="63"/>
      <c r="PJA11" s="298"/>
      <c r="PJB11" s="299"/>
      <c r="PJC11" s="81"/>
      <c r="PJD11" s="63"/>
      <c r="PJE11" s="298"/>
      <c r="PJF11" s="299"/>
      <c r="PJG11" s="81"/>
      <c r="PJH11" s="63"/>
      <c r="PJI11" s="298"/>
      <c r="PJJ11" s="299"/>
      <c r="PJK11" s="81"/>
      <c r="PJL11" s="63"/>
      <c r="PJM11" s="298"/>
      <c r="PJN11" s="299"/>
      <c r="PJO11" s="81"/>
      <c r="PJP11" s="63"/>
      <c r="PJQ11" s="298"/>
      <c r="PJR11" s="299"/>
      <c r="PJS11" s="81"/>
      <c r="PJT11" s="63"/>
      <c r="PJU11" s="298"/>
      <c r="PJV11" s="299"/>
      <c r="PJW11" s="81"/>
      <c r="PJX11" s="63"/>
      <c r="PJY11" s="298"/>
      <c r="PJZ11" s="299"/>
      <c r="PKA11" s="81"/>
      <c r="PKB11" s="63"/>
      <c r="PKC11" s="298"/>
      <c r="PKD11" s="299"/>
      <c r="PKE11" s="81"/>
      <c r="PKF11" s="63"/>
      <c r="PKG11" s="298"/>
      <c r="PKH11" s="299"/>
      <c r="PKI11" s="81"/>
      <c r="PKJ11" s="63"/>
      <c r="PKK11" s="298"/>
      <c r="PKL11" s="299"/>
      <c r="PKM11" s="81"/>
      <c r="PKN11" s="63"/>
      <c r="PKO11" s="298"/>
      <c r="PKP11" s="299"/>
      <c r="PKQ11" s="81"/>
      <c r="PKR11" s="63"/>
      <c r="PKS11" s="298"/>
      <c r="PKT11" s="299"/>
      <c r="PKU11" s="81"/>
      <c r="PKV11" s="63"/>
      <c r="PKW11" s="298"/>
      <c r="PKX11" s="299"/>
      <c r="PKY11" s="81"/>
      <c r="PKZ11" s="63"/>
      <c r="PLA11" s="298"/>
      <c r="PLB11" s="299"/>
      <c r="PLC11" s="81"/>
      <c r="PLD11" s="63"/>
      <c r="PLE11" s="298"/>
      <c r="PLF11" s="299"/>
      <c r="PLG11" s="81"/>
      <c r="PLH11" s="63"/>
      <c r="PLI11" s="298"/>
      <c r="PLJ11" s="299"/>
      <c r="PLK11" s="81"/>
      <c r="PLL11" s="63"/>
      <c r="PLM11" s="298"/>
      <c r="PLN11" s="299"/>
      <c r="PLO11" s="81"/>
      <c r="PLP11" s="63"/>
      <c r="PLQ11" s="298"/>
      <c r="PLR11" s="299"/>
      <c r="PLS11" s="81"/>
      <c r="PLT11" s="63"/>
      <c r="PLU11" s="298"/>
      <c r="PLV11" s="299"/>
      <c r="PLW11" s="81"/>
      <c r="PLX11" s="63"/>
      <c r="PLY11" s="298"/>
      <c r="PLZ11" s="299"/>
      <c r="PMA11" s="81"/>
      <c r="PMB11" s="63"/>
      <c r="PMC11" s="298"/>
      <c r="PMD11" s="299"/>
      <c r="PME11" s="81"/>
      <c r="PMF11" s="63"/>
      <c r="PMG11" s="298"/>
      <c r="PMH11" s="299"/>
      <c r="PMI11" s="81"/>
      <c r="PMJ11" s="63"/>
      <c r="PMK11" s="298"/>
      <c r="PML11" s="299"/>
      <c r="PMM11" s="81"/>
      <c r="PMN11" s="63"/>
      <c r="PMO11" s="298"/>
      <c r="PMP11" s="299"/>
      <c r="PMQ11" s="81"/>
      <c r="PMR11" s="63"/>
      <c r="PMS11" s="298"/>
      <c r="PMT11" s="299"/>
      <c r="PMU11" s="81"/>
      <c r="PMV11" s="63"/>
      <c r="PMW11" s="298"/>
      <c r="PMX11" s="299"/>
      <c r="PMY11" s="81"/>
      <c r="PMZ11" s="63"/>
      <c r="PNA11" s="298"/>
      <c r="PNB11" s="299"/>
      <c r="PNC11" s="81"/>
      <c r="PND11" s="63"/>
      <c r="PNE11" s="298"/>
      <c r="PNF11" s="299"/>
      <c r="PNG11" s="81"/>
      <c r="PNH11" s="63"/>
      <c r="PNI11" s="298"/>
      <c r="PNJ11" s="299"/>
      <c r="PNK11" s="81"/>
      <c r="PNL11" s="63"/>
      <c r="PNM11" s="298"/>
      <c r="PNN11" s="299"/>
      <c r="PNO11" s="81"/>
      <c r="PNP11" s="63"/>
      <c r="PNQ11" s="298"/>
      <c r="PNR11" s="299"/>
      <c r="PNS11" s="81"/>
      <c r="PNT11" s="63"/>
      <c r="PNU11" s="298"/>
      <c r="PNV11" s="299"/>
      <c r="PNW11" s="81"/>
      <c r="PNX11" s="63"/>
      <c r="PNY11" s="298"/>
      <c r="PNZ11" s="299"/>
      <c r="POA11" s="81"/>
      <c r="POB11" s="63"/>
      <c r="POC11" s="298"/>
      <c r="POD11" s="299"/>
      <c r="POE11" s="81"/>
      <c r="POF11" s="63"/>
      <c r="POG11" s="298"/>
      <c r="POH11" s="299"/>
      <c r="POI11" s="81"/>
      <c r="POJ11" s="63"/>
      <c r="POK11" s="298"/>
      <c r="POL11" s="299"/>
      <c r="POM11" s="81"/>
      <c r="PON11" s="63"/>
      <c r="POO11" s="298"/>
      <c r="POP11" s="299"/>
      <c r="POQ11" s="81"/>
      <c r="POR11" s="63"/>
      <c r="POS11" s="298"/>
      <c r="POT11" s="299"/>
      <c r="POU11" s="81"/>
      <c r="POV11" s="63"/>
      <c r="POW11" s="298"/>
      <c r="POX11" s="299"/>
      <c r="POY11" s="81"/>
      <c r="POZ11" s="63"/>
      <c r="PPA11" s="298"/>
      <c r="PPB11" s="299"/>
      <c r="PPC11" s="81"/>
      <c r="PPD11" s="63"/>
      <c r="PPE11" s="298"/>
      <c r="PPF11" s="299"/>
      <c r="PPG11" s="81"/>
      <c r="PPH11" s="63"/>
      <c r="PPI11" s="298"/>
      <c r="PPJ11" s="299"/>
      <c r="PPK11" s="81"/>
      <c r="PPL11" s="63"/>
      <c r="PPM11" s="298"/>
      <c r="PPN11" s="299"/>
      <c r="PPO11" s="81"/>
      <c r="PPP11" s="63"/>
      <c r="PPQ11" s="298"/>
      <c r="PPR11" s="299"/>
      <c r="PPS11" s="81"/>
      <c r="PPT11" s="63"/>
      <c r="PPU11" s="298"/>
      <c r="PPV11" s="299"/>
      <c r="PPW11" s="81"/>
      <c r="PPX11" s="63"/>
      <c r="PPY11" s="298"/>
      <c r="PPZ11" s="299"/>
      <c r="PQA11" s="81"/>
      <c r="PQB11" s="63"/>
      <c r="PQC11" s="298"/>
      <c r="PQD11" s="299"/>
      <c r="PQE11" s="81"/>
      <c r="PQF11" s="63"/>
      <c r="PQG11" s="298"/>
      <c r="PQH11" s="299"/>
      <c r="PQI11" s="81"/>
      <c r="PQJ11" s="63"/>
      <c r="PQK11" s="298"/>
      <c r="PQL11" s="299"/>
      <c r="PQM11" s="81"/>
      <c r="PQN11" s="63"/>
      <c r="PQO11" s="298"/>
      <c r="PQP11" s="299"/>
      <c r="PQQ11" s="81"/>
      <c r="PQR11" s="63"/>
      <c r="PQS11" s="298"/>
      <c r="PQT11" s="299"/>
      <c r="PQU11" s="81"/>
      <c r="PQV11" s="63"/>
      <c r="PQW11" s="298"/>
      <c r="PQX11" s="299"/>
      <c r="PQY11" s="81"/>
      <c r="PQZ11" s="63"/>
      <c r="PRA11" s="298"/>
      <c r="PRB11" s="299"/>
      <c r="PRC11" s="81"/>
      <c r="PRD11" s="63"/>
      <c r="PRE11" s="298"/>
      <c r="PRF11" s="299"/>
      <c r="PRG11" s="81"/>
      <c r="PRH11" s="63"/>
      <c r="PRI11" s="298"/>
      <c r="PRJ11" s="299"/>
      <c r="PRK11" s="81"/>
      <c r="PRL11" s="63"/>
      <c r="PRM11" s="298"/>
      <c r="PRN11" s="299"/>
      <c r="PRO11" s="81"/>
      <c r="PRP11" s="63"/>
      <c r="PRQ11" s="298"/>
      <c r="PRR11" s="299"/>
      <c r="PRS11" s="81"/>
      <c r="PRT11" s="63"/>
      <c r="PRU11" s="298"/>
      <c r="PRV11" s="299"/>
      <c r="PRW11" s="81"/>
      <c r="PRX11" s="63"/>
      <c r="PRY11" s="298"/>
      <c r="PRZ11" s="299"/>
      <c r="PSA11" s="81"/>
      <c r="PSB11" s="63"/>
      <c r="PSC11" s="298"/>
      <c r="PSD11" s="299"/>
      <c r="PSE11" s="81"/>
      <c r="PSF11" s="63"/>
      <c r="PSG11" s="298"/>
      <c r="PSH11" s="299"/>
      <c r="PSI11" s="81"/>
      <c r="PSJ11" s="63"/>
      <c r="PSK11" s="298"/>
      <c r="PSL11" s="299"/>
      <c r="PSM11" s="81"/>
      <c r="PSN11" s="63"/>
      <c r="PSO11" s="298"/>
      <c r="PSP11" s="299"/>
      <c r="PSQ11" s="81"/>
      <c r="PSR11" s="63"/>
      <c r="PSS11" s="298"/>
      <c r="PST11" s="299"/>
      <c r="PSU11" s="81"/>
      <c r="PSV11" s="63"/>
      <c r="PSW11" s="298"/>
      <c r="PSX11" s="299"/>
      <c r="PSY11" s="81"/>
      <c r="PSZ11" s="63"/>
      <c r="PTA11" s="298"/>
      <c r="PTB11" s="299"/>
      <c r="PTC11" s="81"/>
      <c r="PTD11" s="63"/>
      <c r="PTE11" s="298"/>
      <c r="PTF11" s="299"/>
      <c r="PTG11" s="81"/>
      <c r="PTH11" s="63"/>
      <c r="PTI11" s="298"/>
      <c r="PTJ11" s="299"/>
      <c r="PTK11" s="81"/>
      <c r="PTL11" s="63"/>
      <c r="PTM11" s="298"/>
      <c r="PTN11" s="299"/>
      <c r="PTO11" s="81"/>
      <c r="PTP11" s="63"/>
      <c r="PTQ11" s="298"/>
      <c r="PTR11" s="299"/>
      <c r="PTS11" s="81"/>
      <c r="PTT11" s="63"/>
      <c r="PTU11" s="298"/>
      <c r="PTV11" s="299"/>
      <c r="PTW11" s="81"/>
      <c r="PTX11" s="63"/>
      <c r="PTY11" s="298"/>
      <c r="PTZ11" s="299"/>
      <c r="PUA11" s="81"/>
      <c r="PUB11" s="63"/>
      <c r="PUC11" s="298"/>
      <c r="PUD11" s="299"/>
      <c r="PUE11" s="81"/>
      <c r="PUF11" s="63"/>
      <c r="PUG11" s="298"/>
      <c r="PUH11" s="299"/>
      <c r="PUI11" s="81"/>
      <c r="PUJ11" s="63"/>
      <c r="PUK11" s="298"/>
      <c r="PUL11" s="299"/>
      <c r="PUM11" s="81"/>
      <c r="PUN11" s="63"/>
      <c r="PUO11" s="298"/>
      <c r="PUP11" s="299"/>
      <c r="PUQ11" s="81"/>
      <c r="PUR11" s="63"/>
      <c r="PUS11" s="298"/>
      <c r="PUT11" s="299"/>
      <c r="PUU11" s="81"/>
      <c r="PUV11" s="63"/>
      <c r="PUW11" s="298"/>
      <c r="PUX11" s="299"/>
      <c r="PUY11" s="81"/>
      <c r="PUZ11" s="63"/>
      <c r="PVA11" s="298"/>
      <c r="PVB11" s="299"/>
      <c r="PVC11" s="81"/>
      <c r="PVD11" s="63"/>
      <c r="PVE11" s="298"/>
      <c r="PVF11" s="299"/>
      <c r="PVG11" s="81"/>
      <c r="PVH11" s="63"/>
      <c r="PVI11" s="298"/>
      <c r="PVJ11" s="299"/>
      <c r="PVK11" s="81"/>
      <c r="PVL11" s="63"/>
      <c r="PVM11" s="298"/>
      <c r="PVN11" s="299"/>
      <c r="PVO11" s="81"/>
      <c r="PVP11" s="63"/>
      <c r="PVQ11" s="298"/>
      <c r="PVR11" s="299"/>
      <c r="PVS11" s="81"/>
      <c r="PVT11" s="63"/>
      <c r="PVU11" s="298"/>
      <c r="PVV11" s="299"/>
      <c r="PVW11" s="81"/>
      <c r="PVX11" s="63"/>
      <c r="PVY11" s="298"/>
      <c r="PVZ11" s="299"/>
      <c r="PWA11" s="81"/>
      <c r="PWB11" s="63"/>
      <c r="PWC11" s="298"/>
      <c r="PWD11" s="299"/>
      <c r="PWE11" s="81"/>
      <c r="PWF11" s="63"/>
      <c r="PWG11" s="298"/>
      <c r="PWH11" s="299"/>
      <c r="PWI11" s="81"/>
      <c r="PWJ11" s="63"/>
      <c r="PWK11" s="298"/>
      <c r="PWL11" s="299"/>
      <c r="PWM11" s="81"/>
      <c r="PWN11" s="63"/>
      <c r="PWO11" s="298"/>
      <c r="PWP11" s="299"/>
      <c r="PWQ11" s="81"/>
      <c r="PWR11" s="63"/>
      <c r="PWS11" s="298"/>
      <c r="PWT11" s="299"/>
      <c r="PWU11" s="81"/>
      <c r="PWV11" s="63"/>
      <c r="PWW11" s="298"/>
      <c r="PWX11" s="299"/>
      <c r="PWY11" s="81"/>
      <c r="PWZ11" s="63"/>
      <c r="PXA11" s="298"/>
      <c r="PXB11" s="299"/>
      <c r="PXC11" s="81"/>
      <c r="PXD11" s="63"/>
      <c r="PXE11" s="298"/>
      <c r="PXF11" s="299"/>
      <c r="PXG11" s="81"/>
      <c r="PXH11" s="63"/>
      <c r="PXI11" s="298"/>
      <c r="PXJ11" s="299"/>
      <c r="PXK11" s="81"/>
      <c r="PXL11" s="63"/>
      <c r="PXM11" s="298"/>
      <c r="PXN11" s="299"/>
      <c r="PXO11" s="81"/>
      <c r="PXP11" s="63"/>
      <c r="PXQ11" s="298"/>
      <c r="PXR11" s="299"/>
      <c r="PXS11" s="81"/>
      <c r="PXT11" s="63"/>
      <c r="PXU11" s="298"/>
      <c r="PXV11" s="299"/>
      <c r="PXW11" s="81"/>
      <c r="PXX11" s="63"/>
      <c r="PXY11" s="298"/>
      <c r="PXZ11" s="299"/>
      <c r="PYA11" s="81"/>
      <c r="PYB11" s="63"/>
      <c r="PYC11" s="298"/>
      <c r="PYD11" s="299"/>
      <c r="PYE11" s="81"/>
      <c r="PYF11" s="63"/>
      <c r="PYG11" s="298"/>
      <c r="PYH11" s="299"/>
      <c r="PYI11" s="81"/>
      <c r="PYJ11" s="63"/>
      <c r="PYK11" s="298"/>
      <c r="PYL11" s="299"/>
      <c r="PYM11" s="81"/>
      <c r="PYN11" s="63"/>
      <c r="PYO11" s="298"/>
      <c r="PYP11" s="299"/>
      <c r="PYQ11" s="81"/>
      <c r="PYR11" s="63"/>
      <c r="PYS11" s="298"/>
      <c r="PYT11" s="299"/>
      <c r="PYU11" s="81"/>
      <c r="PYV11" s="63"/>
      <c r="PYW11" s="298"/>
      <c r="PYX11" s="299"/>
      <c r="PYY11" s="81"/>
      <c r="PYZ11" s="63"/>
      <c r="PZA11" s="298"/>
      <c r="PZB11" s="299"/>
      <c r="PZC11" s="81"/>
      <c r="PZD11" s="63"/>
      <c r="PZE11" s="298"/>
      <c r="PZF11" s="299"/>
      <c r="PZG11" s="81"/>
      <c r="PZH11" s="63"/>
      <c r="PZI11" s="298"/>
      <c r="PZJ11" s="299"/>
      <c r="PZK11" s="81"/>
      <c r="PZL11" s="63"/>
      <c r="PZM11" s="298"/>
      <c r="PZN11" s="299"/>
      <c r="PZO11" s="81"/>
      <c r="PZP11" s="63"/>
      <c r="PZQ11" s="298"/>
      <c r="PZR11" s="299"/>
      <c r="PZS11" s="81"/>
      <c r="PZT11" s="63"/>
      <c r="PZU11" s="298"/>
      <c r="PZV11" s="299"/>
      <c r="PZW11" s="81"/>
      <c r="PZX11" s="63"/>
      <c r="PZY11" s="298"/>
      <c r="PZZ11" s="299"/>
      <c r="QAA11" s="81"/>
      <c r="QAB11" s="63"/>
      <c r="QAC11" s="298"/>
      <c r="QAD11" s="299"/>
      <c r="QAE11" s="81"/>
      <c r="QAF11" s="63"/>
      <c r="QAG11" s="298"/>
      <c r="QAH11" s="299"/>
      <c r="QAI11" s="81"/>
      <c r="QAJ11" s="63"/>
      <c r="QAK11" s="298"/>
      <c r="QAL11" s="299"/>
      <c r="QAM11" s="81"/>
      <c r="QAN11" s="63"/>
      <c r="QAO11" s="298"/>
      <c r="QAP11" s="299"/>
      <c r="QAQ11" s="81"/>
      <c r="QAR11" s="63"/>
      <c r="QAS11" s="298"/>
      <c r="QAT11" s="299"/>
      <c r="QAU11" s="81"/>
      <c r="QAV11" s="63"/>
      <c r="QAW11" s="298"/>
      <c r="QAX11" s="299"/>
      <c r="QAY11" s="81"/>
      <c r="QAZ11" s="63"/>
      <c r="QBA11" s="298"/>
      <c r="QBB11" s="299"/>
      <c r="QBC11" s="81"/>
      <c r="QBD11" s="63"/>
      <c r="QBE11" s="298"/>
      <c r="QBF11" s="299"/>
      <c r="QBG11" s="81"/>
      <c r="QBH11" s="63"/>
      <c r="QBI11" s="298"/>
      <c r="QBJ11" s="299"/>
      <c r="QBK11" s="81"/>
      <c r="QBL11" s="63"/>
      <c r="QBM11" s="298"/>
      <c r="QBN11" s="299"/>
      <c r="QBO11" s="81"/>
      <c r="QBP11" s="63"/>
      <c r="QBQ11" s="298"/>
      <c r="QBR11" s="299"/>
      <c r="QBS11" s="81"/>
      <c r="QBT11" s="63"/>
      <c r="QBU11" s="298"/>
      <c r="QBV11" s="299"/>
      <c r="QBW11" s="81"/>
      <c r="QBX11" s="63"/>
      <c r="QBY11" s="298"/>
      <c r="QBZ11" s="299"/>
      <c r="QCA11" s="81"/>
      <c r="QCB11" s="63"/>
      <c r="QCC11" s="298"/>
      <c r="QCD11" s="299"/>
      <c r="QCE11" s="81"/>
      <c r="QCF11" s="63"/>
      <c r="QCG11" s="298"/>
      <c r="QCH11" s="299"/>
      <c r="QCI11" s="81"/>
      <c r="QCJ11" s="63"/>
      <c r="QCK11" s="298"/>
      <c r="QCL11" s="299"/>
      <c r="QCM11" s="81"/>
      <c r="QCN11" s="63"/>
      <c r="QCO11" s="298"/>
      <c r="QCP11" s="299"/>
      <c r="QCQ11" s="81"/>
      <c r="QCR11" s="63"/>
      <c r="QCS11" s="298"/>
      <c r="QCT11" s="299"/>
      <c r="QCU11" s="81"/>
      <c r="QCV11" s="63"/>
      <c r="QCW11" s="298"/>
      <c r="QCX11" s="299"/>
      <c r="QCY11" s="81"/>
      <c r="QCZ11" s="63"/>
      <c r="QDA11" s="298"/>
      <c r="QDB11" s="299"/>
      <c r="QDC11" s="81"/>
      <c r="QDD11" s="63"/>
      <c r="QDE11" s="298"/>
      <c r="QDF11" s="299"/>
      <c r="QDG11" s="81"/>
      <c r="QDH11" s="63"/>
      <c r="QDI11" s="298"/>
      <c r="QDJ11" s="299"/>
      <c r="QDK11" s="81"/>
      <c r="QDL11" s="63"/>
      <c r="QDM11" s="298"/>
      <c r="QDN11" s="299"/>
      <c r="QDO11" s="81"/>
      <c r="QDP11" s="63"/>
      <c r="QDQ11" s="298"/>
      <c r="QDR11" s="299"/>
      <c r="QDS11" s="81"/>
      <c r="QDT11" s="63"/>
      <c r="QDU11" s="298"/>
      <c r="QDV11" s="299"/>
      <c r="QDW11" s="81"/>
      <c r="QDX11" s="63"/>
      <c r="QDY11" s="298"/>
      <c r="QDZ11" s="299"/>
      <c r="QEA11" s="81"/>
      <c r="QEB11" s="63"/>
      <c r="QEC11" s="298"/>
      <c r="QED11" s="299"/>
      <c r="QEE11" s="81"/>
      <c r="QEF11" s="63"/>
      <c r="QEG11" s="298"/>
      <c r="QEH11" s="299"/>
      <c r="QEI11" s="81"/>
      <c r="QEJ11" s="63"/>
      <c r="QEK11" s="298"/>
      <c r="QEL11" s="299"/>
      <c r="QEM11" s="81"/>
      <c r="QEN11" s="63"/>
      <c r="QEO11" s="298"/>
      <c r="QEP11" s="299"/>
      <c r="QEQ11" s="81"/>
      <c r="QER11" s="63"/>
      <c r="QES11" s="298"/>
      <c r="QET11" s="299"/>
      <c r="QEU11" s="81"/>
      <c r="QEV11" s="63"/>
      <c r="QEW11" s="298"/>
      <c r="QEX11" s="299"/>
      <c r="QEY11" s="81"/>
      <c r="QEZ11" s="63"/>
      <c r="QFA11" s="298"/>
      <c r="QFB11" s="299"/>
      <c r="QFC11" s="81"/>
      <c r="QFD11" s="63"/>
      <c r="QFE11" s="298"/>
      <c r="QFF11" s="299"/>
      <c r="QFG11" s="81"/>
      <c r="QFH11" s="63"/>
      <c r="QFI11" s="298"/>
      <c r="QFJ11" s="299"/>
      <c r="QFK11" s="81"/>
      <c r="QFL11" s="63"/>
      <c r="QFM11" s="298"/>
      <c r="QFN11" s="299"/>
      <c r="QFO11" s="81"/>
      <c r="QFP11" s="63"/>
      <c r="QFQ11" s="298"/>
      <c r="QFR11" s="299"/>
      <c r="QFS11" s="81"/>
      <c r="QFT11" s="63"/>
      <c r="QFU11" s="298"/>
      <c r="QFV11" s="299"/>
      <c r="QFW11" s="81"/>
      <c r="QFX11" s="63"/>
      <c r="QFY11" s="298"/>
      <c r="QFZ11" s="299"/>
      <c r="QGA11" s="81"/>
      <c r="QGB11" s="63"/>
      <c r="QGC11" s="298"/>
      <c r="QGD11" s="299"/>
      <c r="QGE11" s="81"/>
      <c r="QGF11" s="63"/>
      <c r="QGG11" s="298"/>
      <c r="QGH11" s="299"/>
      <c r="QGI11" s="81"/>
      <c r="QGJ11" s="63"/>
      <c r="QGK11" s="298"/>
      <c r="QGL11" s="299"/>
      <c r="QGM11" s="81"/>
      <c r="QGN11" s="63"/>
      <c r="QGO11" s="298"/>
      <c r="QGP11" s="299"/>
      <c r="QGQ11" s="81"/>
      <c r="QGR11" s="63"/>
      <c r="QGS11" s="298"/>
      <c r="QGT11" s="299"/>
      <c r="QGU11" s="81"/>
      <c r="QGV11" s="63"/>
      <c r="QGW11" s="298"/>
      <c r="QGX11" s="299"/>
      <c r="QGY11" s="81"/>
      <c r="QGZ11" s="63"/>
      <c r="QHA11" s="298"/>
      <c r="QHB11" s="299"/>
      <c r="QHC11" s="81"/>
      <c r="QHD11" s="63"/>
      <c r="QHE11" s="298"/>
      <c r="QHF11" s="299"/>
      <c r="QHG11" s="81"/>
      <c r="QHH11" s="63"/>
      <c r="QHI11" s="298"/>
      <c r="QHJ11" s="299"/>
      <c r="QHK11" s="81"/>
      <c r="QHL11" s="63"/>
      <c r="QHM11" s="298"/>
      <c r="QHN11" s="299"/>
      <c r="QHO11" s="81"/>
      <c r="QHP11" s="63"/>
      <c r="QHQ11" s="298"/>
      <c r="QHR11" s="299"/>
      <c r="QHS11" s="81"/>
      <c r="QHT11" s="63"/>
      <c r="QHU11" s="298"/>
      <c r="QHV11" s="299"/>
      <c r="QHW11" s="81"/>
      <c r="QHX11" s="63"/>
      <c r="QHY11" s="298"/>
      <c r="QHZ11" s="299"/>
      <c r="QIA11" s="81"/>
      <c r="QIB11" s="63"/>
      <c r="QIC11" s="298"/>
      <c r="QID11" s="299"/>
      <c r="QIE11" s="81"/>
      <c r="QIF11" s="63"/>
      <c r="QIG11" s="298"/>
      <c r="QIH11" s="299"/>
      <c r="QII11" s="81"/>
      <c r="QIJ11" s="63"/>
      <c r="QIK11" s="298"/>
      <c r="QIL11" s="299"/>
      <c r="QIM11" s="81"/>
      <c r="QIN11" s="63"/>
      <c r="QIO11" s="298"/>
      <c r="QIP11" s="299"/>
      <c r="QIQ11" s="81"/>
      <c r="QIR11" s="63"/>
      <c r="QIS11" s="298"/>
      <c r="QIT11" s="299"/>
      <c r="QIU11" s="81"/>
      <c r="QIV11" s="63"/>
      <c r="QIW11" s="298"/>
      <c r="QIX11" s="299"/>
      <c r="QIY11" s="81"/>
      <c r="QIZ11" s="63"/>
      <c r="QJA11" s="298"/>
      <c r="QJB11" s="299"/>
      <c r="QJC11" s="81"/>
      <c r="QJD11" s="63"/>
      <c r="QJE11" s="298"/>
      <c r="QJF11" s="299"/>
      <c r="QJG11" s="81"/>
      <c r="QJH11" s="63"/>
      <c r="QJI11" s="298"/>
      <c r="QJJ11" s="299"/>
      <c r="QJK11" s="81"/>
      <c r="QJL11" s="63"/>
      <c r="QJM11" s="298"/>
      <c r="QJN11" s="299"/>
      <c r="QJO11" s="81"/>
      <c r="QJP11" s="63"/>
      <c r="QJQ11" s="298"/>
      <c r="QJR11" s="299"/>
      <c r="QJS11" s="81"/>
      <c r="QJT11" s="63"/>
      <c r="QJU11" s="298"/>
      <c r="QJV11" s="299"/>
      <c r="QJW11" s="81"/>
      <c r="QJX11" s="63"/>
      <c r="QJY11" s="298"/>
      <c r="QJZ11" s="299"/>
      <c r="QKA11" s="81"/>
      <c r="QKB11" s="63"/>
      <c r="QKC11" s="298"/>
      <c r="QKD11" s="299"/>
      <c r="QKE11" s="81"/>
      <c r="QKF11" s="63"/>
      <c r="QKG11" s="298"/>
      <c r="QKH11" s="299"/>
      <c r="QKI11" s="81"/>
      <c r="QKJ11" s="63"/>
      <c r="QKK11" s="298"/>
      <c r="QKL11" s="299"/>
      <c r="QKM11" s="81"/>
      <c r="QKN11" s="63"/>
      <c r="QKO11" s="298"/>
      <c r="QKP11" s="299"/>
      <c r="QKQ11" s="81"/>
      <c r="QKR11" s="63"/>
      <c r="QKS11" s="298"/>
      <c r="QKT11" s="299"/>
      <c r="QKU11" s="81"/>
      <c r="QKV11" s="63"/>
      <c r="QKW11" s="298"/>
      <c r="QKX11" s="299"/>
      <c r="QKY11" s="81"/>
      <c r="QKZ11" s="63"/>
      <c r="QLA11" s="298"/>
      <c r="QLB11" s="299"/>
      <c r="QLC11" s="81"/>
      <c r="QLD11" s="63"/>
      <c r="QLE11" s="298"/>
      <c r="QLF11" s="299"/>
      <c r="QLG11" s="81"/>
      <c r="QLH11" s="63"/>
      <c r="QLI11" s="298"/>
      <c r="QLJ11" s="299"/>
      <c r="QLK11" s="81"/>
      <c r="QLL11" s="63"/>
      <c r="QLM11" s="298"/>
      <c r="QLN11" s="299"/>
      <c r="QLO11" s="81"/>
      <c r="QLP11" s="63"/>
      <c r="QLQ11" s="298"/>
      <c r="QLR11" s="299"/>
      <c r="QLS11" s="81"/>
      <c r="QLT11" s="63"/>
      <c r="QLU11" s="298"/>
      <c r="QLV11" s="299"/>
      <c r="QLW11" s="81"/>
      <c r="QLX11" s="63"/>
      <c r="QLY11" s="298"/>
      <c r="QLZ11" s="299"/>
      <c r="QMA11" s="81"/>
      <c r="QMB11" s="63"/>
      <c r="QMC11" s="298"/>
      <c r="QMD11" s="299"/>
      <c r="QME11" s="81"/>
      <c r="QMF11" s="63"/>
      <c r="QMG11" s="298"/>
      <c r="QMH11" s="299"/>
      <c r="QMI11" s="81"/>
      <c r="QMJ11" s="63"/>
      <c r="QMK11" s="298"/>
      <c r="QML11" s="299"/>
      <c r="QMM11" s="81"/>
      <c r="QMN11" s="63"/>
      <c r="QMO11" s="298"/>
      <c r="QMP11" s="299"/>
      <c r="QMQ11" s="81"/>
      <c r="QMR11" s="63"/>
      <c r="QMS11" s="298"/>
      <c r="QMT11" s="299"/>
      <c r="QMU11" s="81"/>
      <c r="QMV11" s="63"/>
      <c r="QMW11" s="298"/>
      <c r="QMX11" s="299"/>
      <c r="QMY11" s="81"/>
      <c r="QMZ11" s="63"/>
      <c r="QNA11" s="298"/>
      <c r="QNB11" s="299"/>
      <c r="QNC11" s="81"/>
      <c r="QND11" s="63"/>
      <c r="QNE11" s="298"/>
      <c r="QNF11" s="299"/>
      <c r="QNG11" s="81"/>
      <c r="QNH11" s="63"/>
      <c r="QNI11" s="298"/>
      <c r="QNJ11" s="299"/>
      <c r="QNK11" s="81"/>
      <c r="QNL11" s="63"/>
      <c r="QNM11" s="298"/>
      <c r="QNN11" s="299"/>
      <c r="QNO11" s="81"/>
      <c r="QNP11" s="63"/>
      <c r="QNQ11" s="298"/>
      <c r="QNR11" s="299"/>
      <c r="QNS11" s="81"/>
      <c r="QNT11" s="63"/>
      <c r="QNU11" s="298"/>
      <c r="QNV11" s="299"/>
      <c r="QNW11" s="81"/>
      <c r="QNX11" s="63"/>
      <c r="QNY11" s="298"/>
      <c r="QNZ11" s="299"/>
      <c r="QOA11" s="81"/>
      <c r="QOB11" s="63"/>
      <c r="QOC11" s="298"/>
      <c r="QOD11" s="299"/>
      <c r="QOE11" s="81"/>
      <c r="QOF11" s="63"/>
      <c r="QOG11" s="298"/>
      <c r="QOH11" s="299"/>
      <c r="QOI11" s="81"/>
      <c r="QOJ11" s="63"/>
      <c r="QOK11" s="298"/>
      <c r="QOL11" s="299"/>
      <c r="QOM11" s="81"/>
      <c r="QON11" s="63"/>
      <c r="QOO11" s="298"/>
      <c r="QOP11" s="299"/>
      <c r="QOQ11" s="81"/>
      <c r="QOR11" s="63"/>
      <c r="QOS11" s="298"/>
      <c r="QOT11" s="299"/>
      <c r="QOU11" s="81"/>
      <c r="QOV11" s="63"/>
      <c r="QOW11" s="298"/>
      <c r="QOX11" s="299"/>
      <c r="QOY11" s="81"/>
      <c r="QOZ11" s="63"/>
      <c r="QPA11" s="298"/>
      <c r="QPB11" s="299"/>
      <c r="QPC11" s="81"/>
      <c r="QPD11" s="63"/>
      <c r="QPE11" s="298"/>
      <c r="QPF11" s="299"/>
      <c r="QPG11" s="81"/>
      <c r="QPH11" s="63"/>
      <c r="QPI11" s="298"/>
      <c r="QPJ11" s="299"/>
      <c r="QPK11" s="81"/>
      <c r="QPL11" s="63"/>
      <c r="QPM11" s="298"/>
      <c r="QPN11" s="299"/>
      <c r="QPO11" s="81"/>
      <c r="QPP11" s="63"/>
      <c r="QPQ11" s="298"/>
      <c r="QPR11" s="299"/>
      <c r="QPS11" s="81"/>
      <c r="QPT11" s="63"/>
      <c r="QPU11" s="298"/>
      <c r="QPV11" s="299"/>
      <c r="QPW11" s="81"/>
      <c r="QPX11" s="63"/>
      <c r="QPY11" s="298"/>
      <c r="QPZ11" s="299"/>
      <c r="QQA11" s="81"/>
      <c r="QQB11" s="63"/>
      <c r="QQC11" s="298"/>
      <c r="QQD11" s="299"/>
      <c r="QQE11" s="81"/>
      <c r="QQF11" s="63"/>
      <c r="QQG11" s="298"/>
      <c r="QQH11" s="299"/>
      <c r="QQI11" s="81"/>
      <c r="QQJ11" s="63"/>
      <c r="QQK11" s="298"/>
      <c r="QQL11" s="299"/>
      <c r="QQM11" s="81"/>
      <c r="QQN11" s="63"/>
      <c r="QQO11" s="298"/>
      <c r="QQP11" s="299"/>
      <c r="QQQ11" s="81"/>
      <c r="QQR11" s="63"/>
      <c r="QQS11" s="298"/>
      <c r="QQT11" s="299"/>
      <c r="QQU11" s="81"/>
      <c r="QQV11" s="63"/>
      <c r="QQW11" s="298"/>
      <c r="QQX11" s="299"/>
      <c r="QQY11" s="81"/>
      <c r="QQZ11" s="63"/>
      <c r="QRA11" s="298"/>
      <c r="QRB11" s="299"/>
      <c r="QRC11" s="81"/>
      <c r="QRD11" s="63"/>
      <c r="QRE11" s="298"/>
      <c r="QRF11" s="299"/>
      <c r="QRG11" s="81"/>
      <c r="QRH11" s="63"/>
      <c r="QRI11" s="298"/>
      <c r="QRJ11" s="299"/>
      <c r="QRK11" s="81"/>
      <c r="QRL11" s="63"/>
      <c r="QRM11" s="298"/>
      <c r="QRN11" s="299"/>
      <c r="QRO11" s="81"/>
      <c r="QRP11" s="63"/>
      <c r="QRQ11" s="298"/>
      <c r="QRR11" s="299"/>
      <c r="QRS11" s="81"/>
      <c r="QRT11" s="63"/>
      <c r="QRU11" s="298"/>
      <c r="QRV11" s="299"/>
      <c r="QRW11" s="81"/>
      <c r="QRX11" s="63"/>
      <c r="QRY11" s="298"/>
      <c r="QRZ11" s="299"/>
      <c r="QSA11" s="81"/>
      <c r="QSB11" s="63"/>
      <c r="QSC11" s="298"/>
      <c r="QSD11" s="299"/>
      <c r="QSE11" s="81"/>
      <c r="QSF11" s="63"/>
      <c r="QSG11" s="298"/>
      <c r="QSH11" s="299"/>
      <c r="QSI11" s="81"/>
      <c r="QSJ11" s="63"/>
      <c r="QSK11" s="298"/>
      <c r="QSL11" s="299"/>
      <c r="QSM11" s="81"/>
      <c r="QSN11" s="63"/>
      <c r="QSO11" s="298"/>
      <c r="QSP11" s="299"/>
      <c r="QSQ11" s="81"/>
      <c r="QSR11" s="63"/>
      <c r="QSS11" s="298"/>
      <c r="QST11" s="299"/>
      <c r="QSU11" s="81"/>
      <c r="QSV11" s="63"/>
      <c r="QSW11" s="298"/>
      <c r="QSX11" s="299"/>
      <c r="QSY11" s="81"/>
      <c r="QSZ11" s="63"/>
      <c r="QTA11" s="298"/>
      <c r="QTB11" s="299"/>
      <c r="QTC11" s="81"/>
      <c r="QTD11" s="63"/>
      <c r="QTE11" s="298"/>
      <c r="QTF11" s="299"/>
      <c r="QTG11" s="81"/>
      <c r="QTH11" s="63"/>
      <c r="QTI11" s="298"/>
      <c r="QTJ11" s="299"/>
      <c r="QTK11" s="81"/>
      <c r="QTL11" s="63"/>
      <c r="QTM11" s="298"/>
      <c r="QTN11" s="299"/>
      <c r="QTO11" s="81"/>
      <c r="QTP11" s="63"/>
      <c r="QTQ11" s="298"/>
      <c r="QTR11" s="299"/>
      <c r="QTS11" s="81"/>
      <c r="QTT11" s="63"/>
      <c r="QTU11" s="298"/>
      <c r="QTV11" s="299"/>
      <c r="QTW11" s="81"/>
      <c r="QTX11" s="63"/>
      <c r="QTY11" s="298"/>
      <c r="QTZ11" s="299"/>
      <c r="QUA11" s="81"/>
      <c r="QUB11" s="63"/>
      <c r="QUC11" s="298"/>
      <c r="QUD11" s="299"/>
      <c r="QUE11" s="81"/>
      <c r="QUF11" s="63"/>
      <c r="QUG11" s="298"/>
      <c r="QUH11" s="299"/>
      <c r="QUI11" s="81"/>
      <c r="QUJ11" s="63"/>
      <c r="QUK11" s="298"/>
      <c r="QUL11" s="299"/>
      <c r="QUM11" s="81"/>
      <c r="QUN11" s="63"/>
      <c r="QUO11" s="298"/>
      <c r="QUP11" s="299"/>
      <c r="QUQ11" s="81"/>
      <c r="QUR11" s="63"/>
      <c r="QUS11" s="298"/>
      <c r="QUT11" s="299"/>
      <c r="QUU11" s="81"/>
      <c r="QUV11" s="63"/>
      <c r="QUW11" s="298"/>
      <c r="QUX11" s="299"/>
      <c r="QUY11" s="81"/>
      <c r="QUZ11" s="63"/>
      <c r="QVA11" s="298"/>
      <c r="QVB11" s="299"/>
      <c r="QVC11" s="81"/>
      <c r="QVD11" s="63"/>
      <c r="QVE11" s="298"/>
      <c r="QVF11" s="299"/>
      <c r="QVG11" s="81"/>
      <c r="QVH11" s="63"/>
      <c r="QVI11" s="298"/>
      <c r="QVJ11" s="299"/>
      <c r="QVK11" s="81"/>
      <c r="QVL11" s="63"/>
      <c r="QVM11" s="298"/>
      <c r="QVN11" s="299"/>
      <c r="QVO11" s="81"/>
      <c r="QVP11" s="63"/>
      <c r="QVQ11" s="298"/>
      <c r="QVR11" s="299"/>
      <c r="QVS11" s="81"/>
      <c r="QVT11" s="63"/>
      <c r="QVU11" s="298"/>
      <c r="QVV11" s="299"/>
      <c r="QVW11" s="81"/>
      <c r="QVX11" s="63"/>
      <c r="QVY11" s="298"/>
      <c r="QVZ11" s="299"/>
      <c r="QWA11" s="81"/>
      <c r="QWB11" s="63"/>
      <c r="QWC11" s="298"/>
      <c r="QWD11" s="299"/>
      <c r="QWE11" s="81"/>
      <c r="QWF11" s="63"/>
      <c r="QWG11" s="298"/>
      <c r="QWH11" s="299"/>
      <c r="QWI11" s="81"/>
      <c r="QWJ11" s="63"/>
      <c r="QWK11" s="298"/>
      <c r="QWL11" s="299"/>
      <c r="QWM11" s="81"/>
      <c r="QWN11" s="63"/>
      <c r="QWO11" s="298"/>
      <c r="QWP11" s="299"/>
      <c r="QWQ11" s="81"/>
      <c r="QWR11" s="63"/>
      <c r="QWS11" s="298"/>
      <c r="QWT11" s="299"/>
      <c r="QWU11" s="81"/>
      <c r="QWV11" s="63"/>
      <c r="QWW11" s="298"/>
      <c r="QWX11" s="299"/>
      <c r="QWY11" s="81"/>
      <c r="QWZ11" s="63"/>
      <c r="QXA11" s="298"/>
      <c r="QXB11" s="299"/>
      <c r="QXC11" s="81"/>
      <c r="QXD11" s="63"/>
      <c r="QXE11" s="298"/>
      <c r="QXF11" s="299"/>
      <c r="QXG11" s="81"/>
      <c r="QXH11" s="63"/>
      <c r="QXI11" s="298"/>
      <c r="QXJ11" s="299"/>
      <c r="QXK11" s="81"/>
      <c r="QXL11" s="63"/>
      <c r="QXM11" s="298"/>
      <c r="QXN11" s="299"/>
      <c r="QXO11" s="81"/>
      <c r="QXP11" s="63"/>
      <c r="QXQ11" s="298"/>
      <c r="QXR11" s="299"/>
      <c r="QXS11" s="81"/>
      <c r="QXT11" s="63"/>
      <c r="QXU11" s="298"/>
      <c r="QXV11" s="299"/>
      <c r="QXW11" s="81"/>
      <c r="QXX11" s="63"/>
      <c r="QXY11" s="298"/>
      <c r="QXZ11" s="299"/>
      <c r="QYA11" s="81"/>
      <c r="QYB11" s="63"/>
      <c r="QYC11" s="298"/>
      <c r="QYD11" s="299"/>
      <c r="QYE11" s="81"/>
      <c r="QYF11" s="63"/>
      <c r="QYG11" s="298"/>
      <c r="QYH11" s="299"/>
      <c r="QYI11" s="81"/>
      <c r="QYJ11" s="63"/>
      <c r="QYK11" s="298"/>
      <c r="QYL11" s="299"/>
      <c r="QYM11" s="81"/>
      <c r="QYN11" s="63"/>
      <c r="QYO11" s="298"/>
      <c r="QYP11" s="299"/>
      <c r="QYQ11" s="81"/>
      <c r="QYR11" s="63"/>
      <c r="QYS11" s="298"/>
      <c r="QYT11" s="299"/>
      <c r="QYU11" s="81"/>
      <c r="QYV11" s="63"/>
      <c r="QYW11" s="298"/>
      <c r="QYX11" s="299"/>
      <c r="QYY11" s="81"/>
      <c r="QYZ11" s="63"/>
      <c r="QZA11" s="298"/>
      <c r="QZB11" s="299"/>
      <c r="QZC11" s="81"/>
      <c r="QZD11" s="63"/>
      <c r="QZE11" s="298"/>
      <c r="QZF11" s="299"/>
      <c r="QZG11" s="81"/>
      <c r="QZH11" s="63"/>
      <c r="QZI11" s="298"/>
      <c r="QZJ11" s="299"/>
      <c r="QZK11" s="81"/>
      <c r="QZL11" s="63"/>
      <c r="QZM11" s="298"/>
      <c r="QZN11" s="299"/>
      <c r="QZO11" s="81"/>
      <c r="QZP11" s="63"/>
      <c r="QZQ11" s="298"/>
      <c r="QZR11" s="299"/>
      <c r="QZS11" s="81"/>
      <c r="QZT11" s="63"/>
      <c r="QZU11" s="298"/>
      <c r="QZV11" s="299"/>
      <c r="QZW11" s="81"/>
      <c r="QZX11" s="63"/>
      <c r="QZY11" s="298"/>
      <c r="QZZ11" s="299"/>
      <c r="RAA11" s="81"/>
      <c r="RAB11" s="63"/>
      <c r="RAC11" s="298"/>
      <c r="RAD11" s="299"/>
      <c r="RAE11" s="81"/>
      <c r="RAF11" s="63"/>
      <c r="RAG11" s="298"/>
      <c r="RAH11" s="299"/>
      <c r="RAI11" s="81"/>
      <c r="RAJ11" s="63"/>
      <c r="RAK11" s="298"/>
      <c r="RAL11" s="299"/>
      <c r="RAM11" s="81"/>
      <c r="RAN11" s="63"/>
      <c r="RAO11" s="298"/>
      <c r="RAP11" s="299"/>
      <c r="RAQ11" s="81"/>
      <c r="RAR11" s="63"/>
      <c r="RAS11" s="298"/>
      <c r="RAT11" s="299"/>
      <c r="RAU11" s="81"/>
      <c r="RAV11" s="63"/>
      <c r="RAW11" s="298"/>
      <c r="RAX11" s="299"/>
      <c r="RAY11" s="81"/>
      <c r="RAZ11" s="63"/>
      <c r="RBA11" s="298"/>
      <c r="RBB11" s="299"/>
      <c r="RBC11" s="81"/>
      <c r="RBD11" s="63"/>
      <c r="RBE11" s="298"/>
      <c r="RBF11" s="299"/>
      <c r="RBG11" s="81"/>
      <c r="RBH11" s="63"/>
      <c r="RBI11" s="298"/>
      <c r="RBJ11" s="299"/>
      <c r="RBK11" s="81"/>
      <c r="RBL11" s="63"/>
      <c r="RBM11" s="298"/>
      <c r="RBN11" s="299"/>
      <c r="RBO11" s="81"/>
      <c r="RBP11" s="63"/>
      <c r="RBQ11" s="298"/>
      <c r="RBR11" s="299"/>
      <c r="RBS11" s="81"/>
      <c r="RBT11" s="63"/>
      <c r="RBU11" s="298"/>
      <c r="RBV11" s="299"/>
      <c r="RBW11" s="81"/>
      <c r="RBX11" s="63"/>
      <c r="RBY11" s="298"/>
      <c r="RBZ11" s="299"/>
      <c r="RCA11" s="81"/>
      <c r="RCB11" s="63"/>
      <c r="RCC11" s="298"/>
      <c r="RCD11" s="299"/>
      <c r="RCE11" s="81"/>
      <c r="RCF11" s="63"/>
      <c r="RCG11" s="298"/>
      <c r="RCH11" s="299"/>
      <c r="RCI11" s="81"/>
      <c r="RCJ11" s="63"/>
      <c r="RCK11" s="298"/>
      <c r="RCL11" s="299"/>
      <c r="RCM11" s="81"/>
      <c r="RCN11" s="63"/>
      <c r="RCO11" s="298"/>
      <c r="RCP11" s="299"/>
      <c r="RCQ11" s="81"/>
      <c r="RCR11" s="63"/>
      <c r="RCS11" s="298"/>
      <c r="RCT11" s="299"/>
      <c r="RCU11" s="81"/>
      <c r="RCV11" s="63"/>
      <c r="RCW11" s="298"/>
      <c r="RCX11" s="299"/>
      <c r="RCY11" s="81"/>
      <c r="RCZ11" s="63"/>
      <c r="RDA11" s="298"/>
      <c r="RDB11" s="299"/>
      <c r="RDC11" s="81"/>
      <c r="RDD11" s="63"/>
      <c r="RDE11" s="298"/>
      <c r="RDF11" s="299"/>
      <c r="RDG11" s="81"/>
      <c r="RDH11" s="63"/>
      <c r="RDI11" s="298"/>
      <c r="RDJ11" s="299"/>
      <c r="RDK11" s="81"/>
      <c r="RDL11" s="63"/>
      <c r="RDM11" s="298"/>
      <c r="RDN11" s="299"/>
      <c r="RDO11" s="81"/>
      <c r="RDP11" s="63"/>
      <c r="RDQ11" s="298"/>
      <c r="RDR11" s="299"/>
      <c r="RDS11" s="81"/>
      <c r="RDT11" s="63"/>
      <c r="RDU11" s="298"/>
      <c r="RDV11" s="299"/>
      <c r="RDW11" s="81"/>
      <c r="RDX11" s="63"/>
      <c r="RDY11" s="298"/>
      <c r="RDZ11" s="299"/>
      <c r="REA11" s="81"/>
      <c r="REB11" s="63"/>
      <c r="REC11" s="298"/>
      <c r="RED11" s="299"/>
      <c r="REE11" s="81"/>
      <c r="REF11" s="63"/>
      <c r="REG11" s="298"/>
      <c r="REH11" s="299"/>
      <c r="REI11" s="81"/>
      <c r="REJ11" s="63"/>
      <c r="REK11" s="298"/>
      <c r="REL11" s="299"/>
      <c r="REM11" s="81"/>
      <c r="REN11" s="63"/>
      <c r="REO11" s="298"/>
      <c r="REP11" s="299"/>
      <c r="REQ11" s="81"/>
      <c r="RER11" s="63"/>
      <c r="RES11" s="298"/>
      <c r="RET11" s="299"/>
      <c r="REU11" s="81"/>
      <c r="REV11" s="63"/>
      <c r="REW11" s="298"/>
      <c r="REX11" s="299"/>
      <c r="REY11" s="81"/>
      <c r="REZ11" s="63"/>
      <c r="RFA11" s="298"/>
      <c r="RFB11" s="299"/>
      <c r="RFC11" s="81"/>
      <c r="RFD11" s="63"/>
      <c r="RFE11" s="298"/>
      <c r="RFF11" s="299"/>
      <c r="RFG11" s="81"/>
      <c r="RFH11" s="63"/>
      <c r="RFI11" s="298"/>
      <c r="RFJ11" s="299"/>
      <c r="RFK11" s="81"/>
      <c r="RFL11" s="63"/>
      <c r="RFM11" s="298"/>
      <c r="RFN11" s="299"/>
      <c r="RFO11" s="81"/>
      <c r="RFP11" s="63"/>
      <c r="RFQ11" s="298"/>
      <c r="RFR11" s="299"/>
      <c r="RFS11" s="81"/>
      <c r="RFT11" s="63"/>
      <c r="RFU11" s="298"/>
      <c r="RFV11" s="299"/>
      <c r="RFW11" s="81"/>
      <c r="RFX11" s="63"/>
      <c r="RFY11" s="298"/>
      <c r="RFZ11" s="299"/>
      <c r="RGA11" s="81"/>
      <c r="RGB11" s="63"/>
      <c r="RGC11" s="298"/>
      <c r="RGD11" s="299"/>
      <c r="RGE11" s="81"/>
      <c r="RGF11" s="63"/>
      <c r="RGG11" s="298"/>
      <c r="RGH11" s="299"/>
      <c r="RGI11" s="81"/>
      <c r="RGJ11" s="63"/>
      <c r="RGK11" s="298"/>
      <c r="RGL11" s="299"/>
      <c r="RGM11" s="81"/>
      <c r="RGN11" s="63"/>
      <c r="RGO11" s="298"/>
      <c r="RGP11" s="299"/>
      <c r="RGQ11" s="81"/>
      <c r="RGR11" s="63"/>
      <c r="RGS11" s="298"/>
      <c r="RGT11" s="299"/>
      <c r="RGU11" s="81"/>
      <c r="RGV11" s="63"/>
      <c r="RGW11" s="298"/>
      <c r="RGX11" s="299"/>
      <c r="RGY11" s="81"/>
      <c r="RGZ11" s="63"/>
      <c r="RHA11" s="298"/>
      <c r="RHB11" s="299"/>
      <c r="RHC11" s="81"/>
      <c r="RHD11" s="63"/>
      <c r="RHE11" s="298"/>
      <c r="RHF11" s="299"/>
      <c r="RHG11" s="81"/>
      <c r="RHH11" s="63"/>
      <c r="RHI11" s="298"/>
      <c r="RHJ11" s="299"/>
      <c r="RHK11" s="81"/>
      <c r="RHL11" s="63"/>
      <c r="RHM11" s="298"/>
      <c r="RHN11" s="299"/>
      <c r="RHO11" s="81"/>
      <c r="RHP11" s="63"/>
      <c r="RHQ11" s="298"/>
      <c r="RHR11" s="299"/>
      <c r="RHS11" s="81"/>
      <c r="RHT11" s="63"/>
      <c r="RHU11" s="298"/>
      <c r="RHV11" s="299"/>
      <c r="RHW11" s="81"/>
      <c r="RHX11" s="63"/>
      <c r="RHY11" s="298"/>
      <c r="RHZ11" s="299"/>
      <c r="RIA11" s="81"/>
      <c r="RIB11" s="63"/>
      <c r="RIC11" s="298"/>
      <c r="RID11" s="299"/>
      <c r="RIE11" s="81"/>
      <c r="RIF11" s="63"/>
      <c r="RIG11" s="298"/>
      <c r="RIH11" s="299"/>
      <c r="RII11" s="81"/>
      <c r="RIJ11" s="63"/>
      <c r="RIK11" s="298"/>
      <c r="RIL11" s="299"/>
      <c r="RIM11" s="81"/>
      <c r="RIN11" s="63"/>
      <c r="RIO11" s="298"/>
      <c r="RIP11" s="299"/>
      <c r="RIQ11" s="81"/>
      <c r="RIR11" s="63"/>
      <c r="RIS11" s="298"/>
      <c r="RIT11" s="299"/>
      <c r="RIU11" s="81"/>
      <c r="RIV11" s="63"/>
      <c r="RIW11" s="298"/>
      <c r="RIX11" s="299"/>
      <c r="RIY11" s="81"/>
      <c r="RIZ11" s="63"/>
      <c r="RJA11" s="298"/>
      <c r="RJB11" s="299"/>
      <c r="RJC11" s="81"/>
      <c r="RJD11" s="63"/>
      <c r="RJE11" s="298"/>
      <c r="RJF11" s="299"/>
      <c r="RJG11" s="81"/>
      <c r="RJH11" s="63"/>
      <c r="RJI11" s="298"/>
      <c r="RJJ11" s="299"/>
      <c r="RJK11" s="81"/>
      <c r="RJL11" s="63"/>
      <c r="RJM11" s="298"/>
      <c r="RJN11" s="299"/>
      <c r="RJO11" s="81"/>
      <c r="RJP11" s="63"/>
      <c r="RJQ11" s="298"/>
      <c r="RJR11" s="299"/>
      <c r="RJS11" s="81"/>
      <c r="RJT11" s="63"/>
      <c r="RJU11" s="298"/>
      <c r="RJV11" s="299"/>
      <c r="RJW11" s="81"/>
      <c r="RJX11" s="63"/>
      <c r="RJY11" s="298"/>
      <c r="RJZ11" s="299"/>
      <c r="RKA11" s="81"/>
      <c r="RKB11" s="63"/>
      <c r="RKC11" s="298"/>
      <c r="RKD11" s="299"/>
      <c r="RKE11" s="81"/>
      <c r="RKF11" s="63"/>
      <c r="RKG11" s="298"/>
      <c r="RKH11" s="299"/>
      <c r="RKI11" s="81"/>
      <c r="RKJ11" s="63"/>
      <c r="RKK11" s="298"/>
      <c r="RKL11" s="299"/>
      <c r="RKM11" s="81"/>
      <c r="RKN11" s="63"/>
      <c r="RKO11" s="298"/>
      <c r="RKP11" s="299"/>
      <c r="RKQ11" s="81"/>
      <c r="RKR11" s="63"/>
      <c r="RKS11" s="298"/>
      <c r="RKT11" s="299"/>
      <c r="RKU11" s="81"/>
      <c r="RKV11" s="63"/>
      <c r="RKW11" s="298"/>
      <c r="RKX11" s="299"/>
      <c r="RKY11" s="81"/>
      <c r="RKZ11" s="63"/>
      <c r="RLA11" s="298"/>
      <c r="RLB11" s="299"/>
      <c r="RLC11" s="81"/>
      <c r="RLD11" s="63"/>
      <c r="RLE11" s="298"/>
      <c r="RLF11" s="299"/>
      <c r="RLG11" s="81"/>
      <c r="RLH11" s="63"/>
      <c r="RLI11" s="298"/>
      <c r="RLJ11" s="299"/>
      <c r="RLK11" s="81"/>
      <c r="RLL11" s="63"/>
      <c r="RLM11" s="298"/>
      <c r="RLN11" s="299"/>
      <c r="RLO11" s="81"/>
      <c r="RLP11" s="63"/>
      <c r="RLQ11" s="298"/>
      <c r="RLR11" s="299"/>
      <c r="RLS11" s="81"/>
      <c r="RLT11" s="63"/>
      <c r="RLU11" s="298"/>
      <c r="RLV11" s="299"/>
      <c r="RLW11" s="81"/>
      <c r="RLX11" s="63"/>
      <c r="RLY11" s="298"/>
      <c r="RLZ11" s="299"/>
      <c r="RMA11" s="81"/>
      <c r="RMB11" s="63"/>
      <c r="RMC11" s="298"/>
      <c r="RMD11" s="299"/>
      <c r="RME11" s="81"/>
      <c r="RMF11" s="63"/>
      <c r="RMG11" s="298"/>
      <c r="RMH11" s="299"/>
      <c r="RMI11" s="81"/>
      <c r="RMJ11" s="63"/>
      <c r="RMK11" s="298"/>
      <c r="RML11" s="299"/>
      <c r="RMM11" s="81"/>
      <c r="RMN11" s="63"/>
      <c r="RMO11" s="298"/>
      <c r="RMP11" s="299"/>
      <c r="RMQ11" s="81"/>
      <c r="RMR11" s="63"/>
      <c r="RMS11" s="298"/>
      <c r="RMT11" s="299"/>
      <c r="RMU11" s="81"/>
      <c r="RMV11" s="63"/>
      <c r="RMW11" s="298"/>
      <c r="RMX11" s="299"/>
      <c r="RMY11" s="81"/>
      <c r="RMZ11" s="63"/>
      <c r="RNA11" s="298"/>
      <c r="RNB11" s="299"/>
      <c r="RNC11" s="81"/>
      <c r="RND11" s="63"/>
      <c r="RNE11" s="298"/>
      <c r="RNF11" s="299"/>
      <c r="RNG11" s="81"/>
      <c r="RNH11" s="63"/>
      <c r="RNI11" s="298"/>
      <c r="RNJ11" s="299"/>
      <c r="RNK11" s="81"/>
      <c r="RNL11" s="63"/>
      <c r="RNM11" s="298"/>
      <c r="RNN11" s="299"/>
      <c r="RNO11" s="81"/>
      <c r="RNP11" s="63"/>
      <c r="RNQ11" s="298"/>
      <c r="RNR11" s="299"/>
      <c r="RNS11" s="81"/>
      <c r="RNT11" s="63"/>
      <c r="RNU11" s="298"/>
      <c r="RNV11" s="299"/>
      <c r="RNW11" s="81"/>
      <c r="RNX11" s="63"/>
      <c r="RNY11" s="298"/>
      <c r="RNZ11" s="299"/>
      <c r="ROA11" s="81"/>
      <c r="ROB11" s="63"/>
      <c r="ROC11" s="298"/>
      <c r="ROD11" s="299"/>
      <c r="ROE11" s="81"/>
      <c r="ROF11" s="63"/>
      <c r="ROG11" s="298"/>
      <c r="ROH11" s="299"/>
      <c r="ROI11" s="81"/>
      <c r="ROJ11" s="63"/>
      <c r="ROK11" s="298"/>
      <c r="ROL11" s="299"/>
      <c r="ROM11" s="81"/>
      <c r="RON11" s="63"/>
      <c r="ROO11" s="298"/>
      <c r="ROP11" s="299"/>
      <c r="ROQ11" s="81"/>
      <c r="ROR11" s="63"/>
      <c r="ROS11" s="298"/>
      <c r="ROT11" s="299"/>
      <c r="ROU11" s="81"/>
      <c r="ROV11" s="63"/>
      <c r="ROW11" s="298"/>
      <c r="ROX11" s="299"/>
      <c r="ROY11" s="81"/>
      <c r="ROZ11" s="63"/>
      <c r="RPA11" s="298"/>
      <c r="RPB11" s="299"/>
      <c r="RPC11" s="81"/>
      <c r="RPD11" s="63"/>
      <c r="RPE11" s="298"/>
      <c r="RPF11" s="299"/>
      <c r="RPG11" s="81"/>
      <c r="RPH11" s="63"/>
      <c r="RPI11" s="298"/>
      <c r="RPJ11" s="299"/>
      <c r="RPK11" s="81"/>
      <c r="RPL11" s="63"/>
      <c r="RPM11" s="298"/>
      <c r="RPN11" s="299"/>
      <c r="RPO11" s="81"/>
      <c r="RPP11" s="63"/>
      <c r="RPQ11" s="298"/>
      <c r="RPR11" s="299"/>
      <c r="RPS11" s="81"/>
      <c r="RPT11" s="63"/>
      <c r="RPU11" s="298"/>
      <c r="RPV11" s="299"/>
      <c r="RPW11" s="81"/>
      <c r="RPX11" s="63"/>
      <c r="RPY11" s="298"/>
      <c r="RPZ11" s="299"/>
      <c r="RQA11" s="81"/>
      <c r="RQB11" s="63"/>
      <c r="RQC11" s="298"/>
      <c r="RQD11" s="299"/>
      <c r="RQE11" s="81"/>
      <c r="RQF11" s="63"/>
      <c r="RQG11" s="298"/>
      <c r="RQH11" s="299"/>
      <c r="RQI11" s="81"/>
      <c r="RQJ11" s="63"/>
      <c r="RQK11" s="298"/>
      <c r="RQL11" s="299"/>
      <c r="RQM11" s="81"/>
      <c r="RQN11" s="63"/>
      <c r="RQO11" s="298"/>
      <c r="RQP11" s="299"/>
      <c r="RQQ11" s="81"/>
      <c r="RQR11" s="63"/>
      <c r="RQS11" s="298"/>
      <c r="RQT11" s="299"/>
      <c r="RQU11" s="81"/>
      <c r="RQV11" s="63"/>
      <c r="RQW11" s="298"/>
      <c r="RQX11" s="299"/>
      <c r="RQY11" s="81"/>
      <c r="RQZ11" s="63"/>
      <c r="RRA11" s="298"/>
      <c r="RRB11" s="299"/>
      <c r="RRC11" s="81"/>
      <c r="RRD11" s="63"/>
      <c r="RRE11" s="298"/>
      <c r="RRF11" s="299"/>
      <c r="RRG11" s="81"/>
      <c r="RRH11" s="63"/>
      <c r="RRI11" s="298"/>
      <c r="RRJ11" s="299"/>
      <c r="RRK11" s="81"/>
      <c r="RRL11" s="63"/>
      <c r="RRM11" s="298"/>
      <c r="RRN11" s="299"/>
      <c r="RRO11" s="81"/>
      <c r="RRP11" s="63"/>
      <c r="RRQ11" s="298"/>
      <c r="RRR11" s="299"/>
      <c r="RRS11" s="81"/>
      <c r="RRT11" s="63"/>
      <c r="RRU11" s="298"/>
      <c r="RRV11" s="299"/>
      <c r="RRW11" s="81"/>
      <c r="RRX11" s="63"/>
      <c r="RRY11" s="298"/>
      <c r="RRZ11" s="299"/>
      <c r="RSA11" s="81"/>
      <c r="RSB11" s="63"/>
      <c r="RSC11" s="298"/>
      <c r="RSD11" s="299"/>
      <c r="RSE11" s="81"/>
      <c r="RSF11" s="63"/>
      <c r="RSG11" s="298"/>
      <c r="RSH11" s="299"/>
      <c r="RSI11" s="81"/>
      <c r="RSJ11" s="63"/>
      <c r="RSK11" s="298"/>
      <c r="RSL11" s="299"/>
      <c r="RSM11" s="81"/>
      <c r="RSN11" s="63"/>
      <c r="RSO11" s="298"/>
      <c r="RSP11" s="299"/>
      <c r="RSQ11" s="81"/>
      <c r="RSR11" s="63"/>
      <c r="RSS11" s="298"/>
      <c r="RST11" s="299"/>
      <c r="RSU11" s="81"/>
      <c r="RSV11" s="63"/>
      <c r="RSW11" s="298"/>
      <c r="RSX11" s="299"/>
      <c r="RSY11" s="81"/>
      <c r="RSZ11" s="63"/>
      <c r="RTA11" s="298"/>
      <c r="RTB11" s="299"/>
      <c r="RTC11" s="81"/>
      <c r="RTD11" s="63"/>
      <c r="RTE11" s="298"/>
      <c r="RTF11" s="299"/>
      <c r="RTG11" s="81"/>
      <c r="RTH11" s="63"/>
      <c r="RTI11" s="298"/>
      <c r="RTJ11" s="299"/>
      <c r="RTK11" s="81"/>
      <c r="RTL11" s="63"/>
      <c r="RTM11" s="298"/>
      <c r="RTN11" s="299"/>
      <c r="RTO11" s="81"/>
      <c r="RTP11" s="63"/>
      <c r="RTQ11" s="298"/>
      <c r="RTR11" s="299"/>
      <c r="RTS11" s="81"/>
      <c r="RTT11" s="63"/>
      <c r="RTU11" s="298"/>
      <c r="RTV11" s="299"/>
      <c r="RTW11" s="81"/>
      <c r="RTX11" s="63"/>
      <c r="RTY11" s="298"/>
      <c r="RTZ11" s="299"/>
      <c r="RUA11" s="81"/>
      <c r="RUB11" s="63"/>
      <c r="RUC11" s="298"/>
      <c r="RUD11" s="299"/>
      <c r="RUE11" s="81"/>
      <c r="RUF11" s="63"/>
      <c r="RUG11" s="298"/>
      <c r="RUH11" s="299"/>
      <c r="RUI11" s="81"/>
      <c r="RUJ11" s="63"/>
      <c r="RUK11" s="298"/>
      <c r="RUL11" s="299"/>
      <c r="RUM11" s="81"/>
      <c r="RUN11" s="63"/>
      <c r="RUO11" s="298"/>
      <c r="RUP11" s="299"/>
      <c r="RUQ11" s="81"/>
      <c r="RUR11" s="63"/>
      <c r="RUS11" s="298"/>
      <c r="RUT11" s="299"/>
      <c r="RUU11" s="81"/>
      <c r="RUV11" s="63"/>
      <c r="RUW11" s="298"/>
      <c r="RUX11" s="299"/>
      <c r="RUY11" s="81"/>
      <c r="RUZ11" s="63"/>
      <c r="RVA11" s="298"/>
      <c r="RVB11" s="299"/>
      <c r="RVC11" s="81"/>
      <c r="RVD11" s="63"/>
      <c r="RVE11" s="298"/>
      <c r="RVF11" s="299"/>
      <c r="RVG11" s="81"/>
      <c r="RVH11" s="63"/>
      <c r="RVI11" s="298"/>
      <c r="RVJ11" s="299"/>
      <c r="RVK11" s="81"/>
      <c r="RVL11" s="63"/>
      <c r="RVM11" s="298"/>
      <c r="RVN11" s="299"/>
      <c r="RVO11" s="81"/>
      <c r="RVP11" s="63"/>
      <c r="RVQ11" s="298"/>
      <c r="RVR11" s="299"/>
      <c r="RVS11" s="81"/>
      <c r="RVT11" s="63"/>
      <c r="RVU11" s="298"/>
      <c r="RVV11" s="299"/>
      <c r="RVW11" s="81"/>
      <c r="RVX11" s="63"/>
      <c r="RVY11" s="298"/>
      <c r="RVZ11" s="299"/>
      <c r="RWA11" s="81"/>
      <c r="RWB11" s="63"/>
      <c r="RWC11" s="298"/>
      <c r="RWD11" s="299"/>
      <c r="RWE11" s="81"/>
      <c r="RWF11" s="63"/>
      <c r="RWG11" s="298"/>
      <c r="RWH11" s="299"/>
      <c r="RWI11" s="81"/>
      <c r="RWJ11" s="63"/>
      <c r="RWK11" s="298"/>
      <c r="RWL11" s="299"/>
      <c r="RWM11" s="81"/>
      <c r="RWN11" s="63"/>
      <c r="RWO11" s="298"/>
      <c r="RWP11" s="299"/>
      <c r="RWQ11" s="81"/>
      <c r="RWR11" s="63"/>
      <c r="RWS11" s="298"/>
      <c r="RWT11" s="299"/>
      <c r="RWU11" s="81"/>
      <c r="RWV11" s="63"/>
      <c r="RWW11" s="298"/>
      <c r="RWX11" s="299"/>
      <c r="RWY11" s="81"/>
      <c r="RWZ11" s="63"/>
      <c r="RXA11" s="298"/>
      <c r="RXB11" s="299"/>
      <c r="RXC11" s="81"/>
      <c r="RXD11" s="63"/>
      <c r="RXE11" s="298"/>
      <c r="RXF11" s="299"/>
      <c r="RXG11" s="81"/>
      <c r="RXH11" s="63"/>
      <c r="RXI11" s="298"/>
      <c r="RXJ11" s="299"/>
      <c r="RXK11" s="81"/>
      <c r="RXL11" s="63"/>
      <c r="RXM11" s="298"/>
      <c r="RXN11" s="299"/>
      <c r="RXO11" s="81"/>
      <c r="RXP11" s="63"/>
      <c r="RXQ11" s="298"/>
      <c r="RXR11" s="299"/>
      <c r="RXS11" s="81"/>
      <c r="RXT11" s="63"/>
      <c r="RXU11" s="298"/>
      <c r="RXV11" s="299"/>
      <c r="RXW11" s="81"/>
      <c r="RXX11" s="63"/>
      <c r="RXY11" s="298"/>
      <c r="RXZ11" s="299"/>
      <c r="RYA11" s="81"/>
      <c r="RYB11" s="63"/>
      <c r="RYC11" s="298"/>
      <c r="RYD11" s="299"/>
      <c r="RYE11" s="81"/>
      <c r="RYF11" s="63"/>
      <c r="RYG11" s="298"/>
      <c r="RYH11" s="299"/>
      <c r="RYI11" s="81"/>
      <c r="RYJ11" s="63"/>
      <c r="RYK11" s="298"/>
      <c r="RYL11" s="299"/>
      <c r="RYM11" s="81"/>
      <c r="RYN11" s="63"/>
      <c r="RYO11" s="298"/>
      <c r="RYP11" s="299"/>
      <c r="RYQ11" s="81"/>
      <c r="RYR11" s="63"/>
      <c r="RYS11" s="298"/>
      <c r="RYT11" s="299"/>
      <c r="RYU11" s="81"/>
      <c r="RYV11" s="63"/>
      <c r="RYW11" s="298"/>
      <c r="RYX11" s="299"/>
      <c r="RYY11" s="81"/>
      <c r="RYZ11" s="63"/>
      <c r="RZA11" s="298"/>
      <c r="RZB11" s="299"/>
      <c r="RZC11" s="81"/>
      <c r="RZD11" s="63"/>
      <c r="RZE11" s="298"/>
      <c r="RZF11" s="299"/>
      <c r="RZG11" s="81"/>
      <c r="RZH11" s="63"/>
      <c r="RZI11" s="298"/>
      <c r="RZJ11" s="299"/>
      <c r="RZK11" s="81"/>
      <c r="RZL11" s="63"/>
      <c r="RZM11" s="298"/>
      <c r="RZN11" s="299"/>
      <c r="RZO11" s="81"/>
      <c r="RZP11" s="63"/>
      <c r="RZQ11" s="298"/>
      <c r="RZR11" s="299"/>
      <c r="RZS11" s="81"/>
      <c r="RZT11" s="63"/>
      <c r="RZU11" s="298"/>
      <c r="RZV11" s="299"/>
      <c r="RZW11" s="81"/>
      <c r="RZX11" s="63"/>
      <c r="RZY11" s="298"/>
      <c r="RZZ11" s="299"/>
      <c r="SAA11" s="81"/>
      <c r="SAB11" s="63"/>
      <c r="SAC11" s="298"/>
      <c r="SAD11" s="299"/>
      <c r="SAE11" s="81"/>
      <c r="SAF11" s="63"/>
      <c r="SAG11" s="298"/>
      <c r="SAH11" s="299"/>
      <c r="SAI11" s="81"/>
      <c r="SAJ11" s="63"/>
      <c r="SAK11" s="298"/>
      <c r="SAL11" s="299"/>
      <c r="SAM11" s="81"/>
      <c r="SAN11" s="63"/>
      <c r="SAO11" s="298"/>
      <c r="SAP11" s="299"/>
      <c r="SAQ11" s="81"/>
      <c r="SAR11" s="63"/>
      <c r="SAS11" s="298"/>
      <c r="SAT11" s="299"/>
      <c r="SAU11" s="81"/>
      <c r="SAV11" s="63"/>
      <c r="SAW11" s="298"/>
      <c r="SAX11" s="299"/>
      <c r="SAY11" s="81"/>
      <c r="SAZ11" s="63"/>
      <c r="SBA11" s="298"/>
      <c r="SBB11" s="299"/>
      <c r="SBC11" s="81"/>
      <c r="SBD11" s="63"/>
      <c r="SBE11" s="298"/>
      <c r="SBF11" s="299"/>
      <c r="SBG11" s="81"/>
      <c r="SBH11" s="63"/>
      <c r="SBI11" s="298"/>
      <c r="SBJ11" s="299"/>
      <c r="SBK11" s="81"/>
      <c r="SBL11" s="63"/>
      <c r="SBM11" s="298"/>
      <c r="SBN11" s="299"/>
      <c r="SBO11" s="81"/>
      <c r="SBP11" s="63"/>
      <c r="SBQ11" s="298"/>
      <c r="SBR11" s="299"/>
      <c r="SBS11" s="81"/>
      <c r="SBT11" s="63"/>
      <c r="SBU11" s="298"/>
      <c r="SBV11" s="299"/>
      <c r="SBW11" s="81"/>
      <c r="SBX11" s="63"/>
      <c r="SBY11" s="298"/>
      <c r="SBZ11" s="299"/>
      <c r="SCA11" s="81"/>
      <c r="SCB11" s="63"/>
      <c r="SCC11" s="298"/>
      <c r="SCD11" s="299"/>
      <c r="SCE11" s="81"/>
      <c r="SCF11" s="63"/>
      <c r="SCG11" s="298"/>
      <c r="SCH11" s="299"/>
      <c r="SCI11" s="81"/>
      <c r="SCJ11" s="63"/>
      <c r="SCK11" s="298"/>
      <c r="SCL11" s="299"/>
      <c r="SCM11" s="81"/>
      <c r="SCN11" s="63"/>
      <c r="SCO11" s="298"/>
      <c r="SCP11" s="299"/>
      <c r="SCQ11" s="81"/>
      <c r="SCR11" s="63"/>
      <c r="SCS11" s="298"/>
      <c r="SCT11" s="299"/>
      <c r="SCU11" s="81"/>
      <c r="SCV11" s="63"/>
      <c r="SCW11" s="298"/>
      <c r="SCX11" s="299"/>
      <c r="SCY11" s="81"/>
      <c r="SCZ11" s="63"/>
      <c r="SDA11" s="298"/>
      <c r="SDB11" s="299"/>
      <c r="SDC11" s="81"/>
      <c r="SDD11" s="63"/>
      <c r="SDE11" s="298"/>
      <c r="SDF11" s="299"/>
      <c r="SDG11" s="81"/>
      <c r="SDH11" s="63"/>
      <c r="SDI11" s="298"/>
      <c r="SDJ11" s="299"/>
      <c r="SDK11" s="81"/>
      <c r="SDL11" s="63"/>
      <c r="SDM11" s="298"/>
      <c r="SDN11" s="299"/>
      <c r="SDO11" s="81"/>
      <c r="SDP11" s="63"/>
      <c r="SDQ11" s="298"/>
      <c r="SDR11" s="299"/>
      <c r="SDS11" s="81"/>
      <c r="SDT11" s="63"/>
      <c r="SDU11" s="298"/>
      <c r="SDV11" s="299"/>
      <c r="SDW11" s="81"/>
      <c r="SDX11" s="63"/>
      <c r="SDY11" s="298"/>
      <c r="SDZ11" s="299"/>
      <c r="SEA11" s="81"/>
      <c r="SEB11" s="63"/>
      <c r="SEC11" s="298"/>
      <c r="SED11" s="299"/>
      <c r="SEE11" s="81"/>
      <c r="SEF11" s="63"/>
      <c r="SEG11" s="298"/>
      <c r="SEH11" s="299"/>
      <c r="SEI11" s="81"/>
      <c r="SEJ11" s="63"/>
      <c r="SEK11" s="298"/>
      <c r="SEL11" s="299"/>
      <c r="SEM11" s="81"/>
      <c r="SEN11" s="63"/>
      <c r="SEO11" s="298"/>
      <c r="SEP11" s="299"/>
      <c r="SEQ11" s="81"/>
      <c r="SER11" s="63"/>
      <c r="SES11" s="298"/>
      <c r="SET11" s="299"/>
      <c r="SEU11" s="81"/>
      <c r="SEV11" s="63"/>
      <c r="SEW11" s="298"/>
      <c r="SEX11" s="299"/>
      <c r="SEY11" s="81"/>
      <c r="SEZ11" s="63"/>
      <c r="SFA11" s="298"/>
      <c r="SFB11" s="299"/>
      <c r="SFC11" s="81"/>
      <c r="SFD11" s="63"/>
      <c r="SFE11" s="298"/>
      <c r="SFF11" s="299"/>
      <c r="SFG11" s="81"/>
      <c r="SFH11" s="63"/>
      <c r="SFI11" s="298"/>
      <c r="SFJ11" s="299"/>
      <c r="SFK11" s="81"/>
      <c r="SFL11" s="63"/>
      <c r="SFM11" s="298"/>
      <c r="SFN11" s="299"/>
      <c r="SFO11" s="81"/>
      <c r="SFP11" s="63"/>
      <c r="SFQ11" s="298"/>
      <c r="SFR11" s="299"/>
      <c r="SFS11" s="81"/>
      <c r="SFT11" s="63"/>
      <c r="SFU11" s="298"/>
      <c r="SFV11" s="299"/>
      <c r="SFW11" s="81"/>
      <c r="SFX11" s="63"/>
      <c r="SFY11" s="298"/>
      <c r="SFZ11" s="299"/>
      <c r="SGA11" s="81"/>
      <c r="SGB11" s="63"/>
      <c r="SGC11" s="298"/>
      <c r="SGD11" s="299"/>
      <c r="SGE11" s="81"/>
      <c r="SGF11" s="63"/>
      <c r="SGG11" s="298"/>
      <c r="SGH11" s="299"/>
      <c r="SGI11" s="81"/>
      <c r="SGJ11" s="63"/>
      <c r="SGK11" s="298"/>
      <c r="SGL11" s="299"/>
      <c r="SGM11" s="81"/>
      <c r="SGN11" s="63"/>
      <c r="SGO11" s="298"/>
      <c r="SGP11" s="299"/>
      <c r="SGQ11" s="81"/>
      <c r="SGR11" s="63"/>
      <c r="SGS11" s="298"/>
      <c r="SGT11" s="299"/>
      <c r="SGU11" s="81"/>
      <c r="SGV11" s="63"/>
      <c r="SGW11" s="298"/>
      <c r="SGX11" s="299"/>
      <c r="SGY11" s="81"/>
      <c r="SGZ11" s="63"/>
      <c r="SHA11" s="298"/>
      <c r="SHB11" s="299"/>
      <c r="SHC11" s="81"/>
      <c r="SHD11" s="63"/>
      <c r="SHE11" s="298"/>
      <c r="SHF11" s="299"/>
      <c r="SHG11" s="81"/>
      <c r="SHH11" s="63"/>
      <c r="SHI11" s="298"/>
      <c r="SHJ11" s="299"/>
      <c r="SHK11" s="81"/>
      <c r="SHL11" s="63"/>
      <c r="SHM11" s="298"/>
      <c r="SHN11" s="299"/>
      <c r="SHO11" s="81"/>
      <c r="SHP11" s="63"/>
      <c r="SHQ11" s="298"/>
      <c r="SHR11" s="299"/>
      <c r="SHS11" s="81"/>
      <c r="SHT11" s="63"/>
      <c r="SHU11" s="298"/>
      <c r="SHV11" s="299"/>
      <c r="SHW11" s="81"/>
      <c r="SHX11" s="63"/>
      <c r="SHY11" s="298"/>
      <c r="SHZ11" s="299"/>
      <c r="SIA11" s="81"/>
      <c r="SIB11" s="63"/>
      <c r="SIC11" s="298"/>
      <c r="SID11" s="299"/>
      <c r="SIE11" s="81"/>
      <c r="SIF11" s="63"/>
      <c r="SIG11" s="298"/>
      <c r="SIH11" s="299"/>
      <c r="SII11" s="81"/>
      <c r="SIJ11" s="63"/>
      <c r="SIK11" s="298"/>
      <c r="SIL11" s="299"/>
      <c r="SIM11" s="81"/>
      <c r="SIN11" s="63"/>
      <c r="SIO11" s="298"/>
      <c r="SIP11" s="299"/>
      <c r="SIQ11" s="81"/>
      <c r="SIR11" s="63"/>
      <c r="SIS11" s="298"/>
      <c r="SIT11" s="299"/>
      <c r="SIU11" s="81"/>
      <c r="SIV11" s="63"/>
      <c r="SIW11" s="298"/>
      <c r="SIX11" s="299"/>
      <c r="SIY11" s="81"/>
      <c r="SIZ11" s="63"/>
      <c r="SJA11" s="298"/>
      <c r="SJB11" s="299"/>
      <c r="SJC11" s="81"/>
      <c r="SJD11" s="63"/>
      <c r="SJE11" s="298"/>
      <c r="SJF11" s="299"/>
      <c r="SJG11" s="81"/>
      <c r="SJH11" s="63"/>
      <c r="SJI11" s="298"/>
      <c r="SJJ11" s="299"/>
      <c r="SJK11" s="81"/>
      <c r="SJL11" s="63"/>
      <c r="SJM11" s="298"/>
      <c r="SJN11" s="299"/>
      <c r="SJO11" s="81"/>
      <c r="SJP11" s="63"/>
      <c r="SJQ11" s="298"/>
      <c r="SJR11" s="299"/>
      <c r="SJS11" s="81"/>
      <c r="SJT11" s="63"/>
      <c r="SJU11" s="298"/>
      <c r="SJV11" s="299"/>
      <c r="SJW11" s="81"/>
      <c r="SJX11" s="63"/>
      <c r="SJY11" s="298"/>
      <c r="SJZ11" s="299"/>
      <c r="SKA11" s="81"/>
      <c r="SKB11" s="63"/>
      <c r="SKC11" s="298"/>
      <c r="SKD11" s="299"/>
      <c r="SKE11" s="81"/>
      <c r="SKF11" s="63"/>
      <c r="SKG11" s="298"/>
      <c r="SKH11" s="299"/>
      <c r="SKI11" s="81"/>
      <c r="SKJ11" s="63"/>
      <c r="SKK11" s="298"/>
      <c r="SKL11" s="299"/>
      <c r="SKM11" s="81"/>
      <c r="SKN11" s="63"/>
      <c r="SKO11" s="298"/>
      <c r="SKP11" s="299"/>
      <c r="SKQ11" s="81"/>
      <c r="SKR11" s="63"/>
      <c r="SKS11" s="298"/>
      <c r="SKT11" s="299"/>
      <c r="SKU11" s="81"/>
      <c r="SKV11" s="63"/>
      <c r="SKW11" s="298"/>
      <c r="SKX11" s="299"/>
      <c r="SKY11" s="81"/>
      <c r="SKZ11" s="63"/>
      <c r="SLA11" s="298"/>
      <c r="SLB11" s="299"/>
      <c r="SLC11" s="81"/>
      <c r="SLD11" s="63"/>
      <c r="SLE11" s="298"/>
      <c r="SLF11" s="299"/>
      <c r="SLG11" s="81"/>
      <c r="SLH11" s="63"/>
      <c r="SLI11" s="298"/>
      <c r="SLJ11" s="299"/>
      <c r="SLK11" s="81"/>
      <c r="SLL11" s="63"/>
      <c r="SLM11" s="298"/>
      <c r="SLN11" s="299"/>
      <c r="SLO11" s="81"/>
      <c r="SLP11" s="63"/>
      <c r="SLQ11" s="298"/>
      <c r="SLR11" s="299"/>
      <c r="SLS11" s="81"/>
      <c r="SLT11" s="63"/>
      <c r="SLU11" s="298"/>
      <c r="SLV11" s="299"/>
      <c r="SLW11" s="81"/>
      <c r="SLX11" s="63"/>
      <c r="SLY11" s="298"/>
      <c r="SLZ11" s="299"/>
      <c r="SMA11" s="81"/>
      <c r="SMB11" s="63"/>
      <c r="SMC11" s="298"/>
      <c r="SMD11" s="299"/>
      <c r="SME11" s="81"/>
      <c r="SMF11" s="63"/>
      <c r="SMG11" s="298"/>
      <c r="SMH11" s="299"/>
      <c r="SMI11" s="81"/>
      <c r="SMJ11" s="63"/>
      <c r="SMK11" s="298"/>
      <c r="SML11" s="299"/>
      <c r="SMM11" s="81"/>
      <c r="SMN11" s="63"/>
      <c r="SMO11" s="298"/>
      <c r="SMP11" s="299"/>
      <c r="SMQ11" s="81"/>
      <c r="SMR11" s="63"/>
      <c r="SMS11" s="298"/>
      <c r="SMT11" s="299"/>
      <c r="SMU11" s="81"/>
      <c r="SMV11" s="63"/>
      <c r="SMW11" s="298"/>
      <c r="SMX11" s="299"/>
      <c r="SMY11" s="81"/>
      <c r="SMZ11" s="63"/>
      <c r="SNA11" s="298"/>
      <c r="SNB11" s="299"/>
      <c r="SNC11" s="81"/>
      <c r="SND11" s="63"/>
      <c r="SNE11" s="298"/>
      <c r="SNF11" s="299"/>
      <c r="SNG11" s="81"/>
      <c r="SNH11" s="63"/>
      <c r="SNI11" s="298"/>
      <c r="SNJ11" s="299"/>
      <c r="SNK11" s="81"/>
      <c r="SNL11" s="63"/>
      <c r="SNM11" s="298"/>
      <c r="SNN11" s="299"/>
      <c r="SNO11" s="81"/>
      <c r="SNP11" s="63"/>
      <c r="SNQ11" s="298"/>
      <c r="SNR11" s="299"/>
      <c r="SNS11" s="81"/>
      <c r="SNT11" s="63"/>
      <c r="SNU11" s="298"/>
      <c r="SNV11" s="299"/>
      <c r="SNW11" s="81"/>
      <c r="SNX11" s="63"/>
      <c r="SNY11" s="298"/>
      <c r="SNZ11" s="299"/>
      <c r="SOA11" s="81"/>
      <c r="SOB11" s="63"/>
      <c r="SOC11" s="298"/>
      <c r="SOD11" s="299"/>
      <c r="SOE11" s="81"/>
      <c r="SOF11" s="63"/>
      <c r="SOG11" s="298"/>
      <c r="SOH11" s="299"/>
      <c r="SOI11" s="81"/>
      <c r="SOJ11" s="63"/>
      <c r="SOK11" s="298"/>
      <c r="SOL11" s="299"/>
      <c r="SOM11" s="81"/>
      <c r="SON11" s="63"/>
      <c r="SOO11" s="298"/>
      <c r="SOP11" s="299"/>
      <c r="SOQ11" s="81"/>
      <c r="SOR11" s="63"/>
      <c r="SOS11" s="298"/>
      <c r="SOT11" s="299"/>
      <c r="SOU11" s="81"/>
      <c r="SOV11" s="63"/>
      <c r="SOW11" s="298"/>
      <c r="SOX11" s="299"/>
      <c r="SOY11" s="81"/>
      <c r="SOZ11" s="63"/>
      <c r="SPA11" s="298"/>
      <c r="SPB11" s="299"/>
      <c r="SPC11" s="81"/>
      <c r="SPD11" s="63"/>
      <c r="SPE11" s="298"/>
      <c r="SPF11" s="299"/>
      <c r="SPG11" s="81"/>
      <c r="SPH11" s="63"/>
      <c r="SPI11" s="298"/>
      <c r="SPJ11" s="299"/>
      <c r="SPK11" s="81"/>
      <c r="SPL11" s="63"/>
      <c r="SPM11" s="298"/>
      <c r="SPN11" s="299"/>
      <c r="SPO11" s="81"/>
      <c r="SPP11" s="63"/>
      <c r="SPQ11" s="298"/>
      <c r="SPR11" s="299"/>
      <c r="SPS11" s="81"/>
      <c r="SPT11" s="63"/>
      <c r="SPU11" s="298"/>
      <c r="SPV11" s="299"/>
      <c r="SPW11" s="81"/>
      <c r="SPX11" s="63"/>
      <c r="SPY11" s="298"/>
      <c r="SPZ11" s="299"/>
      <c r="SQA11" s="81"/>
      <c r="SQB11" s="63"/>
      <c r="SQC11" s="298"/>
      <c r="SQD11" s="299"/>
      <c r="SQE11" s="81"/>
      <c r="SQF11" s="63"/>
      <c r="SQG11" s="298"/>
      <c r="SQH11" s="299"/>
      <c r="SQI11" s="81"/>
      <c r="SQJ11" s="63"/>
      <c r="SQK11" s="298"/>
      <c r="SQL11" s="299"/>
      <c r="SQM11" s="81"/>
      <c r="SQN11" s="63"/>
      <c r="SQO11" s="298"/>
      <c r="SQP11" s="299"/>
      <c r="SQQ11" s="81"/>
      <c r="SQR11" s="63"/>
      <c r="SQS11" s="298"/>
      <c r="SQT11" s="299"/>
      <c r="SQU11" s="81"/>
      <c r="SQV11" s="63"/>
      <c r="SQW11" s="298"/>
      <c r="SQX11" s="299"/>
      <c r="SQY11" s="81"/>
      <c r="SQZ11" s="63"/>
      <c r="SRA11" s="298"/>
      <c r="SRB11" s="299"/>
      <c r="SRC11" s="81"/>
      <c r="SRD11" s="63"/>
      <c r="SRE11" s="298"/>
      <c r="SRF11" s="299"/>
      <c r="SRG11" s="81"/>
      <c r="SRH11" s="63"/>
      <c r="SRI11" s="298"/>
      <c r="SRJ11" s="299"/>
      <c r="SRK11" s="81"/>
      <c r="SRL11" s="63"/>
      <c r="SRM11" s="298"/>
      <c r="SRN11" s="299"/>
      <c r="SRO11" s="81"/>
      <c r="SRP11" s="63"/>
      <c r="SRQ11" s="298"/>
      <c r="SRR11" s="299"/>
      <c r="SRS11" s="81"/>
      <c r="SRT11" s="63"/>
      <c r="SRU11" s="298"/>
      <c r="SRV11" s="299"/>
      <c r="SRW11" s="81"/>
      <c r="SRX11" s="63"/>
      <c r="SRY11" s="298"/>
      <c r="SRZ11" s="299"/>
      <c r="SSA11" s="81"/>
      <c r="SSB11" s="63"/>
      <c r="SSC11" s="298"/>
      <c r="SSD11" s="299"/>
      <c r="SSE11" s="81"/>
      <c r="SSF11" s="63"/>
      <c r="SSG11" s="298"/>
      <c r="SSH11" s="299"/>
      <c r="SSI11" s="81"/>
      <c r="SSJ11" s="63"/>
      <c r="SSK11" s="298"/>
      <c r="SSL11" s="299"/>
      <c r="SSM11" s="81"/>
      <c r="SSN11" s="63"/>
      <c r="SSO11" s="298"/>
      <c r="SSP11" s="299"/>
      <c r="SSQ11" s="81"/>
      <c r="SSR11" s="63"/>
      <c r="SSS11" s="298"/>
      <c r="SST11" s="299"/>
      <c r="SSU11" s="81"/>
      <c r="SSV11" s="63"/>
      <c r="SSW11" s="298"/>
      <c r="SSX11" s="299"/>
      <c r="SSY11" s="81"/>
      <c r="SSZ11" s="63"/>
      <c r="STA11" s="298"/>
      <c r="STB11" s="299"/>
      <c r="STC11" s="81"/>
      <c r="STD11" s="63"/>
      <c r="STE11" s="298"/>
      <c r="STF11" s="299"/>
      <c r="STG11" s="81"/>
      <c r="STH11" s="63"/>
      <c r="STI11" s="298"/>
      <c r="STJ11" s="299"/>
      <c r="STK11" s="81"/>
      <c r="STL11" s="63"/>
      <c r="STM11" s="298"/>
      <c r="STN11" s="299"/>
      <c r="STO11" s="81"/>
      <c r="STP11" s="63"/>
      <c r="STQ11" s="298"/>
      <c r="STR11" s="299"/>
      <c r="STS11" s="81"/>
      <c r="STT11" s="63"/>
      <c r="STU11" s="298"/>
      <c r="STV11" s="299"/>
      <c r="STW11" s="81"/>
      <c r="STX11" s="63"/>
      <c r="STY11" s="298"/>
      <c r="STZ11" s="299"/>
      <c r="SUA11" s="81"/>
      <c r="SUB11" s="63"/>
      <c r="SUC11" s="298"/>
      <c r="SUD11" s="299"/>
      <c r="SUE11" s="81"/>
      <c r="SUF11" s="63"/>
      <c r="SUG11" s="298"/>
      <c r="SUH11" s="299"/>
      <c r="SUI11" s="81"/>
      <c r="SUJ11" s="63"/>
      <c r="SUK11" s="298"/>
      <c r="SUL11" s="299"/>
      <c r="SUM11" s="81"/>
      <c r="SUN11" s="63"/>
      <c r="SUO11" s="298"/>
      <c r="SUP11" s="299"/>
      <c r="SUQ11" s="81"/>
      <c r="SUR11" s="63"/>
      <c r="SUS11" s="298"/>
      <c r="SUT11" s="299"/>
      <c r="SUU11" s="81"/>
      <c r="SUV11" s="63"/>
      <c r="SUW11" s="298"/>
      <c r="SUX11" s="299"/>
      <c r="SUY11" s="81"/>
      <c r="SUZ11" s="63"/>
      <c r="SVA11" s="298"/>
      <c r="SVB11" s="299"/>
      <c r="SVC11" s="81"/>
      <c r="SVD11" s="63"/>
      <c r="SVE11" s="298"/>
      <c r="SVF11" s="299"/>
      <c r="SVG11" s="81"/>
      <c r="SVH11" s="63"/>
      <c r="SVI11" s="298"/>
      <c r="SVJ11" s="299"/>
      <c r="SVK11" s="81"/>
      <c r="SVL11" s="63"/>
      <c r="SVM11" s="298"/>
      <c r="SVN11" s="299"/>
      <c r="SVO11" s="81"/>
      <c r="SVP11" s="63"/>
      <c r="SVQ11" s="298"/>
      <c r="SVR11" s="299"/>
      <c r="SVS11" s="81"/>
      <c r="SVT11" s="63"/>
      <c r="SVU11" s="298"/>
      <c r="SVV11" s="299"/>
      <c r="SVW11" s="81"/>
      <c r="SVX11" s="63"/>
      <c r="SVY11" s="298"/>
      <c r="SVZ11" s="299"/>
      <c r="SWA11" s="81"/>
      <c r="SWB11" s="63"/>
      <c r="SWC11" s="298"/>
      <c r="SWD11" s="299"/>
      <c r="SWE11" s="81"/>
      <c r="SWF11" s="63"/>
      <c r="SWG11" s="298"/>
      <c r="SWH11" s="299"/>
      <c r="SWI11" s="81"/>
      <c r="SWJ11" s="63"/>
      <c r="SWK11" s="298"/>
      <c r="SWL11" s="299"/>
      <c r="SWM11" s="81"/>
      <c r="SWN11" s="63"/>
      <c r="SWO11" s="298"/>
      <c r="SWP11" s="299"/>
      <c r="SWQ11" s="81"/>
      <c r="SWR11" s="63"/>
      <c r="SWS11" s="298"/>
      <c r="SWT11" s="299"/>
      <c r="SWU11" s="81"/>
      <c r="SWV11" s="63"/>
      <c r="SWW11" s="298"/>
      <c r="SWX11" s="299"/>
      <c r="SWY11" s="81"/>
      <c r="SWZ11" s="63"/>
      <c r="SXA11" s="298"/>
      <c r="SXB11" s="299"/>
      <c r="SXC11" s="81"/>
      <c r="SXD11" s="63"/>
      <c r="SXE11" s="298"/>
      <c r="SXF11" s="299"/>
      <c r="SXG11" s="81"/>
      <c r="SXH11" s="63"/>
      <c r="SXI11" s="298"/>
      <c r="SXJ11" s="299"/>
      <c r="SXK11" s="81"/>
      <c r="SXL11" s="63"/>
      <c r="SXM11" s="298"/>
      <c r="SXN11" s="299"/>
      <c r="SXO11" s="81"/>
      <c r="SXP11" s="63"/>
      <c r="SXQ11" s="298"/>
      <c r="SXR11" s="299"/>
      <c r="SXS11" s="81"/>
      <c r="SXT11" s="63"/>
      <c r="SXU11" s="298"/>
      <c r="SXV11" s="299"/>
      <c r="SXW11" s="81"/>
      <c r="SXX11" s="63"/>
      <c r="SXY11" s="298"/>
      <c r="SXZ11" s="299"/>
      <c r="SYA11" s="81"/>
      <c r="SYB11" s="63"/>
      <c r="SYC11" s="298"/>
      <c r="SYD11" s="299"/>
      <c r="SYE11" s="81"/>
      <c r="SYF11" s="63"/>
      <c r="SYG11" s="298"/>
      <c r="SYH11" s="299"/>
      <c r="SYI11" s="81"/>
      <c r="SYJ11" s="63"/>
      <c r="SYK11" s="298"/>
      <c r="SYL11" s="299"/>
      <c r="SYM11" s="81"/>
      <c r="SYN11" s="63"/>
      <c r="SYO11" s="298"/>
      <c r="SYP11" s="299"/>
      <c r="SYQ11" s="81"/>
      <c r="SYR11" s="63"/>
      <c r="SYS11" s="298"/>
      <c r="SYT11" s="299"/>
      <c r="SYU11" s="81"/>
      <c r="SYV11" s="63"/>
      <c r="SYW11" s="298"/>
      <c r="SYX11" s="299"/>
      <c r="SYY11" s="81"/>
      <c r="SYZ11" s="63"/>
      <c r="SZA11" s="298"/>
      <c r="SZB11" s="299"/>
      <c r="SZC11" s="81"/>
      <c r="SZD11" s="63"/>
      <c r="SZE11" s="298"/>
      <c r="SZF11" s="299"/>
      <c r="SZG11" s="81"/>
      <c r="SZH11" s="63"/>
      <c r="SZI11" s="298"/>
      <c r="SZJ11" s="299"/>
      <c r="SZK11" s="81"/>
      <c r="SZL11" s="63"/>
      <c r="SZM11" s="298"/>
      <c r="SZN11" s="299"/>
      <c r="SZO11" s="81"/>
      <c r="SZP11" s="63"/>
      <c r="SZQ11" s="298"/>
      <c r="SZR11" s="299"/>
      <c r="SZS11" s="81"/>
      <c r="SZT11" s="63"/>
      <c r="SZU11" s="298"/>
      <c r="SZV11" s="299"/>
      <c r="SZW11" s="81"/>
      <c r="SZX11" s="63"/>
      <c r="SZY11" s="298"/>
      <c r="SZZ11" s="299"/>
      <c r="TAA11" s="81"/>
      <c r="TAB11" s="63"/>
      <c r="TAC11" s="298"/>
      <c r="TAD11" s="299"/>
      <c r="TAE11" s="81"/>
      <c r="TAF11" s="63"/>
      <c r="TAG11" s="298"/>
      <c r="TAH11" s="299"/>
      <c r="TAI11" s="81"/>
      <c r="TAJ11" s="63"/>
      <c r="TAK11" s="298"/>
      <c r="TAL11" s="299"/>
      <c r="TAM11" s="81"/>
      <c r="TAN11" s="63"/>
      <c r="TAO11" s="298"/>
      <c r="TAP11" s="299"/>
      <c r="TAQ11" s="81"/>
      <c r="TAR11" s="63"/>
      <c r="TAS11" s="298"/>
      <c r="TAT11" s="299"/>
      <c r="TAU11" s="81"/>
      <c r="TAV11" s="63"/>
      <c r="TAW11" s="298"/>
      <c r="TAX11" s="299"/>
      <c r="TAY11" s="81"/>
      <c r="TAZ11" s="63"/>
      <c r="TBA11" s="298"/>
      <c r="TBB11" s="299"/>
      <c r="TBC11" s="81"/>
      <c r="TBD11" s="63"/>
      <c r="TBE11" s="298"/>
      <c r="TBF11" s="299"/>
      <c r="TBG11" s="81"/>
      <c r="TBH11" s="63"/>
      <c r="TBI11" s="298"/>
      <c r="TBJ11" s="299"/>
      <c r="TBK11" s="81"/>
      <c r="TBL11" s="63"/>
      <c r="TBM11" s="298"/>
      <c r="TBN11" s="299"/>
      <c r="TBO11" s="81"/>
      <c r="TBP11" s="63"/>
      <c r="TBQ11" s="298"/>
      <c r="TBR11" s="299"/>
      <c r="TBS11" s="81"/>
      <c r="TBT11" s="63"/>
      <c r="TBU11" s="298"/>
      <c r="TBV11" s="299"/>
      <c r="TBW11" s="81"/>
      <c r="TBX11" s="63"/>
      <c r="TBY11" s="298"/>
      <c r="TBZ11" s="299"/>
      <c r="TCA11" s="81"/>
      <c r="TCB11" s="63"/>
      <c r="TCC11" s="298"/>
      <c r="TCD11" s="299"/>
      <c r="TCE11" s="81"/>
      <c r="TCF11" s="63"/>
      <c r="TCG11" s="298"/>
      <c r="TCH11" s="299"/>
      <c r="TCI11" s="81"/>
      <c r="TCJ11" s="63"/>
      <c r="TCK11" s="298"/>
      <c r="TCL11" s="299"/>
      <c r="TCM11" s="81"/>
      <c r="TCN11" s="63"/>
      <c r="TCO11" s="298"/>
      <c r="TCP11" s="299"/>
      <c r="TCQ11" s="81"/>
      <c r="TCR11" s="63"/>
      <c r="TCS11" s="298"/>
      <c r="TCT11" s="299"/>
      <c r="TCU11" s="81"/>
      <c r="TCV11" s="63"/>
      <c r="TCW11" s="298"/>
      <c r="TCX11" s="299"/>
      <c r="TCY11" s="81"/>
      <c r="TCZ11" s="63"/>
      <c r="TDA11" s="298"/>
      <c r="TDB11" s="299"/>
      <c r="TDC11" s="81"/>
      <c r="TDD11" s="63"/>
      <c r="TDE11" s="298"/>
      <c r="TDF11" s="299"/>
      <c r="TDG11" s="81"/>
      <c r="TDH11" s="63"/>
      <c r="TDI11" s="298"/>
      <c r="TDJ11" s="299"/>
      <c r="TDK11" s="81"/>
      <c r="TDL11" s="63"/>
      <c r="TDM11" s="298"/>
      <c r="TDN11" s="299"/>
      <c r="TDO11" s="81"/>
      <c r="TDP11" s="63"/>
      <c r="TDQ11" s="298"/>
      <c r="TDR11" s="299"/>
      <c r="TDS11" s="81"/>
      <c r="TDT11" s="63"/>
      <c r="TDU11" s="298"/>
      <c r="TDV11" s="299"/>
      <c r="TDW11" s="81"/>
      <c r="TDX11" s="63"/>
      <c r="TDY11" s="298"/>
      <c r="TDZ11" s="299"/>
      <c r="TEA11" s="81"/>
      <c r="TEB11" s="63"/>
      <c r="TEC11" s="298"/>
      <c r="TED11" s="299"/>
      <c r="TEE11" s="81"/>
      <c r="TEF11" s="63"/>
      <c r="TEG11" s="298"/>
      <c r="TEH11" s="299"/>
      <c r="TEI11" s="81"/>
      <c r="TEJ11" s="63"/>
      <c r="TEK11" s="298"/>
      <c r="TEL11" s="299"/>
      <c r="TEM11" s="81"/>
      <c r="TEN11" s="63"/>
      <c r="TEO11" s="298"/>
      <c r="TEP11" s="299"/>
      <c r="TEQ11" s="81"/>
      <c r="TER11" s="63"/>
      <c r="TES11" s="298"/>
      <c r="TET11" s="299"/>
      <c r="TEU11" s="81"/>
      <c r="TEV11" s="63"/>
      <c r="TEW11" s="298"/>
      <c r="TEX11" s="299"/>
      <c r="TEY11" s="81"/>
      <c r="TEZ11" s="63"/>
      <c r="TFA11" s="298"/>
      <c r="TFB11" s="299"/>
      <c r="TFC11" s="81"/>
      <c r="TFD11" s="63"/>
      <c r="TFE11" s="298"/>
      <c r="TFF11" s="299"/>
      <c r="TFG11" s="81"/>
      <c r="TFH11" s="63"/>
      <c r="TFI11" s="298"/>
      <c r="TFJ11" s="299"/>
      <c r="TFK11" s="81"/>
      <c r="TFL11" s="63"/>
      <c r="TFM11" s="298"/>
      <c r="TFN11" s="299"/>
      <c r="TFO11" s="81"/>
      <c r="TFP11" s="63"/>
      <c r="TFQ11" s="298"/>
      <c r="TFR11" s="299"/>
      <c r="TFS11" s="81"/>
      <c r="TFT11" s="63"/>
      <c r="TFU11" s="298"/>
      <c r="TFV11" s="299"/>
      <c r="TFW11" s="81"/>
      <c r="TFX11" s="63"/>
      <c r="TFY11" s="298"/>
      <c r="TFZ11" s="299"/>
      <c r="TGA11" s="81"/>
      <c r="TGB11" s="63"/>
      <c r="TGC11" s="298"/>
      <c r="TGD11" s="299"/>
      <c r="TGE11" s="81"/>
      <c r="TGF11" s="63"/>
      <c r="TGG11" s="298"/>
      <c r="TGH11" s="299"/>
      <c r="TGI11" s="81"/>
      <c r="TGJ11" s="63"/>
      <c r="TGK11" s="298"/>
      <c r="TGL11" s="299"/>
      <c r="TGM11" s="81"/>
      <c r="TGN11" s="63"/>
      <c r="TGO11" s="298"/>
      <c r="TGP11" s="299"/>
      <c r="TGQ11" s="81"/>
      <c r="TGR11" s="63"/>
      <c r="TGS11" s="298"/>
      <c r="TGT11" s="299"/>
      <c r="TGU11" s="81"/>
      <c r="TGV11" s="63"/>
      <c r="TGW11" s="298"/>
      <c r="TGX11" s="299"/>
      <c r="TGY11" s="81"/>
      <c r="TGZ11" s="63"/>
      <c r="THA11" s="298"/>
      <c r="THB11" s="299"/>
      <c r="THC11" s="81"/>
      <c r="THD11" s="63"/>
      <c r="THE11" s="298"/>
      <c r="THF11" s="299"/>
      <c r="THG11" s="81"/>
      <c r="THH11" s="63"/>
      <c r="THI11" s="298"/>
      <c r="THJ11" s="299"/>
      <c r="THK11" s="81"/>
      <c r="THL11" s="63"/>
      <c r="THM11" s="298"/>
      <c r="THN11" s="299"/>
      <c r="THO11" s="81"/>
      <c r="THP11" s="63"/>
      <c r="THQ11" s="298"/>
      <c r="THR11" s="299"/>
      <c r="THS11" s="81"/>
      <c r="THT11" s="63"/>
      <c r="THU11" s="298"/>
      <c r="THV11" s="299"/>
      <c r="THW11" s="81"/>
      <c r="THX11" s="63"/>
      <c r="THY11" s="298"/>
      <c r="THZ11" s="299"/>
      <c r="TIA11" s="81"/>
      <c r="TIB11" s="63"/>
      <c r="TIC11" s="298"/>
      <c r="TID11" s="299"/>
      <c r="TIE11" s="81"/>
      <c r="TIF11" s="63"/>
      <c r="TIG11" s="298"/>
      <c r="TIH11" s="299"/>
      <c r="TII11" s="81"/>
      <c r="TIJ11" s="63"/>
      <c r="TIK11" s="298"/>
      <c r="TIL11" s="299"/>
      <c r="TIM11" s="81"/>
      <c r="TIN11" s="63"/>
      <c r="TIO11" s="298"/>
      <c r="TIP11" s="299"/>
      <c r="TIQ11" s="81"/>
      <c r="TIR11" s="63"/>
      <c r="TIS11" s="298"/>
      <c r="TIT11" s="299"/>
      <c r="TIU11" s="81"/>
      <c r="TIV11" s="63"/>
      <c r="TIW11" s="298"/>
      <c r="TIX11" s="299"/>
      <c r="TIY11" s="81"/>
      <c r="TIZ11" s="63"/>
      <c r="TJA11" s="298"/>
      <c r="TJB11" s="299"/>
      <c r="TJC11" s="81"/>
      <c r="TJD11" s="63"/>
      <c r="TJE11" s="298"/>
      <c r="TJF11" s="299"/>
      <c r="TJG11" s="81"/>
      <c r="TJH11" s="63"/>
      <c r="TJI11" s="298"/>
      <c r="TJJ11" s="299"/>
      <c r="TJK11" s="81"/>
      <c r="TJL11" s="63"/>
      <c r="TJM11" s="298"/>
      <c r="TJN11" s="299"/>
      <c r="TJO11" s="81"/>
      <c r="TJP11" s="63"/>
      <c r="TJQ11" s="298"/>
      <c r="TJR11" s="299"/>
      <c r="TJS11" s="81"/>
      <c r="TJT11" s="63"/>
      <c r="TJU11" s="298"/>
      <c r="TJV11" s="299"/>
      <c r="TJW11" s="81"/>
      <c r="TJX11" s="63"/>
      <c r="TJY11" s="298"/>
      <c r="TJZ11" s="299"/>
      <c r="TKA11" s="81"/>
      <c r="TKB11" s="63"/>
      <c r="TKC11" s="298"/>
      <c r="TKD11" s="299"/>
      <c r="TKE11" s="81"/>
      <c r="TKF11" s="63"/>
      <c r="TKG11" s="298"/>
      <c r="TKH11" s="299"/>
      <c r="TKI11" s="81"/>
      <c r="TKJ11" s="63"/>
      <c r="TKK11" s="298"/>
      <c r="TKL11" s="299"/>
      <c r="TKM11" s="81"/>
      <c r="TKN11" s="63"/>
      <c r="TKO11" s="298"/>
      <c r="TKP11" s="299"/>
      <c r="TKQ11" s="81"/>
      <c r="TKR11" s="63"/>
      <c r="TKS11" s="298"/>
      <c r="TKT11" s="299"/>
      <c r="TKU11" s="81"/>
      <c r="TKV11" s="63"/>
      <c r="TKW11" s="298"/>
      <c r="TKX11" s="299"/>
      <c r="TKY11" s="81"/>
      <c r="TKZ11" s="63"/>
      <c r="TLA11" s="298"/>
      <c r="TLB11" s="299"/>
      <c r="TLC11" s="81"/>
      <c r="TLD11" s="63"/>
      <c r="TLE11" s="298"/>
      <c r="TLF11" s="299"/>
      <c r="TLG11" s="81"/>
      <c r="TLH11" s="63"/>
      <c r="TLI11" s="298"/>
      <c r="TLJ11" s="299"/>
      <c r="TLK11" s="81"/>
      <c r="TLL11" s="63"/>
      <c r="TLM11" s="298"/>
      <c r="TLN11" s="299"/>
      <c r="TLO11" s="81"/>
      <c r="TLP11" s="63"/>
      <c r="TLQ11" s="298"/>
      <c r="TLR11" s="299"/>
      <c r="TLS11" s="81"/>
      <c r="TLT11" s="63"/>
      <c r="TLU11" s="298"/>
      <c r="TLV11" s="299"/>
      <c r="TLW11" s="81"/>
      <c r="TLX11" s="63"/>
      <c r="TLY11" s="298"/>
      <c r="TLZ11" s="299"/>
      <c r="TMA11" s="81"/>
      <c r="TMB11" s="63"/>
      <c r="TMC11" s="298"/>
      <c r="TMD11" s="299"/>
      <c r="TME11" s="81"/>
      <c r="TMF11" s="63"/>
      <c r="TMG11" s="298"/>
      <c r="TMH11" s="299"/>
      <c r="TMI11" s="81"/>
      <c r="TMJ11" s="63"/>
      <c r="TMK11" s="298"/>
      <c r="TML11" s="299"/>
      <c r="TMM11" s="81"/>
      <c r="TMN11" s="63"/>
      <c r="TMO11" s="298"/>
      <c r="TMP11" s="299"/>
      <c r="TMQ11" s="81"/>
      <c r="TMR11" s="63"/>
      <c r="TMS11" s="298"/>
      <c r="TMT11" s="299"/>
      <c r="TMU11" s="81"/>
      <c r="TMV11" s="63"/>
      <c r="TMW11" s="298"/>
      <c r="TMX11" s="299"/>
      <c r="TMY11" s="81"/>
      <c r="TMZ11" s="63"/>
      <c r="TNA11" s="298"/>
      <c r="TNB11" s="299"/>
      <c r="TNC11" s="81"/>
      <c r="TND11" s="63"/>
      <c r="TNE11" s="298"/>
      <c r="TNF11" s="299"/>
      <c r="TNG11" s="81"/>
      <c r="TNH11" s="63"/>
      <c r="TNI11" s="298"/>
      <c r="TNJ11" s="299"/>
      <c r="TNK11" s="81"/>
      <c r="TNL11" s="63"/>
      <c r="TNM11" s="298"/>
      <c r="TNN11" s="299"/>
      <c r="TNO11" s="81"/>
      <c r="TNP11" s="63"/>
      <c r="TNQ11" s="298"/>
      <c r="TNR11" s="299"/>
      <c r="TNS11" s="81"/>
      <c r="TNT11" s="63"/>
      <c r="TNU11" s="298"/>
      <c r="TNV11" s="299"/>
      <c r="TNW11" s="81"/>
      <c r="TNX11" s="63"/>
      <c r="TNY11" s="298"/>
      <c r="TNZ11" s="299"/>
      <c r="TOA11" s="81"/>
      <c r="TOB11" s="63"/>
      <c r="TOC11" s="298"/>
      <c r="TOD11" s="299"/>
      <c r="TOE11" s="81"/>
      <c r="TOF11" s="63"/>
      <c r="TOG11" s="298"/>
      <c r="TOH11" s="299"/>
      <c r="TOI11" s="81"/>
      <c r="TOJ11" s="63"/>
      <c r="TOK11" s="298"/>
      <c r="TOL11" s="299"/>
      <c r="TOM11" s="81"/>
      <c r="TON11" s="63"/>
      <c r="TOO11" s="298"/>
      <c r="TOP11" s="299"/>
      <c r="TOQ11" s="81"/>
      <c r="TOR11" s="63"/>
      <c r="TOS11" s="298"/>
      <c r="TOT11" s="299"/>
      <c r="TOU11" s="81"/>
      <c r="TOV11" s="63"/>
      <c r="TOW11" s="298"/>
      <c r="TOX11" s="299"/>
      <c r="TOY11" s="81"/>
      <c r="TOZ11" s="63"/>
      <c r="TPA11" s="298"/>
      <c r="TPB11" s="299"/>
      <c r="TPC11" s="81"/>
      <c r="TPD11" s="63"/>
      <c r="TPE11" s="298"/>
      <c r="TPF11" s="299"/>
      <c r="TPG11" s="81"/>
      <c r="TPH11" s="63"/>
      <c r="TPI11" s="298"/>
      <c r="TPJ11" s="299"/>
      <c r="TPK11" s="81"/>
      <c r="TPL11" s="63"/>
      <c r="TPM11" s="298"/>
      <c r="TPN11" s="299"/>
      <c r="TPO11" s="81"/>
      <c r="TPP11" s="63"/>
      <c r="TPQ11" s="298"/>
      <c r="TPR11" s="299"/>
      <c r="TPS11" s="81"/>
      <c r="TPT11" s="63"/>
      <c r="TPU11" s="298"/>
      <c r="TPV11" s="299"/>
      <c r="TPW11" s="81"/>
      <c r="TPX11" s="63"/>
      <c r="TPY11" s="298"/>
      <c r="TPZ11" s="299"/>
      <c r="TQA11" s="81"/>
      <c r="TQB11" s="63"/>
      <c r="TQC11" s="298"/>
      <c r="TQD11" s="299"/>
      <c r="TQE11" s="81"/>
      <c r="TQF11" s="63"/>
      <c r="TQG11" s="298"/>
      <c r="TQH11" s="299"/>
      <c r="TQI11" s="81"/>
      <c r="TQJ11" s="63"/>
      <c r="TQK11" s="298"/>
      <c r="TQL11" s="299"/>
      <c r="TQM11" s="81"/>
      <c r="TQN11" s="63"/>
      <c r="TQO11" s="298"/>
      <c r="TQP11" s="299"/>
      <c r="TQQ11" s="81"/>
      <c r="TQR11" s="63"/>
      <c r="TQS11" s="298"/>
      <c r="TQT11" s="299"/>
      <c r="TQU11" s="81"/>
      <c r="TQV11" s="63"/>
      <c r="TQW11" s="298"/>
      <c r="TQX11" s="299"/>
      <c r="TQY11" s="81"/>
      <c r="TQZ11" s="63"/>
      <c r="TRA11" s="298"/>
      <c r="TRB11" s="299"/>
      <c r="TRC11" s="81"/>
      <c r="TRD11" s="63"/>
      <c r="TRE11" s="298"/>
      <c r="TRF11" s="299"/>
      <c r="TRG11" s="81"/>
      <c r="TRH11" s="63"/>
      <c r="TRI11" s="298"/>
      <c r="TRJ11" s="299"/>
      <c r="TRK11" s="81"/>
      <c r="TRL11" s="63"/>
      <c r="TRM11" s="298"/>
      <c r="TRN11" s="299"/>
      <c r="TRO11" s="81"/>
      <c r="TRP11" s="63"/>
      <c r="TRQ11" s="298"/>
      <c r="TRR11" s="299"/>
      <c r="TRS11" s="81"/>
      <c r="TRT11" s="63"/>
      <c r="TRU11" s="298"/>
      <c r="TRV11" s="299"/>
      <c r="TRW11" s="81"/>
      <c r="TRX11" s="63"/>
      <c r="TRY11" s="298"/>
      <c r="TRZ11" s="299"/>
      <c r="TSA11" s="81"/>
      <c r="TSB11" s="63"/>
      <c r="TSC11" s="298"/>
      <c r="TSD11" s="299"/>
      <c r="TSE11" s="81"/>
      <c r="TSF11" s="63"/>
      <c r="TSG11" s="298"/>
      <c r="TSH11" s="299"/>
      <c r="TSI11" s="81"/>
      <c r="TSJ11" s="63"/>
      <c r="TSK11" s="298"/>
      <c r="TSL11" s="299"/>
      <c r="TSM11" s="81"/>
      <c r="TSN11" s="63"/>
      <c r="TSO11" s="298"/>
      <c r="TSP11" s="299"/>
      <c r="TSQ11" s="81"/>
      <c r="TSR11" s="63"/>
      <c r="TSS11" s="298"/>
      <c r="TST11" s="299"/>
      <c r="TSU11" s="81"/>
      <c r="TSV11" s="63"/>
      <c r="TSW11" s="298"/>
      <c r="TSX11" s="299"/>
      <c r="TSY11" s="81"/>
      <c r="TSZ11" s="63"/>
      <c r="TTA11" s="298"/>
      <c r="TTB11" s="299"/>
      <c r="TTC11" s="81"/>
      <c r="TTD11" s="63"/>
      <c r="TTE11" s="298"/>
      <c r="TTF11" s="299"/>
      <c r="TTG11" s="81"/>
      <c r="TTH11" s="63"/>
      <c r="TTI11" s="298"/>
      <c r="TTJ11" s="299"/>
      <c r="TTK11" s="81"/>
      <c r="TTL11" s="63"/>
      <c r="TTM11" s="298"/>
      <c r="TTN11" s="299"/>
      <c r="TTO11" s="81"/>
      <c r="TTP11" s="63"/>
      <c r="TTQ11" s="298"/>
      <c r="TTR11" s="299"/>
      <c r="TTS11" s="81"/>
      <c r="TTT11" s="63"/>
      <c r="TTU11" s="298"/>
      <c r="TTV11" s="299"/>
      <c r="TTW11" s="81"/>
      <c r="TTX11" s="63"/>
      <c r="TTY11" s="298"/>
      <c r="TTZ11" s="299"/>
      <c r="TUA11" s="81"/>
      <c r="TUB11" s="63"/>
      <c r="TUC11" s="298"/>
      <c r="TUD11" s="299"/>
      <c r="TUE11" s="81"/>
      <c r="TUF11" s="63"/>
      <c r="TUG11" s="298"/>
      <c r="TUH11" s="299"/>
      <c r="TUI11" s="81"/>
      <c r="TUJ11" s="63"/>
      <c r="TUK11" s="298"/>
      <c r="TUL11" s="299"/>
      <c r="TUM11" s="81"/>
      <c r="TUN11" s="63"/>
      <c r="TUO11" s="298"/>
      <c r="TUP11" s="299"/>
      <c r="TUQ11" s="81"/>
      <c r="TUR11" s="63"/>
      <c r="TUS11" s="298"/>
      <c r="TUT11" s="299"/>
      <c r="TUU11" s="81"/>
      <c r="TUV11" s="63"/>
      <c r="TUW11" s="298"/>
      <c r="TUX11" s="299"/>
      <c r="TUY11" s="81"/>
      <c r="TUZ11" s="63"/>
      <c r="TVA11" s="298"/>
      <c r="TVB11" s="299"/>
      <c r="TVC11" s="81"/>
      <c r="TVD11" s="63"/>
      <c r="TVE11" s="298"/>
      <c r="TVF11" s="299"/>
      <c r="TVG11" s="81"/>
      <c r="TVH11" s="63"/>
      <c r="TVI11" s="298"/>
      <c r="TVJ11" s="299"/>
      <c r="TVK11" s="81"/>
      <c r="TVL11" s="63"/>
      <c r="TVM11" s="298"/>
      <c r="TVN11" s="299"/>
      <c r="TVO11" s="81"/>
      <c r="TVP11" s="63"/>
      <c r="TVQ11" s="298"/>
      <c r="TVR11" s="299"/>
      <c r="TVS11" s="81"/>
      <c r="TVT11" s="63"/>
      <c r="TVU11" s="298"/>
      <c r="TVV11" s="299"/>
      <c r="TVW11" s="81"/>
      <c r="TVX11" s="63"/>
      <c r="TVY11" s="298"/>
      <c r="TVZ11" s="299"/>
      <c r="TWA11" s="81"/>
      <c r="TWB11" s="63"/>
      <c r="TWC11" s="298"/>
      <c r="TWD11" s="299"/>
      <c r="TWE11" s="81"/>
      <c r="TWF11" s="63"/>
      <c r="TWG11" s="298"/>
      <c r="TWH11" s="299"/>
      <c r="TWI11" s="81"/>
      <c r="TWJ11" s="63"/>
      <c r="TWK11" s="298"/>
      <c r="TWL11" s="299"/>
      <c r="TWM11" s="81"/>
      <c r="TWN11" s="63"/>
      <c r="TWO11" s="298"/>
      <c r="TWP11" s="299"/>
      <c r="TWQ11" s="81"/>
      <c r="TWR11" s="63"/>
      <c r="TWS11" s="298"/>
      <c r="TWT11" s="299"/>
      <c r="TWU11" s="81"/>
      <c r="TWV11" s="63"/>
      <c r="TWW11" s="298"/>
      <c r="TWX11" s="299"/>
      <c r="TWY11" s="81"/>
      <c r="TWZ11" s="63"/>
      <c r="TXA11" s="298"/>
      <c r="TXB11" s="299"/>
      <c r="TXC11" s="81"/>
      <c r="TXD11" s="63"/>
      <c r="TXE11" s="298"/>
      <c r="TXF11" s="299"/>
      <c r="TXG11" s="81"/>
      <c r="TXH11" s="63"/>
      <c r="TXI11" s="298"/>
      <c r="TXJ11" s="299"/>
      <c r="TXK11" s="81"/>
      <c r="TXL11" s="63"/>
      <c r="TXM11" s="298"/>
      <c r="TXN11" s="299"/>
      <c r="TXO11" s="81"/>
      <c r="TXP11" s="63"/>
      <c r="TXQ11" s="298"/>
      <c r="TXR11" s="299"/>
      <c r="TXS11" s="81"/>
      <c r="TXT11" s="63"/>
      <c r="TXU11" s="298"/>
      <c r="TXV11" s="299"/>
      <c r="TXW11" s="81"/>
      <c r="TXX11" s="63"/>
      <c r="TXY11" s="298"/>
      <c r="TXZ11" s="299"/>
      <c r="TYA11" s="81"/>
      <c r="TYB11" s="63"/>
      <c r="TYC11" s="298"/>
      <c r="TYD11" s="299"/>
      <c r="TYE11" s="81"/>
      <c r="TYF11" s="63"/>
      <c r="TYG11" s="298"/>
      <c r="TYH11" s="299"/>
      <c r="TYI11" s="81"/>
      <c r="TYJ11" s="63"/>
      <c r="TYK11" s="298"/>
      <c r="TYL11" s="299"/>
      <c r="TYM11" s="81"/>
      <c r="TYN11" s="63"/>
      <c r="TYO11" s="298"/>
      <c r="TYP11" s="299"/>
      <c r="TYQ11" s="81"/>
      <c r="TYR11" s="63"/>
      <c r="TYS11" s="298"/>
      <c r="TYT11" s="299"/>
      <c r="TYU11" s="81"/>
      <c r="TYV11" s="63"/>
      <c r="TYW11" s="298"/>
      <c r="TYX11" s="299"/>
      <c r="TYY11" s="81"/>
      <c r="TYZ11" s="63"/>
      <c r="TZA11" s="298"/>
      <c r="TZB11" s="299"/>
      <c r="TZC11" s="81"/>
      <c r="TZD11" s="63"/>
      <c r="TZE11" s="298"/>
      <c r="TZF11" s="299"/>
      <c r="TZG11" s="81"/>
      <c r="TZH11" s="63"/>
      <c r="TZI11" s="298"/>
      <c r="TZJ11" s="299"/>
      <c r="TZK11" s="81"/>
      <c r="TZL11" s="63"/>
      <c r="TZM11" s="298"/>
      <c r="TZN11" s="299"/>
      <c r="TZO11" s="81"/>
      <c r="TZP11" s="63"/>
      <c r="TZQ11" s="298"/>
      <c r="TZR11" s="299"/>
      <c r="TZS11" s="81"/>
      <c r="TZT11" s="63"/>
      <c r="TZU11" s="298"/>
      <c r="TZV11" s="299"/>
      <c r="TZW11" s="81"/>
      <c r="TZX11" s="63"/>
      <c r="TZY11" s="298"/>
      <c r="TZZ11" s="299"/>
      <c r="UAA11" s="81"/>
      <c r="UAB11" s="63"/>
      <c r="UAC11" s="298"/>
      <c r="UAD11" s="299"/>
      <c r="UAE11" s="81"/>
      <c r="UAF11" s="63"/>
      <c r="UAG11" s="298"/>
      <c r="UAH11" s="299"/>
      <c r="UAI11" s="81"/>
      <c r="UAJ11" s="63"/>
      <c r="UAK11" s="298"/>
      <c r="UAL11" s="299"/>
      <c r="UAM11" s="81"/>
      <c r="UAN11" s="63"/>
      <c r="UAO11" s="298"/>
      <c r="UAP11" s="299"/>
      <c r="UAQ11" s="81"/>
      <c r="UAR11" s="63"/>
      <c r="UAS11" s="298"/>
      <c r="UAT11" s="299"/>
      <c r="UAU11" s="81"/>
      <c r="UAV11" s="63"/>
      <c r="UAW11" s="298"/>
      <c r="UAX11" s="299"/>
      <c r="UAY11" s="81"/>
      <c r="UAZ11" s="63"/>
      <c r="UBA11" s="298"/>
      <c r="UBB11" s="299"/>
      <c r="UBC11" s="81"/>
      <c r="UBD11" s="63"/>
      <c r="UBE11" s="298"/>
      <c r="UBF11" s="299"/>
      <c r="UBG11" s="81"/>
      <c r="UBH11" s="63"/>
      <c r="UBI11" s="298"/>
      <c r="UBJ11" s="299"/>
      <c r="UBK11" s="81"/>
      <c r="UBL11" s="63"/>
      <c r="UBM11" s="298"/>
      <c r="UBN11" s="299"/>
      <c r="UBO11" s="81"/>
      <c r="UBP11" s="63"/>
      <c r="UBQ11" s="298"/>
      <c r="UBR11" s="299"/>
      <c r="UBS11" s="81"/>
      <c r="UBT11" s="63"/>
      <c r="UBU11" s="298"/>
      <c r="UBV11" s="299"/>
      <c r="UBW11" s="81"/>
      <c r="UBX11" s="63"/>
      <c r="UBY11" s="298"/>
      <c r="UBZ11" s="299"/>
      <c r="UCA11" s="81"/>
      <c r="UCB11" s="63"/>
      <c r="UCC11" s="298"/>
      <c r="UCD11" s="299"/>
      <c r="UCE11" s="81"/>
      <c r="UCF11" s="63"/>
      <c r="UCG11" s="298"/>
      <c r="UCH11" s="299"/>
      <c r="UCI11" s="81"/>
      <c r="UCJ11" s="63"/>
      <c r="UCK11" s="298"/>
      <c r="UCL11" s="299"/>
      <c r="UCM11" s="81"/>
      <c r="UCN11" s="63"/>
      <c r="UCO11" s="298"/>
      <c r="UCP11" s="299"/>
      <c r="UCQ11" s="81"/>
      <c r="UCR11" s="63"/>
      <c r="UCS11" s="298"/>
      <c r="UCT11" s="299"/>
      <c r="UCU11" s="81"/>
      <c r="UCV11" s="63"/>
      <c r="UCW11" s="298"/>
      <c r="UCX11" s="299"/>
      <c r="UCY11" s="81"/>
      <c r="UCZ11" s="63"/>
      <c r="UDA11" s="298"/>
      <c r="UDB11" s="299"/>
      <c r="UDC11" s="81"/>
      <c r="UDD11" s="63"/>
      <c r="UDE11" s="298"/>
      <c r="UDF11" s="299"/>
      <c r="UDG11" s="81"/>
      <c r="UDH11" s="63"/>
      <c r="UDI11" s="298"/>
      <c r="UDJ11" s="299"/>
      <c r="UDK11" s="81"/>
      <c r="UDL11" s="63"/>
      <c r="UDM11" s="298"/>
      <c r="UDN11" s="299"/>
      <c r="UDO11" s="81"/>
      <c r="UDP11" s="63"/>
      <c r="UDQ11" s="298"/>
      <c r="UDR11" s="299"/>
      <c r="UDS11" s="81"/>
      <c r="UDT11" s="63"/>
      <c r="UDU11" s="298"/>
      <c r="UDV11" s="299"/>
      <c r="UDW11" s="81"/>
      <c r="UDX11" s="63"/>
      <c r="UDY11" s="298"/>
      <c r="UDZ11" s="299"/>
      <c r="UEA11" s="81"/>
      <c r="UEB11" s="63"/>
      <c r="UEC11" s="298"/>
      <c r="UED11" s="299"/>
      <c r="UEE11" s="81"/>
      <c r="UEF11" s="63"/>
      <c r="UEG11" s="298"/>
      <c r="UEH11" s="299"/>
      <c r="UEI11" s="81"/>
      <c r="UEJ11" s="63"/>
      <c r="UEK11" s="298"/>
      <c r="UEL11" s="299"/>
      <c r="UEM11" s="81"/>
      <c r="UEN11" s="63"/>
      <c r="UEO11" s="298"/>
      <c r="UEP11" s="299"/>
      <c r="UEQ11" s="81"/>
      <c r="UER11" s="63"/>
      <c r="UES11" s="298"/>
      <c r="UET11" s="299"/>
      <c r="UEU11" s="81"/>
      <c r="UEV11" s="63"/>
      <c r="UEW11" s="298"/>
      <c r="UEX11" s="299"/>
      <c r="UEY11" s="81"/>
      <c r="UEZ11" s="63"/>
      <c r="UFA11" s="298"/>
      <c r="UFB11" s="299"/>
      <c r="UFC11" s="81"/>
      <c r="UFD11" s="63"/>
      <c r="UFE11" s="298"/>
      <c r="UFF11" s="299"/>
      <c r="UFG11" s="81"/>
      <c r="UFH11" s="63"/>
      <c r="UFI11" s="298"/>
      <c r="UFJ11" s="299"/>
      <c r="UFK11" s="81"/>
      <c r="UFL11" s="63"/>
      <c r="UFM11" s="298"/>
      <c r="UFN11" s="299"/>
      <c r="UFO11" s="81"/>
      <c r="UFP11" s="63"/>
      <c r="UFQ11" s="298"/>
      <c r="UFR11" s="299"/>
      <c r="UFS11" s="81"/>
      <c r="UFT11" s="63"/>
      <c r="UFU11" s="298"/>
      <c r="UFV11" s="299"/>
      <c r="UFW11" s="81"/>
      <c r="UFX11" s="63"/>
      <c r="UFY11" s="298"/>
      <c r="UFZ11" s="299"/>
      <c r="UGA11" s="81"/>
      <c r="UGB11" s="63"/>
      <c r="UGC11" s="298"/>
      <c r="UGD11" s="299"/>
      <c r="UGE11" s="81"/>
      <c r="UGF11" s="63"/>
      <c r="UGG11" s="298"/>
      <c r="UGH11" s="299"/>
      <c r="UGI11" s="81"/>
      <c r="UGJ11" s="63"/>
      <c r="UGK11" s="298"/>
      <c r="UGL11" s="299"/>
      <c r="UGM11" s="81"/>
      <c r="UGN11" s="63"/>
      <c r="UGO11" s="298"/>
      <c r="UGP11" s="299"/>
      <c r="UGQ11" s="81"/>
      <c r="UGR11" s="63"/>
      <c r="UGS11" s="298"/>
      <c r="UGT11" s="299"/>
      <c r="UGU11" s="81"/>
      <c r="UGV11" s="63"/>
      <c r="UGW11" s="298"/>
      <c r="UGX11" s="299"/>
      <c r="UGY11" s="81"/>
      <c r="UGZ11" s="63"/>
      <c r="UHA11" s="298"/>
      <c r="UHB11" s="299"/>
      <c r="UHC11" s="81"/>
      <c r="UHD11" s="63"/>
      <c r="UHE11" s="298"/>
      <c r="UHF11" s="299"/>
      <c r="UHG11" s="81"/>
      <c r="UHH11" s="63"/>
      <c r="UHI11" s="298"/>
      <c r="UHJ11" s="299"/>
      <c r="UHK11" s="81"/>
      <c r="UHL11" s="63"/>
      <c r="UHM11" s="298"/>
      <c r="UHN11" s="299"/>
      <c r="UHO11" s="81"/>
      <c r="UHP11" s="63"/>
      <c r="UHQ11" s="298"/>
      <c r="UHR11" s="299"/>
      <c r="UHS11" s="81"/>
      <c r="UHT11" s="63"/>
      <c r="UHU11" s="298"/>
      <c r="UHV11" s="299"/>
      <c r="UHW11" s="81"/>
      <c r="UHX11" s="63"/>
      <c r="UHY11" s="298"/>
      <c r="UHZ11" s="299"/>
      <c r="UIA11" s="81"/>
      <c r="UIB11" s="63"/>
      <c r="UIC11" s="298"/>
      <c r="UID11" s="299"/>
      <c r="UIE11" s="81"/>
      <c r="UIF11" s="63"/>
      <c r="UIG11" s="298"/>
      <c r="UIH11" s="299"/>
      <c r="UII11" s="81"/>
      <c r="UIJ11" s="63"/>
      <c r="UIK11" s="298"/>
      <c r="UIL11" s="299"/>
      <c r="UIM11" s="81"/>
      <c r="UIN11" s="63"/>
      <c r="UIO11" s="298"/>
      <c r="UIP11" s="299"/>
      <c r="UIQ11" s="81"/>
      <c r="UIR11" s="63"/>
      <c r="UIS11" s="298"/>
      <c r="UIT11" s="299"/>
      <c r="UIU11" s="81"/>
      <c r="UIV11" s="63"/>
      <c r="UIW11" s="298"/>
      <c r="UIX11" s="299"/>
      <c r="UIY11" s="81"/>
      <c r="UIZ11" s="63"/>
      <c r="UJA11" s="298"/>
      <c r="UJB11" s="299"/>
      <c r="UJC11" s="81"/>
      <c r="UJD11" s="63"/>
      <c r="UJE11" s="298"/>
      <c r="UJF11" s="299"/>
      <c r="UJG11" s="81"/>
      <c r="UJH11" s="63"/>
      <c r="UJI11" s="298"/>
      <c r="UJJ11" s="299"/>
      <c r="UJK11" s="81"/>
      <c r="UJL11" s="63"/>
      <c r="UJM11" s="298"/>
      <c r="UJN11" s="299"/>
      <c r="UJO11" s="81"/>
      <c r="UJP11" s="63"/>
      <c r="UJQ11" s="298"/>
      <c r="UJR11" s="299"/>
      <c r="UJS11" s="81"/>
      <c r="UJT11" s="63"/>
      <c r="UJU11" s="298"/>
      <c r="UJV11" s="299"/>
      <c r="UJW11" s="81"/>
      <c r="UJX11" s="63"/>
      <c r="UJY11" s="298"/>
      <c r="UJZ11" s="299"/>
      <c r="UKA11" s="81"/>
      <c r="UKB11" s="63"/>
      <c r="UKC11" s="298"/>
      <c r="UKD11" s="299"/>
      <c r="UKE11" s="81"/>
      <c r="UKF11" s="63"/>
      <c r="UKG11" s="298"/>
      <c r="UKH11" s="299"/>
      <c r="UKI11" s="81"/>
      <c r="UKJ11" s="63"/>
      <c r="UKK11" s="298"/>
      <c r="UKL11" s="299"/>
      <c r="UKM11" s="81"/>
      <c r="UKN11" s="63"/>
      <c r="UKO11" s="298"/>
      <c r="UKP11" s="299"/>
      <c r="UKQ11" s="81"/>
      <c r="UKR11" s="63"/>
      <c r="UKS11" s="298"/>
      <c r="UKT11" s="299"/>
      <c r="UKU11" s="81"/>
      <c r="UKV11" s="63"/>
      <c r="UKW11" s="298"/>
      <c r="UKX11" s="299"/>
      <c r="UKY11" s="81"/>
      <c r="UKZ11" s="63"/>
      <c r="ULA11" s="298"/>
      <c r="ULB11" s="299"/>
      <c r="ULC11" s="81"/>
      <c r="ULD11" s="63"/>
      <c r="ULE11" s="298"/>
      <c r="ULF11" s="299"/>
      <c r="ULG11" s="81"/>
      <c r="ULH11" s="63"/>
      <c r="ULI11" s="298"/>
      <c r="ULJ11" s="299"/>
      <c r="ULK11" s="81"/>
      <c r="ULL11" s="63"/>
      <c r="ULM11" s="298"/>
      <c r="ULN11" s="299"/>
      <c r="ULO11" s="81"/>
      <c r="ULP11" s="63"/>
      <c r="ULQ11" s="298"/>
      <c r="ULR11" s="299"/>
      <c r="ULS11" s="81"/>
      <c r="ULT11" s="63"/>
      <c r="ULU11" s="298"/>
      <c r="ULV11" s="299"/>
      <c r="ULW11" s="81"/>
      <c r="ULX11" s="63"/>
      <c r="ULY11" s="298"/>
      <c r="ULZ11" s="299"/>
      <c r="UMA11" s="81"/>
      <c r="UMB11" s="63"/>
      <c r="UMC11" s="298"/>
      <c r="UMD11" s="299"/>
      <c r="UME11" s="81"/>
      <c r="UMF11" s="63"/>
      <c r="UMG11" s="298"/>
      <c r="UMH11" s="299"/>
      <c r="UMI11" s="81"/>
      <c r="UMJ11" s="63"/>
      <c r="UMK11" s="298"/>
      <c r="UML11" s="299"/>
      <c r="UMM11" s="81"/>
      <c r="UMN11" s="63"/>
      <c r="UMO11" s="298"/>
      <c r="UMP11" s="299"/>
      <c r="UMQ11" s="81"/>
      <c r="UMR11" s="63"/>
      <c r="UMS11" s="298"/>
      <c r="UMT11" s="299"/>
      <c r="UMU11" s="81"/>
      <c r="UMV11" s="63"/>
      <c r="UMW11" s="298"/>
      <c r="UMX11" s="299"/>
      <c r="UMY11" s="81"/>
      <c r="UMZ11" s="63"/>
      <c r="UNA11" s="298"/>
      <c r="UNB11" s="299"/>
      <c r="UNC11" s="81"/>
      <c r="UND11" s="63"/>
      <c r="UNE11" s="298"/>
      <c r="UNF11" s="299"/>
      <c r="UNG11" s="81"/>
      <c r="UNH11" s="63"/>
      <c r="UNI11" s="298"/>
      <c r="UNJ11" s="299"/>
      <c r="UNK11" s="81"/>
      <c r="UNL11" s="63"/>
      <c r="UNM11" s="298"/>
      <c r="UNN11" s="299"/>
      <c r="UNO11" s="81"/>
      <c r="UNP11" s="63"/>
      <c r="UNQ11" s="298"/>
      <c r="UNR11" s="299"/>
      <c r="UNS11" s="81"/>
      <c r="UNT11" s="63"/>
      <c r="UNU11" s="298"/>
      <c r="UNV11" s="299"/>
      <c r="UNW11" s="81"/>
      <c r="UNX11" s="63"/>
      <c r="UNY11" s="298"/>
      <c r="UNZ11" s="299"/>
      <c r="UOA11" s="81"/>
      <c r="UOB11" s="63"/>
      <c r="UOC11" s="298"/>
      <c r="UOD11" s="299"/>
      <c r="UOE11" s="81"/>
      <c r="UOF11" s="63"/>
      <c r="UOG11" s="298"/>
      <c r="UOH11" s="299"/>
      <c r="UOI11" s="81"/>
      <c r="UOJ11" s="63"/>
      <c r="UOK11" s="298"/>
      <c r="UOL11" s="299"/>
      <c r="UOM11" s="81"/>
      <c r="UON11" s="63"/>
      <c r="UOO11" s="298"/>
      <c r="UOP11" s="299"/>
      <c r="UOQ11" s="81"/>
      <c r="UOR11" s="63"/>
      <c r="UOS11" s="298"/>
      <c r="UOT11" s="299"/>
      <c r="UOU11" s="81"/>
      <c r="UOV11" s="63"/>
      <c r="UOW11" s="298"/>
      <c r="UOX11" s="299"/>
      <c r="UOY11" s="81"/>
      <c r="UOZ11" s="63"/>
      <c r="UPA11" s="298"/>
      <c r="UPB11" s="299"/>
      <c r="UPC11" s="81"/>
      <c r="UPD11" s="63"/>
      <c r="UPE11" s="298"/>
      <c r="UPF11" s="299"/>
      <c r="UPG11" s="81"/>
      <c r="UPH11" s="63"/>
      <c r="UPI11" s="298"/>
      <c r="UPJ11" s="299"/>
      <c r="UPK11" s="81"/>
      <c r="UPL11" s="63"/>
      <c r="UPM11" s="298"/>
      <c r="UPN11" s="299"/>
      <c r="UPO11" s="81"/>
      <c r="UPP11" s="63"/>
      <c r="UPQ11" s="298"/>
      <c r="UPR11" s="299"/>
      <c r="UPS11" s="81"/>
      <c r="UPT11" s="63"/>
      <c r="UPU11" s="298"/>
      <c r="UPV11" s="299"/>
      <c r="UPW11" s="81"/>
      <c r="UPX11" s="63"/>
      <c r="UPY11" s="298"/>
      <c r="UPZ11" s="299"/>
      <c r="UQA11" s="81"/>
      <c r="UQB11" s="63"/>
      <c r="UQC11" s="298"/>
      <c r="UQD11" s="299"/>
      <c r="UQE11" s="81"/>
      <c r="UQF11" s="63"/>
      <c r="UQG11" s="298"/>
      <c r="UQH11" s="299"/>
      <c r="UQI11" s="81"/>
      <c r="UQJ11" s="63"/>
      <c r="UQK11" s="298"/>
      <c r="UQL11" s="299"/>
      <c r="UQM11" s="81"/>
      <c r="UQN11" s="63"/>
      <c r="UQO11" s="298"/>
      <c r="UQP11" s="299"/>
      <c r="UQQ11" s="81"/>
      <c r="UQR11" s="63"/>
      <c r="UQS11" s="298"/>
      <c r="UQT11" s="299"/>
      <c r="UQU11" s="81"/>
      <c r="UQV11" s="63"/>
      <c r="UQW11" s="298"/>
      <c r="UQX11" s="299"/>
      <c r="UQY11" s="81"/>
      <c r="UQZ11" s="63"/>
      <c r="URA11" s="298"/>
      <c r="URB11" s="299"/>
      <c r="URC11" s="81"/>
      <c r="URD11" s="63"/>
      <c r="URE11" s="298"/>
      <c r="URF11" s="299"/>
      <c r="URG11" s="81"/>
      <c r="URH11" s="63"/>
      <c r="URI11" s="298"/>
      <c r="URJ11" s="299"/>
      <c r="URK11" s="81"/>
      <c r="URL11" s="63"/>
      <c r="URM11" s="298"/>
      <c r="URN11" s="299"/>
      <c r="URO11" s="81"/>
      <c r="URP11" s="63"/>
      <c r="URQ11" s="298"/>
      <c r="URR11" s="299"/>
      <c r="URS11" s="81"/>
      <c r="URT11" s="63"/>
      <c r="URU11" s="298"/>
      <c r="URV11" s="299"/>
      <c r="URW11" s="81"/>
      <c r="URX11" s="63"/>
      <c r="URY11" s="298"/>
      <c r="URZ11" s="299"/>
      <c r="USA11" s="81"/>
      <c r="USB11" s="63"/>
      <c r="USC11" s="298"/>
      <c r="USD11" s="299"/>
      <c r="USE11" s="81"/>
      <c r="USF11" s="63"/>
      <c r="USG11" s="298"/>
      <c r="USH11" s="299"/>
      <c r="USI11" s="81"/>
      <c r="USJ11" s="63"/>
      <c r="USK11" s="298"/>
      <c r="USL11" s="299"/>
      <c r="USM11" s="81"/>
      <c r="USN11" s="63"/>
      <c r="USO11" s="298"/>
      <c r="USP11" s="299"/>
      <c r="USQ11" s="81"/>
      <c r="USR11" s="63"/>
      <c r="USS11" s="298"/>
      <c r="UST11" s="299"/>
      <c r="USU11" s="81"/>
      <c r="USV11" s="63"/>
      <c r="USW11" s="298"/>
      <c r="USX11" s="299"/>
      <c r="USY11" s="81"/>
      <c r="USZ11" s="63"/>
      <c r="UTA11" s="298"/>
      <c r="UTB11" s="299"/>
      <c r="UTC11" s="81"/>
      <c r="UTD11" s="63"/>
      <c r="UTE11" s="298"/>
      <c r="UTF11" s="299"/>
      <c r="UTG11" s="81"/>
      <c r="UTH11" s="63"/>
      <c r="UTI11" s="298"/>
      <c r="UTJ11" s="299"/>
      <c r="UTK11" s="81"/>
      <c r="UTL11" s="63"/>
      <c r="UTM11" s="298"/>
      <c r="UTN11" s="299"/>
      <c r="UTO11" s="81"/>
      <c r="UTP11" s="63"/>
      <c r="UTQ11" s="298"/>
      <c r="UTR11" s="299"/>
      <c r="UTS11" s="81"/>
      <c r="UTT11" s="63"/>
      <c r="UTU11" s="298"/>
      <c r="UTV11" s="299"/>
      <c r="UTW11" s="81"/>
      <c r="UTX11" s="63"/>
      <c r="UTY11" s="298"/>
      <c r="UTZ11" s="299"/>
      <c r="UUA11" s="81"/>
      <c r="UUB11" s="63"/>
      <c r="UUC11" s="298"/>
      <c r="UUD11" s="299"/>
      <c r="UUE11" s="81"/>
      <c r="UUF11" s="63"/>
      <c r="UUG11" s="298"/>
      <c r="UUH11" s="299"/>
      <c r="UUI11" s="81"/>
      <c r="UUJ11" s="63"/>
      <c r="UUK11" s="298"/>
      <c r="UUL11" s="299"/>
      <c r="UUM11" s="81"/>
      <c r="UUN11" s="63"/>
      <c r="UUO11" s="298"/>
      <c r="UUP11" s="299"/>
      <c r="UUQ11" s="81"/>
      <c r="UUR11" s="63"/>
      <c r="UUS11" s="298"/>
      <c r="UUT11" s="299"/>
      <c r="UUU11" s="81"/>
      <c r="UUV11" s="63"/>
      <c r="UUW11" s="298"/>
      <c r="UUX11" s="299"/>
      <c r="UUY11" s="81"/>
      <c r="UUZ11" s="63"/>
      <c r="UVA11" s="298"/>
      <c r="UVB11" s="299"/>
      <c r="UVC11" s="81"/>
      <c r="UVD11" s="63"/>
      <c r="UVE11" s="298"/>
      <c r="UVF11" s="299"/>
      <c r="UVG11" s="81"/>
      <c r="UVH11" s="63"/>
      <c r="UVI11" s="298"/>
      <c r="UVJ11" s="299"/>
      <c r="UVK11" s="81"/>
      <c r="UVL11" s="63"/>
      <c r="UVM11" s="298"/>
      <c r="UVN11" s="299"/>
      <c r="UVO11" s="81"/>
      <c r="UVP11" s="63"/>
      <c r="UVQ11" s="298"/>
      <c r="UVR11" s="299"/>
      <c r="UVS11" s="81"/>
      <c r="UVT11" s="63"/>
      <c r="UVU11" s="298"/>
      <c r="UVV11" s="299"/>
      <c r="UVW11" s="81"/>
      <c r="UVX11" s="63"/>
      <c r="UVY11" s="298"/>
      <c r="UVZ11" s="299"/>
      <c r="UWA11" s="81"/>
      <c r="UWB11" s="63"/>
      <c r="UWC11" s="298"/>
      <c r="UWD11" s="299"/>
      <c r="UWE11" s="81"/>
      <c r="UWF11" s="63"/>
      <c r="UWG11" s="298"/>
      <c r="UWH11" s="299"/>
      <c r="UWI11" s="81"/>
      <c r="UWJ11" s="63"/>
      <c r="UWK11" s="298"/>
      <c r="UWL11" s="299"/>
      <c r="UWM11" s="81"/>
      <c r="UWN11" s="63"/>
      <c r="UWO11" s="298"/>
      <c r="UWP11" s="299"/>
      <c r="UWQ11" s="81"/>
      <c r="UWR11" s="63"/>
      <c r="UWS11" s="298"/>
      <c r="UWT11" s="299"/>
      <c r="UWU11" s="81"/>
      <c r="UWV11" s="63"/>
      <c r="UWW11" s="298"/>
      <c r="UWX11" s="299"/>
      <c r="UWY11" s="81"/>
      <c r="UWZ11" s="63"/>
      <c r="UXA11" s="298"/>
      <c r="UXB11" s="299"/>
      <c r="UXC11" s="81"/>
      <c r="UXD11" s="63"/>
      <c r="UXE11" s="298"/>
      <c r="UXF11" s="299"/>
      <c r="UXG11" s="81"/>
      <c r="UXH11" s="63"/>
      <c r="UXI11" s="298"/>
      <c r="UXJ11" s="299"/>
      <c r="UXK11" s="81"/>
      <c r="UXL11" s="63"/>
      <c r="UXM11" s="298"/>
      <c r="UXN11" s="299"/>
      <c r="UXO11" s="81"/>
      <c r="UXP11" s="63"/>
      <c r="UXQ11" s="298"/>
      <c r="UXR11" s="299"/>
      <c r="UXS11" s="81"/>
      <c r="UXT11" s="63"/>
      <c r="UXU11" s="298"/>
      <c r="UXV11" s="299"/>
      <c r="UXW11" s="81"/>
      <c r="UXX11" s="63"/>
      <c r="UXY11" s="298"/>
      <c r="UXZ11" s="299"/>
      <c r="UYA11" s="81"/>
      <c r="UYB11" s="63"/>
      <c r="UYC11" s="298"/>
      <c r="UYD11" s="299"/>
      <c r="UYE11" s="81"/>
      <c r="UYF11" s="63"/>
      <c r="UYG11" s="298"/>
      <c r="UYH11" s="299"/>
      <c r="UYI11" s="81"/>
      <c r="UYJ11" s="63"/>
      <c r="UYK11" s="298"/>
      <c r="UYL11" s="299"/>
      <c r="UYM11" s="81"/>
      <c r="UYN11" s="63"/>
      <c r="UYO11" s="298"/>
      <c r="UYP11" s="299"/>
      <c r="UYQ11" s="81"/>
      <c r="UYR11" s="63"/>
      <c r="UYS11" s="298"/>
      <c r="UYT11" s="299"/>
      <c r="UYU11" s="81"/>
      <c r="UYV11" s="63"/>
      <c r="UYW11" s="298"/>
      <c r="UYX11" s="299"/>
      <c r="UYY11" s="81"/>
      <c r="UYZ11" s="63"/>
      <c r="UZA11" s="298"/>
      <c r="UZB11" s="299"/>
      <c r="UZC11" s="81"/>
      <c r="UZD11" s="63"/>
      <c r="UZE11" s="298"/>
      <c r="UZF11" s="299"/>
      <c r="UZG11" s="81"/>
      <c r="UZH11" s="63"/>
      <c r="UZI11" s="298"/>
      <c r="UZJ11" s="299"/>
      <c r="UZK11" s="81"/>
      <c r="UZL11" s="63"/>
      <c r="UZM11" s="298"/>
      <c r="UZN11" s="299"/>
      <c r="UZO11" s="81"/>
      <c r="UZP11" s="63"/>
      <c r="UZQ11" s="298"/>
      <c r="UZR11" s="299"/>
      <c r="UZS11" s="81"/>
      <c r="UZT11" s="63"/>
      <c r="UZU11" s="298"/>
      <c r="UZV11" s="299"/>
      <c r="UZW11" s="81"/>
      <c r="UZX11" s="63"/>
      <c r="UZY11" s="298"/>
      <c r="UZZ11" s="299"/>
      <c r="VAA11" s="81"/>
      <c r="VAB11" s="63"/>
      <c r="VAC11" s="298"/>
      <c r="VAD11" s="299"/>
      <c r="VAE11" s="81"/>
      <c r="VAF11" s="63"/>
      <c r="VAG11" s="298"/>
      <c r="VAH11" s="299"/>
      <c r="VAI11" s="81"/>
      <c r="VAJ11" s="63"/>
      <c r="VAK11" s="298"/>
      <c r="VAL11" s="299"/>
      <c r="VAM11" s="81"/>
      <c r="VAN11" s="63"/>
      <c r="VAO11" s="298"/>
      <c r="VAP11" s="299"/>
      <c r="VAQ11" s="81"/>
      <c r="VAR11" s="63"/>
      <c r="VAS11" s="298"/>
      <c r="VAT11" s="299"/>
      <c r="VAU11" s="81"/>
      <c r="VAV11" s="63"/>
      <c r="VAW11" s="298"/>
      <c r="VAX11" s="299"/>
      <c r="VAY11" s="81"/>
      <c r="VAZ11" s="63"/>
      <c r="VBA11" s="298"/>
      <c r="VBB11" s="299"/>
      <c r="VBC11" s="81"/>
      <c r="VBD11" s="63"/>
      <c r="VBE11" s="298"/>
      <c r="VBF11" s="299"/>
      <c r="VBG11" s="81"/>
      <c r="VBH11" s="63"/>
      <c r="VBI11" s="298"/>
      <c r="VBJ11" s="299"/>
      <c r="VBK11" s="81"/>
      <c r="VBL11" s="63"/>
      <c r="VBM11" s="298"/>
      <c r="VBN11" s="299"/>
      <c r="VBO11" s="81"/>
      <c r="VBP11" s="63"/>
      <c r="VBQ11" s="298"/>
      <c r="VBR11" s="299"/>
      <c r="VBS11" s="81"/>
      <c r="VBT11" s="63"/>
      <c r="VBU11" s="298"/>
      <c r="VBV11" s="299"/>
      <c r="VBW11" s="81"/>
      <c r="VBX11" s="63"/>
      <c r="VBY11" s="298"/>
      <c r="VBZ11" s="299"/>
      <c r="VCA11" s="81"/>
      <c r="VCB11" s="63"/>
      <c r="VCC11" s="298"/>
      <c r="VCD11" s="299"/>
      <c r="VCE11" s="81"/>
      <c r="VCF11" s="63"/>
      <c r="VCG11" s="298"/>
      <c r="VCH11" s="299"/>
      <c r="VCI11" s="81"/>
      <c r="VCJ11" s="63"/>
      <c r="VCK11" s="298"/>
      <c r="VCL11" s="299"/>
      <c r="VCM11" s="81"/>
      <c r="VCN11" s="63"/>
      <c r="VCO11" s="298"/>
      <c r="VCP11" s="299"/>
      <c r="VCQ11" s="81"/>
      <c r="VCR11" s="63"/>
      <c r="VCS11" s="298"/>
      <c r="VCT11" s="299"/>
      <c r="VCU11" s="81"/>
      <c r="VCV11" s="63"/>
      <c r="VCW11" s="298"/>
      <c r="VCX11" s="299"/>
      <c r="VCY11" s="81"/>
      <c r="VCZ11" s="63"/>
      <c r="VDA11" s="298"/>
      <c r="VDB11" s="299"/>
      <c r="VDC11" s="81"/>
      <c r="VDD11" s="63"/>
      <c r="VDE11" s="298"/>
      <c r="VDF11" s="299"/>
      <c r="VDG11" s="81"/>
      <c r="VDH11" s="63"/>
      <c r="VDI11" s="298"/>
      <c r="VDJ11" s="299"/>
      <c r="VDK11" s="81"/>
      <c r="VDL11" s="63"/>
      <c r="VDM11" s="298"/>
      <c r="VDN11" s="299"/>
      <c r="VDO11" s="81"/>
      <c r="VDP11" s="63"/>
      <c r="VDQ11" s="298"/>
      <c r="VDR11" s="299"/>
      <c r="VDS11" s="81"/>
      <c r="VDT11" s="63"/>
      <c r="VDU11" s="298"/>
      <c r="VDV11" s="299"/>
      <c r="VDW11" s="81"/>
      <c r="VDX11" s="63"/>
      <c r="VDY11" s="298"/>
      <c r="VDZ11" s="299"/>
      <c r="VEA11" s="81"/>
      <c r="VEB11" s="63"/>
      <c r="VEC11" s="298"/>
      <c r="VED11" s="299"/>
      <c r="VEE11" s="81"/>
      <c r="VEF11" s="63"/>
      <c r="VEG11" s="298"/>
      <c r="VEH11" s="299"/>
      <c r="VEI11" s="81"/>
      <c r="VEJ11" s="63"/>
      <c r="VEK11" s="298"/>
      <c r="VEL11" s="299"/>
      <c r="VEM11" s="81"/>
      <c r="VEN11" s="63"/>
      <c r="VEO11" s="298"/>
      <c r="VEP11" s="299"/>
      <c r="VEQ11" s="81"/>
      <c r="VER11" s="63"/>
      <c r="VES11" s="298"/>
      <c r="VET11" s="299"/>
      <c r="VEU11" s="81"/>
      <c r="VEV11" s="63"/>
      <c r="VEW11" s="298"/>
      <c r="VEX11" s="299"/>
      <c r="VEY11" s="81"/>
      <c r="VEZ11" s="63"/>
      <c r="VFA11" s="298"/>
      <c r="VFB11" s="299"/>
      <c r="VFC11" s="81"/>
      <c r="VFD11" s="63"/>
      <c r="VFE11" s="298"/>
      <c r="VFF11" s="299"/>
      <c r="VFG11" s="81"/>
      <c r="VFH11" s="63"/>
      <c r="VFI11" s="298"/>
      <c r="VFJ11" s="299"/>
      <c r="VFK11" s="81"/>
      <c r="VFL11" s="63"/>
      <c r="VFM11" s="298"/>
      <c r="VFN11" s="299"/>
      <c r="VFO11" s="81"/>
      <c r="VFP11" s="63"/>
      <c r="VFQ11" s="298"/>
      <c r="VFR11" s="299"/>
      <c r="VFS11" s="81"/>
      <c r="VFT11" s="63"/>
      <c r="VFU11" s="298"/>
      <c r="VFV11" s="299"/>
      <c r="VFW11" s="81"/>
      <c r="VFX11" s="63"/>
      <c r="VFY11" s="298"/>
      <c r="VFZ11" s="299"/>
      <c r="VGA11" s="81"/>
      <c r="VGB11" s="63"/>
      <c r="VGC11" s="298"/>
      <c r="VGD11" s="299"/>
      <c r="VGE11" s="81"/>
      <c r="VGF11" s="63"/>
      <c r="VGG11" s="298"/>
      <c r="VGH11" s="299"/>
      <c r="VGI11" s="81"/>
      <c r="VGJ11" s="63"/>
      <c r="VGK11" s="298"/>
      <c r="VGL11" s="299"/>
      <c r="VGM11" s="81"/>
      <c r="VGN11" s="63"/>
      <c r="VGO11" s="298"/>
      <c r="VGP11" s="299"/>
      <c r="VGQ11" s="81"/>
      <c r="VGR11" s="63"/>
      <c r="VGS11" s="298"/>
      <c r="VGT11" s="299"/>
      <c r="VGU11" s="81"/>
      <c r="VGV11" s="63"/>
      <c r="VGW11" s="298"/>
      <c r="VGX11" s="299"/>
      <c r="VGY11" s="81"/>
      <c r="VGZ11" s="63"/>
      <c r="VHA11" s="298"/>
      <c r="VHB11" s="299"/>
      <c r="VHC11" s="81"/>
      <c r="VHD11" s="63"/>
      <c r="VHE11" s="298"/>
      <c r="VHF11" s="299"/>
      <c r="VHG11" s="81"/>
      <c r="VHH11" s="63"/>
      <c r="VHI11" s="298"/>
      <c r="VHJ11" s="299"/>
      <c r="VHK11" s="81"/>
      <c r="VHL11" s="63"/>
      <c r="VHM11" s="298"/>
      <c r="VHN11" s="299"/>
      <c r="VHO11" s="81"/>
      <c r="VHP11" s="63"/>
      <c r="VHQ11" s="298"/>
      <c r="VHR11" s="299"/>
      <c r="VHS11" s="81"/>
      <c r="VHT11" s="63"/>
      <c r="VHU11" s="298"/>
      <c r="VHV11" s="299"/>
      <c r="VHW11" s="81"/>
      <c r="VHX11" s="63"/>
      <c r="VHY11" s="298"/>
      <c r="VHZ11" s="299"/>
      <c r="VIA11" s="81"/>
      <c r="VIB11" s="63"/>
      <c r="VIC11" s="298"/>
      <c r="VID11" s="299"/>
      <c r="VIE11" s="81"/>
      <c r="VIF11" s="63"/>
      <c r="VIG11" s="298"/>
      <c r="VIH11" s="299"/>
      <c r="VII11" s="81"/>
      <c r="VIJ11" s="63"/>
      <c r="VIK11" s="298"/>
      <c r="VIL11" s="299"/>
      <c r="VIM11" s="81"/>
      <c r="VIN11" s="63"/>
      <c r="VIO11" s="298"/>
      <c r="VIP11" s="299"/>
      <c r="VIQ11" s="81"/>
      <c r="VIR11" s="63"/>
      <c r="VIS11" s="298"/>
      <c r="VIT11" s="299"/>
      <c r="VIU11" s="81"/>
      <c r="VIV11" s="63"/>
      <c r="VIW11" s="298"/>
      <c r="VIX11" s="299"/>
      <c r="VIY11" s="81"/>
      <c r="VIZ11" s="63"/>
      <c r="VJA11" s="298"/>
      <c r="VJB11" s="299"/>
      <c r="VJC11" s="81"/>
      <c r="VJD11" s="63"/>
      <c r="VJE11" s="298"/>
      <c r="VJF11" s="299"/>
      <c r="VJG11" s="81"/>
      <c r="VJH11" s="63"/>
      <c r="VJI11" s="298"/>
      <c r="VJJ11" s="299"/>
      <c r="VJK11" s="81"/>
      <c r="VJL11" s="63"/>
      <c r="VJM11" s="298"/>
      <c r="VJN11" s="299"/>
      <c r="VJO11" s="81"/>
      <c r="VJP11" s="63"/>
      <c r="VJQ11" s="298"/>
      <c r="VJR11" s="299"/>
      <c r="VJS11" s="81"/>
      <c r="VJT11" s="63"/>
      <c r="VJU11" s="298"/>
      <c r="VJV11" s="299"/>
      <c r="VJW11" s="81"/>
      <c r="VJX11" s="63"/>
      <c r="VJY11" s="298"/>
      <c r="VJZ11" s="299"/>
      <c r="VKA11" s="81"/>
      <c r="VKB11" s="63"/>
      <c r="VKC11" s="298"/>
      <c r="VKD11" s="299"/>
      <c r="VKE11" s="81"/>
      <c r="VKF11" s="63"/>
      <c r="VKG11" s="298"/>
      <c r="VKH11" s="299"/>
      <c r="VKI11" s="81"/>
      <c r="VKJ11" s="63"/>
      <c r="VKK11" s="298"/>
      <c r="VKL11" s="299"/>
      <c r="VKM11" s="81"/>
      <c r="VKN11" s="63"/>
      <c r="VKO11" s="298"/>
      <c r="VKP11" s="299"/>
      <c r="VKQ11" s="81"/>
      <c r="VKR11" s="63"/>
      <c r="VKS11" s="298"/>
      <c r="VKT11" s="299"/>
      <c r="VKU11" s="81"/>
      <c r="VKV11" s="63"/>
      <c r="VKW11" s="298"/>
      <c r="VKX11" s="299"/>
      <c r="VKY11" s="81"/>
      <c r="VKZ11" s="63"/>
      <c r="VLA11" s="298"/>
      <c r="VLB11" s="299"/>
      <c r="VLC11" s="81"/>
      <c r="VLD11" s="63"/>
      <c r="VLE11" s="298"/>
      <c r="VLF11" s="299"/>
      <c r="VLG11" s="81"/>
      <c r="VLH11" s="63"/>
      <c r="VLI11" s="298"/>
      <c r="VLJ11" s="299"/>
      <c r="VLK11" s="81"/>
      <c r="VLL11" s="63"/>
      <c r="VLM11" s="298"/>
      <c r="VLN11" s="299"/>
      <c r="VLO11" s="81"/>
      <c r="VLP11" s="63"/>
      <c r="VLQ11" s="298"/>
      <c r="VLR11" s="299"/>
      <c r="VLS11" s="81"/>
      <c r="VLT11" s="63"/>
      <c r="VLU11" s="298"/>
      <c r="VLV11" s="299"/>
      <c r="VLW11" s="81"/>
      <c r="VLX11" s="63"/>
      <c r="VLY11" s="298"/>
      <c r="VLZ11" s="299"/>
      <c r="VMA11" s="81"/>
      <c r="VMB11" s="63"/>
      <c r="VMC11" s="298"/>
      <c r="VMD11" s="299"/>
      <c r="VME11" s="81"/>
      <c r="VMF11" s="63"/>
      <c r="VMG11" s="298"/>
      <c r="VMH11" s="299"/>
      <c r="VMI11" s="81"/>
      <c r="VMJ11" s="63"/>
      <c r="VMK11" s="298"/>
      <c r="VML11" s="299"/>
      <c r="VMM11" s="81"/>
      <c r="VMN11" s="63"/>
      <c r="VMO11" s="298"/>
      <c r="VMP11" s="299"/>
      <c r="VMQ11" s="81"/>
      <c r="VMR11" s="63"/>
      <c r="VMS11" s="298"/>
      <c r="VMT11" s="299"/>
      <c r="VMU11" s="81"/>
      <c r="VMV11" s="63"/>
      <c r="VMW11" s="298"/>
      <c r="VMX11" s="299"/>
      <c r="VMY11" s="81"/>
      <c r="VMZ11" s="63"/>
      <c r="VNA11" s="298"/>
      <c r="VNB11" s="299"/>
      <c r="VNC11" s="81"/>
      <c r="VND11" s="63"/>
      <c r="VNE11" s="298"/>
      <c r="VNF11" s="299"/>
      <c r="VNG11" s="81"/>
      <c r="VNH11" s="63"/>
      <c r="VNI11" s="298"/>
      <c r="VNJ11" s="299"/>
      <c r="VNK11" s="81"/>
      <c r="VNL11" s="63"/>
      <c r="VNM11" s="298"/>
      <c r="VNN11" s="299"/>
      <c r="VNO11" s="81"/>
      <c r="VNP11" s="63"/>
      <c r="VNQ11" s="298"/>
      <c r="VNR11" s="299"/>
      <c r="VNS11" s="81"/>
      <c r="VNT11" s="63"/>
      <c r="VNU11" s="298"/>
      <c r="VNV11" s="299"/>
      <c r="VNW11" s="81"/>
      <c r="VNX11" s="63"/>
      <c r="VNY11" s="298"/>
      <c r="VNZ11" s="299"/>
      <c r="VOA11" s="81"/>
      <c r="VOB11" s="63"/>
      <c r="VOC11" s="298"/>
      <c r="VOD11" s="299"/>
      <c r="VOE11" s="81"/>
      <c r="VOF11" s="63"/>
      <c r="VOG11" s="298"/>
      <c r="VOH11" s="299"/>
      <c r="VOI11" s="81"/>
      <c r="VOJ11" s="63"/>
      <c r="VOK11" s="298"/>
      <c r="VOL11" s="299"/>
      <c r="VOM11" s="81"/>
      <c r="VON11" s="63"/>
      <c r="VOO11" s="298"/>
      <c r="VOP11" s="299"/>
      <c r="VOQ11" s="81"/>
      <c r="VOR11" s="63"/>
      <c r="VOS11" s="298"/>
      <c r="VOT11" s="299"/>
      <c r="VOU11" s="81"/>
      <c r="VOV11" s="63"/>
      <c r="VOW11" s="298"/>
      <c r="VOX11" s="299"/>
      <c r="VOY11" s="81"/>
      <c r="VOZ11" s="63"/>
      <c r="VPA11" s="298"/>
      <c r="VPB11" s="299"/>
      <c r="VPC11" s="81"/>
      <c r="VPD11" s="63"/>
      <c r="VPE11" s="298"/>
      <c r="VPF11" s="299"/>
      <c r="VPG11" s="81"/>
      <c r="VPH11" s="63"/>
      <c r="VPI11" s="298"/>
      <c r="VPJ11" s="299"/>
      <c r="VPK11" s="81"/>
      <c r="VPL11" s="63"/>
      <c r="VPM11" s="298"/>
      <c r="VPN11" s="299"/>
      <c r="VPO11" s="81"/>
      <c r="VPP11" s="63"/>
      <c r="VPQ11" s="298"/>
      <c r="VPR11" s="299"/>
      <c r="VPS11" s="81"/>
      <c r="VPT11" s="63"/>
      <c r="VPU11" s="298"/>
      <c r="VPV11" s="299"/>
      <c r="VPW11" s="81"/>
      <c r="VPX11" s="63"/>
      <c r="VPY11" s="298"/>
      <c r="VPZ11" s="299"/>
      <c r="VQA11" s="81"/>
      <c r="VQB11" s="63"/>
      <c r="VQC11" s="298"/>
      <c r="VQD11" s="299"/>
      <c r="VQE11" s="81"/>
      <c r="VQF11" s="63"/>
      <c r="VQG11" s="298"/>
      <c r="VQH11" s="299"/>
      <c r="VQI11" s="81"/>
      <c r="VQJ11" s="63"/>
      <c r="VQK11" s="298"/>
      <c r="VQL11" s="299"/>
      <c r="VQM11" s="81"/>
      <c r="VQN11" s="63"/>
      <c r="VQO11" s="298"/>
      <c r="VQP11" s="299"/>
      <c r="VQQ11" s="81"/>
      <c r="VQR11" s="63"/>
      <c r="VQS11" s="298"/>
      <c r="VQT11" s="299"/>
      <c r="VQU11" s="81"/>
      <c r="VQV11" s="63"/>
      <c r="VQW11" s="298"/>
      <c r="VQX11" s="299"/>
      <c r="VQY11" s="81"/>
      <c r="VQZ11" s="63"/>
      <c r="VRA11" s="298"/>
      <c r="VRB11" s="299"/>
      <c r="VRC11" s="81"/>
      <c r="VRD11" s="63"/>
      <c r="VRE11" s="298"/>
      <c r="VRF11" s="299"/>
      <c r="VRG11" s="81"/>
      <c r="VRH11" s="63"/>
      <c r="VRI11" s="298"/>
      <c r="VRJ11" s="299"/>
      <c r="VRK11" s="81"/>
      <c r="VRL11" s="63"/>
      <c r="VRM11" s="298"/>
      <c r="VRN11" s="299"/>
      <c r="VRO11" s="81"/>
      <c r="VRP11" s="63"/>
      <c r="VRQ11" s="298"/>
      <c r="VRR11" s="299"/>
      <c r="VRS11" s="81"/>
      <c r="VRT11" s="63"/>
      <c r="VRU11" s="298"/>
      <c r="VRV11" s="299"/>
      <c r="VRW11" s="81"/>
      <c r="VRX11" s="63"/>
      <c r="VRY11" s="298"/>
      <c r="VRZ11" s="299"/>
      <c r="VSA11" s="81"/>
      <c r="VSB11" s="63"/>
      <c r="VSC11" s="298"/>
      <c r="VSD11" s="299"/>
      <c r="VSE11" s="81"/>
      <c r="VSF11" s="63"/>
      <c r="VSG11" s="298"/>
      <c r="VSH11" s="299"/>
      <c r="VSI11" s="81"/>
      <c r="VSJ11" s="63"/>
      <c r="VSK11" s="298"/>
      <c r="VSL11" s="299"/>
      <c r="VSM11" s="81"/>
      <c r="VSN11" s="63"/>
      <c r="VSO11" s="298"/>
      <c r="VSP11" s="299"/>
      <c r="VSQ11" s="81"/>
      <c r="VSR11" s="63"/>
      <c r="VSS11" s="298"/>
      <c r="VST11" s="299"/>
      <c r="VSU11" s="81"/>
      <c r="VSV11" s="63"/>
      <c r="VSW11" s="298"/>
      <c r="VSX11" s="299"/>
      <c r="VSY11" s="81"/>
      <c r="VSZ11" s="63"/>
      <c r="VTA11" s="298"/>
      <c r="VTB11" s="299"/>
      <c r="VTC11" s="81"/>
      <c r="VTD11" s="63"/>
      <c r="VTE11" s="298"/>
      <c r="VTF11" s="299"/>
      <c r="VTG11" s="81"/>
      <c r="VTH11" s="63"/>
      <c r="VTI11" s="298"/>
      <c r="VTJ11" s="299"/>
      <c r="VTK11" s="81"/>
      <c r="VTL11" s="63"/>
      <c r="VTM11" s="298"/>
      <c r="VTN11" s="299"/>
      <c r="VTO11" s="81"/>
      <c r="VTP11" s="63"/>
      <c r="VTQ11" s="298"/>
      <c r="VTR11" s="299"/>
      <c r="VTS11" s="81"/>
      <c r="VTT11" s="63"/>
      <c r="VTU11" s="298"/>
      <c r="VTV11" s="299"/>
      <c r="VTW11" s="81"/>
      <c r="VTX11" s="63"/>
      <c r="VTY11" s="298"/>
      <c r="VTZ11" s="299"/>
      <c r="VUA11" s="81"/>
      <c r="VUB11" s="63"/>
      <c r="VUC11" s="298"/>
      <c r="VUD11" s="299"/>
      <c r="VUE11" s="81"/>
      <c r="VUF11" s="63"/>
      <c r="VUG11" s="298"/>
      <c r="VUH11" s="299"/>
      <c r="VUI11" s="81"/>
      <c r="VUJ11" s="63"/>
      <c r="VUK11" s="298"/>
      <c r="VUL11" s="299"/>
      <c r="VUM11" s="81"/>
      <c r="VUN11" s="63"/>
      <c r="VUO11" s="298"/>
      <c r="VUP11" s="299"/>
      <c r="VUQ11" s="81"/>
      <c r="VUR11" s="63"/>
      <c r="VUS11" s="298"/>
      <c r="VUT11" s="299"/>
      <c r="VUU11" s="81"/>
      <c r="VUV11" s="63"/>
      <c r="VUW11" s="298"/>
      <c r="VUX11" s="299"/>
      <c r="VUY11" s="81"/>
      <c r="VUZ11" s="63"/>
      <c r="VVA11" s="298"/>
      <c r="VVB11" s="299"/>
      <c r="VVC11" s="81"/>
      <c r="VVD11" s="63"/>
      <c r="VVE11" s="298"/>
      <c r="VVF11" s="299"/>
      <c r="VVG11" s="81"/>
      <c r="VVH11" s="63"/>
      <c r="VVI11" s="298"/>
      <c r="VVJ11" s="299"/>
      <c r="VVK11" s="81"/>
      <c r="VVL11" s="63"/>
      <c r="VVM11" s="298"/>
      <c r="VVN11" s="299"/>
      <c r="VVO11" s="81"/>
      <c r="VVP11" s="63"/>
      <c r="VVQ11" s="298"/>
      <c r="VVR11" s="299"/>
      <c r="VVS11" s="81"/>
      <c r="VVT11" s="63"/>
      <c r="VVU11" s="298"/>
      <c r="VVV11" s="299"/>
      <c r="VVW11" s="81"/>
      <c r="VVX11" s="63"/>
      <c r="VVY11" s="298"/>
      <c r="VVZ11" s="299"/>
      <c r="VWA11" s="81"/>
      <c r="VWB11" s="63"/>
      <c r="VWC11" s="298"/>
      <c r="VWD11" s="299"/>
      <c r="VWE11" s="81"/>
      <c r="VWF11" s="63"/>
      <c r="VWG11" s="298"/>
      <c r="VWH11" s="299"/>
      <c r="VWI11" s="81"/>
      <c r="VWJ11" s="63"/>
      <c r="VWK11" s="298"/>
      <c r="VWL11" s="299"/>
      <c r="VWM11" s="81"/>
      <c r="VWN11" s="63"/>
      <c r="VWO11" s="298"/>
      <c r="VWP11" s="299"/>
      <c r="VWQ11" s="81"/>
      <c r="VWR11" s="63"/>
      <c r="VWS11" s="298"/>
      <c r="VWT11" s="299"/>
      <c r="VWU11" s="81"/>
      <c r="VWV11" s="63"/>
      <c r="VWW11" s="298"/>
      <c r="VWX11" s="299"/>
      <c r="VWY11" s="81"/>
      <c r="VWZ11" s="63"/>
      <c r="VXA11" s="298"/>
      <c r="VXB11" s="299"/>
      <c r="VXC11" s="81"/>
      <c r="VXD11" s="63"/>
      <c r="VXE11" s="298"/>
      <c r="VXF11" s="299"/>
      <c r="VXG11" s="81"/>
      <c r="VXH11" s="63"/>
      <c r="VXI11" s="298"/>
      <c r="VXJ11" s="299"/>
      <c r="VXK11" s="81"/>
      <c r="VXL11" s="63"/>
      <c r="VXM11" s="298"/>
      <c r="VXN11" s="299"/>
      <c r="VXO11" s="81"/>
      <c r="VXP11" s="63"/>
      <c r="VXQ11" s="298"/>
      <c r="VXR11" s="299"/>
      <c r="VXS11" s="81"/>
      <c r="VXT11" s="63"/>
      <c r="VXU11" s="298"/>
      <c r="VXV11" s="299"/>
      <c r="VXW11" s="81"/>
      <c r="VXX11" s="63"/>
      <c r="VXY11" s="298"/>
      <c r="VXZ11" s="299"/>
      <c r="VYA11" s="81"/>
      <c r="VYB11" s="63"/>
      <c r="VYC11" s="298"/>
      <c r="VYD11" s="299"/>
      <c r="VYE11" s="81"/>
      <c r="VYF11" s="63"/>
      <c r="VYG11" s="298"/>
      <c r="VYH11" s="299"/>
      <c r="VYI11" s="81"/>
      <c r="VYJ11" s="63"/>
      <c r="VYK11" s="298"/>
      <c r="VYL11" s="299"/>
      <c r="VYM11" s="81"/>
      <c r="VYN11" s="63"/>
      <c r="VYO11" s="298"/>
      <c r="VYP11" s="299"/>
      <c r="VYQ11" s="81"/>
      <c r="VYR11" s="63"/>
      <c r="VYS11" s="298"/>
      <c r="VYT11" s="299"/>
      <c r="VYU11" s="81"/>
      <c r="VYV11" s="63"/>
      <c r="VYW11" s="298"/>
      <c r="VYX11" s="299"/>
      <c r="VYY11" s="81"/>
      <c r="VYZ11" s="63"/>
      <c r="VZA11" s="298"/>
      <c r="VZB11" s="299"/>
      <c r="VZC11" s="81"/>
      <c r="VZD11" s="63"/>
      <c r="VZE11" s="298"/>
      <c r="VZF11" s="299"/>
      <c r="VZG11" s="81"/>
      <c r="VZH11" s="63"/>
      <c r="VZI11" s="298"/>
      <c r="VZJ11" s="299"/>
      <c r="VZK11" s="81"/>
      <c r="VZL11" s="63"/>
      <c r="VZM11" s="298"/>
      <c r="VZN11" s="299"/>
      <c r="VZO11" s="81"/>
      <c r="VZP11" s="63"/>
      <c r="VZQ11" s="298"/>
      <c r="VZR11" s="299"/>
      <c r="VZS11" s="81"/>
      <c r="VZT11" s="63"/>
      <c r="VZU11" s="298"/>
      <c r="VZV11" s="299"/>
      <c r="VZW11" s="81"/>
      <c r="VZX11" s="63"/>
      <c r="VZY11" s="298"/>
      <c r="VZZ11" s="299"/>
      <c r="WAA11" s="81"/>
      <c r="WAB11" s="63"/>
      <c r="WAC11" s="298"/>
      <c r="WAD11" s="299"/>
      <c r="WAE11" s="81"/>
      <c r="WAF11" s="63"/>
      <c r="WAG11" s="298"/>
      <c r="WAH11" s="299"/>
      <c r="WAI11" s="81"/>
      <c r="WAJ11" s="63"/>
      <c r="WAK11" s="298"/>
      <c r="WAL11" s="299"/>
      <c r="WAM11" s="81"/>
      <c r="WAN11" s="63"/>
      <c r="WAO11" s="298"/>
      <c r="WAP11" s="299"/>
      <c r="WAQ11" s="81"/>
      <c r="WAR11" s="63"/>
      <c r="WAS11" s="298"/>
      <c r="WAT11" s="299"/>
      <c r="WAU11" s="81"/>
      <c r="WAV11" s="63"/>
      <c r="WAW11" s="298"/>
      <c r="WAX11" s="299"/>
      <c r="WAY11" s="81"/>
      <c r="WAZ11" s="63"/>
      <c r="WBA11" s="298"/>
      <c r="WBB11" s="299"/>
      <c r="WBC11" s="81"/>
      <c r="WBD11" s="63"/>
      <c r="WBE11" s="298"/>
      <c r="WBF11" s="299"/>
      <c r="WBG11" s="81"/>
      <c r="WBH11" s="63"/>
      <c r="WBI11" s="298"/>
      <c r="WBJ11" s="299"/>
      <c r="WBK11" s="81"/>
      <c r="WBL11" s="63"/>
      <c r="WBM11" s="298"/>
      <c r="WBN11" s="299"/>
      <c r="WBO11" s="81"/>
      <c r="WBP11" s="63"/>
      <c r="WBQ11" s="298"/>
      <c r="WBR11" s="299"/>
      <c r="WBS11" s="81"/>
      <c r="WBT11" s="63"/>
      <c r="WBU11" s="298"/>
      <c r="WBV11" s="299"/>
      <c r="WBW11" s="81"/>
      <c r="WBX11" s="63"/>
      <c r="WBY11" s="298"/>
      <c r="WBZ11" s="299"/>
      <c r="WCA11" s="81"/>
      <c r="WCB11" s="63"/>
      <c r="WCC11" s="298"/>
      <c r="WCD11" s="299"/>
      <c r="WCE11" s="81"/>
      <c r="WCF11" s="63"/>
      <c r="WCG11" s="298"/>
      <c r="WCH11" s="299"/>
      <c r="WCI11" s="81"/>
      <c r="WCJ11" s="63"/>
      <c r="WCK11" s="298"/>
      <c r="WCL11" s="299"/>
      <c r="WCM11" s="81"/>
      <c r="WCN11" s="63"/>
      <c r="WCO11" s="298"/>
      <c r="WCP11" s="299"/>
      <c r="WCQ11" s="81"/>
      <c r="WCR11" s="63"/>
      <c r="WCS11" s="298"/>
      <c r="WCT11" s="299"/>
      <c r="WCU11" s="81"/>
      <c r="WCV11" s="63"/>
      <c r="WCW11" s="298"/>
      <c r="WCX11" s="299"/>
      <c r="WCY11" s="81"/>
      <c r="WCZ11" s="63"/>
      <c r="WDA11" s="298"/>
      <c r="WDB11" s="299"/>
      <c r="WDC11" s="81"/>
      <c r="WDD11" s="63"/>
      <c r="WDE11" s="298"/>
      <c r="WDF11" s="299"/>
      <c r="WDG11" s="81"/>
      <c r="WDH11" s="63"/>
      <c r="WDI11" s="298"/>
      <c r="WDJ11" s="299"/>
      <c r="WDK11" s="81"/>
      <c r="WDL11" s="63"/>
      <c r="WDM11" s="298"/>
      <c r="WDN11" s="299"/>
      <c r="WDO11" s="81"/>
      <c r="WDP11" s="63"/>
      <c r="WDQ11" s="298"/>
      <c r="WDR11" s="299"/>
      <c r="WDS11" s="81"/>
      <c r="WDT11" s="63"/>
      <c r="WDU11" s="298"/>
      <c r="WDV11" s="299"/>
      <c r="WDW11" s="81"/>
      <c r="WDX11" s="63"/>
      <c r="WDY11" s="298"/>
      <c r="WDZ11" s="299"/>
      <c r="WEA11" s="81"/>
      <c r="WEB11" s="63"/>
      <c r="WEC11" s="298"/>
      <c r="WED11" s="299"/>
      <c r="WEE11" s="81"/>
      <c r="WEF11" s="63"/>
      <c r="WEG11" s="298"/>
      <c r="WEH11" s="299"/>
      <c r="WEI11" s="81"/>
      <c r="WEJ11" s="63"/>
      <c r="WEK11" s="298"/>
      <c r="WEL11" s="299"/>
      <c r="WEM11" s="81"/>
      <c r="WEN11" s="63"/>
      <c r="WEO11" s="298"/>
      <c r="WEP11" s="299"/>
      <c r="WEQ11" s="81"/>
      <c r="WER11" s="63"/>
      <c r="WES11" s="298"/>
      <c r="WET11" s="299"/>
      <c r="WEU11" s="81"/>
      <c r="WEV11" s="63"/>
      <c r="WEW11" s="298"/>
      <c r="WEX11" s="299"/>
      <c r="WEY11" s="81"/>
      <c r="WEZ11" s="63"/>
      <c r="WFA11" s="298"/>
      <c r="WFB11" s="299"/>
      <c r="WFC11" s="81"/>
      <c r="WFD11" s="63"/>
      <c r="WFE11" s="298"/>
      <c r="WFF11" s="299"/>
      <c r="WFG11" s="81"/>
      <c r="WFH11" s="63"/>
      <c r="WFI11" s="298"/>
      <c r="WFJ11" s="299"/>
      <c r="WFK11" s="81"/>
      <c r="WFL11" s="63"/>
      <c r="WFM11" s="298"/>
      <c r="WFN11" s="299"/>
      <c r="WFO11" s="81"/>
      <c r="WFP11" s="63"/>
      <c r="WFQ11" s="298"/>
      <c r="WFR11" s="299"/>
      <c r="WFS11" s="81"/>
      <c r="WFT11" s="63"/>
      <c r="WFU11" s="298"/>
      <c r="WFV11" s="299"/>
      <c r="WFW11" s="81"/>
      <c r="WFX11" s="63"/>
      <c r="WFY11" s="298"/>
      <c r="WFZ11" s="299"/>
      <c r="WGA11" s="81"/>
      <c r="WGB11" s="63"/>
      <c r="WGC11" s="298"/>
      <c r="WGD11" s="299"/>
      <c r="WGE11" s="81"/>
      <c r="WGF11" s="63"/>
      <c r="WGG11" s="298"/>
      <c r="WGH11" s="299"/>
      <c r="WGI11" s="81"/>
      <c r="WGJ11" s="63"/>
      <c r="WGK11" s="298"/>
      <c r="WGL11" s="299"/>
      <c r="WGM11" s="81"/>
      <c r="WGN11" s="63"/>
      <c r="WGO11" s="298"/>
      <c r="WGP11" s="299"/>
      <c r="WGQ11" s="81"/>
      <c r="WGR11" s="63"/>
      <c r="WGS11" s="298"/>
      <c r="WGT11" s="299"/>
      <c r="WGU11" s="81"/>
      <c r="WGV11" s="63"/>
      <c r="WGW11" s="298"/>
      <c r="WGX11" s="299"/>
      <c r="WGY11" s="81"/>
      <c r="WGZ11" s="63"/>
      <c r="WHA11" s="298"/>
      <c r="WHB11" s="299"/>
      <c r="WHC11" s="81"/>
      <c r="WHD11" s="63"/>
      <c r="WHE11" s="298"/>
      <c r="WHF11" s="299"/>
      <c r="WHG11" s="81"/>
      <c r="WHH11" s="63"/>
      <c r="WHI11" s="298"/>
      <c r="WHJ11" s="299"/>
      <c r="WHK11" s="81"/>
      <c r="WHL11" s="63"/>
      <c r="WHM11" s="298"/>
      <c r="WHN11" s="299"/>
      <c r="WHO11" s="81"/>
      <c r="WHP11" s="63"/>
      <c r="WHQ11" s="298"/>
      <c r="WHR11" s="299"/>
      <c r="WHS11" s="81"/>
      <c r="WHT11" s="63"/>
      <c r="WHU11" s="298"/>
      <c r="WHV11" s="299"/>
      <c r="WHW11" s="81"/>
      <c r="WHX11" s="63"/>
      <c r="WHY11" s="298"/>
      <c r="WHZ11" s="299"/>
      <c r="WIA11" s="81"/>
      <c r="WIB11" s="63"/>
      <c r="WIC11" s="298"/>
      <c r="WID11" s="299"/>
      <c r="WIE11" s="81"/>
      <c r="WIF11" s="63"/>
      <c r="WIG11" s="298"/>
      <c r="WIH11" s="299"/>
      <c r="WII11" s="81"/>
      <c r="WIJ11" s="63"/>
      <c r="WIK11" s="298"/>
      <c r="WIL11" s="299"/>
      <c r="WIM11" s="81"/>
      <c r="WIN11" s="63"/>
      <c r="WIO11" s="298"/>
      <c r="WIP11" s="299"/>
      <c r="WIQ11" s="81"/>
      <c r="WIR11" s="63"/>
      <c r="WIS11" s="298"/>
      <c r="WIT11" s="299"/>
      <c r="WIU11" s="81"/>
      <c r="WIV11" s="63"/>
      <c r="WIW11" s="298"/>
      <c r="WIX11" s="299"/>
      <c r="WIY11" s="81"/>
      <c r="WIZ11" s="63"/>
      <c r="WJA11" s="298"/>
      <c r="WJB11" s="299"/>
      <c r="WJC11" s="81"/>
      <c r="WJD11" s="63"/>
      <c r="WJE11" s="298"/>
      <c r="WJF11" s="299"/>
      <c r="WJG11" s="81"/>
      <c r="WJH11" s="63"/>
      <c r="WJI11" s="298"/>
      <c r="WJJ11" s="299"/>
      <c r="WJK11" s="81"/>
      <c r="WJL11" s="63"/>
      <c r="WJM11" s="298"/>
      <c r="WJN11" s="299"/>
      <c r="WJO11" s="81"/>
      <c r="WJP11" s="63"/>
      <c r="WJQ11" s="298"/>
      <c r="WJR11" s="299"/>
      <c r="WJS11" s="81"/>
      <c r="WJT11" s="63"/>
      <c r="WJU11" s="298"/>
      <c r="WJV11" s="299"/>
      <c r="WJW11" s="81"/>
      <c r="WJX11" s="63"/>
      <c r="WJY11" s="298"/>
      <c r="WJZ11" s="299"/>
      <c r="WKA11" s="81"/>
      <c r="WKB11" s="63"/>
      <c r="WKC11" s="298"/>
      <c r="WKD11" s="299"/>
      <c r="WKE11" s="81"/>
      <c r="WKF11" s="63"/>
      <c r="WKG11" s="298"/>
      <c r="WKH11" s="299"/>
      <c r="WKI11" s="81"/>
      <c r="WKJ11" s="63"/>
      <c r="WKK11" s="298"/>
      <c r="WKL11" s="299"/>
      <c r="WKM11" s="81"/>
      <c r="WKN11" s="63"/>
      <c r="WKO11" s="298"/>
      <c r="WKP11" s="299"/>
      <c r="WKQ11" s="81"/>
      <c r="WKR11" s="63"/>
      <c r="WKS11" s="298"/>
      <c r="WKT11" s="299"/>
      <c r="WKU11" s="81"/>
      <c r="WKV11" s="63"/>
      <c r="WKW11" s="298"/>
      <c r="WKX11" s="299"/>
      <c r="WKY11" s="81"/>
      <c r="WKZ11" s="63"/>
      <c r="WLA11" s="298"/>
      <c r="WLB11" s="299"/>
      <c r="WLC11" s="81"/>
      <c r="WLD11" s="63"/>
      <c r="WLE11" s="298"/>
      <c r="WLF11" s="299"/>
      <c r="WLG11" s="81"/>
      <c r="WLH11" s="63"/>
      <c r="WLI11" s="298"/>
      <c r="WLJ11" s="299"/>
      <c r="WLK11" s="81"/>
      <c r="WLL11" s="63"/>
      <c r="WLM11" s="298"/>
      <c r="WLN11" s="299"/>
      <c r="WLO11" s="81"/>
      <c r="WLP11" s="63"/>
      <c r="WLQ11" s="298"/>
      <c r="WLR11" s="299"/>
      <c r="WLS11" s="81"/>
      <c r="WLT11" s="63"/>
      <c r="WLU11" s="298"/>
      <c r="WLV11" s="299"/>
      <c r="WLW11" s="81"/>
      <c r="WLX11" s="63"/>
      <c r="WLY11" s="298"/>
      <c r="WLZ11" s="299"/>
      <c r="WMA11" s="81"/>
      <c r="WMB11" s="63"/>
      <c r="WMC11" s="298"/>
      <c r="WMD11" s="299"/>
      <c r="WME11" s="81"/>
      <c r="WMF11" s="63"/>
      <c r="WMG11" s="298"/>
      <c r="WMH11" s="299"/>
      <c r="WMI11" s="81"/>
      <c r="WMJ11" s="63"/>
      <c r="WMK11" s="298"/>
      <c r="WML11" s="299"/>
      <c r="WMM11" s="81"/>
      <c r="WMN11" s="63"/>
      <c r="WMO11" s="298"/>
      <c r="WMP11" s="299"/>
      <c r="WMQ11" s="81"/>
      <c r="WMR11" s="63"/>
      <c r="WMS11" s="298"/>
      <c r="WMT11" s="299"/>
      <c r="WMU11" s="81"/>
      <c r="WMV11" s="63"/>
      <c r="WMW11" s="298"/>
      <c r="WMX11" s="299"/>
      <c r="WMY11" s="81"/>
      <c r="WMZ11" s="63"/>
      <c r="WNA11" s="298"/>
      <c r="WNB11" s="299"/>
      <c r="WNC11" s="81"/>
      <c r="WND11" s="63"/>
      <c r="WNE11" s="298"/>
      <c r="WNF11" s="299"/>
      <c r="WNG11" s="81"/>
      <c r="WNH11" s="63"/>
      <c r="WNI11" s="298"/>
      <c r="WNJ11" s="299"/>
      <c r="WNK11" s="81"/>
      <c r="WNL11" s="63"/>
      <c r="WNM11" s="298"/>
      <c r="WNN11" s="299"/>
      <c r="WNO11" s="81"/>
      <c r="WNP11" s="63"/>
      <c r="WNQ11" s="298"/>
      <c r="WNR11" s="299"/>
      <c r="WNS11" s="81"/>
      <c r="WNT11" s="63"/>
      <c r="WNU11" s="298"/>
      <c r="WNV11" s="299"/>
      <c r="WNW11" s="81"/>
      <c r="WNX11" s="63"/>
      <c r="WNY11" s="298"/>
      <c r="WNZ11" s="299"/>
      <c r="WOA11" s="81"/>
      <c r="WOB11" s="63"/>
      <c r="WOC11" s="298"/>
      <c r="WOD11" s="299"/>
      <c r="WOE11" s="81"/>
      <c r="WOF11" s="63"/>
      <c r="WOG11" s="298"/>
      <c r="WOH11" s="299"/>
      <c r="WOI11" s="81"/>
      <c r="WOJ11" s="63"/>
      <c r="WOK11" s="298"/>
      <c r="WOL11" s="299"/>
      <c r="WOM11" s="81"/>
      <c r="WON11" s="63"/>
      <c r="WOO11" s="298"/>
      <c r="WOP11" s="299"/>
      <c r="WOQ11" s="81"/>
      <c r="WOR11" s="63"/>
      <c r="WOS11" s="298"/>
      <c r="WOT11" s="299"/>
      <c r="WOU11" s="81"/>
      <c r="WOV11" s="63"/>
      <c r="WOW11" s="298"/>
      <c r="WOX11" s="299"/>
      <c r="WOY11" s="81"/>
      <c r="WOZ11" s="63"/>
      <c r="WPA11" s="298"/>
      <c r="WPB11" s="299"/>
      <c r="WPC11" s="81"/>
      <c r="WPD11" s="63"/>
      <c r="WPE11" s="298"/>
      <c r="WPF11" s="299"/>
      <c r="WPG11" s="81"/>
      <c r="WPH11" s="63"/>
      <c r="WPI11" s="298"/>
      <c r="WPJ11" s="299"/>
      <c r="WPK11" s="81"/>
      <c r="WPL11" s="63"/>
      <c r="WPM11" s="298"/>
      <c r="WPN11" s="299"/>
      <c r="WPO11" s="81"/>
      <c r="WPP11" s="63"/>
      <c r="WPQ11" s="298"/>
      <c r="WPR11" s="299"/>
      <c r="WPS11" s="81"/>
      <c r="WPT11" s="63"/>
      <c r="WPU11" s="298"/>
      <c r="WPV11" s="299"/>
      <c r="WPW11" s="81"/>
      <c r="WPX11" s="63"/>
      <c r="WPY11" s="298"/>
      <c r="WPZ11" s="299"/>
      <c r="WQA11" s="81"/>
      <c r="WQB11" s="63"/>
      <c r="WQC11" s="298"/>
      <c r="WQD11" s="299"/>
      <c r="WQE11" s="81"/>
      <c r="WQF11" s="63"/>
      <c r="WQG11" s="298"/>
      <c r="WQH11" s="299"/>
      <c r="WQI11" s="81"/>
      <c r="WQJ11" s="63"/>
      <c r="WQK11" s="298"/>
      <c r="WQL11" s="299"/>
      <c r="WQM11" s="81"/>
      <c r="WQN11" s="63"/>
      <c r="WQO11" s="298"/>
      <c r="WQP11" s="299"/>
      <c r="WQQ11" s="81"/>
      <c r="WQR11" s="63"/>
      <c r="WQS11" s="298"/>
      <c r="WQT11" s="299"/>
      <c r="WQU11" s="81"/>
      <c r="WQV11" s="63"/>
      <c r="WQW11" s="298"/>
      <c r="WQX11" s="299"/>
      <c r="WQY11" s="81"/>
      <c r="WQZ11" s="63"/>
      <c r="WRA11" s="298"/>
      <c r="WRB11" s="299"/>
      <c r="WRC11" s="81"/>
      <c r="WRD11" s="63"/>
      <c r="WRE11" s="298"/>
      <c r="WRF11" s="299"/>
      <c r="WRG11" s="81"/>
      <c r="WRH11" s="63"/>
      <c r="WRI11" s="298"/>
      <c r="WRJ11" s="299"/>
      <c r="WRK11" s="81"/>
      <c r="WRL11" s="63"/>
      <c r="WRM11" s="298"/>
      <c r="WRN11" s="299"/>
      <c r="WRO11" s="81"/>
      <c r="WRP11" s="63"/>
      <c r="WRQ11" s="298"/>
      <c r="WRR11" s="299"/>
      <c r="WRS11" s="81"/>
      <c r="WRT11" s="63"/>
      <c r="WRU11" s="298"/>
      <c r="WRV11" s="299"/>
      <c r="WRW11" s="81"/>
      <c r="WRX11" s="63"/>
      <c r="WRY11" s="298"/>
      <c r="WRZ11" s="299"/>
      <c r="WSA11" s="81"/>
      <c r="WSB11" s="63"/>
      <c r="WSC11" s="298"/>
      <c r="WSD11" s="299"/>
      <c r="WSE11" s="81"/>
      <c r="WSF11" s="63"/>
      <c r="WSG11" s="298"/>
      <c r="WSH11" s="299"/>
      <c r="WSI11" s="81"/>
      <c r="WSJ11" s="63"/>
      <c r="WSK11" s="298"/>
      <c r="WSL11" s="299"/>
      <c r="WSM11" s="81"/>
      <c r="WSN11" s="63"/>
      <c r="WSO11" s="298"/>
      <c r="WSP11" s="299"/>
      <c r="WSQ11" s="81"/>
      <c r="WSR11" s="63"/>
      <c r="WSS11" s="298"/>
      <c r="WST11" s="299"/>
      <c r="WSU11" s="81"/>
      <c r="WSV11" s="63"/>
      <c r="WSW11" s="298"/>
      <c r="WSX11" s="299"/>
      <c r="WSY11" s="81"/>
      <c r="WSZ11" s="63"/>
      <c r="WTA11" s="298"/>
      <c r="WTB11" s="299"/>
      <c r="WTC11" s="81"/>
      <c r="WTD11" s="63"/>
      <c r="WTE11" s="298"/>
      <c r="WTF11" s="299"/>
      <c r="WTG11" s="81"/>
      <c r="WTH11" s="63"/>
      <c r="WTI11" s="298"/>
      <c r="WTJ11" s="299"/>
      <c r="WTK11" s="81"/>
      <c r="WTL11" s="63"/>
      <c r="WTM11" s="298"/>
      <c r="WTN11" s="299"/>
      <c r="WTO11" s="81"/>
      <c r="WTP11" s="63"/>
      <c r="WTQ11" s="298"/>
      <c r="WTR11" s="299"/>
      <c r="WTS11" s="81"/>
      <c r="WTT11" s="63"/>
      <c r="WTU11" s="298"/>
      <c r="WTV11" s="299"/>
      <c r="WTW11" s="81"/>
      <c r="WTX11" s="63"/>
      <c r="WTY11" s="298"/>
      <c r="WTZ11" s="299"/>
      <c r="WUA11" s="81"/>
      <c r="WUB11" s="63"/>
      <c r="WUC11" s="298"/>
      <c r="WUD11" s="299"/>
      <c r="WUE11" s="81"/>
      <c r="WUF11" s="63"/>
      <c r="WUG11" s="298"/>
      <c r="WUH11" s="299"/>
      <c r="WUI11" s="81"/>
      <c r="WUJ11" s="63"/>
      <c r="WUK11" s="298"/>
      <c r="WUL11" s="299"/>
      <c r="WUM11" s="81"/>
      <c r="WUN11" s="63"/>
      <c r="WUO11" s="298"/>
      <c r="WUP11" s="299"/>
      <c r="WUQ11" s="81"/>
      <c r="WUR11" s="63"/>
      <c r="WUS11" s="298"/>
      <c r="WUT11" s="299"/>
      <c r="WUU11" s="81"/>
      <c r="WUV11" s="63"/>
      <c r="WUW11" s="298"/>
      <c r="WUX11" s="299"/>
      <c r="WUY11" s="81"/>
      <c r="WUZ11" s="63"/>
      <c r="WVA11" s="298"/>
      <c r="WVB11" s="299"/>
      <c r="WVC11" s="81"/>
      <c r="WVD11" s="63"/>
      <c r="WVE11" s="298"/>
      <c r="WVF11" s="299"/>
      <c r="WVG11" s="81"/>
      <c r="WVH11" s="63"/>
      <c r="WVI11" s="298"/>
      <c r="WVJ11" s="299"/>
      <c r="WVK11" s="81"/>
      <c r="WVL11" s="63"/>
      <c r="WVM11" s="298"/>
      <c r="WVN11" s="299"/>
      <c r="WVO11" s="81"/>
      <c r="WVP11" s="63"/>
      <c r="WVQ11" s="298"/>
      <c r="WVR11" s="299"/>
      <c r="WVS11" s="81"/>
      <c r="WVT11" s="63"/>
      <c r="WVU11" s="298"/>
      <c r="WVV11" s="299"/>
      <c r="WVW11" s="81"/>
      <c r="WVX11" s="63"/>
      <c r="WVY11" s="298"/>
      <c r="WVZ11" s="299"/>
      <c r="WWA11" s="81"/>
      <c r="WWB11" s="63"/>
      <c r="WWC11" s="298"/>
      <c r="WWD11" s="299"/>
      <c r="WWE11" s="81"/>
      <c r="WWF11" s="63"/>
      <c r="WWG11" s="298"/>
      <c r="WWH11" s="299"/>
      <c r="WWI11" s="81"/>
      <c r="WWJ11" s="63"/>
      <c r="WWK11" s="298"/>
      <c r="WWL11" s="299"/>
      <c r="WWM11" s="81"/>
      <c r="WWN11" s="63"/>
      <c r="WWO11" s="298"/>
      <c r="WWP11" s="299"/>
      <c r="WWQ11" s="81"/>
      <c r="WWR11" s="63"/>
      <c r="WWS11" s="298"/>
      <c r="WWT11" s="299"/>
      <c r="WWU11" s="81"/>
      <c r="WWV11" s="63"/>
      <c r="WWW11" s="298"/>
      <c r="WWX11" s="299"/>
      <c r="WWY11" s="81"/>
      <c r="WWZ11" s="63"/>
      <c r="WXA11" s="298"/>
      <c r="WXB11" s="299"/>
      <c r="WXC11" s="81"/>
      <c r="WXD11" s="63"/>
      <c r="WXE11" s="298"/>
      <c r="WXF11" s="299"/>
      <c r="WXG11" s="81"/>
      <c r="WXH11" s="63"/>
      <c r="WXI11" s="298"/>
      <c r="WXJ11" s="299"/>
      <c r="WXK11" s="81"/>
      <c r="WXL11" s="63"/>
      <c r="WXM11" s="298"/>
      <c r="WXN11" s="299"/>
      <c r="WXO11" s="81"/>
      <c r="WXP11" s="63"/>
      <c r="WXQ11" s="298"/>
      <c r="WXR11" s="299"/>
      <c r="WXS11" s="81"/>
      <c r="WXT11" s="63"/>
      <c r="WXU11" s="298"/>
      <c r="WXV11" s="299"/>
      <c r="WXW11" s="81"/>
      <c r="WXX11" s="63"/>
      <c r="WXY11" s="298"/>
      <c r="WXZ11" s="299"/>
      <c r="WYA11" s="81"/>
      <c r="WYB11" s="63"/>
      <c r="WYC11" s="298"/>
      <c r="WYD11" s="299"/>
      <c r="WYE11" s="81"/>
      <c r="WYF11" s="63"/>
      <c r="WYG11" s="298"/>
      <c r="WYH11" s="299"/>
      <c r="WYI11" s="81"/>
      <c r="WYJ11" s="63"/>
      <c r="WYK11" s="298"/>
      <c r="WYL11" s="299"/>
      <c r="WYM11" s="81"/>
      <c r="WYN11" s="63"/>
      <c r="WYO11" s="298"/>
      <c r="WYP11" s="299"/>
      <c r="WYQ11" s="81"/>
      <c r="WYR11" s="63"/>
      <c r="WYS11" s="298"/>
      <c r="WYT11" s="299"/>
      <c r="WYU11" s="81"/>
      <c r="WYV11" s="63"/>
      <c r="WYW11" s="298"/>
      <c r="WYX11" s="299"/>
      <c r="WYY11" s="81"/>
      <c r="WYZ11" s="63"/>
      <c r="WZA11" s="298"/>
      <c r="WZB11" s="299"/>
      <c r="WZC11" s="81"/>
      <c r="WZD11" s="63"/>
      <c r="WZE11" s="298"/>
      <c r="WZF11" s="299"/>
      <c r="WZG11" s="81"/>
      <c r="WZH11" s="63"/>
      <c r="WZI11" s="298"/>
      <c r="WZJ11" s="299"/>
      <c r="WZK11" s="81"/>
      <c r="WZL11" s="63"/>
      <c r="WZM11" s="298"/>
      <c r="WZN11" s="299"/>
      <c r="WZO11" s="81"/>
      <c r="WZP11" s="63"/>
      <c r="WZQ11" s="298"/>
      <c r="WZR11" s="299"/>
      <c r="WZS11" s="81"/>
      <c r="WZT11" s="63"/>
      <c r="WZU11" s="298"/>
      <c r="WZV11" s="299"/>
      <c r="WZW11" s="81"/>
      <c r="WZX11" s="63"/>
      <c r="WZY11" s="298"/>
      <c r="WZZ11" s="299"/>
      <c r="XAA11" s="81"/>
      <c r="XAB11" s="63"/>
      <c r="XAC11" s="298"/>
      <c r="XAD11" s="299"/>
      <c r="XAE11" s="81"/>
      <c r="XAF11" s="63"/>
      <c r="XAG11" s="298"/>
      <c r="XAH11" s="299"/>
      <c r="XAI11" s="81"/>
      <c r="XAJ11" s="63"/>
      <c r="XAK11" s="298"/>
      <c r="XAL11" s="299"/>
      <c r="XAM11" s="81"/>
      <c r="XAN11" s="63"/>
      <c r="XAO11" s="298"/>
      <c r="XAP11" s="299"/>
      <c r="XAQ11" s="81"/>
      <c r="XAR11" s="63"/>
      <c r="XAS11" s="298"/>
      <c r="XAT11" s="299"/>
      <c r="XAU11" s="81"/>
      <c r="XAV11" s="63"/>
      <c r="XAW11" s="298"/>
      <c r="XAX11" s="299"/>
      <c r="XAY11" s="81"/>
      <c r="XAZ11" s="63"/>
      <c r="XBA11" s="298"/>
      <c r="XBB11" s="299"/>
      <c r="XBC11" s="81"/>
      <c r="XBD11" s="63"/>
      <c r="XBE11" s="298"/>
      <c r="XBF11" s="299"/>
      <c r="XBG11" s="81"/>
      <c r="XBH11" s="63"/>
      <c r="XBI11" s="298"/>
      <c r="XBJ11" s="299"/>
      <c r="XBK11" s="81"/>
      <c r="XBL11" s="63"/>
      <c r="XBM11" s="298"/>
      <c r="XBN11" s="299"/>
      <c r="XBO11" s="81"/>
      <c r="XBP11" s="63"/>
      <c r="XBQ11" s="298"/>
      <c r="XBR11" s="299"/>
      <c r="XBS11" s="81"/>
      <c r="XBT11" s="63"/>
      <c r="XBU11" s="298"/>
      <c r="XBV11" s="299"/>
      <c r="XBW11" s="81"/>
      <c r="XBX11" s="63"/>
      <c r="XBY11" s="298"/>
      <c r="XBZ11" s="299"/>
      <c r="XCA11" s="81"/>
      <c r="XCB11" s="63"/>
      <c r="XCC11" s="298"/>
      <c r="XCD11" s="299"/>
      <c r="XCE11" s="81"/>
      <c r="XCF11" s="63"/>
      <c r="XCG11" s="298"/>
      <c r="XCH11" s="299"/>
      <c r="XCI11" s="81"/>
      <c r="XCJ11" s="63"/>
      <c r="XCK11" s="298"/>
      <c r="XCL11" s="299"/>
      <c r="XCM11" s="81"/>
      <c r="XCN11" s="63"/>
      <c r="XCO11" s="298"/>
      <c r="XCP11" s="299"/>
      <c r="XCQ11" s="81"/>
      <c r="XCR11" s="63"/>
      <c r="XCS11" s="298"/>
      <c r="XCT11" s="299"/>
      <c r="XCU11" s="81"/>
      <c r="XCV11" s="63"/>
      <c r="XCW11" s="298"/>
      <c r="XCX11" s="299"/>
      <c r="XCY11" s="81"/>
      <c r="XCZ11" s="63"/>
      <c r="XDA11" s="298"/>
      <c r="XDB11" s="299"/>
      <c r="XDC11" s="81"/>
      <c r="XDD11" s="63"/>
      <c r="XDE11" s="298"/>
      <c r="XDF11" s="299"/>
      <c r="XDG11" s="81"/>
      <c r="XDH11" s="63"/>
      <c r="XDI11" s="298"/>
      <c r="XDJ11" s="299"/>
      <c r="XDK11" s="81"/>
      <c r="XDL11" s="63"/>
      <c r="XDM11" s="298"/>
      <c r="XDN11" s="299"/>
      <c r="XDO11" s="81"/>
      <c r="XDP11" s="63"/>
      <c r="XDQ11" s="298"/>
      <c r="XDR11" s="299"/>
      <c r="XDS11" s="81"/>
      <c r="XDT11" s="63"/>
      <c r="XDU11" s="298"/>
      <c r="XDV11" s="299"/>
      <c r="XDW11" s="81"/>
      <c r="XDX11" s="63"/>
      <c r="XDY11" s="298"/>
      <c r="XDZ11" s="299"/>
      <c r="XEA11" s="81"/>
      <c r="XEB11" s="63"/>
      <c r="XEC11" s="298"/>
      <c r="XED11" s="299"/>
      <c r="XEE11" s="81"/>
      <c r="XEF11" s="63"/>
      <c r="XEG11" s="298"/>
      <c r="XEH11" s="299"/>
      <c r="XEI11" s="81"/>
      <c r="XEJ11" s="63"/>
      <c r="XEK11" s="298"/>
      <c r="XEL11" s="299"/>
      <c r="XEM11" s="81"/>
      <c r="XEN11" s="63"/>
      <c r="XEO11" s="298"/>
      <c r="XEP11" s="299"/>
      <c r="XEQ11" s="81"/>
      <c r="XER11" s="63"/>
      <c r="XES11" s="298"/>
      <c r="XET11" s="299"/>
      <c r="XEU11" s="81"/>
      <c r="XEV11" s="63"/>
      <c r="XEW11" s="298"/>
      <c r="XEX11" s="299"/>
      <c r="XEY11" s="81"/>
      <c r="XEZ11" s="63"/>
      <c r="XFA11" s="298"/>
      <c r="XFB11" s="299"/>
      <c r="XFC11" s="81"/>
      <c r="XFD11" s="63"/>
    </row>
    <row r="12" spans="1:16384" ht="15" x14ac:dyDescent="0.25">
      <c r="B12" s="2"/>
      <c r="C12" s="318"/>
      <c r="D12" s="63" t="s">
        <v>700</v>
      </c>
      <c r="E12" s="300">
        <f>Pedido!F39</f>
        <v>0</v>
      </c>
      <c r="F12" s="301"/>
      <c r="G12" s="81">
        <f>Pedido!G39</f>
        <v>0</v>
      </c>
    </row>
    <row r="13" spans="1:16384" ht="15" x14ac:dyDescent="0.25">
      <c r="B13" s="2"/>
      <c r="C13" s="318"/>
      <c r="D13" s="62" t="s">
        <v>301</v>
      </c>
      <c r="E13" s="312">
        <f>Pedido!F40</f>
        <v>0</v>
      </c>
      <c r="F13" s="313"/>
      <c r="G13" s="127">
        <f>Pedido!G40</f>
        <v>0</v>
      </c>
    </row>
    <row r="14" spans="1:16384" ht="15" x14ac:dyDescent="0.25">
      <c r="B14" s="2"/>
      <c r="C14" s="2"/>
      <c r="D14" s="2"/>
      <c r="E14" s="2"/>
      <c r="F14" s="2"/>
      <c r="G14" s="2" t="str">
        <f>IF(C15&lt;&gt;G13,"ERRO","")</f>
        <v/>
      </c>
    </row>
    <row r="15" spans="1:16384" ht="18.75" customHeight="1" x14ac:dyDescent="0.25">
      <c r="A15" s="306" t="s">
        <v>300</v>
      </c>
      <c r="B15" s="306"/>
      <c r="C15" s="309">
        <f>SUM(F18:F1048576)</f>
        <v>0</v>
      </c>
      <c r="D15" s="314" t="s">
        <v>788</v>
      </c>
      <c r="E15" s="314"/>
      <c r="F15" s="316">
        <f>1.05*SUM(H17:H1048576)</f>
        <v>0</v>
      </c>
      <c r="G15" s="316"/>
    </row>
    <row r="16" spans="1:16384" ht="17.25" customHeight="1" x14ac:dyDescent="0.25">
      <c r="A16" s="306"/>
      <c r="B16" s="306"/>
      <c r="C16" s="306"/>
      <c r="D16" s="315"/>
      <c r="E16" s="315"/>
      <c r="F16" s="316"/>
      <c r="G16" s="316"/>
    </row>
    <row r="17" spans="1:8" s="66" customFormat="1" ht="17.25" x14ac:dyDescent="0.3">
      <c r="A17" s="64" t="s">
        <v>778</v>
      </c>
      <c r="B17" s="64" t="s">
        <v>3</v>
      </c>
      <c r="C17" s="65" t="s">
        <v>0</v>
      </c>
      <c r="D17" s="64" t="s">
        <v>310</v>
      </c>
      <c r="E17" s="64" t="s">
        <v>786</v>
      </c>
      <c r="F17" s="64" t="s">
        <v>787</v>
      </c>
    </row>
    <row r="18" spans="1:8" s="66" customFormat="1" ht="17.25" hidden="1" x14ac:dyDescent="0.3">
      <c r="A18" s="67">
        <v>10610</v>
      </c>
      <c r="B18" s="67">
        <f>SUMIF(Pedido!$C$49:$C$1024,Lista!C18,Pedido!$D$49:$D$1024)</f>
        <v>0</v>
      </c>
      <c r="C18" s="68" t="s">
        <v>707</v>
      </c>
      <c r="D18" s="69" t="s">
        <v>708</v>
      </c>
      <c r="E18" s="70">
        <f>SUMIF(Pedido!$C$49:$C$1024,Lista!C18,Pedido!$G$49:$G$1024)</f>
        <v>63</v>
      </c>
      <c r="F18" s="70">
        <f t="shared" ref="F18:F82" si="0">B18*E18</f>
        <v>0</v>
      </c>
      <c r="H18" s="66">
        <f>VLOOKUP(C18,Pesos!$B$2:$E$531,4,FALSE)</f>
        <v>0</v>
      </c>
    </row>
    <row r="19" spans="1:8" s="66" customFormat="1" ht="17.25" hidden="1" x14ac:dyDescent="0.3">
      <c r="A19" s="67">
        <v>17</v>
      </c>
      <c r="B19" s="67">
        <f>SUMIF(Pedido!$C$49:$C$1024,Lista!C19,Pedido!$D$49:$D$1024)</f>
        <v>0</v>
      </c>
      <c r="C19" s="68" t="s">
        <v>311</v>
      </c>
      <c r="D19" s="69" t="s">
        <v>137</v>
      </c>
      <c r="E19" s="70">
        <f>SUMIF(Pedido!$C$49:$C$1024,Lista!C19,Pedido!$G$49:$G$1024)</f>
        <v>2.8</v>
      </c>
      <c r="F19" s="70">
        <f t="shared" si="0"/>
        <v>0</v>
      </c>
      <c r="H19" s="66">
        <f>VLOOKUP(C19,Pesos!$B$2:$E$531,4,FALSE)</f>
        <v>0</v>
      </c>
    </row>
    <row r="20" spans="1:8" s="66" customFormat="1" ht="17.25" hidden="1" x14ac:dyDescent="0.3">
      <c r="A20" s="67">
        <v>24</v>
      </c>
      <c r="B20" s="67">
        <f>SUMIF(Pedido!$C$49:$C$1024,Lista!C20,Pedido!$D$49:$D$1024)</f>
        <v>0</v>
      </c>
      <c r="C20" s="68" t="s">
        <v>312</v>
      </c>
      <c r="D20" s="69" t="s">
        <v>138</v>
      </c>
      <c r="E20" s="70">
        <f>SUMIF(Pedido!$C$49:$C$1024,Lista!C20,Pedido!$G$49:$G$1024)</f>
        <v>3.2</v>
      </c>
      <c r="F20" s="70">
        <f t="shared" si="0"/>
        <v>0</v>
      </c>
      <c r="H20" s="66">
        <f>VLOOKUP(C20,Pesos!$B$2:$E$531,4,FALSE)</f>
        <v>0</v>
      </c>
    </row>
    <row r="21" spans="1:8" s="66" customFormat="1" ht="17.25" hidden="1" x14ac:dyDescent="0.3">
      <c r="A21" s="67">
        <v>31</v>
      </c>
      <c r="B21" s="67">
        <f>SUMIF(Pedido!$C$49:$C$1024,Lista!C21,Pedido!$D$49:$D$1024)</f>
        <v>0</v>
      </c>
      <c r="C21" s="68" t="s">
        <v>313</v>
      </c>
      <c r="D21" s="69" t="s">
        <v>137</v>
      </c>
      <c r="E21" s="70">
        <f>SUMIF(Pedido!$C$49:$C$1024,Lista!C21,Pedido!$G$49:$G$1024)</f>
        <v>3.69</v>
      </c>
      <c r="F21" s="70">
        <f t="shared" si="0"/>
        <v>0</v>
      </c>
      <c r="H21" s="66">
        <f>VLOOKUP(C21,Pesos!$B$2:$E$531,4,FALSE)</f>
        <v>0</v>
      </c>
    </row>
    <row r="22" spans="1:8" s="66" customFormat="1" ht="17.25" hidden="1" x14ac:dyDescent="0.3">
      <c r="A22" s="67">
        <v>48</v>
      </c>
      <c r="B22" s="67">
        <f>SUMIF(Pedido!$C$49:$C$1024,Lista!C22,Pedido!$D$49:$D$1024)</f>
        <v>0</v>
      </c>
      <c r="C22" s="68" t="s">
        <v>314</v>
      </c>
      <c r="D22" s="69" t="s">
        <v>137</v>
      </c>
      <c r="E22" s="70">
        <f>SUMIF(Pedido!$C$49:$C$1024,Lista!C22,Pedido!$G$49:$G$1024)</f>
        <v>3.5</v>
      </c>
      <c r="F22" s="70">
        <f t="shared" si="0"/>
        <v>0</v>
      </c>
      <c r="H22" s="66">
        <f>VLOOKUP(C22,Pesos!$B$2:$E$531,4,FALSE)</f>
        <v>0</v>
      </c>
    </row>
    <row r="23" spans="1:8" s="66" customFormat="1" ht="17.25" hidden="1" x14ac:dyDescent="0.3">
      <c r="A23" s="67">
        <v>105316</v>
      </c>
      <c r="B23" s="67">
        <f>SUMIF(Pedido!$C$49:$C$1024,Lista!C23,Pedido!$D$49:$D$1024)</f>
        <v>0</v>
      </c>
      <c r="C23" s="68" t="s">
        <v>315</v>
      </c>
      <c r="D23" s="69" t="s">
        <v>137</v>
      </c>
      <c r="E23" s="70">
        <f>SUMIF(Pedido!$C$49:$C$1024,Lista!C23,Pedido!$G$49:$G$1024)</f>
        <v>4.75</v>
      </c>
      <c r="F23" s="70">
        <f t="shared" si="0"/>
        <v>0</v>
      </c>
      <c r="H23" s="66">
        <f>VLOOKUP(C23,Pesos!$B$2:$E$531,4,FALSE)</f>
        <v>0</v>
      </c>
    </row>
    <row r="24" spans="1:8" s="66" customFormat="1" ht="17.25" hidden="1" x14ac:dyDescent="0.3">
      <c r="A24" s="67">
        <v>55</v>
      </c>
      <c r="B24" s="67">
        <f>SUMIF(Pedido!$C$49:$C$1024,Lista!C24,Pedido!$D$49:$D$1024)</f>
        <v>0</v>
      </c>
      <c r="C24" s="68" t="s">
        <v>316</v>
      </c>
      <c r="D24" s="69" t="s">
        <v>137</v>
      </c>
      <c r="E24" s="70">
        <f>SUMIF(Pedido!$C$49:$C$1024,Lista!C24,Pedido!$G$49:$G$1024)</f>
        <v>3.42</v>
      </c>
      <c r="F24" s="70">
        <f t="shared" si="0"/>
        <v>0</v>
      </c>
      <c r="H24" s="66">
        <f>VLOOKUP(C24,Pesos!$B$2:$E$531,4,FALSE)</f>
        <v>0</v>
      </c>
    </row>
    <row r="25" spans="1:8" s="66" customFormat="1" ht="17.25" hidden="1" x14ac:dyDescent="0.3">
      <c r="A25" s="67">
        <v>62</v>
      </c>
      <c r="B25" s="67">
        <f>SUMIF(Pedido!$C$49:$C$1024,Lista!C25,Pedido!$D$49:$D$1024)</f>
        <v>0</v>
      </c>
      <c r="C25" s="68" t="s">
        <v>317</v>
      </c>
      <c r="D25" s="69" t="s">
        <v>137</v>
      </c>
      <c r="E25" s="70">
        <f>SUMIF(Pedido!$C$49:$C$1024,Lista!C25,Pedido!$G$49:$G$1024)</f>
        <v>2.6</v>
      </c>
      <c r="F25" s="70">
        <f t="shared" si="0"/>
        <v>0</v>
      </c>
      <c r="H25" s="66">
        <f>VLOOKUP(C25,Pesos!$B$2:$E$531,4,FALSE)</f>
        <v>0</v>
      </c>
    </row>
    <row r="26" spans="1:8" s="66" customFormat="1" ht="17.25" hidden="1" x14ac:dyDescent="0.3">
      <c r="A26" s="67">
        <v>79</v>
      </c>
      <c r="B26" s="67">
        <f>SUMIF(Pedido!$C$49:$C$1024,Lista!C26,Pedido!$D$49:$D$1024)</f>
        <v>0</v>
      </c>
      <c r="C26" s="68" t="s">
        <v>318</v>
      </c>
      <c r="D26" s="69" t="s">
        <v>137</v>
      </c>
      <c r="E26" s="70">
        <f>SUMIF(Pedido!$C$49:$C$1024,Lista!C26,Pedido!$G$49:$G$1024)</f>
        <v>2.7</v>
      </c>
      <c r="F26" s="70">
        <f t="shared" si="0"/>
        <v>0</v>
      </c>
      <c r="H26" s="66">
        <f>VLOOKUP(C26,Pesos!$B$2:$E$531,4,FALSE)</f>
        <v>0</v>
      </c>
    </row>
    <row r="27" spans="1:8" s="66" customFormat="1" ht="17.25" hidden="1" x14ac:dyDescent="0.3">
      <c r="A27" s="67">
        <v>86</v>
      </c>
      <c r="B27" s="67">
        <f>SUMIF(Pedido!$C$49:$C$1024,Lista!C27,Pedido!$D$49:$D$1024)</f>
        <v>0</v>
      </c>
      <c r="C27" s="68" t="s">
        <v>319</v>
      </c>
      <c r="D27" s="69" t="s">
        <v>139</v>
      </c>
      <c r="E27" s="70">
        <f>SUMIF(Pedido!$C$49:$C$1024,Lista!C27,Pedido!$G$49:$G$1024)</f>
        <v>5.15</v>
      </c>
      <c r="F27" s="70">
        <f t="shared" si="0"/>
        <v>0</v>
      </c>
      <c r="H27" s="66">
        <f>VLOOKUP(C27,Pesos!$B$2:$E$531,4,FALSE)</f>
        <v>0</v>
      </c>
    </row>
    <row r="28" spans="1:8" s="66" customFormat="1" ht="17.25" hidden="1" x14ac:dyDescent="0.3">
      <c r="A28" s="67">
        <v>104777</v>
      </c>
      <c r="B28" s="67">
        <f>SUMIF(Pedido!$C$49:$C$1024,Lista!C28,Pedido!$D$49:$D$1024)</f>
        <v>0</v>
      </c>
      <c r="C28" s="68" t="s">
        <v>320</v>
      </c>
      <c r="D28" s="69" t="s">
        <v>137</v>
      </c>
      <c r="E28" s="70">
        <f>SUMIF(Pedido!$C$49:$C$1024,Lista!C28,Pedido!$G$49:$G$1024)</f>
        <v>4</v>
      </c>
      <c r="F28" s="70">
        <f t="shared" si="0"/>
        <v>0</v>
      </c>
      <c r="H28" s="66">
        <f>VLOOKUP(C28,Pesos!$B$2:$E$531,4,FALSE)</f>
        <v>0</v>
      </c>
    </row>
    <row r="29" spans="1:8" s="66" customFormat="1" ht="17.25" hidden="1" x14ac:dyDescent="0.3">
      <c r="A29" s="67">
        <v>93</v>
      </c>
      <c r="B29" s="67">
        <f>SUMIF(Pedido!$C$49:$C$1024,Lista!C29,Pedido!$D$49:$D$1024)</f>
        <v>0</v>
      </c>
      <c r="C29" s="68" t="s">
        <v>321</v>
      </c>
      <c r="D29" s="69" t="s">
        <v>137</v>
      </c>
      <c r="E29" s="70">
        <f>SUMIF(Pedido!$C$49:$C$1024,Lista!C29,Pedido!$G$49:$G$1024)</f>
        <v>2.7</v>
      </c>
      <c r="F29" s="70">
        <f t="shared" si="0"/>
        <v>0</v>
      </c>
      <c r="H29" s="66">
        <f>VLOOKUP(C29,Pesos!$B$2:$E$531,4,FALSE)</f>
        <v>0</v>
      </c>
    </row>
    <row r="30" spans="1:8" s="66" customFormat="1" ht="17.25" hidden="1" x14ac:dyDescent="0.3">
      <c r="A30" s="67">
        <v>0</v>
      </c>
      <c r="B30" s="67">
        <f>SUMIF(Pedido!$C$49:$C$1024,Lista!C30,Pedido!$D$49:$D$1024)</f>
        <v>0</v>
      </c>
      <c r="C30" s="68" t="s">
        <v>322</v>
      </c>
      <c r="D30" s="69" t="s">
        <v>139</v>
      </c>
      <c r="E30" s="70">
        <f>SUMIF(Pedido!$C$49:$C$1024,Lista!C30,Pedido!$G$49:$G$1024)</f>
        <v>0</v>
      </c>
      <c r="F30" s="70">
        <f t="shared" si="0"/>
        <v>0</v>
      </c>
      <c r="H30" s="66">
        <f>VLOOKUP(C30,Pesos!$B$2:$E$531,4,FALSE)</f>
        <v>0</v>
      </c>
    </row>
    <row r="31" spans="1:8" s="66" customFormat="1" ht="17.25" hidden="1" x14ac:dyDescent="0.3">
      <c r="A31" s="67">
        <v>109</v>
      </c>
      <c r="B31" s="67">
        <f>SUMIF(Pedido!$C$49:$C$1024,Lista!C31,Pedido!$D$49:$D$1024)</f>
        <v>0</v>
      </c>
      <c r="C31" s="68" t="s">
        <v>323</v>
      </c>
      <c r="D31" s="69" t="s">
        <v>137</v>
      </c>
      <c r="E31" s="70">
        <f>SUMIF(Pedido!$C$49:$C$1024,Lista!C31,Pedido!$G$49:$G$1024)</f>
        <v>5</v>
      </c>
      <c r="F31" s="70">
        <f t="shared" si="0"/>
        <v>0</v>
      </c>
      <c r="H31" s="66">
        <f>VLOOKUP(C31,Pesos!$B$2:$E$531,4,FALSE)</f>
        <v>0</v>
      </c>
    </row>
    <row r="32" spans="1:8" s="66" customFormat="1" ht="17.25" hidden="1" x14ac:dyDescent="0.3">
      <c r="A32" s="67">
        <v>116</v>
      </c>
      <c r="B32" s="67">
        <f>SUMIF(Pedido!$C$49:$C$1024,Lista!C32,Pedido!$D$49:$D$1024)</f>
        <v>0</v>
      </c>
      <c r="C32" s="68" t="s">
        <v>324</v>
      </c>
      <c r="D32" s="69" t="s">
        <v>139</v>
      </c>
      <c r="E32" s="70">
        <f>SUMIF(Pedido!$C$49:$C$1024,Lista!C32,Pedido!$G$49:$G$1024)</f>
        <v>3.8</v>
      </c>
      <c r="F32" s="70">
        <f t="shared" si="0"/>
        <v>0</v>
      </c>
      <c r="H32" s="66">
        <f>VLOOKUP(C32,Pesos!$B$2:$E$531,4,FALSE)</f>
        <v>0</v>
      </c>
    </row>
    <row r="33" spans="1:8" s="66" customFormat="1" ht="17.25" hidden="1" x14ac:dyDescent="0.3">
      <c r="A33" s="67">
        <v>123</v>
      </c>
      <c r="B33" s="67">
        <f>SUMIF(Pedido!$C$49:$C$1024,Lista!C33,Pedido!$D$49:$D$1024)</f>
        <v>0</v>
      </c>
      <c r="C33" s="68" t="s">
        <v>325</v>
      </c>
      <c r="D33" s="69" t="s">
        <v>137</v>
      </c>
      <c r="E33" s="70">
        <f>SUMIF(Pedido!$C$49:$C$1024,Lista!C33,Pedido!$G$49:$G$1024)</f>
        <v>7.2</v>
      </c>
      <c r="F33" s="70">
        <f t="shared" si="0"/>
        <v>0</v>
      </c>
      <c r="H33" s="66">
        <f>VLOOKUP(C33,Pesos!$B$2:$E$531,4,FALSE)</f>
        <v>0</v>
      </c>
    </row>
    <row r="34" spans="1:8" s="66" customFormat="1" ht="17.25" hidden="1" x14ac:dyDescent="0.3">
      <c r="A34" s="67">
        <v>0</v>
      </c>
      <c r="B34" s="67">
        <f>SUMIF(Pedido!$C$49:$C$1024,Lista!C34,Pedido!$D$49:$D$1024)</f>
        <v>0</v>
      </c>
      <c r="C34" s="68" t="s">
        <v>326</v>
      </c>
      <c r="D34" s="69" t="s">
        <v>137</v>
      </c>
      <c r="E34" s="70">
        <f>SUMIF(Pedido!$C$49:$C$1024,Lista!C34,Pedido!$G$49:$G$1024)</f>
        <v>0</v>
      </c>
      <c r="F34" s="70">
        <f t="shared" si="0"/>
        <v>0</v>
      </c>
      <c r="H34" s="66">
        <f>VLOOKUP(C34,Pesos!$B$2:$E$531,4,FALSE)</f>
        <v>0</v>
      </c>
    </row>
    <row r="35" spans="1:8" s="66" customFormat="1" ht="17.25" hidden="1" x14ac:dyDescent="0.3">
      <c r="A35" s="67">
        <v>147</v>
      </c>
      <c r="B35" s="67">
        <f>SUMIF(Pedido!$C$49:$C$1024,Lista!C35,Pedido!$D$49:$D$1024)</f>
        <v>0</v>
      </c>
      <c r="C35" s="68" t="s">
        <v>327</v>
      </c>
      <c r="D35" s="69" t="s">
        <v>137</v>
      </c>
      <c r="E35" s="70">
        <f>SUMIF(Pedido!$C$49:$C$1024,Lista!C35,Pedido!$G$49:$G$1024)</f>
        <v>2.9</v>
      </c>
      <c r="F35" s="70">
        <f t="shared" si="0"/>
        <v>0</v>
      </c>
      <c r="H35" s="66">
        <f>VLOOKUP(C35,Pesos!$B$2:$E$531,4,FALSE)</f>
        <v>0</v>
      </c>
    </row>
    <row r="36" spans="1:8" s="66" customFormat="1" ht="17.25" hidden="1" x14ac:dyDescent="0.3">
      <c r="A36" s="67">
        <v>154</v>
      </c>
      <c r="B36" s="67">
        <f>SUMIF(Pedido!$C$49:$C$1024,Lista!C36,Pedido!$D$49:$D$1024)</f>
        <v>0</v>
      </c>
      <c r="C36" s="68" t="s">
        <v>328</v>
      </c>
      <c r="D36" s="69" t="s">
        <v>137</v>
      </c>
      <c r="E36" s="70">
        <f>SUMIF(Pedido!$C$49:$C$1024,Lista!C36,Pedido!$G$49:$G$1024)</f>
        <v>2.65</v>
      </c>
      <c r="F36" s="70">
        <f t="shared" si="0"/>
        <v>0</v>
      </c>
      <c r="H36" s="66">
        <f>VLOOKUP(C36,Pesos!$B$2:$E$531,4,FALSE)</f>
        <v>0</v>
      </c>
    </row>
    <row r="37" spans="1:8" s="66" customFormat="1" ht="17.25" hidden="1" x14ac:dyDescent="0.3">
      <c r="A37" s="67">
        <v>110136</v>
      </c>
      <c r="B37" s="67">
        <f>SUMIF(Pedido!$C$49:$C$1024,Lista!C37,Pedido!$D$49:$D$1024)</f>
        <v>0</v>
      </c>
      <c r="C37" s="68" t="s">
        <v>756</v>
      </c>
      <c r="D37" s="69" t="s">
        <v>137</v>
      </c>
      <c r="E37" s="70">
        <f>SUMIF(Pedido!$C$49:$C$1024,Lista!C37,Pedido!$G$49:$G$1024)</f>
        <v>4.55</v>
      </c>
      <c r="F37" s="70">
        <f t="shared" si="0"/>
        <v>0</v>
      </c>
      <c r="H37" s="66">
        <f>VLOOKUP(C37,Pesos!$B$2:$E$531,4,FALSE)</f>
        <v>0</v>
      </c>
    </row>
    <row r="38" spans="1:8" s="66" customFormat="1" ht="17.25" hidden="1" x14ac:dyDescent="0.3">
      <c r="A38" s="67">
        <v>109222</v>
      </c>
      <c r="B38" s="67">
        <f>SUMIF(Pedido!$C$49:$C$1024,Lista!C38,Pedido!$D$49:$D$1024)</f>
        <v>0</v>
      </c>
      <c r="C38" s="68" t="s">
        <v>734</v>
      </c>
      <c r="D38" s="69" t="s">
        <v>137</v>
      </c>
      <c r="E38" s="70">
        <f>SUMIF(Pedido!$C$49:$C$1024,Lista!C38,Pedido!$G$49:$G$1024)</f>
        <v>3.5</v>
      </c>
      <c r="F38" s="70">
        <f t="shared" si="0"/>
        <v>0</v>
      </c>
      <c r="H38" s="66">
        <f>VLOOKUP(C38,Pesos!$B$2:$E$531,4,FALSE)</f>
        <v>0</v>
      </c>
    </row>
    <row r="39" spans="1:8" s="66" customFormat="1" ht="17.25" hidden="1" x14ac:dyDescent="0.3">
      <c r="A39" s="67">
        <v>105330</v>
      </c>
      <c r="B39" s="67">
        <f>SUMIF(Pedido!$C$49:$C$1024,Lista!C39,Pedido!$D$49:$D$1024)</f>
        <v>0</v>
      </c>
      <c r="C39" s="68" t="s">
        <v>329</v>
      </c>
      <c r="D39" s="69" t="s">
        <v>137</v>
      </c>
      <c r="E39" s="70">
        <f>SUMIF(Pedido!$C$49:$C$1024,Lista!C39,Pedido!$G$49:$G$1024)</f>
        <v>2.7</v>
      </c>
      <c r="F39" s="70">
        <f t="shared" si="0"/>
        <v>0</v>
      </c>
      <c r="H39" s="66">
        <f>VLOOKUP(C39,Pesos!$B$2:$E$531,4,FALSE)</f>
        <v>0</v>
      </c>
    </row>
    <row r="40" spans="1:8" s="66" customFormat="1" ht="17.25" hidden="1" x14ac:dyDescent="0.3">
      <c r="A40" s="67">
        <v>161</v>
      </c>
      <c r="B40" s="67">
        <f>SUMIF(Pedido!$C$49:$C$1024,Lista!C40,Pedido!$D$49:$D$1024)</f>
        <v>0</v>
      </c>
      <c r="C40" s="68" t="s">
        <v>330</v>
      </c>
      <c r="D40" s="69" t="s">
        <v>137</v>
      </c>
      <c r="E40" s="70">
        <f>SUMIF(Pedido!$C$49:$C$1024,Lista!C40,Pedido!$G$49:$G$1024)</f>
        <v>2.5</v>
      </c>
      <c r="F40" s="70">
        <f t="shared" si="0"/>
        <v>0</v>
      </c>
      <c r="H40" s="66">
        <f>VLOOKUP(C40,Pesos!$B$2:$E$531,4,FALSE)</f>
        <v>0</v>
      </c>
    </row>
    <row r="41" spans="1:8" s="66" customFormat="1" ht="17.25" hidden="1" x14ac:dyDescent="0.3">
      <c r="A41" s="67">
        <v>178</v>
      </c>
      <c r="B41" s="67">
        <f>SUMIF(Pedido!$C$49:$C$1024,Lista!C41,Pedido!$D$49:$D$1024)</f>
        <v>0</v>
      </c>
      <c r="C41" s="68" t="s">
        <v>331</v>
      </c>
      <c r="D41" s="69" t="s">
        <v>138</v>
      </c>
      <c r="E41" s="70">
        <f>SUMIF(Pedido!$C$49:$C$1024,Lista!C41,Pedido!$G$49:$G$1024)</f>
        <v>3</v>
      </c>
      <c r="F41" s="70">
        <f t="shared" si="0"/>
        <v>0</v>
      </c>
      <c r="H41" s="66">
        <f>VLOOKUP(C41,Pesos!$B$2:$E$531,4,FALSE)</f>
        <v>0</v>
      </c>
    </row>
    <row r="42" spans="1:8" s="66" customFormat="1" ht="17.25" hidden="1" x14ac:dyDescent="0.3">
      <c r="A42" s="67">
        <v>185</v>
      </c>
      <c r="B42" s="67">
        <f>SUMIF(Pedido!$C$49:$C$1024,Lista!C42,Pedido!$D$49:$D$1024)</f>
        <v>0</v>
      </c>
      <c r="C42" s="68" t="s">
        <v>332</v>
      </c>
      <c r="D42" s="69" t="s">
        <v>137</v>
      </c>
      <c r="E42" s="70">
        <f>SUMIF(Pedido!$C$49:$C$1024,Lista!C42,Pedido!$G$49:$G$1024)</f>
        <v>4.1500000000000004</v>
      </c>
      <c r="F42" s="70">
        <f t="shared" si="0"/>
        <v>0</v>
      </c>
      <c r="H42" s="66">
        <f>VLOOKUP(C42,Pesos!$B$2:$E$531,4,FALSE)</f>
        <v>0</v>
      </c>
    </row>
    <row r="43" spans="1:8" s="66" customFormat="1" ht="17.25" hidden="1" x14ac:dyDescent="0.3">
      <c r="A43" s="67">
        <v>105057</v>
      </c>
      <c r="B43" s="67">
        <f>SUMIF(Pedido!$C$49:$C$1024,Lista!C43,Pedido!$D$49:$D$1024)</f>
        <v>0</v>
      </c>
      <c r="C43" s="68" t="s">
        <v>797</v>
      </c>
      <c r="D43" s="69" t="s">
        <v>137</v>
      </c>
      <c r="E43" s="70">
        <f>SUMIF(Pedido!$C$49:$C$1024,Lista!C43,Pedido!$G$49:$G$1024)</f>
        <v>3.4</v>
      </c>
      <c r="F43" s="70">
        <f t="shared" si="0"/>
        <v>0</v>
      </c>
      <c r="H43" s="66">
        <f>VLOOKUP(C43,Pesos!$B$2:$E$531,4,FALSE)</f>
        <v>0</v>
      </c>
    </row>
    <row r="44" spans="1:8" s="66" customFormat="1" ht="17.25" hidden="1" x14ac:dyDescent="0.3">
      <c r="A44" s="67">
        <v>192</v>
      </c>
      <c r="B44" s="67">
        <f>SUMIF(Pedido!$C$49:$C$1024,Lista!C44,Pedido!$D$49:$D$1024)</f>
        <v>0</v>
      </c>
      <c r="C44" s="68" t="s">
        <v>333</v>
      </c>
      <c r="D44" s="69" t="s">
        <v>138</v>
      </c>
      <c r="E44" s="70">
        <f>SUMIF(Pedido!$C$49:$C$1024,Lista!C44,Pedido!$G$49:$G$1024)</f>
        <v>4.3</v>
      </c>
      <c r="F44" s="70">
        <f t="shared" si="0"/>
        <v>0</v>
      </c>
      <c r="H44" s="66">
        <f>VLOOKUP(C44,Pesos!$B$2:$E$531,4,FALSE)</f>
        <v>0</v>
      </c>
    </row>
    <row r="45" spans="1:8" s="66" customFormat="1" ht="17.25" hidden="1" x14ac:dyDescent="0.3">
      <c r="A45" s="67">
        <v>112055</v>
      </c>
      <c r="B45" s="67">
        <f>SUMIF(Pedido!$C$49:$C$1024,Lista!C45,Pedido!$D$49:$D$1024)</f>
        <v>0</v>
      </c>
      <c r="C45" s="68" t="s">
        <v>1048</v>
      </c>
      <c r="D45" s="69" t="s">
        <v>138</v>
      </c>
      <c r="E45" s="70">
        <f>SUMIF(Pedido!$C$49:$C$1024,Lista!C45,Pedido!$G$49:$G$1024)</f>
        <v>6.1</v>
      </c>
      <c r="F45" s="70">
        <f t="shared" si="0"/>
        <v>0</v>
      </c>
      <c r="H45" s="66">
        <f>VLOOKUP(C45,Pesos!$B$2:$E$531,4,FALSE)</f>
        <v>0</v>
      </c>
    </row>
    <row r="46" spans="1:8" s="66" customFormat="1" ht="17.25" hidden="1" x14ac:dyDescent="0.3">
      <c r="A46" s="67">
        <v>208</v>
      </c>
      <c r="B46" s="67">
        <f>SUMIF(Pedido!$C$49:$C$1024,Lista!C46,Pedido!$D$49:$D$1024)</f>
        <v>0</v>
      </c>
      <c r="C46" s="68" t="s">
        <v>334</v>
      </c>
      <c r="D46" s="69" t="s">
        <v>137</v>
      </c>
      <c r="E46" s="70">
        <f>SUMIF(Pedido!$C$49:$C$1024,Lista!C46,Pedido!$G$49:$G$1024)</f>
        <v>4.7</v>
      </c>
      <c r="F46" s="70">
        <f t="shared" si="0"/>
        <v>0</v>
      </c>
      <c r="H46" s="66">
        <f>VLOOKUP(C46,Pesos!$B$2:$E$531,4,FALSE)</f>
        <v>0</v>
      </c>
    </row>
    <row r="47" spans="1:8" s="66" customFormat="1" ht="17.25" hidden="1" x14ac:dyDescent="0.3">
      <c r="A47" s="67">
        <v>105651</v>
      </c>
      <c r="B47" s="67">
        <f>SUMIF(Pedido!$C$49:$C$1024,Lista!C47,Pedido!$D$49:$D$1024)</f>
        <v>0</v>
      </c>
      <c r="C47" s="68" t="s">
        <v>718</v>
      </c>
      <c r="D47" s="69" t="s">
        <v>140</v>
      </c>
      <c r="E47" s="70">
        <f>SUMIF(Pedido!$C$49:$C$1024,Lista!C47,Pedido!$G$49:$G$1024)</f>
        <v>5.2</v>
      </c>
      <c r="F47" s="70">
        <f t="shared" si="0"/>
        <v>0</v>
      </c>
      <c r="H47" s="66">
        <f>VLOOKUP(C47,Pesos!$B$2:$E$531,4,FALSE)</f>
        <v>0</v>
      </c>
    </row>
    <row r="48" spans="1:8" s="66" customFormat="1" ht="17.25" hidden="1" x14ac:dyDescent="0.3">
      <c r="A48" s="67">
        <v>215</v>
      </c>
      <c r="B48" s="67">
        <f>SUMIF(Pedido!$C$49:$C$1024,Lista!C48,Pedido!$D$49:$D$1024)</f>
        <v>0</v>
      </c>
      <c r="C48" s="68" t="s">
        <v>335</v>
      </c>
      <c r="D48" s="69" t="s">
        <v>141</v>
      </c>
      <c r="E48" s="70">
        <f>SUMIF(Pedido!$C$49:$C$1024,Lista!C48,Pedido!$G$49:$G$1024)</f>
        <v>3</v>
      </c>
      <c r="F48" s="70">
        <f t="shared" si="0"/>
        <v>0</v>
      </c>
      <c r="H48" s="66">
        <f>VLOOKUP(C48,Pesos!$B$2:$E$531,4,FALSE)</f>
        <v>0</v>
      </c>
    </row>
    <row r="49" spans="1:8" s="66" customFormat="1" ht="17.25" hidden="1" x14ac:dyDescent="0.3">
      <c r="A49" s="67">
        <v>105354</v>
      </c>
      <c r="B49" s="67">
        <f>SUMIF(Pedido!$C$49:$C$1024,Lista!C49,Pedido!$D$49:$D$1024)</f>
        <v>0</v>
      </c>
      <c r="C49" s="68" t="s">
        <v>336</v>
      </c>
      <c r="D49" s="69" t="s">
        <v>137</v>
      </c>
      <c r="E49" s="70">
        <f>SUMIF(Pedido!$C$49:$C$1024,Lista!C49,Pedido!$G$49:$G$1024)</f>
        <v>3</v>
      </c>
      <c r="F49" s="70">
        <f t="shared" si="0"/>
        <v>0</v>
      </c>
      <c r="H49" s="66">
        <f>VLOOKUP(C49,Pesos!$B$2:$E$531,4,FALSE)</f>
        <v>0</v>
      </c>
    </row>
    <row r="50" spans="1:8" s="66" customFormat="1" ht="17.25" hidden="1" x14ac:dyDescent="0.3">
      <c r="A50" s="67">
        <v>222</v>
      </c>
      <c r="B50" s="67">
        <f>SUMIF(Pedido!$C$49:$C$1024,Lista!C50,Pedido!$D$49:$D$1024)</f>
        <v>0</v>
      </c>
      <c r="C50" s="68" t="s">
        <v>337</v>
      </c>
      <c r="D50" s="69" t="s">
        <v>137</v>
      </c>
      <c r="E50" s="70">
        <f>SUMIF(Pedido!$C$49:$C$1024,Lista!C50,Pedido!$G$49:$G$1024)</f>
        <v>6.4</v>
      </c>
      <c r="F50" s="70">
        <f t="shared" si="0"/>
        <v>0</v>
      </c>
      <c r="H50" s="66">
        <f>VLOOKUP(C50,Pesos!$B$2:$E$531,4,FALSE)</f>
        <v>0</v>
      </c>
    </row>
    <row r="51" spans="1:8" s="66" customFormat="1" ht="17.25" hidden="1" x14ac:dyDescent="0.3">
      <c r="A51" s="67">
        <v>239</v>
      </c>
      <c r="B51" s="67">
        <f>SUMIF(Pedido!$C$49:$C$1024,Lista!C51,Pedido!$D$49:$D$1024)</f>
        <v>0</v>
      </c>
      <c r="C51" s="68" t="s">
        <v>338</v>
      </c>
      <c r="D51" s="69" t="s">
        <v>142</v>
      </c>
      <c r="E51" s="70">
        <f>SUMIF(Pedido!$C$49:$C$1024,Lista!C51,Pedido!$G$49:$G$1024)</f>
        <v>3.75</v>
      </c>
      <c r="F51" s="70">
        <f t="shared" si="0"/>
        <v>0</v>
      </c>
      <c r="H51" s="66">
        <f>VLOOKUP(C51,Pesos!$B$2:$E$531,4,FALSE)</f>
        <v>0</v>
      </c>
    </row>
    <row r="52" spans="1:8" s="66" customFormat="1" ht="17.25" hidden="1" x14ac:dyDescent="0.3">
      <c r="A52" s="67">
        <v>246</v>
      </c>
      <c r="B52" s="67">
        <f>SUMIF(Pedido!$C$49:$C$1024,Lista!C52,Pedido!$D$49:$D$1024)</f>
        <v>0</v>
      </c>
      <c r="C52" s="68" t="s">
        <v>339</v>
      </c>
      <c r="D52" s="69" t="s">
        <v>137</v>
      </c>
      <c r="E52" s="70">
        <f>SUMIF(Pedido!$C$49:$C$1024,Lista!C52,Pedido!$G$49:$G$1024)</f>
        <v>2.4</v>
      </c>
      <c r="F52" s="70">
        <f t="shared" si="0"/>
        <v>0</v>
      </c>
      <c r="H52" s="66">
        <f>VLOOKUP(C52,Pesos!$B$2:$E$531,4,FALSE)</f>
        <v>0</v>
      </c>
    </row>
    <row r="53" spans="1:8" s="66" customFormat="1" ht="17.25" hidden="1" x14ac:dyDescent="0.3">
      <c r="A53" s="67">
        <v>253</v>
      </c>
      <c r="B53" s="67">
        <f>SUMIF(Pedido!$C$49:$C$1024,Lista!C53,Pedido!$D$49:$D$1024)</f>
        <v>0</v>
      </c>
      <c r="C53" s="68" t="s">
        <v>340</v>
      </c>
      <c r="D53" s="69" t="s">
        <v>137</v>
      </c>
      <c r="E53" s="70">
        <f>SUMIF(Pedido!$C$49:$C$1024,Lista!C53,Pedido!$G$49:$G$1024)</f>
        <v>3</v>
      </c>
      <c r="F53" s="70">
        <f t="shared" si="0"/>
        <v>0</v>
      </c>
      <c r="H53" s="66">
        <f>VLOOKUP(C53,Pesos!$B$2:$E$531,4,FALSE)</f>
        <v>0</v>
      </c>
    </row>
    <row r="54" spans="1:8" s="66" customFormat="1" ht="17.25" hidden="1" x14ac:dyDescent="0.3">
      <c r="A54" s="67">
        <v>260</v>
      </c>
      <c r="B54" s="67">
        <f>SUMIF(Pedido!$C$49:$C$1024,Lista!C54,Pedido!$D$49:$D$1024)</f>
        <v>0</v>
      </c>
      <c r="C54" s="68" t="s">
        <v>341</v>
      </c>
      <c r="D54" s="69" t="s">
        <v>137</v>
      </c>
      <c r="E54" s="70">
        <f>SUMIF(Pedido!$C$49:$C$1024,Lista!C54,Pedido!$G$49:$G$1024)</f>
        <v>6.1</v>
      </c>
      <c r="F54" s="70">
        <f t="shared" si="0"/>
        <v>0</v>
      </c>
      <c r="H54" s="66">
        <f>VLOOKUP(C54,Pesos!$B$2:$E$531,4,FALSE)</f>
        <v>0</v>
      </c>
    </row>
    <row r="55" spans="1:8" s="66" customFormat="1" ht="17.25" hidden="1" x14ac:dyDescent="0.3">
      <c r="A55" s="67">
        <v>277</v>
      </c>
      <c r="B55" s="67">
        <f>SUMIF(Pedido!$C$49:$C$1024,Lista!C55,Pedido!$D$49:$D$1024)</f>
        <v>0</v>
      </c>
      <c r="C55" s="68" t="s">
        <v>342</v>
      </c>
      <c r="D55" s="69" t="s">
        <v>137</v>
      </c>
      <c r="E55" s="70">
        <f>SUMIF(Pedido!$C$49:$C$1024,Lista!C55,Pedido!$G$49:$G$1024)</f>
        <v>2.9</v>
      </c>
      <c r="F55" s="70">
        <f t="shared" si="0"/>
        <v>0</v>
      </c>
      <c r="H55" s="66">
        <f>VLOOKUP(C55,Pesos!$B$2:$E$531,4,FALSE)</f>
        <v>0</v>
      </c>
    </row>
    <row r="56" spans="1:8" s="66" customFormat="1" ht="17.25" hidden="1" x14ac:dyDescent="0.3">
      <c r="A56" s="67">
        <v>110273</v>
      </c>
      <c r="B56" s="67">
        <f>SUMIF(Pedido!$C$49:$C$1024,Lista!C56,Pedido!$D$49:$D$1024)</f>
        <v>0</v>
      </c>
      <c r="C56" s="68" t="s">
        <v>773</v>
      </c>
      <c r="D56" s="69" t="s">
        <v>139</v>
      </c>
      <c r="E56" s="70">
        <f>SUMIF(Pedido!$C$49:$C$1024,Lista!C56,Pedido!$G$49:$G$1024)</f>
        <v>16.25</v>
      </c>
      <c r="F56" s="70">
        <f t="shared" si="0"/>
        <v>0</v>
      </c>
      <c r="H56" s="66">
        <f>VLOOKUP(C56,Pesos!$B$2:$E$531,4,FALSE)</f>
        <v>0</v>
      </c>
    </row>
    <row r="57" spans="1:8" s="66" customFormat="1" ht="17.25" hidden="1" x14ac:dyDescent="0.3">
      <c r="A57" s="67">
        <v>307</v>
      </c>
      <c r="B57" s="67">
        <f>SUMIF(Pedido!$C$49:$C$1024,Lista!C57,Pedido!$D$49:$D$1024)</f>
        <v>0</v>
      </c>
      <c r="C57" s="68" t="s">
        <v>343</v>
      </c>
      <c r="D57" s="69" t="s">
        <v>137</v>
      </c>
      <c r="E57" s="70">
        <f>SUMIF(Pedido!$C$49:$C$1024,Lista!C57,Pedido!$G$49:$G$1024)</f>
        <v>2.6</v>
      </c>
      <c r="F57" s="70">
        <f t="shared" si="0"/>
        <v>0</v>
      </c>
      <c r="H57" s="66">
        <f>VLOOKUP(C57,Pesos!$B$2:$E$531,4,FALSE)</f>
        <v>0</v>
      </c>
    </row>
    <row r="58" spans="1:8" s="66" customFormat="1" ht="17.25" hidden="1" x14ac:dyDescent="0.3">
      <c r="A58" s="67">
        <v>314</v>
      </c>
      <c r="B58" s="67">
        <f>SUMIF(Pedido!$C$49:$C$1024,Lista!C58,Pedido!$D$49:$D$1024)</f>
        <v>0</v>
      </c>
      <c r="C58" s="68" t="s">
        <v>344</v>
      </c>
      <c r="D58" s="69" t="s">
        <v>138</v>
      </c>
      <c r="E58" s="70">
        <f>SUMIF(Pedido!$C$49:$C$1024,Lista!C58,Pedido!$G$49:$G$1024)</f>
        <v>3.2</v>
      </c>
      <c r="F58" s="70">
        <f t="shared" si="0"/>
        <v>0</v>
      </c>
      <c r="H58" s="66">
        <f>VLOOKUP(C58,Pesos!$B$2:$E$531,4,FALSE)</f>
        <v>0</v>
      </c>
    </row>
    <row r="59" spans="1:8" s="66" customFormat="1" ht="17.25" hidden="1" x14ac:dyDescent="0.3">
      <c r="A59" s="67">
        <v>321</v>
      </c>
      <c r="B59" s="67">
        <f>SUMIF(Pedido!$C$49:$C$1024,Lista!C59,Pedido!$D$49:$D$1024)</f>
        <v>0</v>
      </c>
      <c r="C59" s="68" t="s">
        <v>345</v>
      </c>
      <c r="D59" s="69" t="s">
        <v>137</v>
      </c>
      <c r="E59" s="70">
        <f>SUMIF(Pedido!$C$49:$C$1024,Lista!C59,Pedido!$G$49:$G$1024)</f>
        <v>16</v>
      </c>
      <c r="F59" s="70">
        <f t="shared" si="0"/>
        <v>0</v>
      </c>
      <c r="H59" s="66">
        <f>VLOOKUP(C59,Pesos!$B$2:$E$531,4,FALSE)</f>
        <v>0</v>
      </c>
    </row>
    <row r="60" spans="1:8" s="66" customFormat="1" ht="17.25" hidden="1" x14ac:dyDescent="0.3">
      <c r="A60" s="67">
        <v>338</v>
      </c>
      <c r="B60" s="67">
        <f>SUMIF(Pedido!$C$49:$C$1024,Lista!C60,Pedido!$D$49:$D$1024)</f>
        <v>0</v>
      </c>
      <c r="C60" s="68" t="s">
        <v>346</v>
      </c>
      <c r="D60" s="69" t="s">
        <v>138</v>
      </c>
      <c r="E60" s="70">
        <f>SUMIF(Pedido!$C$49:$C$1024,Lista!C60,Pedido!$G$49:$G$1024)</f>
        <v>6.9</v>
      </c>
      <c r="F60" s="70">
        <f t="shared" si="0"/>
        <v>0</v>
      </c>
      <c r="H60" s="66">
        <f>VLOOKUP(C60,Pesos!$B$2:$E$531,4,FALSE)</f>
        <v>0</v>
      </c>
    </row>
    <row r="61" spans="1:8" s="66" customFormat="1" ht="17.25" hidden="1" x14ac:dyDescent="0.3">
      <c r="A61" s="67">
        <v>106641</v>
      </c>
      <c r="B61" s="67">
        <f>SUMIF(Pedido!$C$49:$C$1024,Lista!C61,Pedido!$D$49:$D$1024)</f>
        <v>0</v>
      </c>
      <c r="C61" s="68" t="s">
        <v>347</v>
      </c>
      <c r="D61" s="69" t="s">
        <v>138</v>
      </c>
      <c r="E61" s="70">
        <f>SUMIF(Pedido!$C$49:$C$1024,Lista!C61,Pedido!$G$49:$G$1024)</f>
        <v>6.75</v>
      </c>
      <c r="F61" s="70">
        <f t="shared" si="0"/>
        <v>0</v>
      </c>
      <c r="H61" s="66">
        <f>VLOOKUP(C61,Pesos!$B$2:$E$531,4,FALSE)</f>
        <v>0</v>
      </c>
    </row>
    <row r="62" spans="1:8" s="66" customFormat="1" ht="17.25" hidden="1" x14ac:dyDescent="0.3">
      <c r="A62" s="67">
        <v>369</v>
      </c>
      <c r="B62" s="67">
        <f>SUMIF(Pedido!$C$49:$C$1024,Lista!C62,Pedido!$D$49:$D$1024)</f>
        <v>0</v>
      </c>
      <c r="C62" s="68" t="s">
        <v>348</v>
      </c>
      <c r="D62" s="69" t="s">
        <v>138</v>
      </c>
      <c r="E62" s="70">
        <f>SUMIF(Pedido!$C$49:$C$1024,Lista!C62,Pedido!$G$49:$G$1024)</f>
        <v>4.45</v>
      </c>
      <c r="F62" s="70">
        <f t="shared" si="0"/>
        <v>0</v>
      </c>
      <c r="H62" s="66">
        <f>VLOOKUP(C62,Pesos!$B$2:$E$531,4,FALSE)</f>
        <v>0</v>
      </c>
    </row>
    <row r="63" spans="1:8" s="66" customFormat="1" ht="17.25" hidden="1" x14ac:dyDescent="0.3">
      <c r="A63" s="67">
        <v>105927</v>
      </c>
      <c r="B63" s="67">
        <f>SUMIF(Pedido!$C$49:$C$1024,Lista!C63,Pedido!$D$49:$D$1024)</f>
        <v>0</v>
      </c>
      <c r="C63" s="68" t="s">
        <v>349</v>
      </c>
      <c r="D63" s="69" t="s">
        <v>138</v>
      </c>
      <c r="E63" s="70">
        <f>SUMIF(Pedido!$C$49:$C$1024,Lista!C63,Pedido!$G$49:$G$1024)</f>
        <v>3.9</v>
      </c>
      <c r="F63" s="70">
        <f t="shared" si="0"/>
        <v>0</v>
      </c>
      <c r="H63" s="66">
        <f>VLOOKUP(C63,Pesos!$B$2:$E$531,4,FALSE)</f>
        <v>0</v>
      </c>
    </row>
    <row r="64" spans="1:8" s="66" customFormat="1" ht="17.25" hidden="1" x14ac:dyDescent="0.3">
      <c r="A64" s="67">
        <v>352</v>
      </c>
      <c r="B64" s="67">
        <f>SUMIF(Pedido!$C$49:$C$1024,Lista!C64,Pedido!$D$49:$D$1024)</f>
        <v>0</v>
      </c>
      <c r="C64" s="68" t="s">
        <v>350</v>
      </c>
      <c r="D64" s="69" t="s">
        <v>137</v>
      </c>
      <c r="E64" s="70">
        <f>SUMIF(Pedido!$C$49:$C$1024,Lista!C64,Pedido!$G$49:$G$1024)</f>
        <v>4.8</v>
      </c>
      <c r="F64" s="70">
        <f t="shared" si="0"/>
        <v>0</v>
      </c>
      <c r="H64" s="66">
        <f>VLOOKUP(C64,Pesos!$B$2:$E$531,4,FALSE)</f>
        <v>0</v>
      </c>
    </row>
    <row r="65" spans="1:8" s="66" customFormat="1" ht="17.25" hidden="1" x14ac:dyDescent="0.3">
      <c r="A65" s="67">
        <v>105866</v>
      </c>
      <c r="B65" s="67">
        <f>SUMIF(Pedido!$C$49:$C$1024,Lista!C65,Pedido!$D$49:$D$1024)</f>
        <v>0</v>
      </c>
      <c r="C65" s="68" t="s">
        <v>351</v>
      </c>
      <c r="D65" s="69" t="s">
        <v>137</v>
      </c>
      <c r="E65" s="70">
        <f>SUMIF(Pedido!$C$49:$C$1024,Lista!C65,Pedido!$G$49:$G$1024)</f>
        <v>4.5999999999999996</v>
      </c>
      <c r="F65" s="70">
        <f t="shared" si="0"/>
        <v>0</v>
      </c>
      <c r="H65" s="66">
        <f>VLOOKUP(C65,Pesos!$B$2:$E$531,4,FALSE)</f>
        <v>0</v>
      </c>
    </row>
    <row r="66" spans="1:8" s="66" customFormat="1" ht="17.25" hidden="1" x14ac:dyDescent="0.3">
      <c r="A66" s="67">
        <v>105880</v>
      </c>
      <c r="B66" s="67">
        <f>SUMIF(Pedido!$C$49:$C$1024,Lista!C66,Pedido!$D$49:$D$1024)</f>
        <v>0</v>
      </c>
      <c r="C66" s="68" t="s">
        <v>352</v>
      </c>
      <c r="D66" s="69" t="s">
        <v>137</v>
      </c>
      <c r="E66" s="70">
        <f>SUMIF(Pedido!$C$49:$C$1024,Lista!C66,Pedido!$G$49:$G$1024)</f>
        <v>4.5999999999999996</v>
      </c>
      <c r="F66" s="70">
        <f t="shared" si="0"/>
        <v>0</v>
      </c>
      <c r="H66" s="66">
        <f>VLOOKUP(C66,Pesos!$B$2:$E$531,4,FALSE)</f>
        <v>0</v>
      </c>
    </row>
    <row r="67" spans="1:8" s="66" customFormat="1" ht="17.25" hidden="1" x14ac:dyDescent="0.3">
      <c r="A67" s="67">
        <v>105279</v>
      </c>
      <c r="B67" s="67">
        <f>SUMIF(Pedido!$C$49:$C$1024,Lista!C67,Pedido!$D$49:$D$1024)</f>
        <v>0</v>
      </c>
      <c r="C67" s="68" t="s">
        <v>353</v>
      </c>
      <c r="D67" s="69" t="s">
        <v>137</v>
      </c>
      <c r="E67" s="70">
        <f>SUMIF(Pedido!$C$49:$C$1024,Lista!C67,Pedido!$G$49:$G$1024)</f>
        <v>5</v>
      </c>
      <c r="F67" s="70">
        <f t="shared" si="0"/>
        <v>0</v>
      </c>
      <c r="H67" s="66">
        <f>VLOOKUP(C67,Pesos!$B$2:$E$531,4,FALSE)</f>
        <v>0</v>
      </c>
    </row>
    <row r="68" spans="1:8" s="66" customFormat="1" ht="17.25" hidden="1" x14ac:dyDescent="0.3">
      <c r="A68" s="67">
        <v>376</v>
      </c>
      <c r="B68" s="67">
        <f>SUMIF(Pedido!$C$49:$C$1024,Lista!C68,Pedido!$D$49:$D$1024)</f>
        <v>0</v>
      </c>
      <c r="C68" s="68" t="s">
        <v>354</v>
      </c>
      <c r="D68" s="69" t="s">
        <v>137</v>
      </c>
      <c r="E68" s="70">
        <f>SUMIF(Pedido!$C$49:$C$1024,Lista!C68,Pedido!$G$49:$G$1024)</f>
        <v>5</v>
      </c>
      <c r="F68" s="70">
        <f t="shared" si="0"/>
        <v>0</v>
      </c>
      <c r="H68" s="66">
        <f>VLOOKUP(C68,Pesos!$B$2:$E$531,4,FALSE)</f>
        <v>0</v>
      </c>
    </row>
    <row r="69" spans="1:8" s="66" customFormat="1" ht="17.25" hidden="1" x14ac:dyDescent="0.3">
      <c r="A69" s="67">
        <v>390</v>
      </c>
      <c r="B69" s="67">
        <f>SUMIF(Pedido!$C$49:$C$1024,Lista!C69,Pedido!$D$49:$D$1024)</f>
        <v>0</v>
      </c>
      <c r="C69" s="68" t="s">
        <v>355</v>
      </c>
      <c r="D69" s="69" t="s">
        <v>143</v>
      </c>
      <c r="E69" s="70">
        <f>SUMIF(Pedido!$C$49:$C$1024,Lista!C69,Pedido!$G$49:$G$1024)</f>
        <v>5</v>
      </c>
      <c r="F69" s="70">
        <f t="shared" si="0"/>
        <v>0</v>
      </c>
      <c r="H69" s="66">
        <f>VLOOKUP(C69,Pesos!$B$2:$E$531,4,FALSE)</f>
        <v>0</v>
      </c>
    </row>
    <row r="70" spans="1:8" s="66" customFormat="1" ht="17.25" hidden="1" x14ac:dyDescent="0.3">
      <c r="A70" s="67">
        <v>406</v>
      </c>
      <c r="B70" s="67">
        <f>SUMIF(Pedido!$C$49:$C$1024,Lista!C70,Pedido!$D$49:$D$1024)</f>
        <v>0</v>
      </c>
      <c r="C70" s="68" t="s">
        <v>356</v>
      </c>
      <c r="D70" s="69" t="s">
        <v>137</v>
      </c>
      <c r="E70" s="70">
        <f>SUMIF(Pedido!$C$49:$C$1024,Lista!C70,Pedido!$G$49:$G$1024)</f>
        <v>3.9</v>
      </c>
      <c r="F70" s="70">
        <f t="shared" si="0"/>
        <v>0</v>
      </c>
      <c r="H70" s="66">
        <f>VLOOKUP(C70,Pesos!$B$2:$E$531,4,FALSE)</f>
        <v>0</v>
      </c>
    </row>
    <row r="71" spans="1:8" s="66" customFormat="1" ht="17.25" hidden="1" x14ac:dyDescent="0.3">
      <c r="A71" s="67">
        <v>413</v>
      </c>
      <c r="B71" s="67">
        <f>SUMIF(Pedido!$C$49:$C$1024,Lista!C71,Pedido!$D$49:$D$1024)</f>
        <v>0</v>
      </c>
      <c r="C71" s="68" t="s">
        <v>357</v>
      </c>
      <c r="D71" s="69" t="s">
        <v>139</v>
      </c>
      <c r="E71" s="70">
        <f>SUMIF(Pedido!$C$49:$C$1024,Lista!C71,Pedido!$G$49:$G$1024)</f>
        <v>3.1</v>
      </c>
      <c r="F71" s="70">
        <f t="shared" si="0"/>
        <v>0</v>
      </c>
      <c r="H71" s="66">
        <f>VLOOKUP(C71,Pesos!$B$2:$E$531,4,FALSE)</f>
        <v>0</v>
      </c>
    </row>
    <row r="72" spans="1:8" s="66" customFormat="1" ht="17.25" hidden="1" x14ac:dyDescent="0.3">
      <c r="A72" s="67">
        <v>109772</v>
      </c>
      <c r="B72" s="67">
        <f>SUMIF(Pedido!$C$49:$C$1024,Lista!C72,Pedido!$D$49:$D$1024)</f>
        <v>0</v>
      </c>
      <c r="C72" s="68" t="s">
        <v>751</v>
      </c>
      <c r="D72" s="69" t="s">
        <v>137</v>
      </c>
      <c r="E72" s="70">
        <f>SUMIF(Pedido!$C$49:$C$1024,Lista!C72,Pedido!$G$49:$G$1024)</f>
        <v>3.1</v>
      </c>
      <c r="F72" s="70">
        <f t="shared" si="0"/>
        <v>0</v>
      </c>
      <c r="H72" s="66">
        <f>VLOOKUP(C72,Pesos!$B$2:$E$531,4,FALSE)</f>
        <v>0</v>
      </c>
    </row>
    <row r="73" spans="1:8" s="66" customFormat="1" ht="17.25" hidden="1" x14ac:dyDescent="0.3">
      <c r="A73" s="67">
        <v>437</v>
      </c>
      <c r="B73" s="67">
        <f>SUMIF(Pedido!$C$49:$C$1024,Lista!C73,Pedido!$D$49:$D$1024)</f>
        <v>0</v>
      </c>
      <c r="C73" s="68" t="s">
        <v>625</v>
      </c>
      <c r="D73" s="69" t="s">
        <v>137</v>
      </c>
      <c r="E73" s="70">
        <f>SUMIF(Pedido!$C$49:$C$1024,Lista!C73,Pedido!$G$49:$G$1024)</f>
        <v>3.6</v>
      </c>
      <c r="F73" s="70">
        <f t="shared" si="0"/>
        <v>0</v>
      </c>
      <c r="H73" s="66">
        <f>VLOOKUP(C73,Pesos!$B$2:$E$531,4,FALSE)</f>
        <v>0</v>
      </c>
    </row>
    <row r="74" spans="1:8" s="66" customFormat="1" ht="17.25" hidden="1" x14ac:dyDescent="0.3">
      <c r="A74" s="67">
        <v>451</v>
      </c>
      <c r="B74" s="67">
        <f>SUMIF(Pedido!$C$49:$C$1024,Lista!C74,Pedido!$D$49:$D$1024)</f>
        <v>0</v>
      </c>
      <c r="C74" s="68" t="s">
        <v>358</v>
      </c>
      <c r="D74" s="69" t="s">
        <v>138</v>
      </c>
      <c r="E74" s="70">
        <f>SUMIF(Pedido!$C$49:$C$1024,Lista!C74,Pedido!$G$49:$G$1024)</f>
        <v>3</v>
      </c>
      <c r="F74" s="70">
        <f t="shared" si="0"/>
        <v>0</v>
      </c>
      <c r="H74" s="66">
        <f>VLOOKUP(C74,Pesos!$B$2:$E$531,4,FALSE)</f>
        <v>0</v>
      </c>
    </row>
    <row r="75" spans="1:8" s="66" customFormat="1" ht="17.25" hidden="1" x14ac:dyDescent="0.3">
      <c r="A75" s="67">
        <v>104791</v>
      </c>
      <c r="B75" s="67">
        <f>SUMIF(Pedido!$C$49:$C$1024,Lista!C75,Pedido!$D$49:$D$1024)</f>
        <v>0</v>
      </c>
      <c r="C75" s="68" t="s">
        <v>359</v>
      </c>
      <c r="D75" s="69" t="s">
        <v>137</v>
      </c>
      <c r="E75" s="70">
        <f>SUMIF(Pedido!$C$49:$C$1024,Lista!C75,Pedido!$G$49:$G$1024)</f>
        <v>2.8</v>
      </c>
      <c r="F75" s="70">
        <f t="shared" si="0"/>
        <v>0</v>
      </c>
      <c r="H75" s="66">
        <f>VLOOKUP(C75,Pesos!$B$2:$E$531,4,FALSE)</f>
        <v>0</v>
      </c>
    </row>
    <row r="76" spans="1:8" s="66" customFormat="1" ht="17.25" hidden="1" x14ac:dyDescent="0.3">
      <c r="A76" s="67">
        <v>5470</v>
      </c>
      <c r="B76" s="67">
        <f>SUMIF(Pedido!$C$49:$C$1024,Lista!C76,Pedido!$D$49:$D$1024)</f>
        <v>0</v>
      </c>
      <c r="C76" s="68" t="s">
        <v>759</v>
      </c>
      <c r="D76" s="69" t="s">
        <v>137</v>
      </c>
      <c r="E76" s="70">
        <f>SUMIF(Pedido!$C$49:$C$1024,Lista!C76,Pedido!$G$49:$G$1024)</f>
        <v>3.3</v>
      </c>
      <c r="F76" s="70">
        <f t="shared" si="0"/>
        <v>0</v>
      </c>
      <c r="H76" s="66">
        <f>VLOOKUP(C76,Pesos!$B$2:$E$531,4,FALSE)</f>
        <v>0</v>
      </c>
    </row>
    <row r="77" spans="1:8" s="66" customFormat="1" ht="17.25" hidden="1" x14ac:dyDescent="0.3">
      <c r="A77" s="67">
        <v>110150</v>
      </c>
      <c r="B77" s="67">
        <f>SUMIF(Pedido!$C$49:$C$1024,Lista!C77,Pedido!$D$49:$D$1024)</f>
        <v>0</v>
      </c>
      <c r="C77" s="68" t="s">
        <v>757</v>
      </c>
      <c r="D77" s="69" t="s">
        <v>137</v>
      </c>
      <c r="E77" s="70">
        <f>SUMIF(Pedido!$C$49:$C$1024,Lista!C77,Pedido!$G$49:$G$1024)</f>
        <v>3.7</v>
      </c>
      <c r="F77" s="70">
        <f t="shared" si="0"/>
        <v>0</v>
      </c>
      <c r="H77" s="66">
        <f>VLOOKUP(C77,Pesos!$B$2:$E$531,4,FALSE)</f>
        <v>0</v>
      </c>
    </row>
    <row r="78" spans="1:8" s="66" customFormat="1" ht="17.25" hidden="1" x14ac:dyDescent="0.3">
      <c r="A78" s="67">
        <v>482</v>
      </c>
      <c r="B78" s="67">
        <f>SUMIF(Pedido!$C$49:$C$1024,Lista!C78,Pedido!$D$49:$D$1024)</f>
        <v>0</v>
      </c>
      <c r="C78" s="68" t="s">
        <v>360</v>
      </c>
      <c r="D78" s="69" t="s">
        <v>137</v>
      </c>
      <c r="E78" s="70">
        <f>SUMIF(Pedido!$C$49:$C$1024,Lista!C78,Pedido!$G$49:$G$1024)</f>
        <v>4.7</v>
      </c>
      <c r="F78" s="70">
        <f t="shared" si="0"/>
        <v>0</v>
      </c>
      <c r="H78" s="66">
        <f>VLOOKUP(C78,Pesos!$B$2:$E$531,4,FALSE)</f>
        <v>0</v>
      </c>
    </row>
    <row r="79" spans="1:8" s="66" customFormat="1" ht="17.25" hidden="1" x14ac:dyDescent="0.3">
      <c r="A79" s="67">
        <v>105835</v>
      </c>
      <c r="B79" s="67">
        <f>SUMIF(Pedido!$C$49:$C$1024,Lista!C79,Pedido!$D$49:$D$1024)</f>
        <v>0</v>
      </c>
      <c r="C79" s="68" t="s">
        <v>361</v>
      </c>
      <c r="D79" s="69" t="s">
        <v>137</v>
      </c>
      <c r="E79" s="70">
        <f>SUMIF(Pedido!$C$49:$C$1024,Lista!C79,Pedido!$G$49:$G$1024)</f>
        <v>5.15</v>
      </c>
      <c r="F79" s="70">
        <f t="shared" si="0"/>
        <v>0</v>
      </c>
      <c r="H79" s="66">
        <f>VLOOKUP(C79,Pesos!$B$2:$E$531,4,FALSE)</f>
        <v>0</v>
      </c>
    </row>
    <row r="80" spans="1:8" s="66" customFormat="1" ht="17.25" hidden="1" x14ac:dyDescent="0.3">
      <c r="A80" s="67">
        <v>499</v>
      </c>
      <c r="B80" s="67">
        <f>SUMIF(Pedido!$C$49:$C$1024,Lista!C80,Pedido!$D$49:$D$1024)</f>
        <v>0</v>
      </c>
      <c r="C80" s="68" t="s">
        <v>362</v>
      </c>
      <c r="D80" s="69" t="s">
        <v>137</v>
      </c>
      <c r="E80" s="70">
        <f>SUMIF(Pedido!$C$49:$C$1024,Lista!C80,Pedido!$G$49:$G$1024)</f>
        <v>7.5</v>
      </c>
      <c r="F80" s="70">
        <f t="shared" si="0"/>
        <v>0</v>
      </c>
      <c r="H80" s="66">
        <f>VLOOKUP(C80,Pesos!$B$2:$E$531,4,FALSE)</f>
        <v>0</v>
      </c>
    </row>
    <row r="81" spans="1:8" s="66" customFormat="1" ht="17.25" hidden="1" x14ac:dyDescent="0.3">
      <c r="A81" s="67">
        <v>104814</v>
      </c>
      <c r="B81" s="67">
        <f>SUMIF(Pedido!$C$49:$C$1024,Lista!C81,Pedido!$D$49:$D$1024)</f>
        <v>0</v>
      </c>
      <c r="C81" s="68" t="s">
        <v>363</v>
      </c>
      <c r="D81" s="69" t="s">
        <v>137</v>
      </c>
      <c r="E81" s="70">
        <f>SUMIF(Pedido!$C$49:$C$1024,Lista!C81,Pedido!$G$49:$G$1024)</f>
        <v>3.1</v>
      </c>
      <c r="F81" s="70">
        <f t="shared" si="0"/>
        <v>0</v>
      </c>
      <c r="H81" s="66">
        <f>VLOOKUP(C81,Pesos!$B$2:$E$531,4,FALSE)</f>
        <v>0</v>
      </c>
    </row>
    <row r="82" spans="1:8" s="66" customFormat="1" ht="17.25" hidden="1" x14ac:dyDescent="0.3">
      <c r="A82" s="67">
        <v>104838</v>
      </c>
      <c r="B82" s="67">
        <f>SUMIF(Pedido!$C$49:$C$1024,Lista!C82,Pedido!$D$49:$D$1024)</f>
        <v>0</v>
      </c>
      <c r="C82" s="68" t="s">
        <v>364</v>
      </c>
      <c r="D82" s="69" t="s">
        <v>137</v>
      </c>
      <c r="E82" s="70">
        <f>SUMIF(Pedido!$C$49:$C$1024,Lista!C82,Pedido!$G$49:$G$1024)</f>
        <v>3</v>
      </c>
      <c r="F82" s="70">
        <f t="shared" si="0"/>
        <v>0</v>
      </c>
      <c r="H82" s="66">
        <f>VLOOKUP(C82,Pesos!$B$2:$E$531,4,FALSE)</f>
        <v>0</v>
      </c>
    </row>
    <row r="83" spans="1:8" s="66" customFormat="1" ht="17.25" hidden="1" x14ac:dyDescent="0.3">
      <c r="A83" s="67">
        <v>505</v>
      </c>
      <c r="B83" s="67">
        <f>SUMIF(Pedido!$C$49:$C$1024,Lista!C83,Pedido!$D$49:$D$1024)</f>
        <v>0</v>
      </c>
      <c r="C83" s="68" t="s">
        <v>365</v>
      </c>
      <c r="D83" s="69" t="s">
        <v>137</v>
      </c>
      <c r="E83" s="70">
        <f>SUMIF(Pedido!$C$49:$C$1024,Lista!C83,Pedido!$G$49:$G$1024)</f>
        <v>4.75</v>
      </c>
      <c r="F83" s="70">
        <f t="shared" ref="F83:F148" si="1">B83*E83</f>
        <v>0</v>
      </c>
      <c r="H83" s="66">
        <f>VLOOKUP(C83,Pesos!$B$2:$E$531,4,FALSE)</f>
        <v>0</v>
      </c>
    </row>
    <row r="84" spans="1:8" s="66" customFormat="1" ht="17.25" hidden="1" x14ac:dyDescent="0.3">
      <c r="A84" s="67">
        <v>512</v>
      </c>
      <c r="B84" s="67">
        <f>SUMIF(Pedido!$C$49:$C$1024,Lista!C84,Pedido!$D$49:$D$1024)</f>
        <v>0</v>
      </c>
      <c r="C84" s="68" t="s">
        <v>366</v>
      </c>
      <c r="D84" s="69" t="s">
        <v>137</v>
      </c>
      <c r="E84" s="70">
        <f>SUMIF(Pedido!$C$49:$C$1024,Lista!C84,Pedido!$G$49:$G$1024)</f>
        <v>2.8</v>
      </c>
      <c r="F84" s="70">
        <f t="shared" si="1"/>
        <v>0</v>
      </c>
      <c r="H84" s="66">
        <f>VLOOKUP(C84,Pesos!$B$2:$E$531,4,FALSE)</f>
        <v>0</v>
      </c>
    </row>
    <row r="85" spans="1:8" s="66" customFormat="1" ht="17.25" hidden="1" x14ac:dyDescent="0.3">
      <c r="A85" s="67">
        <v>529</v>
      </c>
      <c r="B85" s="67">
        <f>SUMIF(Pedido!$C$49:$C$1024,Lista!C85,Pedido!$D$49:$D$1024)</f>
        <v>0</v>
      </c>
      <c r="C85" s="68" t="s">
        <v>367</v>
      </c>
      <c r="D85" s="69" t="s">
        <v>138</v>
      </c>
      <c r="E85" s="70">
        <f>SUMIF(Pedido!$C$49:$C$1024,Lista!C85,Pedido!$G$49:$G$1024)</f>
        <v>5.5</v>
      </c>
      <c r="F85" s="70">
        <f t="shared" si="1"/>
        <v>0</v>
      </c>
      <c r="H85" s="66">
        <f>VLOOKUP(C85,Pesos!$B$2:$E$531,4,FALSE)</f>
        <v>0</v>
      </c>
    </row>
    <row r="86" spans="1:8" s="66" customFormat="1" ht="17.25" hidden="1" x14ac:dyDescent="0.3">
      <c r="A86" s="67">
        <v>0</v>
      </c>
      <c r="B86" s="67">
        <f>SUMIF(Pedido!$C$49:$C$1024,Lista!C86,Pedido!$D$49:$D$1024)</f>
        <v>0</v>
      </c>
      <c r="C86" s="68" t="s">
        <v>368</v>
      </c>
      <c r="D86" s="69" t="s">
        <v>137</v>
      </c>
      <c r="E86" s="70">
        <f>SUMIF(Pedido!$C$49:$C$1024,Lista!C86,Pedido!$G$49:$G$1024)</f>
        <v>0</v>
      </c>
      <c r="F86" s="70">
        <f t="shared" si="1"/>
        <v>0</v>
      </c>
      <c r="H86" s="66">
        <f>VLOOKUP(C86,Pesos!$B$2:$E$531,4,FALSE)</f>
        <v>0</v>
      </c>
    </row>
    <row r="87" spans="1:8" s="66" customFormat="1" ht="17.25" hidden="1" x14ac:dyDescent="0.3">
      <c r="A87" s="67">
        <v>536</v>
      </c>
      <c r="B87" s="67">
        <f>SUMIF(Pedido!$C$49:$C$1024,Lista!C87,Pedido!$D$49:$D$1024)</f>
        <v>0</v>
      </c>
      <c r="C87" s="68" t="s">
        <v>369</v>
      </c>
      <c r="D87" s="69" t="s">
        <v>137</v>
      </c>
      <c r="E87" s="70">
        <f>SUMIF(Pedido!$C$49:$C$1024,Lista!C87,Pedido!$G$49:$G$1024)</f>
        <v>4.8499999999999996</v>
      </c>
      <c r="F87" s="70">
        <f t="shared" si="1"/>
        <v>0</v>
      </c>
      <c r="H87" s="66">
        <f>VLOOKUP(C87,Pesos!$B$2:$E$531,4,FALSE)</f>
        <v>0</v>
      </c>
    </row>
    <row r="88" spans="1:8" s="66" customFormat="1" ht="17.25" hidden="1" x14ac:dyDescent="0.3">
      <c r="A88" s="67">
        <v>345</v>
      </c>
      <c r="B88" s="67">
        <f>SUMIF(Pedido!$C$49:$C$1024,Lista!C88,Pedido!$D$49:$D$1024)</f>
        <v>0</v>
      </c>
      <c r="C88" s="68" t="s">
        <v>370</v>
      </c>
      <c r="D88" s="69" t="s">
        <v>137</v>
      </c>
      <c r="E88" s="70">
        <f>SUMIF(Pedido!$C$49:$C$1024,Lista!C88,Pedido!$G$49:$G$1024)</f>
        <v>2.5</v>
      </c>
      <c r="F88" s="70">
        <f t="shared" si="1"/>
        <v>0</v>
      </c>
      <c r="H88" s="66">
        <f>VLOOKUP(C88,Pesos!$B$2:$E$531,4,FALSE)</f>
        <v>0</v>
      </c>
    </row>
    <row r="89" spans="1:8" s="66" customFormat="1" ht="17.25" hidden="1" x14ac:dyDescent="0.3">
      <c r="A89" s="67">
        <v>550</v>
      </c>
      <c r="B89" s="67">
        <f>SUMIF(Pedido!$C$49:$C$1024,Lista!C89,Pedido!$D$49:$D$1024)</f>
        <v>0</v>
      </c>
      <c r="C89" s="68" t="s">
        <v>371</v>
      </c>
      <c r="D89" s="69" t="s">
        <v>137</v>
      </c>
      <c r="E89" s="70">
        <f>SUMIF(Pedido!$C$49:$C$1024,Lista!C89,Pedido!$G$49:$G$1024)</f>
        <v>3.7</v>
      </c>
      <c r="F89" s="70">
        <f t="shared" si="1"/>
        <v>0</v>
      </c>
      <c r="H89" s="66">
        <f>VLOOKUP(C89,Pesos!$B$2:$E$531,4,FALSE)</f>
        <v>0</v>
      </c>
    </row>
    <row r="90" spans="1:8" s="66" customFormat="1" ht="17.25" hidden="1" x14ac:dyDescent="0.3">
      <c r="A90" s="67">
        <v>543</v>
      </c>
      <c r="B90" s="67">
        <f>SUMIF(Pedido!$C$49:$C$1024,Lista!C90,Pedido!$D$49:$D$1024)</f>
        <v>0</v>
      </c>
      <c r="C90" s="68" t="s">
        <v>372</v>
      </c>
      <c r="D90" s="69" t="s">
        <v>137</v>
      </c>
      <c r="E90" s="70">
        <f>SUMIF(Pedido!$C$49:$C$1024,Lista!C90,Pedido!$G$49:$G$1024)</f>
        <v>3</v>
      </c>
      <c r="F90" s="70">
        <f t="shared" si="1"/>
        <v>0</v>
      </c>
      <c r="H90" s="66">
        <f>VLOOKUP(C90,Pesos!$B$2:$E$531,4,FALSE)</f>
        <v>0</v>
      </c>
    </row>
    <row r="91" spans="1:8" s="66" customFormat="1" ht="17.25" hidden="1" x14ac:dyDescent="0.3">
      <c r="A91" s="67">
        <v>383</v>
      </c>
      <c r="B91" s="67">
        <f>SUMIF(Pedido!$C$49:$C$1024,Lista!C91,Pedido!$D$49:$D$1024)</f>
        <v>0</v>
      </c>
      <c r="C91" s="68" t="s">
        <v>373</v>
      </c>
      <c r="D91" s="69" t="s">
        <v>137</v>
      </c>
      <c r="E91" s="70">
        <f>SUMIF(Pedido!$C$49:$C$1024,Lista!C91,Pedido!$G$49:$G$1024)</f>
        <v>2.5</v>
      </c>
      <c r="F91" s="70">
        <f t="shared" si="1"/>
        <v>0</v>
      </c>
      <c r="H91" s="66">
        <f>VLOOKUP(C91,Pesos!$B$2:$E$531,4,FALSE)</f>
        <v>0</v>
      </c>
    </row>
    <row r="92" spans="1:8" s="66" customFormat="1" ht="17.25" x14ac:dyDescent="0.3">
      <c r="A92" s="67">
        <v>567</v>
      </c>
      <c r="B92" s="67">
        <f>SUMIF(Pedido!$C$49:$C$1024,Lista!C92,Pedido!$D$49:$D$1024)</f>
        <v>0</v>
      </c>
      <c r="C92" s="68" t="s">
        <v>374</v>
      </c>
      <c r="D92" s="69" t="s">
        <v>138</v>
      </c>
      <c r="E92" s="70">
        <f>SUMIF(Pedido!$C$49:$C$1024,Lista!C92,Pedido!$G$49:$G$1024)</f>
        <v>4.5</v>
      </c>
      <c r="F92" s="70">
        <f t="shared" si="1"/>
        <v>0</v>
      </c>
      <c r="H92" s="66">
        <f>VLOOKUP(C92,Pesos!$B$2:$E$531,4,FALSE)</f>
        <v>0</v>
      </c>
    </row>
    <row r="93" spans="1:8" s="66" customFormat="1" ht="17.25" hidden="1" x14ac:dyDescent="0.3">
      <c r="A93" s="67">
        <v>104852</v>
      </c>
      <c r="B93" s="67">
        <f>SUMIF(Pedido!$C$49:$C$1024,Lista!C93,Pedido!$D$49:$D$1024)</f>
        <v>0</v>
      </c>
      <c r="C93" s="68" t="s">
        <v>375</v>
      </c>
      <c r="D93" s="69" t="s">
        <v>137</v>
      </c>
      <c r="E93" s="70">
        <f>SUMIF(Pedido!$C$49:$C$1024,Lista!C93,Pedido!$G$49:$G$1024)</f>
        <v>4.3499999999999996</v>
      </c>
      <c r="F93" s="70">
        <f t="shared" si="1"/>
        <v>0</v>
      </c>
      <c r="H93" s="66">
        <f>VLOOKUP(C93,Pesos!$B$2:$E$531,4,FALSE)</f>
        <v>0</v>
      </c>
    </row>
    <row r="94" spans="1:8" s="66" customFormat="1" ht="17.25" hidden="1" x14ac:dyDescent="0.3">
      <c r="A94" s="67">
        <v>574</v>
      </c>
      <c r="B94" s="67">
        <f>SUMIF(Pedido!$C$49:$C$1024,Lista!C94,Pedido!$D$49:$D$1024)</f>
        <v>0</v>
      </c>
      <c r="C94" s="68" t="s">
        <v>376</v>
      </c>
      <c r="D94" s="69" t="s">
        <v>137</v>
      </c>
      <c r="E94" s="70">
        <f>SUMIF(Pedido!$C$49:$C$1024,Lista!C94,Pedido!$G$49:$G$1024)</f>
        <v>3.9</v>
      </c>
      <c r="F94" s="70">
        <f t="shared" si="1"/>
        <v>0</v>
      </c>
      <c r="H94" s="66">
        <f>VLOOKUP(C94,Pesos!$B$2:$E$531,4,FALSE)</f>
        <v>0</v>
      </c>
    </row>
    <row r="95" spans="1:8" s="66" customFormat="1" ht="17.25" hidden="1" x14ac:dyDescent="0.3">
      <c r="A95" s="67">
        <v>598</v>
      </c>
      <c r="B95" s="67">
        <f>SUMIF(Pedido!$C$49:$C$1024,Lista!C95,Pedido!$D$49:$D$1024)</f>
        <v>0</v>
      </c>
      <c r="C95" s="68" t="s">
        <v>377</v>
      </c>
      <c r="D95" s="69" t="s">
        <v>137</v>
      </c>
      <c r="E95" s="70">
        <f>SUMIF(Pedido!$C$49:$C$1024,Lista!C95,Pedido!$G$49:$G$1024)</f>
        <v>2.5</v>
      </c>
      <c r="F95" s="70">
        <f t="shared" si="1"/>
        <v>0</v>
      </c>
      <c r="H95" s="66">
        <f>VLOOKUP(C95,Pesos!$B$2:$E$531,4,FALSE)</f>
        <v>0</v>
      </c>
    </row>
    <row r="96" spans="1:8" s="66" customFormat="1" ht="17.25" hidden="1" x14ac:dyDescent="0.3">
      <c r="A96" s="67">
        <v>611</v>
      </c>
      <c r="B96" s="67">
        <f>SUMIF(Pedido!$C$49:$C$1024,Lista!C96,Pedido!$D$49:$D$1024)</f>
        <v>0</v>
      </c>
      <c r="C96" s="68" t="s">
        <v>378</v>
      </c>
      <c r="D96" s="69" t="s">
        <v>137</v>
      </c>
      <c r="E96" s="70">
        <f>SUMIF(Pedido!$C$49:$C$1024,Lista!C96,Pedido!$G$49:$G$1024)</f>
        <v>2.7</v>
      </c>
      <c r="F96" s="70">
        <f t="shared" si="1"/>
        <v>0</v>
      </c>
      <c r="H96" s="66">
        <f>VLOOKUP(C96,Pesos!$B$2:$E$531,4,FALSE)</f>
        <v>0</v>
      </c>
    </row>
    <row r="97" spans="1:8" s="66" customFormat="1" ht="17.25" hidden="1" x14ac:dyDescent="0.3">
      <c r="A97" s="67">
        <v>11983</v>
      </c>
      <c r="B97" s="67">
        <f>SUMIF(Pedido!$C$49:$C$1024,Lista!C97,Pedido!$D$49:$D$1024)</f>
        <v>0</v>
      </c>
      <c r="C97" s="68" t="s">
        <v>1079</v>
      </c>
      <c r="D97" s="69" t="s">
        <v>138</v>
      </c>
      <c r="E97" s="70">
        <f>SUMIF(Pedido!$C$49:$C$1024,Lista!C97,Pedido!$G$49:$G$1024)</f>
        <v>3.8</v>
      </c>
      <c r="F97" s="70">
        <f t="shared" si="1"/>
        <v>0</v>
      </c>
      <c r="H97" s="66">
        <f>VLOOKUP(C97,Pesos!$B$2:$E$531,4,FALSE)</f>
        <v>0</v>
      </c>
    </row>
    <row r="98" spans="1:8" s="66" customFormat="1" ht="17.25" hidden="1" x14ac:dyDescent="0.3">
      <c r="A98" s="67">
        <v>628</v>
      </c>
      <c r="B98" s="67">
        <f>SUMIF(Pedido!$C$49:$C$1024,Lista!C98,Pedido!$D$49:$D$1024)</f>
        <v>0</v>
      </c>
      <c r="C98" s="68" t="s">
        <v>379</v>
      </c>
      <c r="D98" s="69" t="s">
        <v>137</v>
      </c>
      <c r="E98" s="70">
        <f>SUMIF(Pedido!$C$49:$C$1024,Lista!C98,Pedido!$G$49:$G$1024)</f>
        <v>7.2</v>
      </c>
      <c r="F98" s="70">
        <f t="shared" si="1"/>
        <v>0</v>
      </c>
      <c r="H98" s="66">
        <f>VLOOKUP(C98,Pesos!$B$2:$E$531,4,FALSE)</f>
        <v>0</v>
      </c>
    </row>
    <row r="99" spans="1:8" s="66" customFormat="1" ht="17.25" x14ac:dyDescent="0.3">
      <c r="A99" s="67">
        <v>635</v>
      </c>
      <c r="B99" s="67">
        <f>SUMIF(Pedido!$C$49:$C$1024,Lista!C99,Pedido!$D$49:$D$1024)</f>
        <v>0</v>
      </c>
      <c r="C99" s="68" t="s">
        <v>380</v>
      </c>
      <c r="D99" s="69" t="s">
        <v>138</v>
      </c>
      <c r="E99" s="70">
        <f>SUMIF(Pedido!$C$49:$C$1024,Lista!C99,Pedido!$G$49:$G$1024)</f>
        <v>3.7</v>
      </c>
      <c r="F99" s="70">
        <f t="shared" si="1"/>
        <v>0</v>
      </c>
      <c r="H99" s="66">
        <f>VLOOKUP(C99,Pesos!$B$2:$E$531,4,FALSE)</f>
        <v>0</v>
      </c>
    </row>
    <row r="100" spans="1:8" s="66" customFormat="1" ht="17.25" hidden="1" x14ac:dyDescent="0.3">
      <c r="A100" s="67">
        <v>642</v>
      </c>
      <c r="B100" s="67">
        <f>SUMIF(Pedido!$C$49:$C$1024,Lista!C100,Pedido!$D$49:$D$1024)</f>
        <v>0</v>
      </c>
      <c r="C100" s="68" t="s">
        <v>381</v>
      </c>
      <c r="D100" s="69" t="s">
        <v>139</v>
      </c>
      <c r="E100" s="70">
        <f>SUMIF(Pedido!$C$49:$C$1024,Lista!C100,Pedido!$G$49:$G$1024)</f>
        <v>8</v>
      </c>
      <c r="F100" s="70">
        <f t="shared" si="1"/>
        <v>0</v>
      </c>
      <c r="H100" s="66">
        <f>VLOOKUP(C100,Pesos!$B$2:$E$531,4,FALSE)</f>
        <v>0</v>
      </c>
    </row>
    <row r="101" spans="1:8" s="66" customFormat="1" ht="17.25" hidden="1" x14ac:dyDescent="0.3">
      <c r="A101" s="67">
        <v>666</v>
      </c>
      <c r="B101" s="67">
        <f>SUMIF(Pedido!$C$49:$C$1024,Lista!C101,Pedido!$D$49:$D$1024)</f>
        <v>0</v>
      </c>
      <c r="C101" s="68" t="s">
        <v>382</v>
      </c>
      <c r="D101" s="69" t="s">
        <v>137</v>
      </c>
      <c r="E101" s="70">
        <f>SUMIF(Pedido!$C$49:$C$1024,Lista!C101,Pedido!$G$49:$G$1024)</f>
        <v>4.3</v>
      </c>
      <c r="F101" s="70">
        <f t="shared" si="1"/>
        <v>0</v>
      </c>
      <c r="H101" s="66">
        <f>VLOOKUP(C101,Pesos!$B$2:$E$531,4,FALSE)</f>
        <v>0</v>
      </c>
    </row>
    <row r="102" spans="1:8" s="66" customFormat="1" ht="17.25" hidden="1" x14ac:dyDescent="0.3">
      <c r="A102" s="67">
        <v>659</v>
      </c>
      <c r="B102" s="67">
        <f>SUMIF(Pedido!$C$49:$C$1024,Lista!C102,Pedido!$D$49:$D$1024)</f>
        <v>0</v>
      </c>
      <c r="C102" s="68" t="s">
        <v>383</v>
      </c>
      <c r="D102" s="69" t="s">
        <v>137</v>
      </c>
      <c r="E102" s="70">
        <f>SUMIF(Pedido!$C$49:$C$1024,Lista!C102,Pedido!$G$49:$G$1024)</f>
        <v>5.0999999999999996</v>
      </c>
      <c r="F102" s="70">
        <f t="shared" si="1"/>
        <v>0</v>
      </c>
      <c r="H102" s="66">
        <f>VLOOKUP(C102,Pesos!$B$2:$E$531,4,FALSE)</f>
        <v>0</v>
      </c>
    </row>
    <row r="103" spans="1:8" s="66" customFormat="1" ht="17.25" hidden="1" x14ac:dyDescent="0.3">
      <c r="A103" s="67">
        <v>673</v>
      </c>
      <c r="B103" s="67">
        <f>SUMIF(Pedido!$C$49:$C$1024,Lista!C103,Pedido!$D$49:$D$1024)</f>
        <v>0</v>
      </c>
      <c r="C103" s="68" t="s">
        <v>384</v>
      </c>
      <c r="D103" s="69" t="s">
        <v>137</v>
      </c>
      <c r="E103" s="70">
        <f>SUMIF(Pedido!$C$49:$C$1024,Lista!C103,Pedido!$G$49:$G$1024)</f>
        <v>2.6</v>
      </c>
      <c r="F103" s="70">
        <f t="shared" si="1"/>
        <v>0</v>
      </c>
      <c r="H103" s="66">
        <f>VLOOKUP(C103,Pesos!$B$2:$E$531,4,FALSE)</f>
        <v>0</v>
      </c>
    </row>
    <row r="104" spans="1:8" s="66" customFormat="1" ht="17.25" hidden="1" x14ac:dyDescent="0.3">
      <c r="A104" s="67">
        <v>105934</v>
      </c>
      <c r="B104" s="67">
        <f>SUMIF(Pedido!$C$49:$C$1024,Lista!C104,Pedido!$D$49:$D$1024)</f>
        <v>0</v>
      </c>
      <c r="C104" s="68" t="s">
        <v>385</v>
      </c>
      <c r="D104" s="69" t="s">
        <v>137</v>
      </c>
      <c r="E104" s="70">
        <f>SUMIF(Pedido!$C$49:$C$1024,Lista!C104,Pedido!$G$49:$G$1024)</f>
        <v>2.7</v>
      </c>
      <c r="F104" s="70">
        <f t="shared" si="1"/>
        <v>0</v>
      </c>
      <c r="H104" s="66">
        <f>VLOOKUP(C104,Pesos!$B$2:$E$531,4,FALSE)</f>
        <v>0</v>
      </c>
    </row>
    <row r="105" spans="1:8" s="66" customFormat="1" ht="17.25" hidden="1" x14ac:dyDescent="0.3">
      <c r="A105" s="67">
        <v>104500</v>
      </c>
      <c r="B105" s="67">
        <f>SUMIF(Pedido!$C$49:$C$1024,Lista!C105,Pedido!$D$49:$D$1024)</f>
        <v>0</v>
      </c>
      <c r="C105" s="68" t="s">
        <v>386</v>
      </c>
      <c r="D105" s="69" t="s">
        <v>137</v>
      </c>
      <c r="E105" s="70">
        <f>SUMIF(Pedido!$C$49:$C$1024,Lista!C105,Pedido!$G$49:$G$1024)</f>
        <v>3.2</v>
      </c>
      <c r="F105" s="70">
        <f t="shared" si="1"/>
        <v>0</v>
      </c>
      <c r="H105" s="66">
        <f>VLOOKUP(C105,Pesos!$B$2:$E$531,4,FALSE)</f>
        <v>0</v>
      </c>
    </row>
    <row r="106" spans="1:8" s="66" customFormat="1" ht="17.25" hidden="1" x14ac:dyDescent="0.3">
      <c r="A106" s="67">
        <v>0</v>
      </c>
      <c r="B106" s="67">
        <f>SUMIF(Pedido!$C$49:$C$1024,Lista!C106,Pedido!$D$49:$D$1024)</f>
        <v>0</v>
      </c>
      <c r="C106" s="68" t="s">
        <v>387</v>
      </c>
      <c r="D106" s="69" t="s">
        <v>139</v>
      </c>
      <c r="E106" s="70">
        <f>SUMIF(Pedido!$C$49:$C$1024,Lista!C106,Pedido!$G$49:$G$1024)</f>
        <v>0</v>
      </c>
      <c r="F106" s="70">
        <f t="shared" si="1"/>
        <v>0</v>
      </c>
      <c r="H106" s="66">
        <f>VLOOKUP(C106,Pesos!$B$2:$E$531,4,FALSE)</f>
        <v>0</v>
      </c>
    </row>
    <row r="107" spans="1:8" s="66" customFormat="1" ht="17.25" hidden="1" x14ac:dyDescent="0.3">
      <c r="A107" s="67">
        <v>680</v>
      </c>
      <c r="B107" s="67">
        <f>SUMIF(Pedido!$C$49:$C$1024,Lista!C107,Pedido!$D$49:$D$1024)</f>
        <v>0</v>
      </c>
      <c r="C107" s="68" t="s">
        <v>388</v>
      </c>
      <c r="D107" s="69" t="s">
        <v>137</v>
      </c>
      <c r="E107" s="70">
        <f>SUMIF(Pedido!$C$49:$C$1024,Lista!C107,Pedido!$G$49:$G$1024)</f>
        <v>3.45</v>
      </c>
      <c r="F107" s="70">
        <f t="shared" si="1"/>
        <v>0</v>
      </c>
      <c r="H107" s="66">
        <f>VLOOKUP(C107,Pesos!$B$2:$E$531,4,FALSE)</f>
        <v>0</v>
      </c>
    </row>
    <row r="108" spans="1:8" s="66" customFormat="1" ht="17.25" hidden="1" x14ac:dyDescent="0.3">
      <c r="A108" s="67">
        <v>697</v>
      </c>
      <c r="B108" s="67">
        <f>SUMIF(Pedido!$C$49:$C$1024,Lista!C108,Pedido!$D$49:$D$1024)</f>
        <v>0</v>
      </c>
      <c r="C108" s="68" t="s">
        <v>389</v>
      </c>
      <c r="D108" s="69" t="s">
        <v>137</v>
      </c>
      <c r="E108" s="70">
        <f>SUMIF(Pedido!$C$49:$C$1024,Lista!C108,Pedido!$G$49:$G$1024)</f>
        <v>5.3</v>
      </c>
      <c r="F108" s="70">
        <f t="shared" si="1"/>
        <v>0</v>
      </c>
      <c r="H108" s="66">
        <f>VLOOKUP(C108,Pesos!$B$2:$E$531,4,FALSE)</f>
        <v>0</v>
      </c>
    </row>
    <row r="109" spans="1:8" s="66" customFormat="1" ht="17.25" hidden="1" x14ac:dyDescent="0.3">
      <c r="A109" s="67">
        <v>758</v>
      </c>
      <c r="B109" s="67">
        <f>SUMIF(Pedido!$C$49:$C$1024,Lista!C109,Pedido!$D$49:$D$1024)</f>
        <v>0</v>
      </c>
      <c r="C109" s="68" t="s">
        <v>390</v>
      </c>
      <c r="D109" s="69" t="s">
        <v>138</v>
      </c>
      <c r="E109" s="70">
        <f>SUMIF(Pedido!$C$49:$C$1024,Lista!C109,Pedido!$G$49:$G$1024)</f>
        <v>5.8</v>
      </c>
      <c r="F109" s="70">
        <f t="shared" si="1"/>
        <v>0</v>
      </c>
      <c r="H109" s="66">
        <f>VLOOKUP(C109,Pesos!$B$2:$E$531,4,FALSE)</f>
        <v>0</v>
      </c>
    </row>
    <row r="110" spans="1:8" s="66" customFormat="1" ht="17.25" hidden="1" x14ac:dyDescent="0.3">
      <c r="A110" s="67">
        <v>3230</v>
      </c>
      <c r="B110" s="67">
        <f>SUMIF(Pedido!$C$49:$C$1024,Lista!C110,Pedido!$D$49:$D$1024)</f>
        <v>0</v>
      </c>
      <c r="C110" s="68" t="s">
        <v>758</v>
      </c>
      <c r="D110" s="69" t="s">
        <v>137</v>
      </c>
      <c r="E110" s="70">
        <f>SUMIF(Pedido!$C$49:$C$1024,Lista!C110,Pedido!$G$49:$G$1024)</f>
        <v>3.5</v>
      </c>
      <c r="F110" s="70">
        <f t="shared" si="1"/>
        <v>0</v>
      </c>
      <c r="H110" s="66">
        <f>VLOOKUP(C110,Pesos!$B$2:$E$531,4,FALSE)</f>
        <v>0</v>
      </c>
    </row>
    <row r="111" spans="1:8" s="66" customFormat="1" ht="17.25" hidden="1" x14ac:dyDescent="0.3">
      <c r="A111" s="67">
        <v>105088</v>
      </c>
      <c r="B111" s="67">
        <f>SUMIF(Pedido!$C$49:$C$1024,Lista!C111,Pedido!$D$49:$D$1024)</f>
        <v>0</v>
      </c>
      <c r="C111" s="68" t="s">
        <v>391</v>
      </c>
      <c r="D111" s="69" t="s">
        <v>137</v>
      </c>
      <c r="E111" s="70">
        <f>SUMIF(Pedido!$C$49:$C$1024,Lista!C111,Pedido!$G$49:$G$1024)</f>
        <v>19.8</v>
      </c>
      <c r="F111" s="70">
        <f t="shared" si="1"/>
        <v>0</v>
      </c>
      <c r="H111" s="66">
        <f>VLOOKUP(C111,Pesos!$B$2:$E$531,4,FALSE)</f>
        <v>0</v>
      </c>
    </row>
    <row r="112" spans="1:8" s="66" customFormat="1" ht="17.25" hidden="1" x14ac:dyDescent="0.3">
      <c r="A112" s="67">
        <v>727</v>
      </c>
      <c r="B112" s="67">
        <f>SUMIF(Pedido!$C$49:$C$1024,Lista!C112,Pedido!$D$49:$D$1024)</f>
        <v>0</v>
      </c>
      <c r="C112" s="68" t="s">
        <v>392</v>
      </c>
      <c r="D112" s="69" t="s">
        <v>137</v>
      </c>
      <c r="E112" s="70">
        <f>SUMIF(Pedido!$C$49:$C$1024,Lista!C112,Pedido!$G$49:$G$1024)</f>
        <v>4.5</v>
      </c>
      <c r="F112" s="70">
        <f t="shared" si="1"/>
        <v>0</v>
      </c>
      <c r="H112" s="66">
        <f>VLOOKUP(C112,Pesos!$B$2:$E$531,4,FALSE)</f>
        <v>0</v>
      </c>
    </row>
    <row r="113" spans="1:8" s="66" customFormat="1" ht="17.25" hidden="1" x14ac:dyDescent="0.3">
      <c r="A113" s="67">
        <v>734</v>
      </c>
      <c r="B113" s="67">
        <f>SUMIF(Pedido!$C$49:$C$1024,Lista!C113,Pedido!$D$49:$D$1024)</f>
        <v>0</v>
      </c>
      <c r="C113" s="68" t="s">
        <v>619</v>
      </c>
      <c r="D113" s="69" t="s">
        <v>137</v>
      </c>
      <c r="E113" s="70">
        <f>SUMIF(Pedido!$C$49:$C$1024,Lista!C113,Pedido!$G$49:$G$1024)</f>
        <v>7.3</v>
      </c>
      <c r="F113" s="70">
        <f t="shared" si="1"/>
        <v>0</v>
      </c>
      <c r="H113" s="66">
        <f>VLOOKUP(C113,Pesos!$B$2:$E$531,4,FALSE)</f>
        <v>0</v>
      </c>
    </row>
    <row r="114" spans="1:8" s="66" customFormat="1" ht="17.25" hidden="1" x14ac:dyDescent="0.3">
      <c r="A114" s="67">
        <v>741</v>
      </c>
      <c r="B114" s="67">
        <f>SUMIF(Pedido!$C$49:$C$1024,Lista!C114,Pedido!$D$49:$D$1024)</f>
        <v>0</v>
      </c>
      <c r="C114" s="68" t="s">
        <v>393</v>
      </c>
      <c r="D114" s="69" t="s">
        <v>137</v>
      </c>
      <c r="E114" s="70">
        <f>SUMIF(Pedido!$C$49:$C$1024,Lista!C114,Pedido!$G$49:$G$1024)</f>
        <v>2.8</v>
      </c>
      <c r="F114" s="70">
        <f t="shared" si="1"/>
        <v>0</v>
      </c>
      <c r="H114" s="66">
        <f>VLOOKUP(C114,Pesos!$B$2:$E$531,4,FALSE)</f>
        <v>0</v>
      </c>
    </row>
    <row r="115" spans="1:8" s="66" customFormat="1" ht="17.25" hidden="1" x14ac:dyDescent="0.3">
      <c r="A115" s="67">
        <v>765</v>
      </c>
      <c r="B115" s="67">
        <f>SUMIF(Pedido!$C$49:$C$1024,Lista!C115,Pedido!$D$49:$D$1024)</f>
        <v>0</v>
      </c>
      <c r="C115" s="68" t="s">
        <v>394</v>
      </c>
      <c r="D115" s="69" t="s">
        <v>138</v>
      </c>
      <c r="E115" s="70">
        <f>SUMIF(Pedido!$C$49:$C$1024,Lista!C115,Pedido!$G$49:$G$1024)</f>
        <v>3.95</v>
      </c>
      <c r="F115" s="70">
        <f t="shared" si="1"/>
        <v>0</v>
      </c>
      <c r="H115" s="66">
        <f>VLOOKUP(C115,Pesos!$B$2:$E$531,4,FALSE)</f>
        <v>0</v>
      </c>
    </row>
    <row r="116" spans="1:8" s="66" customFormat="1" ht="17.25" hidden="1" x14ac:dyDescent="0.3">
      <c r="A116" s="67">
        <v>772</v>
      </c>
      <c r="B116" s="67">
        <f>SUMIF(Pedido!$C$49:$C$1024,Lista!C116,Pedido!$D$49:$D$1024)</f>
        <v>0</v>
      </c>
      <c r="C116" s="68" t="s">
        <v>395</v>
      </c>
      <c r="D116" s="69" t="s">
        <v>137</v>
      </c>
      <c r="E116" s="70">
        <f>SUMIF(Pedido!$C$49:$C$1024,Lista!C116,Pedido!$G$49:$G$1024)</f>
        <v>3</v>
      </c>
      <c r="F116" s="70">
        <f t="shared" si="1"/>
        <v>0</v>
      </c>
      <c r="H116" s="66">
        <f>VLOOKUP(C116,Pesos!$B$2:$E$531,4,FALSE)</f>
        <v>0</v>
      </c>
    </row>
    <row r="117" spans="1:8" s="66" customFormat="1" ht="17.25" hidden="1" x14ac:dyDescent="0.3">
      <c r="A117" s="67">
        <v>789</v>
      </c>
      <c r="B117" s="67">
        <f>SUMIF(Pedido!$C$49:$C$1024,Lista!C117,Pedido!$D$49:$D$1024)</f>
        <v>0</v>
      </c>
      <c r="C117" s="68" t="s">
        <v>396</v>
      </c>
      <c r="D117" s="69" t="s">
        <v>137</v>
      </c>
      <c r="E117" s="70">
        <f>SUMIF(Pedido!$C$49:$C$1024,Lista!C117,Pedido!$G$49:$G$1024)</f>
        <v>3.3</v>
      </c>
      <c r="F117" s="70">
        <f t="shared" si="1"/>
        <v>0</v>
      </c>
      <c r="H117" s="66">
        <f>VLOOKUP(C117,Pesos!$B$2:$E$531,4,FALSE)</f>
        <v>0</v>
      </c>
    </row>
    <row r="118" spans="1:8" s="66" customFormat="1" ht="17.25" x14ac:dyDescent="0.3">
      <c r="A118" s="67">
        <v>107990</v>
      </c>
      <c r="B118" s="67">
        <f>SUMIF(Pedido!$C$49:$C$1024,Lista!C118,Pedido!$D$49:$D$1024)</f>
        <v>0</v>
      </c>
      <c r="C118" s="68" t="s">
        <v>713</v>
      </c>
      <c r="D118" s="69" t="s">
        <v>139</v>
      </c>
      <c r="E118" s="70">
        <f>SUMIF(Pedido!$C$49:$C$1024,Lista!C118,Pedido!$G$49:$G$1024)</f>
        <v>8.3000000000000007</v>
      </c>
      <c r="F118" s="70">
        <f t="shared" si="1"/>
        <v>0</v>
      </c>
      <c r="H118" s="66">
        <f>VLOOKUP(C118,Pesos!$B$2:$E$531,4,FALSE)</f>
        <v>0</v>
      </c>
    </row>
    <row r="119" spans="1:8" s="66" customFormat="1" ht="17.25" hidden="1" x14ac:dyDescent="0.3">
      <c r="A119" s="67">
        <v>106320</v>
      </c>
      <c r="B119" s="67">
        <f>SUMIF(Pedido!$C$49:$C$1024,Lista!C119,Pedido!$D$49:$D$1024)</f>
        <v>0</v>
      </c>
      <c r="C119" s="68" t="s">
        <v>397</v>
      </c>
      <c r="D119" s="69" t="s">
        <v>137</v>
      </c>
      <c r="E119" s="70">
        <f>SUMIF(Pedido!$C$49:$C$1024,Lista!C119,Pedido!$G$49:$G$1024)</f>
        <v>0</v>
      </c>
      <c r="F119" s="70">
        <f t="shared" si="1"/>
        <v>0</v>
      </c>
      <c r="H119" s="66">
        <f>VLOOKUP(C119,Pesos!$B$2:$E$531,4,FALSE)</f>
        <v>0</v>
      </c>
    </row>
    <row r="120" spans="1:8" s="66" customFormat="1" ht="17.25" hidden="1" x14ac:dyDescent="0.3">
      <c r="A120" s="67">
        <v>796</v>
      </c>
      <c r="B120" s="67">
        <f>SUMIF(Pedido!$C$49:$C$1024,Lista!C120,Pedido!$D$49:$D$1024)</f>
        <v>0</v>
      </c>
      <c r="C120" s="68" t="s">
        <v>398</v>
      </c>
      <c r="D120" s="69" t="s">
        <v>137</v>
      </c>
      <c r="E120" s="70">
        <f>SUMIF(Pedido!$C$49:$C$1024,Lista!C120,Pedido!$G$49:$G$1024)</f>
        <v>2.6</v>
      </c>
      <c r="F120" s="70">
        <f t="shared" si="1"/>
        <v>0</v>
      </c>
      <c r="H120" s="66">
        <f>VLOOKUP(C120,Pesos!$B$2:$E$531,4,FALSE)</f>
        <v>0</v>
      </c>
    </row>
    <row r="121" spans="1:8" s="66" customFormat="1" ht="17.25" hidden="1" x14ac:dyDescent="0.3">
      <c r="A121" s="67">
        <v>105729</v>
      </c>
      <c r="B121" s="67">
        <f>SUMIF(Pedido!$C$49:$C$1024,Lista!C121,Pedido!$D$49:$D$1024)</f>
        <v>0</v>
      </c>
      <c r="C121" s="68" t="s">
        <v>399</v>
      </c>
      <c r="D121" s="69" t="s">
        <v>137</v>
      </c>
      <c r="E121" s="70">
        <f>SUMIF(Pedido!$C$49:$C$1024,Lista!C121,Pedido!$G$49:$G$1024)</f>
        <v>3.7</v>
      </c>
      <c r="F121" s="70">
        <f t="shared" si="1"/>
        <v>0</v>
      </c>
      <c r="H121" s="66">
        <f>VLOOKUP(C121,Pesos!$B$2:$E$531,4,FALSE)</f>
        <v>0</v>
      </c>
    </row>
    <row r="122" spans="1:8" s="66" customFormat="1" ht="17.25" hidden="1" x14ac:dyDescent="0.3">
      <c r="A122" s="67">
        <v>104876</v>
      </c>
      <c r="B122" s="67">
        <f>SUMIF(Pedido!$C$49:$C$1024,Lista!C122,Pedido!$D$49:$D$1024)</f>
        <v>0</v>
      </c>
      <c r="C122" s="68" t="s">
        <v>400</v>
      </c>
      <c r="D122" s="69" t="s">
        <v>137</v>
      </c>
      <c r="E122" s="70">
        <f>SUMIF(Pedido!$C$49:$C$1024,Lista!C122,Pedido!$G$49:$G$1024)</f>
        <v>3.55</v>
      </c>
      <c r="F122" s="70">
        <f t="shared" si="1"/>
        <v>0</v>
      </c>
      <c r="H122" s="66">
        <f>VLOOKUP(C122,Pesos!$B$2:$E$531,4,FALSE)</f>
        <v>0</v>
      </c>
    </row>
    <row r="123" spans="1:8" s="66" customFormat="1" ht="17.25" hidden="1" x14ac:dyDescent="0.3">
      <c r="A123" s="67">
        <v>104890</v>
      </c>
      <c r="B123" s="67">
        <f>SUMIF(Pedido!$C$49:$C$1024,Lista!C123,Pedido!$D$49:$D$1024)</f>
        <v>0</v>
      </c>
      <c r="C123" s="68" t="s">
        <v>785</v>
      </c>
      <c r="D123" s="69" t="s">
        <v>137</v>
      </c>
      <c r="E123" s="70">
        <f>SUMIF(Pedido!$C$49:$C$1024,Lista!C123,Pedido!$G$49:$G$1024)</f>
        <v>3.1</v>
      </c>
      <c r="F123" s="70">
        <f t="shared" si="1"/>
        <v>0</v>
      </c>
      <c r="H123" s="66">
        <f>VLOOKUP(C123,Pesos!$B$2:$E$531,4,FALSE)</f>
        <v>0</v>
      </c>
    </row>
    <row r="124" spans="1:8" s="66" customFormat="1" ht="17.25" x14ac:dyDescent="0.3">
      <c r="A124" s="67">
        <v>802</v>
      </c>
      <c r="B124" s="67">
        <f>SUMIF(Pedido!$C$49:$C$1024,Lista!C124,Pedido!$D$49:$D$1024)</f>
        <v>0</v>
      </c>
      <c r="C124" s="68" t="s">
        <v>401</v>
      </c>
      <c r="D124" s="69" t="s">
        <v>144</v>
      </c>
      <c r="E124" s="70">
        <f>SUMIF(Pedido!$C$49:$C$1024,Lista!C124,Pedido!$G$49:$G$1024)</f>
        <v>5.3</v>
      </c>
      <c r="F124" s="70">
        <f t="shared" si="1"/>
        <v>0</v>
      </c>
      <c r="H124" s="66">
        <f>VLOOKUP(C124,Pesos!$B$2:$E$531,4,FALSE)</f>
        <v>0</v>
      </c>
    </row>
    <row r="125" spans="1:8" s="66" customFormat="1" ht="17.25" hidden="1" x14ac:dyDescent="0.3">
      <c r="A125" s="67">
        <v>109239</v>
      </c>
      <c r="B125" s="67">
        <f>SUMIF(Pedido!$C$49:$C$1024,Lista!C125,Pedido!$D$49:$D$1024)</f>
        <v>0</v>
      </c>
      <c r="C125" s="68" t="s">
        <v>732</v>
      </c>
      <c r="D125" s="69" t="s">
        <v>137</v>
      </c>
      <c r="E125" s="70">
        <f>SUMIF(Pedido!$C$49:$C$1024,Lista!C125,Pedido!$G$49:$G$1024)</f>
        <v>3.6</v>
      </c>
      <c r="F125" s="70">
        <f t="shared" si="1"/>
        <v>0</v>
      </c>
      <c r="H125" s="66">
        <f>VLOOKUP(C125,Pesos!$B$2:$E$531,4,FALSE)</f>
        <v>0</v>
      </c>
    </row>
    <row r="126" spans="1:8" s="66" customFormat="1" ht="17.25" hidden="1" x14ac:dyDescent="0.3">
      <c r="A126" s="67">
        <v>819</v>
      </c>
      <c r="B126" s="67">
        <f>SUMIF(Pedido!$C$49:$C$1024,Lista!C126,Pedido!$D$49:$D$1024)</f>
        <v>0</v>
      </c>
      <c r="C126" s="68" t="s">
        <v>402</v>
      </c>
      <c r="D126" s="69" t="s">
        <v>137</v>
      </c>
      <c r="E126" s="70">
        <f>SUMIF(Pedido!$C$49:$C$1024,Lista!C126,Pedido!$G$49:$G$1024)</f>
        <v>4.6500000000000004</v>
      </c>
      <c r="F126" s="70">
        <f t="shared" si="1"/>
        <v>0</v>
      </c>
      <c r="H126" s="66">
        <f>VLOOKUP(C126,Pesos!$B$2:$E$531,4,FALSE)</f>
        <v>0</v>
      </c>
    </row>
    <row r="127" spans="1:8" s="66" customFormat="1" ht="17.25" hidden="1" x14ac:dyDescent="0.3">
      <c r="A127" s="67">
        <v>826</v>
      </c>
      <c r="B127" s="67">
        <f>SUMIF(Pedido!$C$49:$C$1024,Lista!C127,Pedido!$D$49:$D$1024)</f>
        <v>0</v>
      </c>
      <c r="C127" s="68" t="s">
        <v>403</v>
      </c>
      <c r="D127" s="69" t="s">
        <v>137</v>
      </c>
      <c r="E127" s="70">
        <f>SUMIF(Pedido!$C$49:$C$1024,Lista!C127,Pedido!$G$49:$G$1024)</f>
        <v>13</v>
      </c>
      <c r="F127" s="70">
        <f t="shared" si="1"/>
        <v>0</v>
      </c>
      <c r="H127" s="66">
        <f>VLOOKUP(C127,Pesos!$B$2:$E$531,4,FALSE)</f>
        <v>0</v>
      </c>
    </row>
    <row r="128" spans="1:8" s="66" customFormat="1" ht="17.25" hidden="1" x14ac:dyDescent="0.3">
      <c r="A128" s="67">
        <v>833</v>
      </c>
      <c r="B128" s="67">
        <f>SUMIF(Pedido!$C$49:$C$1024,Lista!C128,Pedido!$D$49:$D$1024)</f>
        <v>0</v>
      </c>
      <c r="C128" s="68" t="s">
        <v>404</v>
      </c>
      <c r="D128" s="69" t="s">
        <v>138</v>
      </c>
      <c r="E128" s="70">
        <f>SUMIF(Pedido!$C$49:$C$1024,Lista!C128,Pedido!$G$49:$G$1024)</f>
        <v>7.6</v>
      </c>
      <c r="F128" s="70">
        <f t="shared" si="1"/>
        <v>0</v>
      </c>
      <c r="H128" s="66">
        <f>VLOOKUP(C128,Pesos!$B$2:$E$531,4,FALSE)</f>
        <v>0</v>
      </c>
    </row>
    <row r="129" spans="1:8" s="66" customFormat="1" ht="17.25" hidden="1" x14ac:dyDescent="0.3">
      <c r="A129" s="67">
        <v>840</v>
      </c>
      <c r="B129" s="67">
        <f>SUMIF(Pedido!$C$49:$C$1024,Lista!C129,Pedido!$D$49:$D$1024)</f>
        <v>0</v>
      </c>
      <c r="C129" s="68" t="s">
        <v>405</v>
      </c>
      <c r="D129" s="69" t="s">
        <v>139</v>
      </c>
      <c r="E129" s="70">
        <f>SUMIF(Pedido!$C$49:$C$1024,Lista!C129,Pedido!$G$49:$G$1024)</f>
        <v>6.5</v>
      </c>
      <c r="F129" s="70">
        <f t="shared" si="1"/>
        <v>0</v>
      </c>
      <c r="H129" s="66">
        <f>VLOOKUP(C129,Pesos!$B$2:$E$531,4,FALSE)</f>
        <v>0</v>
      </c>
    </row>
    <row r="130" spans="1:8" s="66" customFormat="1" ht="17.25" hidden="1" x14ac:dyDescent="0.3">
      <c r="A130" s="67">
        <v>106672</v>
      </c>
      <c r="B130" s="67">
        <f>SUMIF(Pedido!$C$49:$C$1024,Lista!C130,Pedido!$D$49:$D$1024)</f>
        <v>0</v>
      </c>
      <c r="C130" s="68" t="s">
        <v>623</v>
      </c>
      <c r="D130" s="69" t="s">
        <v>137</v>
      </c>
      <c r="E130" s="70">
        <f>SUMIF(Pedido!$C$49:$C$1024,Lista!C130,Pedido!$G$49:$G$1024)</f>
        <v>2.75</v>
      </c>
      <c r="F130" s="70">
        <f t="shared" si="1"/>
        <v>0</v>
      </c>
      <c r="H130" s="66">
        <f>VLOOKUP(C130,Pesos!$B$2:$E$531,4,FALSE)</f>
        <v>0</v>
      </c>
    </row>
    <row r="131" spans="1:8" s="66" customFormat="1" ht="17.25" hidden="1" x14ac:dyDescent="0.3">
      <c r="A131" s="67">
        <v>857</v>
      </c>
      <c r="B131" s="67">
        <f>SUMIF(Pedido!$C$49:$C$1024,Lista!C131,Pedido!$D$49:$D$1024)</f>
        <v>0</v>
      </c>
      <c r="C131" s="68" t="s">
        <v>406</v>
      </c>
      <c r="D131" s="69" t="s">
        <v>137</v>
      </c>
      <c r="E131" s="70">
        <f>SUMIF(Pedido!$C$49:$C$1024,Lista!C131,Pedido!$G$49:$G$1024)</f>
        <v>2.6</v>
      </c>
      <c r="F131" s="70">
        <f t="shared" si="1"/>
        <v>0</v>
      </c>
      <c r="H131" s="66">
        <f>VLOOKUP(C131,Pesos!$B$2:$E$531,4,FALSE)</f>
        <v>0</v>
      </c>
    </row>
    <row r="132" spans="1:8" s="66" customFormat="1" ht="17.25" hidden="1" x14ac:dyDescent="0.3">
      <c r="A132" s="67">
        <v>864</v>
      </c>
      <c r="B132" s="67">
        <f>SUMIF(Pedido!$C$49:$C$1024,Lista!C132,Pedido!$D$49:$D$1024)</f>
        <v>0</v>
      </c>
      <c r="C132" s="68" t="s">
        <v>407</v>
      </c>
      <c r="D132" s="69" t="s">
        <v>137</v>
      </c>
      <c r="E132" s="70">
        <f>SUMIF(Pedido!$C$49:$C$1024,Lista!C132,Pedido!$G$49:$G$1024)</f>
        <v>2.5</v>
      </c>
      <c r="F132" s="70">
        <f t="shared" si="1"/>
        <v>0</v>
      </c>
      <c r="H132" s="66">
        <f>VLOOKUP(C132,Pesos!$B$2:$E$531,4,FALSE)</f>
        <v>0</v>
      </c>
    </row>
    <row r="133" spans="1:8" s="66" customFormat="1" ht="17.25" hidden="1" x14ac:dyDescent="0.3">
      <c r="A133" s="67">
        <v>871</v>
      </c>
      <c r="B133" s="67">
        <f>SUMIF(Pedido!$C$49:$C$1024,Lista!C133,Pedido!$D$49:$D$1024)</f>
        <v>0</v>
      </c>
      <c r="C133" s="68" t="s">
        <v>408</v>
      </c>
      <c r="D133" s="69" t="s">
        <v>137</v>
      </c>
      <c r="E133" s="70">
        <f>SUMIF(Pedido!$C$49:$C$1024,Lista!C133,Pedido!$G$49:$G$1024)</f>
        <v>2.8</v>
      </c>
      <c r="F133" s="70">
        <f t="shared" si="1"/>
        <v>0</v>
      </c>
      <c r="H133" s="66">
        <f>VLOOKUP(C133,Pesos!$B$2:$E$531,4,FALSE)</f>
        <v>0</v>
      </c>
    </row>
    <row r="134" spans="1:8" s="66" customFormat="1" ht="17.25" hidden="1" x14ac:dyDescent="0.3">
      <c r="A134" s="67">
        <v>895</v>
      </c>
      <c r="B134" s="67">
        <f>SUMIF(Pedido!$C$49:$C$1024,Lista!C134,Pedido!$D$49:$D$1024)</f>
        <v>0</v>
      </c>
      <c r="C134" s="68" t="s">
        <v>409</v>
      </c>
      <c r="D134" s="69" t="s">
        <v>137</v>
      </c>
      <c r="E134" s="70">
        <f>SUMIF(Pedido!$C$49:$C$1024,Lista!C134,Pedido!$G$49:$G$1024)</f>
        <v>3.2</v>
      </c>
      <c r="F134" s="70">
        <f t="shared" si="1"/>
        <v>0</v>
      </c>
      <c r="H134" s="66">
        <f>VLOOKUP(C134,Pesos!$B$2:$E$531,4,FALSE)</f>
        <v>0</v>
      </c>
    </row>
    <row r="135" spans="1:8" s="66" customFormat="1" ht="17.25" hidden="1" x14ac:dyDescent="0.3">
      <c r="A135" s="67">
        <v>901</v>
      </c>
      <c r="B135" s="67">
        <f>SUMIF(Pedido!$C$49:$C$1024,Lista!C135,Pedido!$D$49:$D$1024)</f>
        <v>0</v>
      </c>
      <c r="C135" s="68" t="s">
        <v>410</v>
      </c>
      <c r="D135" s="69" t="s">
        <v>138</v>
      </c>
      <c r="E135" s="70">
        <f>SUMIF(Pedido!$C$49:$C$1024,Lista!C135,Pedido!$G$49:$G$1024)</f>
        <v>3</v>
      </c>
      <c r="F135" s="70">
        <f t="shared" si="1"/>
        <v>0</v>
      </c>
      <c r="H135" s="66">
        <f>VLOOKUP(C135,Pesos!$B$2:$E$531,4,FALSE)</f>
        <v>0</v>
      </c>
    </row>
    <row r="136" spans="1:8" s="66" customFormat="1" ht="17.25" hidden="1" x14ac:dyDescent="0.3">
      <c r="A136" s="67">
        <v>949</v>
      </c>
      <c r="B136" s="67">
        <f>SUMIF(Pedido!$C$49:$C$1024,Lista!C136,Pedido!$D$49:$D$1024)</f>
        <v>0</v>
      </c>
      <c r="C136" s="68" t="s">
        <v>411</v>
      </c>
      <c r="D136" s="69" t="s">
        <v>137</v>
      </c>
      <c r="E136" s="70">
        <f>SUMIF(Pedido!$C$49:$C$1024,Lista!C136,Pedido!$G$49:$G$1024)</f>
        <v>3.9</v>
      </c>
      <c r="F136" s="70">
        <f t="shared" si="1"/>
        <v>0</v>
      </c>
      <c r="H136" s="66">
        <f>VLOOKUP(C136,Pesos!$B$2:$E$531,4,FALSE)</f>
        <v>0</v>
      </c>
    </row>
    <row r="137" spans="1:8" s="66" customFormat="1" ht="17.25" hidden="1" x14ac:dyDescent="0.3">
      <c r="A137" s="67">
        <v>956</v>
      </c>
      <c r="B137" s="67">
        <f>SUMIF(Pedido!$C$49:$C$1024,Lista!C137,Pedido!$D$49:$D$1024)</f>
        <v>0</v>
      </c>
      <c r="C137" s="68" t="s">
        <v>634</v>
      </c>
      <c r="D137" s="69" t="s">
        <v>137</v>
      </c>
      <c r="E137" s="70">
        <f>SUMIF(Pedido!$C$49:$C$1024,Lista!C137,Pedido!$G$49:$G$1024)</f>
        <v>2.65</v>
      </c>
      <c r="F137" s="70">
        <f t="shared" si="1"/>
        <v>0</v>
      </c>
      <c r="H137" s="66">
        <f>VLOOKUP(C137,Pesos!$B$2:$E$531,4,FALSE)</f>
        <v>0</v>
      </c>
    </row>
    <row r="138" spans="1:8" s="66" customFormat="1" ht="17.25" hidden="1" x14ac:dyDescent="0.3">
      <c r="A138" s="67">
        <v>963</v>
      </c>
      <c r="B138" s="67">
        <f>SUMIF(Pedido!$C$49:$C$1024,Lista!C138,Pedido!$D$49:$D$1024)</f>
        <v>0</v>
      </c>
      <c r="C138" s="68" t="s">
        <v>631</v>
      </c>
      <c r="D138" s="69" t="s">
        <v>137</v>
      </c>
      <c r="E138" s="70">
        <f>SUMIF(Pedido!$C$49:$C$1024,Lista!C138,Pedido!$G$49:$G$1024)</f>
        <v>6.6</v>
      </c>
      <c r="F138" s="70">
        <f t="shared" si="1"/>
        <v>0</v>
      </c>
      <c r="H138" s="66">
        <f>VLOOKUP(C138,Pesos!$B$2:$E$531,4,FALSE)</f>
        <v>0</v>
      </c>
    </row>
    <row r="139" spans="1:8" s="66" customFormat="1" ht="17.25" hidden="1" x14ac:dyDescent="0.3">
      <c r="A139" s="67">
        <v>987</v>
      </c>
      <c r="B139" s="67">
        <f>SUMIF(Pedido!$C$49:$C$1024,Lista!C139,Pedido!$D$49:$D$1024)</f>
        <v>0</v>
      </c>
      <c r="C139" s="68" t="s">
        <v>412</v>
      </c>
      <c r="D139" s="69" t="s">
        <v>138</v>
      </c>
      <c r="E139" s="70">
        <f>SUMIF(Pedido!$C$49:$C$1024,Lista!C139,Pedido!$G$49:$G$1024)</f>
        <v>4.5999999999999996</v>
      </c>
      <c r="F139" s="70">
        <f t="shared" si="1"/>
        <v>0</v>
      </c>
      <c r="H139" s="66">
        <f>VLOOKUP(C139,Pesos!$B$2:$E$531,4,FALSE)</f>
        <v>0</v>
      </c>
    </row>
    <row r="140" spans="1:8" s="66" customFormat="1" ht="17.25" hidden="1" x14ac:dyDescent="0.3">
      <c r="A140" s="67">
        <v>1007</v>
      </c>
      <c r="B140" s="67">
        <f>SUMIF(Pedido!$C$49:$C$1024,Lista!C140,Pedido!$D$49:$D$1024)</f>
        <v>0</v>
      </c>
      <c r="C140" s="68" t="s">
        <v>413</v>
      </c>
      <c r="D140" s="69" t="s">
        <v>137</v>
      </c>
      <c r="E140" s="70">
        <f>SUMIF(Pedido!$C$49:$C$1024,Lista!C140,Pedido!$G$49:$G$1024)</f>
        <v>2.4</v>
      </c>
      <c r="F140" s="70">
        <f t="shared" si="1"/>
        <v>0</v>
      </c>
      <c r="H140" s="66">
        <f>VLOOKUP(C140,Pesos!$B$2:$E$531,4,FALSE)</f>
        <v>0</v>
      </c>
    </row>
    <row r="141" spans="1:8" s="66" customFormat="1" ht="17.25" hidden="1" x14ac:dyDescent="0.3">
      <c r="A141" s="67">
        <v>1014</v>
      </c>
      <c r="B141" s="67">
        <f>SUMIF(Pedido!$C$49:$C$1024,Lista!C141,Pedido!$D$49:$D$1024)</f>
        <v>0</v>
      </c>
      <c r="C141" s="68" t="s">
        <v>414</v>
      </c>
      <c r="D141" s="69" t="s">
        <v>141</v>
      </c>
      <c r="E141" s="70">
        <f>SUMIF(Pedido!$C$49:$C$1024,Lista!C141,Pedido!$G$49:$G$1024)</f>
        <v>3.5</v>
      </c>
      <c r="F141" s="70">
        <f t="shared" si="1"/>
        <v>0</v>
      </c>
      <c r="H141" s="66">
        <f>VLOOKUP(C141,Pesos!$B$2:$E$531,4,FALSE)</f>
        <v>0</v>
      </c>
    </row>
    <row r="142" spans="1:8" s="66" customFormat="1" ht="17.25" hidden="1" x14ac:dyDescent="0.3">
      <c r="A142" s="67">
        <v>107327</v>
      </c>
      <c r="B142" s="67">
        <f>SUMIF(Pedido!$C$49:$C$1024,Lista!C142,Pedido!$D$49:$D$1024)</f>
        <v>0</v>
      </c>
      <c r="C142" s="68" t="s">
        <v>628</v>
      </c>
      <c r="D142" s="69" t="s">
        <v>137</v>
      </c>
      <c r="E142" s="70">
        <f>SUMIF(Pedido!$C$49:$C$1024,Lista!C142,Pedido!$G$49:$G$1024)</f>
        <v>3.4</v>
      </c>
      <c r="F142" s="70">
        <f t="shared" si="1"/>
        <v>0</v>
      </c>
      <c r="H142" s="66">
        <f>VLOOKUP(C142,Pesos!$B$2:$E$531,4,FALSE)</f>
        <v>0</v>
      </c>
    </row>
    <row r="143" spans="1:8" s="66" customFormat="1" ht="17.25" hidden="1" x14ac:dyDescent="0.3">
      <c r="A143" s="67">
        <v>108126</v>
      </c>
      <c r="B143" s="67">
        <f>SUMIF(Pedido!$C$49:$C$1024,Lista!C143,Pedido!$D$49:$D$1024)</f>
        <v>0</v>
      </c>
      <c r="C143" s="68" t="s">
        <v>714</v>
      </c>
      <c r="D143" s="69" t="s">
        <v>137</v>
      </c>
      <c r="E143" s="70">
        <f>SUMIF(Pedido!$C$49:$C$1024,Lista!C143,Pedido!$G$49:$G$1024)</f>
        <v>4.3</v>
      </c>
      <c r="F143" s="70">
        <f t="shared" si="1"/>
        <v>0</v>
      </c>
      <c r="H143" s="66">
        <f>VLOOKUP(C143,Pesos!$B$2:$E$531,4,FALSE)</f>
        <v>0</v>
      </c>
    </row>
    <row r="144" spans="1:8" s="66" customFormat="1" ht="17.25" hidden="1" x14ac:dyDescent="0.3">
      <c r="A144" s="67">
        <v>1021</v>
      </c>
      <c r="B144" s="67">
        <f>SUMIF(Pedido!$C$49:$C$1024,Lista!C144,Pedido!$D$49:$D$1024)</f>
        <v>0</v>
      </c>
      <c r="C144" s="68" t="s">
        <v>415</v>
      </c>
      <c r="D144" s="69" t="s">
        <v>137</v>
      </c>
      <c r="E144" s="70">
        <f>SUMIF(Pedido!$C$49:$C$1024,Lista!C144,Pedido!$G$49:$G$1024)</f>
        <v>4.1500000000000004</v>
      </c>
      <c r="F144" s="70">
        <f t="shared" si="1"/>
        <v>0</v>
      </c>
      <c r="H144" s="66">
        <f>VLOOKUP(C144,Pesos!$B$2:$E$531,4,FALSE)</f>
        <v>0</v>
      </c>
    </row>
    <row r="145" spans="1:8" s="66" customFormat="1" ht="17.25" hidden="1" x14ac:dyDescent="0.3">
      <c r="A145" s="67">
        <v>11341</v>
      </c>
      <c r="B145" s="67">
        <f>SUMIF(Pedido!$C$49:$C$1024,Lista!C145,Pedido!$D$49:$D$1024)</f>
        <v>0</v>
      </c>
      <c r="C145" s="68" t="s">
        <v>1052</v>
      </c>
      <c r="D145" s="69" t="s">
        <v>137</v>
      </c>
      <c r="E145" s="70">
        <f>SUMIF(Pedido!$C$49:$C$1024,Lista!C145,Pedido!$G$49:$G$1024)</f>
        <v>3.1</v>
      </c>
      <c r="F145" s="70">
        <f t="shared" si="1"/>
        <v>0</v>
      </c>
      <c r="H145" s="66">
        <f>VLOOKUP(C145,Pesos!$B$2:$E$531,4,FALSE)</f>
        <v>0</v>
      </c>
    </row>
    <row r="146" spans="1:8" s="66" customFormat="1" ht="17.25" hidden="1" x14ac:dyDescent="0.3">
      <c r="A146" s="67">
        <v>104913</v>
      </c>
      <c r="B146" s="67">
        <f>SUMIF(Pedido!$C$49:$C$1024,Lista!C146,Pedido!$D$49:$D$1024)</f>
        <v>0</v>
      </c>
      <c r="C146" s="68" t="s">
        <v>416</v>
      </c>
      <c r="D146" s="69" t="s">
        <v>137</v>
      </c>
      <c r="E146" s="70">
        <f>SUMIF(Pedido!$C$49:$C$1024,Lista!C146,Pedido!$G$49:$G$1024)</f>
        <v>3.5</v>
      </c>
      <c r="F146" s="70">
        <f t="shared" si="1"/>
        <v>0</v>
      </c>
      <c r="H146" s="66">
        <f>VLOOKUP(C146,Pesos!$B$2:$E$531,4,FALSE)</f>
        <v>0</v>
      </c>
    </row>
    <row r="147" spans="1:8" s="66" customFormat="1" ht="17.25" hidden="1" x14ac:dyDescent="0.3">
      <c r="A147" s="67">
        <v>104937</v>
      </c>
      <c r="B147" s="67">
        <f>SUMIF(Pedido!$C$49:$C$1024,Lista!C147,Pedido!$D$49:$D$1024)</f>
        <v>0</v>
      </c>
      <c r="C147" s="68" t="s">
        <v>417</v>
      </c>
      <c r="D147" s="69" t="s">
        <v>137</v>
      </c>
      <c r="E147" s="70">
        <f>SUMIF(Pedido!$C$49:$C$1024,Lista!C147,Pedido!$G$49:$G$1024)</f>
        <v>3.5</v>
      </c>
      <c r="F147" s="70">
        <f t="shared" si="1"/>
        <v>0</v>
      </c>
      <c r="H147" s="66">
        <f>VLOOKUP(C147,Pesos!$B$2:$E$531,4,FALSE)</f>
        <v>0</v>
      </c>
    </row>
    <row r="148" spans="1:8" s="66" customFormat="1" ht="17.25" hidden="1" x14ac:dyDescent="0.3">
      <c r="A148" s="67">
        <v>109246</v>
      </c>
      <c r="B148" s="67">
        <f>SUMIF(Pedido!$C$49:$C$1024,Lista!C148,Pedido!$D$49:$D$1024)</f>
        <v>0</v>
      </c>
      <c r="C148" s="68" t="s">
        <v>738</v>
      </c>
      <c r="D148" s="69" t="s">
        <v>137</v>
      </c>
      <c r="E148" s="70">
        <f>SUMIF(Pedido!$C$49:$C$1024,Lista!C148,Pedido!$G$49:$G$1024)</f>
        <v>2.75</v>
      </c>
      <c r="F148" s="70">
        <f t="shared" si="1"/>
        <v>0</v>
      </c>
      <c r="H148" s="66">
        <f>VLOOKUP(C148,Pesos!$B$2:$E$531,4,FALSE)</f>
        <v>0</v>
      </c>
    </row>
    <row r="149" spans="1:8" s="66" customFormat="1" ht="17.25" hidden="1" x14ac:dyDescent="0.3">
      <c r="A149" s="67">
        <v>1038</v>
      </c>
      <c r="B149" s="67">
        <f>SUMIF(Pedido!$C$49:$C$1024,Lista!C149,Pedido!$D$49:$D$1024)</f>
        <v>0</v>
      </c>
      <c r="C149" s="68" t="s">
        <v>418</v>
      </c>
      <c r="D149" s="69" t="s">
        <v>137</v>
      </c>
      <c r="E149" s="70">
        <f>SUMIF(Pedido!$C$49:$C$1024,Lista!C149,Pedido!$G$49:$G$1024)</f>
        <v>3.4</v>
      </c>
      <c r="F149" s="70">
        <f t="shared" ref="F149:F212" si="2">B149*E149</f>
        <v>0</v>
      </c>
      <c r="H149" s="66">
        <f>VLOOKUP(C149,Pesos!$B$2:$E$531,4,FALSE)</f>
        <v>0</v>
      </c>
    </row>
    <row r="150" spans="1:8" s="66" customFormat="1" ht="17.25" hidden="1" x14ac:dyDescent="0.3">
      <c r="A150" s="67">
        <v>1045</v>
      </c>
      <c r="B150" s="67">
        <f>SUMIF(Pedido!$C$49:$C$1024,Lista!C150,Pedido!$D$49:$D$1024)</f>
        <v>0</v>
      </c>
      <c r="C150" s="68" t="s">
        <v>419</v>
      </c>
      <c r="D150" s="69" t="s">
        <v>138</v>
      </c>
      <c r="E150" s="70">
        <f>SUMIF(Pedido!$C$49:$C$1024,Lista!C150,Pedido!$G$49:$G$1024)</f>
        <v>3.7</v>
      </c>
      <c r="F150" s="70">
        <f t="shared" si="2"/>
        <v>0</v>
      </c>
      <c r="H150" s="66">
        <f>VLOOKUP(C150,Pesos!$B$2:$E$531,4,FALSE)</f>
        <v>0</v>
      </c>
    </row>
    <row r="151" spans="1:8" s="66" customFormat="1" ht="17.25" hidden="1" x14ac:dyDescent="0.3">
      <c r="A151" s="67">
        <v>105392</v>
      </c>
      <c r="B151" s="67">
        <f>SUMIF(Pedido!$C$49:$C$1024,Lista!C151,Pedido!$D$49:$D$1024)</f>
        <v>0</v>
      </c>
      <c r="C151" s="68" t="s">
        <v>420</v>
      </c>
      <c r="D151" s="69" t="s">
        <v>137</v>
      </c>
      <c r="E151" s="70">
        <f>SUMIF(Pedido!$C$49:$C$1024,Lista!C151,Pedido!$G$49:$G$1024)</f>
        <v>3.5</v>
      </c>
      <c r="F151" s="70">
        <f t="shared" si="2"/>
        <v>0</v>
      </c>
      <c r="H151" s="66">
        <f>VLOOKUP(C151,Pesos!$B$2:$E$531,4,FALSE)</f>
        <v>0</v>
      </c>
    </row>
    <row r="152" spans="1:8" s="66" customFormat="1" ht="17.25" hidden="1" x14ac:dyDescent="0.3">
      <c r="A152" s="67">
        <v>1052</v>
      </c>
      <c r="B152" s="67">
        <f>SUMIF(Pedido!$C$49:$C$1024,Lista!C152,Pedido!$D$49:$D$1024)</f>
        <v>0</v>
      </c>
      <c r="C152" s="68" t="s">
        <v>421</v>
      </c>
      <c r="D152" s="69" t="s">
        <v>137</v>
      </c>
      <c r="E152" s="70">
        <f>SUMIF(Pedido!$C$49:$C$1024,Lista!C152,Pedido!$G$49:$G$1024)</f>
        <v>4.5999999999999996</v>
      </c>
      <c r="F152" s="70">
        <f t="shared" si="2"/>
        <v>0</v>
      </c>
      <c r="H152" s="66">
        <f>VLOOKUP(C152,Pesos!$B$2:$E$531,4,FALSE)</f>
        <v>0</v>
      </c>
    </row>
    <row r="153" spans="1:8" s="66" customFormat="1" ht="17.25" hidden="1" x14ac:dyDescent="0.3">
      <c r="A153" s="67">
        <v>1076</v>
      </c>
      <c r="B153" s="67">
        <f>SUMIF(Pedido!$C$49:$C$1024,Lista!C153,Pedido!$D$49:$D$1024)</f>
        <v>0</v>
      </c>
      <c r="C153" s="68" t="s">
        <v>422</v>
      </c>
      <c r="D153" s="69" t="s">
        <v>137</v>
      </c>
      <c r="E153" s="70">
        <f>SUMIF(Pedido!$C$49:$C$1024,Lista!C153,Pedido!$G$49:$G$1024)</f>
        <v>3.1</v>
      </c>
      <c r="F153" s="70">
        <f t="shared" si="2"/>
        <v>0</v>
      </c>
      <c r="H153" s="66">
        <f>VLOOKUP(C153,Pesos!$B$2:$E$531,4,FALSE)</f>
        <v>0</v>
      </c>
    </row>
    <row r="154" spans="1:8" s="66" customFormat="1" ht="17.25" hidden="1" x14ac:dyDescent="0.3">
      <c r="A154" s="67">
        <v>1069</v>
      </c>
      <c r="B154" s="67">
        <f>SUMIF(Pedido!$C$49:$C$1024,Lista!C154,Pedido!$D$49:$D$1024)</f>
        <v>0</v>
      </c>
      <c r="C154" s="68" t="s">
        <v>423</v>
      </c>
      <c r="D154" s="69" t="s">
        <v>137</v>
      </c>
      <c r="E154" s="70">
        <f>SUMIF(Pedido!$C$49:$C$1024,Lista!C154,Pedido!$G$49:$G$1024)</f>
        <v>2.8</v>
      </c>
      <c r="F154" s="70">
        <f t="shared" si="2"/>
        <v>0</v>
      </c>
      <c r="H154" s="66">
        <f>VLOOKUP(C154,Pesos!$B$2:$E$531,4,FALSE)</f>
        <v>0</v>
      </c>
    </row>
    <row r="155" spans="1:8" s="66" customFormat="1" ht="17.25" hidden="1" x14ac:dyDescent="0.3">
      <c r="A155" s="67">
        <v>1083</v>
      </c>
      <c r="B155" s="67">
        <f>SUMIF(Pedido!$C$49:$C$1024,Lista!C155,Pedido!$D$49:$D$1024)</f>
        <v>0</v>
      </c>
      <c r="C155" s="68" t="s">
        <v>424</v>
      </c>
      <c r="D155" s="69" t="s">
        <v>137</v>
      </c>
      <c r="E155" s="70">
        <f>SUMIF(Pedido!$C$49:$C$1024,Lista!C155,Pedido!$G$49:$G$1024)</f>
        <v>3.2</v>
      </c>
      <c r="F155" s="70">
        <f t="shared" si="2"/>
        <v>0</v>
      </c>
      <c r="H155" s="66">
        <f>VLOOKUP(C155,Pesos!$B$2:$E$531,4,FALSE)</f>
        <v>0</v>
      </c>
    </row>
    <row r="156" spans="1:8" s="66" customFormat="1" ht="17.25" hidden="1" x14ac:dyDescent="0.3">
      <c r="A156" s="67">
        <v>104975</v>
      </c>
      <c r="B156" s="67">
        <f>SUMIF(Pedido!$C$49:$C$1024,Lista!C156,Pedido!$D$49:$D$1024)</f>
        <v>0</v>
      </c>
      <c r="C156" s="68" t="s">
        <v>425</v>
      </c>
      <c r="D156" s="69" t="s">
        <v>137</v>
      </c>
      <c r="E156" s="70">
        <f>SUMIF(Pedido!$C$49:$C$1024,Lista!C156,Pedido!$G$49:$G$1024)</f>
        <v>3.7</v>
      </c>
      <c r="F156" s="70">
        <f t="shared" si="2"/>
        <v>0</v>
      </c>
      <c r="H156" s="66">
        <f>VLOOKUP(C156,Pesos!$B$2:$E$531,4,FALSE)</f>
        <v>0</v>
      </c>
    </row>
    <row r="157" spans="1:8" s="66" customFormat="1" ht="17.25" hidden="1" x14ac:dyDescent="0.3">
      <c r="A157" s="67">
        <v>104692</v>
      </c>
      <c r="B157" s="67">
        <f>SUMIF(Pedido!$C$49:$C$1024,Lista!C157,Pedido!$D$49:$D$1024)</f>
        <v>0</v>
      </c>
      <c r="C157" s="68" t="s">
        <v>426</v>
      </c>
      <c r="D157" s="69" t="s">
        <v>137</v>
      </c>
      <c r="E157" s="70">
        <f>SUMIF(Pedido!$C$49:$C$1024,Lista!C157,Pedido!$G$49:$G$1024)</f>
        <v>2.8</v>
      </c>
      <c r="F157" s="70">
        <f t="shared" si="2"/>
        <v>0</v>
      </c>
      <c r="H157" s="66">
        <f>VLOOKUP(C157,Pesos!$B$2:$E$531,4,FALSE)</f>
        <v>0</v>
      </c>
    </row>
    <row r="158" spans="1:8" s="66" customFormat="1" ht="17.25" hidden="1" x14ac:dyDescent="0.3">
      <c r="A158" s="67">
        <v>1090</v>
      </c>
      <c r="B158" s="67">
        <f>SUMIF(Pedido!$C$49:$C$1024,Lista!C158,Pedido!$D$49:$D$1024)</f>
        <v>0</v>
      </c>
      <c r="C158" s="68" t="s">
        <v>427</v>
      </c>
      <c r="D158" s="69" t="s">
        <v>141</v>
      </c>
      <c r="E158" s="70">
        <f>SUMIF(Pedido!$C$49:$C$1024,Lista!C158,Pedido!$G$49:$G$1024)</f>
        <v>3.9</v>
      </c>
      <c r="F158" s="70">
        <f t="shared" si="2"/>
        <v>0</v>
      </c>
      <c r="H158" s="66">
        <f>VLOOKUP(C158,Pesos!$B$2:$E$531,4,FALSE)</f>
        <v>0</v>
      </c>
    </row>
    <row r="159" spans="1:8" s="66" customFormat="1" ht="17.25" hidden="1" x14ac:dyDescent="0.3">
      <c r="A159" s="67">
        <v>1106</v>
      </c>
      <c r="B159" s="67">
        <f>SUMIF(Pedido!$C$49:$C$1024,Lista!C159,Pedido!$D$49:$D$1024)</f>
        <v>0</v>
      </c>
      <c r="C159" s="68" t="s">
        <v>428</v>
      </c>
      <c r="D159" s="69" t="s">
        <v>137</v>
      </c>
      <c r="E159" s="70">
        <f>SUMIF(Pedido!$C$49:$C$1024,Lista!C159,Pedido!$G$49:$G$1024)</f>
        <v>4.5</v>
      </c>
      <c r="F159" s="70">
        <f t="shared" si="2"/>
        <v>0</v>
      </c>
      <c r="H159" s="66">
        <f>VLOOKUP(C159,Pesos!$B$2:$E$531,4,FALSE)</f>
        <v>0</v>
      </c>
    </row>
    <row r="160" spans="1:8" s="66" customFormat="1" ht="17.25" hidden="1" x14ac:dyDescent="0.3">
      <c r="A160" s="67">
        <v>0</v>
      </c>
      <c r="B160" s="67">
        <f>SUMIF(Pedido!$C$49:$C$1024,Lista!C160,Pedido!$D$49:$D$1024)</f>
        <v>0</v>
      </c>
      <c r="C160" s="68" t="s">
        <v>429</v>
      </c>
      <c r="D160" s="69" t="s">
        <v>137</v>
      </c>
      <c r="E160" s="70">
        <f>SUMIF(Pedido!$C$49:$C$1024,Lista!C160,Pedido!$G$49:$G$1024)</f>
        <v>0</v>
      </c>
      <c r="F160" s="70">
        <f t="shared" si="2"/>
        <v>0</v>
      </c>
      <c r="H160" s="66">
        <f>VLOOKUP(C160,Pesos!$B$2:$E$531,4,FALSE)</f>
        <v>0</v>
      </c>
    </row>
    <row r="161" spans="1:8" s="66" customFormat="1" ht="17.25" hidden="1" x14ac:dyDescent="0.3">
      <c r="A161" s="67">
        <v>1120</v>
      </c>
      <c r="B161" s="67">
        <f>SUMIF(Pedido!$C$49:$C$1024,Lista!C161,Pedido!$D$49:$D$1024)</f>
        <v>0</v>
      </c>
      <c r="C161" s="68" t="s">
        <v>430</v>
      </c>
      <c r="D161" s="69" t="s">
        <v>137</v>
      </c>
      <c r="E161" s="70">
        <f>SUMIF(Pedido!$C$49:$C$1024,Lista!C161,Pedido!$G$49:$G$1024)</f>
        <v>2.6</v>
      </c>
      <c r="F161" s="70">
        <f t="shared" si="2"/>
        <v>0</v>
      </c>
      <c r="H161" s="66">
        <f>VLOOKUP(C161,Pesos!$B$2:$E$531,4,FALSE)</f>
        <v>0</v>
      </c>
    </row>
    <row r="162" spans="1:8" s="66" customFormat="1" ht="17.25" hidden="1" x14ac:dyDescent="0.3">
      <c r="A162" s="67">
        <v>1137</v>
      </c>
      <c r="B162" s="67">
        <f>SUMIF(Pedido!$C$49:$C$1024,Lista!C162,Pedido!$D$49:$D$1024)</f>
        <v>0</v>
      </c>
      <c r="C162" s="68" t="s">
        <v>431</v>
      </c>
      <c r="D162" s="69" t="s">
        <v>138</v>
      </c>
      <c r="E162" s="70">
        <f>SUMIF(Pedido!$C$49:$C$1024,Lista!C162,Pedido!$G$49:$G$1024)</f>
        <v>3.15</v>
      </c>
      <c r="F162" s="70">
        <f t="shared" si="2"/>
        <v>0</v>
      </c>
      <c r="H162" s="66">
        <f>VLOOKUP(C162,Pesos!$B$2:$E$531,4,FALSE)</f>
        <v>0</v>
      </c>
    </row>
    <row r="163" spans="1:8" s="66" customFormat="1" ht="17.25" hidden="1" x14ac:dyDescent="0.3">
      <c r="A163" s="67">
        <v>1144</v>
      </c>
      <c r="B163" s="67">
        <f>SUMIF(Pedido!$C$49:$C$1024,Lista!C163,Pedido!$D$49:$D$1024)</f>
        <v>0</v>
      </c>
      <c r="C163" s="68" t="s">
        <v>432</v>
      </c>
      <c r="D163" s="69" t="s">
        <v>137</v>
      </c>
      <c r="E163" s="70">
        <f>SUMIF(Pedido!$C$49:$C$1024,Lista!C163,Pedido!$G$49:$G$1024)</f>
        <v>4.9000000000000004</v>
      </c>
      <c r="F163" s="70">
        <f t="shared" si="2"/>
        <v>0</v>
      </c>
      <c r="H163" s="66">
        <f>VLOOKUP(C163,Pesos!$B$2:$E$531,4,FALSE)</f>
        <v>0</v>
      </c>
    </row>
    <row r="164" spans="1:8" s="66" customFormat="1" ht="17.25" hidden="1" x14ac:dyDescent="0.3">
      <c r="A164" s="67">
        <v>1151</v>
      </c>
      <c r="B164" s="67">
        <f>SUMIF(Pedido!$C$49:$C$1024,Lista!C164,Pedido!$D$49:$D$1024)</f>
        <v>0</v>
      </c>
      <c r="C164" s="68" t="s">
        <v>433</v>
      </c>
      <c r="D164" s="69" t="s">
        <v>137</v>
      </c>
      <c r="E164" s="70">
        <f>SUMIF(Pedido!$C$49:$C$1024,Lista!C164,Pedido!$G$49:$G$1024)</f>
        <v>3.1</v>
      </c>
      <c r="F164" s="70">
        <f t="shared" si="2"/>
        <v>0</v>
      </c>
      <c r="H164" s="66">
        <f>VLOOKUP(C164,Pesos!$B$2:$E$531,4,FALSE)</f>
        <v>0</v>
      </c>
    </row>
    <row r="165" spans="1:8" s="66" customFormat="1" ht="17.25" hidden="1" x14ac:dyDescent="0.3">
      <c r="A165" s="67">
        <v>1175</v>
      </c>
      <c r="B165" s="67">
        <f>SUMIF(Pedido!$C$49:$C$1024,Lista!C165,Pedido!$D$49:$D$1024)</f>
        <v>0</v>
      </c>
      <c r="C165" s="68" t="s">
        <v>434</v>
      </c>
      <c r="D165" s="69" t="s">
        <v>137</v>
      </c>
      <c r="E165" s="70">
        <f>SUMIF(Pedido!$C$49:$C$1024,Lista!C165,Pedido!$G$49:$G$1024)</f>
        <v>5.65</v>
      </c>
      <c r="F165" s="70">
        <f t="shared" si="2"/>
        <v>0</v>
      </c>
      <c r="H165" s="66">
        <f>VLOOKUP(C165,Pesos!$B$2:$E$531,4,FALSE)</f>
        <v>0</v>
      </c>
    </row>
    <row r="166" spans="1:8" s="66" customFormat="1" ht="17.25" hidden="1" x14ac:dyDescent="0.3">
      <c r="A166" s="67">
        <v>1182</v>
      </c>
      <c r="B166" s="67">
        <f>SUMIF(Pedido!$C$49:$C$1024,Lista!C166,Pedido!$D$49:$D$1024)</f>
        <v>0</v>
      </c>
      <c r="C166" s="68" t="s">
        <v>435</v>
      </c>
      <c r="D166" s="69" t="s">
        <v>137</v>
      </c>
      <c r="E166" s="70">
        <f>SUMIF(Pedido!$C$49:$C$1024,Lista!C166,Pedido!$G$49:$G$1024)</f>
        <v>21</v>
      </c>
      <c r="F166" s="70">
        <f t="shared" si="2"/>
        <v>0</v>
      </c>
      <c r="H166" s="66">
        <f>VLOOKUP(C166,Pesos!$B$2:$E$531,4,FALSE)</f>
        <v>0</v>
      </c>
    </row>
    <row r="167" spans="1:8" s="66" customFormat="1" ht="17.25" hidden="1" x14ac:dyDescent="0.3">
      <c r="A167" s="67">
        <v>1199</v>
      </c>
      <c r="B167" s="67">
        <f>SUMIF(Pedido!$C$49:$C$1024,Lista!C167,Pedido!$D$49:$D$1024)</f>
        <v>0</v>
      </c>
      <c r="C167" s="68" t="s">
        <v>436</v>
      </c>
      <c r="D167" s="69" t="s">
        <v>137</v>
      </c>
      <c r="E167" s="70">
        <f>SUMIF(Pedido!$C$49:$C$1024,Lista!C167,Pedido!$G$49:$G$1024)</f>
        <v>7.3</v>
      </c>
      <c r="F167" s="70">
        <f t="shared" si="2"/>
        <v>0</v>
      </c>
      <c r="H167" s="66">
        <f>VLOOKUP(C167,Pesos!$B$2:$E$531,4,FALSE)</f>
        <v>0</v>
      </c>
    </row>
    <row r="168" spans="1:8" s="66" customFormat="1" ht="17.25" hidden="1" x14ac:dyDescent="0.3">
      <c r="A168" s="67">
        <v>102360</v>
      </c>
      <c r="B168" s="67">
        <f>SUMIF(Pedido!$C$49:$C$1024,Lista!C168,Pedido!$D$49:$D$1024)</f>
        <v>0</v>
      </c>
      <c r="C168" s="68" t="s">
        <v>437</v>
      </c>
      <c r="D168" s="69" t="s">
        <v>137</v>
      </c>
      <c r="E168" s="70">
        <f>SUMIF(Pedido!$C$49:$C$1024,Lista!C168,Pedido!$G$49:$G$1024)</f>
        <v>19.5</v>
      </c>
      <c r="F168" s="70">
        <f t="shared" si="2"/>
        <v>0</v>
      </c>
      <c r="H168" s="66">
        <f>VLOOKUP(C168,Pesos!$B$2:$E$531,4,FALSE)</f>
        <v>0</v>
      </c>
    </row>
    <row r="169" spans="1:8" s="66" customFormat="1" ht="17.25" hidden="1" x14ac:dyDescent="0.3">
      <c r="A169" s="67">
        <v>1205</v>
      </c>
      <c r="B169" s="67">
        <f>SUMIF(Pedido!$C$49:$C$1024,Lista!C169,Pedido!$D$49:$D$1024)</f>
        <v>0</v>
      </c>
      <c r="C169" s="68" t="s">
        <v>438</v>
      </c>
      <c r="D169" s="69" t="s">
        <v>138</v>
      </c>
      <c r="E169" s="70">
        <f>SUMIF(Pedido!$C$49:$C$1024,Lista!C169,Pedido!$G$49:$G$1024)</f>
        <v>3.2</v>
      </c>
      <c r="F169" s="70">
        <f t="shared" si="2"/>
        <v>0</v>
      </c>
      <c r="H169" s="66">
        <f>VLOOKUP(C169,Pesos!$B$2:$E$531,4,FALSE)</f>
        <v>0</v>
      </c>
    </row>
    <row r="170" spans="1:8" s="66" customFormat="1" ht="17.25" hidden="1" x14ac:dyDescent="0.3">
      <c r="A170" s="67">
        <v>105255</v>
      </c>
      <c r="B170" s="67">
        <f>SUMIF(Pedido!$C$49:$C$1024,Lista!C170,Pedido!$D$49:$D$1024)</f>
        <v>0</v>
      </c>
      <c r="C170" s="68" t="s">
        <v>439</v>
      </c>
      <c r="D170" s="69" t="s">
        <v>137</v>
      </c>
      <c r="E170" s="70">
        <f>SUMIF(Pedido!$C$49:$C$1024,Lista!C170,Pedido!$G$49:$G$1024)</f>
        <v>3.5</v>
      </c>
      <c r="F170" s="70">
        <f t="shared" si="2"/>
        <v>0</v>
      </c>
      <c r="H170" s="66">
        <f>VLOOKUP(C170,Pesos!$B$2:$E$531,4,FALSE)</f>
        <v>0</v>
      </c>
    </row>
    <row r="171" spans="1:8" s="66" customFormat="1" ht="17.25" hidden="1" x14ac:dyDescent="0.3">
      <c r="A171" s="67">
        <v>1212</v>
      </c>
      <c r="B171" s="67">
        <f>SUMIF(Pedido!$C$49:$C$1024,Lista!C171,Pedido!$D$49:$D$1024)</f>
        <v>0</v>
      </c>
      <c r="C171" s="68" t="s">
        <v>440</v>
      </c>
      <c r="D171" s="69" t="s">
        <v>137</v>
      </c>
      <c r="E171" s="70">
        <f>SUMIF(Pedido!$C$49:$C$1024,Lista!C171,Pedido!$G$49:$G$1024)</f>
        <v>3.4</v>
      </c>
      <c r="F171" s="70">
        <f t="shared" si="2"/>
        <v>0</v>
      </c>
      <c r="H171" s="66">
        <f>VLOOKUP(C171,Pesos!$B$2:$E$531,4,FALSE)</f>
        <v>0</v>
      </c>
    </row>
    <row r="172" spans="1:8" s="66" customFormat="1" ht="17.25" hidden="1" x14ac:dyDescent="0.3">
      <c r="A172" s="67">
        <v>4589</v>
      </c>
      <c r="B172" s="67">
        <f>SUMIF(Pedido!$C$49:$C$1024,Lista!C172,Pedido!$D$49:$D$1024)</f>
        <v>0</v>
      </c>
      <c r="C172" s="68" t="s">
        <v>441</v>
      </c>
      <c r="D172" s="69" t="s">
        <v>137</v>
      </c>
      <c r="E172" s="70">
        <f>SUMIF(Pedido!$C$49:$C$1024,Lista!C172,Pedido!$G$49:$G$1024)</f>
        <v>3.5</v>
      </c>
      <c r="F172" s="70">
        <f t="shared" si="2"/>
        <v>0</v>
      </c>
      <c r="H172" s="66">
        <f>VLOOKUP(C172,Pesos!$B$2:$E$531,4,FALSE)</f>
        <v>0</v>
      </c>
    </row>
    <row r="173" spans="1:8" s="66" customFormat="1" ht="17.25" x14ac:dyDescent="0.3">
      <c r="A173" s="67">
        <v>105231</v>
      </c>
      <c r="B173" s="67">
        <f>SUMIF(Pedido!$C$49:$C$1024,Lista!C173,Pedido!$D$49:$D$1024)</f>
        <v>0</v>
      </c>
      <c r="C173" s="68" t="s">
        <v>442</v>
      </c>
      <c r="D173" s="69" t="s">
        <v>138</v>
      </c>
      <c r="E173" s="70">
        <f>SUMIF(Pedido!$C$49:$C$1024,Lista!C173,Pedido!$G$49:$G$1024)</f>
        <v>4.7</v>
      </c>
      <c r="F173" s="70">
        <f t="shared" si="2"/>
        <v>0</v>
      </c>
      <c r="H173" s="66">
        <f>VLOOKUP(C173,Pesos!$B$2:$E$531,4,FALSE)</f>
        <v>0</v>
      </c>
    </row>
    <row r="174" spans="1:8" s="66" customFormat="1" ht="17.25" hidden="1" x14ac:dyDescent="0.3">
      <c r="A174" s="67">
        <v>1229</v>
      </c>
      <c r="B174" s="67">
        <f>SUMIF(Pedido!$C$49:$C$1024,Lista!C174,Pedido!$D$49:$D$1024)</f>
        <v>0</v>
      </c>
      <c r="C174" s="68" t="s">
        <v>443</v>
      </c>
      <c r="D174" s="69" t="s">
        <v>137</v>
      </c>
      <c r="E174" s="70">
        <f>SUMIF(Pedido!$C$49:$C$1024,Lista!C174,Pedido!$G$49:$G$1024)</f>
        <v>2.8</v>
      </c>
      <c r="F174" s="70">
        <f t="shared" si="2"/>
        <v>0</v>
      </c>
      <c r="H174" s="66">
        <f>VLOOKUP(C174,Pesos!$B$2:$E$531,4,FALSE)</f>
        <v>0</v>
      </c>
    </row>
    <row r="175" spans="1:8" s="66" customFormat="1" ht="17.25" hidden="1" x14ac:dyDescent="0.3">
      <c r="A175" s="67">
        <v>1304</v>
      </c>
      <c r="B175" s="67">
        <f>SUMIF(Pedido!$C$49:$C$1024,Lista!C175,Pedido!$D$49:$D$1024)</f>
        <v>0</v>
      </c>
      <c r="C175" s="68" t="s">
        <v>444</v>
      </c>
      <c r="D175" s="69" t="s">
        <v>137</v>
      </c>
      <c r="E175" s="70">
        <f>SUMIF(Pedido!$C$49:$C$1024,Lista!C175,Pedido!$G$49:$G$1024)</f>
        <v>4.4000000000000004</v>
      </c>
      <c r="F175" s="70">
        <f t="shared" si="2"/>
        <v>0</v>
      </c>
      <c r="H175" s="66">
        <f>VLOOKUP(C175,Pesos!$B$2:$E$531,4,FALSE)</f>
        <v>0</v>
      </c>
    </row>
    <row r="176" spans="1:8" s="66" customFormat="1" ht="17.25" hidden="1" x14ac:dyDescent="0.3">
      <c r="A176" s="67">
        <v>1328</v>
      </c>
      <c r="B176" s="67">
        <f>SUMIF(Pedido!$C$49:$C$1024,Lista!C176,Pedido!$D$49:$D$1024)</f>
        <v>0</v>
      </c>
      <c r="C176" s="68" t="s">
        <v>445</v>
      </c>
      <c r="D176" s="69" t="s">
        <v>137</v>
      </c>
      <c r="E176" s="70">
        <f>SUMIF(Pedido!$C$49:$C$1024,Lista!C176,Pedido!$G$49:$G$1024)</f>
        <v>5.2</v>
      </c>
      <c r="F176" s="70">
        <f t="shared" si="2"/>
        <v>0</v>
      </c>
      <c r="H176" s="66">
        <f>VLOOKUP(C176,Pesos!$B$2:$E$531,4,FALSE)</f>
        <v>0</v>
      </c>
    </row>
    <row r="177" spans="1:8" s="66" customFormat="1" ht="17.25" hidden="1" x14ac:dyDescent="0.3">
      <c r="A177" s="67">
        <v>1335</v>
      </c>
      <c r="B177" s="67">
        <f>SUMIF(Pedido!$C$49:$C$1024,Lista!C177,Pedido!$D$49:$D$1024)</f>
        <v>0</v>
      </c>
      <c r="C177" s="68" t="s">
        <v>446</v>
      </c>
      <c r="D177" s="69" t="s">
        <v>138</v>
      </c>
      <c r="E177" s="70">
        <f>SUMIF(Pedido!$C$49:$C$1024,Lista!C177,Pedido!$G$49:$G$1024)</f>
        <v>18.899999999999999</v>
      </c>
      <c r="F177" s="70">
        <f t="shared" si="2"/>
        <v>0</v>
      </c>
      <c r="H177" s="66">
        <f>VLOOKUP(C177,Pesos!$B$2:$E$531,4,FALSE)</f>
        <v>0</v>
      </c>
    </row>
    <row r="178" spans="1:8" s="66" customFormat="1" ht="17.25" hidden="1" x14ac:dyDescent="0.3">
      <c r="A178" s="67">
        <v>1342</v>
      </c>
      <c r="B178" s="67">
        <f>SUMIF(Pedido!$C$49:$C$1024,Lista!C178,Pedido!$D$49:$D$1024)</f>
        <v>0</v>
      </c>
      <c r="C178" s="68" t="s">
        <v>447</v>
      </c>
      <c r="D178" s="69" t="s">
        <v>137</v>
      </c>
      <c r="E178" s="70">
        <f>SUMIF(Pedido!$C$49:$C$1024,Lista!C178,Pedido!$G$49:$G$1024)</f>
        <v>3.3</v>
      </c>
      <c r="F178" s="70">
        <f t="shared" si="2"/>
        <v>0</v>
      </c>
      <c r="H178" s="66">
        <f>VLOOKUP(C178,Pesos!$B$2:$E$531,4,FALSE)</f>
        <v>0</v>
      </c>
    </row>
    <row r="179" spans="1:8" s="66" customFormat="1" ht="17.25" hidden="1" x14ac:dyDescent="0.3">
      <c r="A179" s="67">
        <v>1359</v>
      </c>
      <c r="B179" s="67">
        <f>SUMIF(Pedido!$C$49:$C$1024,Lista!C179,Pedido!$D$49:$D$1024)</f>
        <v>0</v>
      </c>
      <c r="C179" s="68" t="s">
        <v>448</v>
      </c>
      <c r="D179" s="69" t="s">
        <v>137</v>
      </c>
      <c r="E179" s="70">
        <f>SUMIF(Pedido!$C$49:$C$1024,Lista!C179,Pedido!$G$49:$G$1024)</f>
        <v>2.5</v>
      </c>
      <c r="F179" s="70">
        <f t="shared" si="2"/>
        <v>0</v>
      </c>
      <c r="H179" s="66">
        <f>VLOOKUP(C179,Pesos!$B$2:$E$531,4,FALSE)</f>
        <v>0</v>
      </c>
    </row>
    <row r="180" spans="1:8" s="66" customFormat="1" ht="17.25" hidden="1" x14ac:dyDescent="0.3">
      <c r="A180" s="67">
        <v>1366</v>
      </c>
      <c r="B180" s="67">
        <f>SUMIF(Pedido!$C$49:$C$1024,Lista!C180,Pedido!$D$49:$D$1024)</f>
        <v>0</v>
      </c>
      <c r="C180" s="68" t="s">
        <v>449</v>
      </c>
      <c r="D180" s="69" t="s">
        <v>137</v>
      </c>
      <c r="E180" s="70">
        <f>SUMIF(Pedido!$C$49:$C$1024,Lista!C180,Pedido!$G$49:$G$1024)</f>
        <v>3</v>
      </c>
      <c r="F180" s="70">
        <f t="shared" si="2"/>
        <v>0</v>
      </c>
      <c r="H180" s="66">
        <f>VLOOKUP(C180,Pesos!$B$2:$E$531,4,FALSE)</f>
        <v>0</v>
      </c>
    </row>
    <row r="181" spans="1:8" s="66" customFormat="1" ht="17.25" hidden="1" x14ac:dyDescent="0.3">
      <c r="A181" s="67">
        <v>1373</v>
      </c>
      <c r="B181" s="67">
        <f>SUMIF(Pedido!$C$49:$C$1024,Lista!C181,Pedido!$D$49:$D$1024)</f>
        <v>0</v>
      </c>
      <c r="C181" s="68" t="s">
        <v>450</v>
      </c>
      <c r="D181" s="69" t="s">
        <v>139</v>
      </c>
      <c r="E181" s="70">
        <f>SUMIF(Pedido!$C$49:$C$1024,Lista!C181,Pedido!$G$49:$G$1024)</f>
        <v>11.5</v>
      </c>
      <c r="F181" s="70">
        <f t="shared" si="2"/>
        <v>0</v>
      </c>
      <c r="H181" s="66">
        <f>VLOOKUP(C181,Pesos!$B$2:$E$531,4,FALSE)</f>
        <v>0</v>
      </c>
    </row>
    <row r="182" spans="1:8" s="66" customFormat="1" ht="17.25" hidden="1" x14ac:dyDescent="0.3">
      <c r="A182" s="67">
        <v>1380</v>
      </c>
      <c r="B182" s="67">
        <f>SUMIF(Pedido!$C$49:$C$1024,Lista!C182,Pedido!$D$49:$D$1024)</f>
        <v>0</v>
      </c>
      <c r="C182" s="68" t="s">
        <v>451</v>
      </c>
      <c r="D182" s="69" t="s">
        <v>137</v>
      </c>
      <c r="E182" s="70">
        <f>SUMIF(Pedido!$C$49:$C$1024,Lista!C182,Pedido!$G$49:$G$1024)</f>
        <v>2.7</v>
      </c>
      <c r="F182" s="70">
        <f t="shared" si="2"/>
        <v>0</v>
      </c>
      <c r="H182" s="66">
        <f>VLOOKUP(C182,Pesos!$B$2:$E$531,4,FALSE)</f>
        <v>0</v>
      </c>
    </row>
    <row r="183" spans="1:8" s="66" customFormat="1" ht="17.25" hidden="1" x14ac:dyDescent="0.3">
      <c r="A183" s="67">
        <v>1397</v>
      </c>
      <c r="B183" s="67">
        <f>SUMIF(Pedido!$C$49:$C$1024,Lista!C183,Pedido!$D$49:$D$1024)</f>
        <v>0</v>
      </c>
      <c r="C183" s="68" t="s">
        <v>452</v>
      </c>
      <c r="D183" s="69" t="s">
        <v>137</v>
      </c>
      <c r="E183" s="70">
        <f>SUMIF(Pedido!$C$49:$C$1024,Lista!C183,Pedido!$G$49:$G$1024)</f>
        <v>2.9</v>
      </c>
      <c r="F183" s="70">
        <f t="shared" si="2"/>
        <v>0</v>
      </c>
      <c r="H183" s="66">
        <f>VLOOKUP(C183,Pesos!$B$2:$E$531,4,FALSE)</f>
        <v>0</v>
      </c>
    </row>
    <row r="184" spans="1:8" s="66" customFormat="1" ht="17.25" hidden="1" x14ac:dyDescent="0.3">
      <c r="A184" s="67">
        <v>1403</v>
      </c>
      <c r="B184" s="67">
        <f>SUMIF(Pedido!$C$49:$C$1024,Lista!C184,Pedido!$D$49:$D$1024)</f>
        <v>0</v>
      </c>
      <c r="C184" s="68" t="s">
        <v>453</v>
      </c>
      <c r="D184" s="69" t="s">
        <v>137</v>
      </c>
      <c r="E184" s="70">
        <f>SUMIF(Pedido!$C$49:$C$1024,Lista!C184,Pedido!$G$49:$G$1024)</f>
        <v>3.15</v>
      </c>
      <c r="F184" s="70">
        <f t="shared" si="2"/>
        <v>0</v>
      </c>
      <c r="H184" s="66">
        <f>VLOOKUP(C184,Pesos!$B$2:$E$531,4,FALSE)</f>
        <v>0</v>
      </c>
    </row>
    <row r="185" spans="1:8" s="66" customFormat="1" ht="17.25" hidden="1" x14ac:dyDescent="0.3">
      <c r="A185" s="67">
        <v>1410</v>
      </c>
      <c r="B185" s="67">
        <f>SUMIF(Pedido!$C$49:$C$1024,Lista!C185,Pedido!$D$49:$D$1024)</f>
        <v>0</v>
      </c>
      <c r="C185" s="68" t="s">
        <v>454</v>
      </c>
      <c r="D185" s="69" t="s">
        <v>138</v>
      </c>
      <c r="E185" s="70">
        <f>SUMIF(Pedido!$C$49:$C$1024,Lista!C185,Pedido!$G$49:$G$1024)</f>
        <v>5.7</v>
      </c>
      <c r="F185" s="70">
        <f t="shared" si="2"/>
        <v>0</v>
      </c>
      <c r="H185" s="66">
        <f>VLOOKUP(C185,Pesos!$B$2:$E$531,4,FALSE)</f>
        <v>0</v>
      </c>
    </row>
    <row r="186" spans="1:8" s="66" customFormat="1" ht="17.25" hidden="1" x14ac:dyDescent="0.3">
      <c r="A186" s="67">
        <v>1427</v>
      </c>
      <c r="B186" s="67">
        <f>SUMIF(Pedido!$C$49:$C$1024,Lista!C186,Pedido!$D$49:$D$1024)</f>
        <v>0</v>
      </c>
      <c r="C186" s="68" t="s">
        <v>455</v>
      </c>
      <c r="D186" s="69" t="s">
        <v>137</v>
      </c>
      <c r="E186" s="70">
        <f>SUMIF(Pedido!$C$49:$C$1024,Lista!C186,Pedido!$G$49:$G$1024)</f>
        <v>3.1</v>
      </c>
      <c r="F186" s="70">
        <f t="shared" si="2"/>
        <v>0</v>
      </c>
      <c r="H186" s="66">
        <f>VLOOKUP(C186,Pesos!$B$2:$E$531,4,FALSE)</f>
        <v>0</v>
      </c>
    </row>
    <row r="187" spans="1:8" s="66" customFormat="1" ht="17.25" hidden="1" x14ac:dyDescent="0.3">
      <c r="A187" s="67">
        <v>1434</v>
      </c>
      <c r="B187" s="67">
        <f>SUMIF(Pedido!$C$49:$C$1024,Lista!C187,Pedido!$D$49:$D$1024)</f>
        <v>0</v>
      </c>
      <c r="C187" s="68" t="s">
        <v>456</v>
      </c>
      <c r="D187" s="69" t="s">
        <v>137</v>
      </c>
      <c r="E187" s="70">
        <f>SUMIF(Pedido!$C$49:$C$1024,Lista!C187,Pedido!$G$49:$G$1024)</f>
        <v>10.199999999999999</v>
      </c>
      <c r="F187" s="70">
        <f t="shared" si="2"/>
        <v>0</v>
      </c>
      <c r="H187" s="66">
        <f>VLOOKUP(C187,Pesos!$B$2:$E$531,4,FALSE)</f>
        <v>0</v>
      </c>
    </row>
    <row r="188" spans="1:8" s="66" customFormat="1" ht="17.25" hidden="1" x14ac:dyDescent="0.3">
      <c r="A188" s="67">
        <v>106382</v>
      </c>
      <c r="B188" s="67">
        <f>SUMIF(Pedido!$C$49:$C$1024,Lista!C188,Pedido!$D$49:$D$1024)</f>
        <v>0</v>
      </c>
      <c r="C188" s="68" t="s">
        <v>457</v>
      </c>
      <c r="D188" s="69" t="s">
        <v>137</v>
      </c>
      <c r="E188" s="70">
        <f>SUMIF(Pedido!$C$49:$C$1024,Lista!C188,Pedido!$G$49:$G$1024)</f>
        <v>11</v>
      </c>
      <c r="F188" s="70">
        <f t="shared" si="2"/>
        <v>0</v>
      </c>
      <c r="H188" s="66">
        <f>VLOOKUP(C188,Pesos!$B$2:$E$531,4,FALSE)</f>
        <v>0</v>
      </c>
    </row>
    <row r="189" spans="1:8" s="66" customFormat="1" ht="17.25" hidden="1" x14ac:dyDescent="0.3">
      <c r="A189" s="67">
        <v>4497</v>
      </c>
      <c r="B189" s="67">
        <f>SUMIF(Pedido!$C$49:$C$1024,Lista!C189,Pedido!$D$49:$D$1024)</f>
        <v>0</v>
      </c>
      <c r="C189" s="68" t="s">
        <v>740</v>
      </c>
      <c r="D189" s="69">
        <v>100</v>
      </c>
      <c r="E189" s="70">
        <f>SUMIF(Pedido!$C$49:$C$1024,Lista!C189,Pedido!$G$49:$G$1024)</f>
        <v>0</v>
      </c>
      <c r="F189" s="70">
        <f t="shared" si="2"/>
        <v>0</v>
      </c>
      <c r="H189" s="66">
        <f>VLOOKUP(C189,Pesos!$B$2:$E$531,4,FALSE)</f>
        <v>0</v>
      </c>
    </row>
    <row r="190" spans="1:8" s="66" customFormat="1" ht="17.25" hidden="1" x14ac:dyDescent="0.3">
      <c r="A190" s="67">
        <v>106962</v>
      </c>
      <c r="B190" s="67">
        <f>SUMIF(Pedido!$C$49:$C$1024,Lista!C190,Pedido!$D$49:$D$1024)</f>
        <v>0</v>
      </c>
      <c r="C190" s="68" t="s">
        <v>163</v>
      </c>
      <c r="D190" s="69">
        <v>60</v>
      </c>
      <c r="E190" s="70">
        <f>SUMIF(Pedido!$C$49:$C$1024,Lista!C190,Pedido!$G$49:$G$1024)</f>
        <v>0</v>
      </c>
      <c r="F190" s="70">
        <f t="shared" si="2"/>
        <v>0</v>
      </c>
      <c r="H190" s="66">
        <f>VLOOKUP(C190,Pesos!$B$2:$E$531,4,FALSE)</f>
        <v>0</v>
      </c>
    </row>
    <row r="191" spans="1:8" s="66" customFormat="1" ht="17.25" x14ac:dyDescent="0.3">
      <c r="A191" s="67">
        <v>105439</v>
      </c>
      <c r="B191" s="67">
        <f>SUMIF(Pedido!$C$49:$C$1024,Lista!C191,Pedido!$D$49:$D$1024)</f>
        <v>0</v>
      </c>
      <c r="C191" s="68" t="s">
        <v>164</v>
      </c>
      <c r="D191" s="69">
        <v>100</v>
      </c>
      <c r="E191" s="70">
        <f>SUMIF(Pedido!$C$49:$C$1024,Lista!C191,Pedido!$G$49:$G$1024)</f>
        <v>21.9</v>
      </c>
      <c r="F191" s="70">
        <f t="shared" si="2"/>
        <v>0</v>
      </c>
      <c r="H191" s="66">
        <f>VLOOKUP(C191,Pesos!$B$2:$E$531,4,FALSE)</f>
        <v>0</v>
      </c>
    </row>
    <row r="192" spans="1:8" s="66" customFormat="1" ht="17.25" hidden="1" x14ac:dyDescent="0.3">
      <c r="A192" s="67">
        <v>0</v>
      </c>
      <c r="B192" s="67">
        <f>SUMIF(Pedido!$C$49:$C$1024,Lista!C192,Pedido!$D$49:$D$1024)</f>
        <v>0</v>
      </c>
      <c r="C192" s="68" t="s">
        <v>166</v>
      </c>
      <c r="D192" s="69">
        <v>60</v>
      </c>
      <c r="E192" s="70">
        <f>SUMIF(Pedido!$C$49:$C$1024,Lista!C192,Pedido!$G$49:$G$1024)</f>
        <v>0</v>
      </c>
      <c r="F192" s="70">
        <f t="shared" si="2"/>
        <v>0</v>
      </c>
      <c r="H192" s="66">
        <f>VLOOKUP(C192,Pesos!$B$2:$E$531,4,FALSE)</f>
        <v>0</v>
      </c>
    </row>
    <row r="193" spans="1:8" s="66" customFormat="1" ht="17.25" hidden="1" x14ac:dyDescent="0.3">
      <c r="A193" s="67">
        <v>107204</v>
      </c>
      <c r="B193" s="67">
        <f>SUMIF(Pedido!$C$49:$C$1024,Lista!C193,Pedido!$D$49:$D$1024)</f>
        <v>0</v>
      </c>
      <c r="C193" s="68" t="s">
        <v>618</v>
      </c>
      <c r="D193" s="69">
        <v>120</v>
      </c>
      <c r="E193" s="70">
        <f>SUMIF(Pedido!$C$49:$C$1024,Lista!C193,Pedido!$G$49:$G$1024)</f>
        <v>22.5</v>
      </c>
      <c r="F193" s="70">
        <f t="shared" si="2"/>
        <v>0</v>
      </c>
      <c r="H193" s="66">
        <f>VLOOKUP(C193,Pesos!$B$2:$E$531,4,FALSE)</f>
        <v>0</v>
      </c>
    </row>
    <row r="194" spans="1:8" s="66" customFormat="1" ht="17.25" hidden="1" x14ac:dyDescent="0.3">
      <c r="A194" s="67">
        <v>107105</v>
      </c>
      <c r="B194" s="67">
        <f>SUMIF(Pedido!$C$49:$C$1024,Lista!C194,Pedido!$D$49:$D$1024)</f>
        <v>0</v>
      </c>
      <c r="C194" s="68" t="s">
        <v>167</v>
      </c>
      <c r="D194" s="69">
        <v>60</v>
      </c>
      <c r="E194" s="70">
        <f>SUMIF(Pedido!$C$49:$C$1024,Lista!C194,Pedido!$G$49:$G$1024)</f>
        <v>29.5</v>
      </c>
      <c r="F194" s="70">
        <f t="shared" si="2"/>
        <v>0</v>
      </c>
      <c r="H194" s="66">
        <f>VLOOKUP(C194,Pesos!$B$2:$E$531,4,FALSE)</f>
        <v>0</v>
      </c>
    </row>
    <row r="195" spans="1:8" s="66" customFormat="1" ht="17.25" hidden="1" x14ac:dyDescent="0.3">
      <c r="A195" s="67">
        <v>3995</v>
      </c>
      <c r="B195" s="67">
        <f>SUMIF(Pedido!$C$49:$C$1024,Lista!C195,Pedido!$D$49:$D$1024)</f>
        <v>0</v>
      </c>
      <c r="C195" s="68" t="s">
        <v>169</v>
      </c>
      <c r="D195" s="69">
        <v>60</v>
      </c>
      <c r="E195" s="70">
        <f>SUMIF(Pedido!$C$49:$C$1024,Lista!C195,Pedido!$G$49:$G$1024)</f>
        <v>0</v>
      </c>
      <c r="F195" s="70">
        <f t="shared" si="2"/>
        <v>0</v>
      </c>
      <c r="H195" s="66">
        <f>VLOOKUP(C195,Pesos!$B$2:$E$531,4,FALSE)</f>
        <v>0</v>
      </c>
    </row>
    <row r="196" spans="1:8" s="66" customFormat="1" ht="17.25" hidden="1" x14ac:dyDescent="0.3">
      <c r="A196" s="67">
        <v>4008</v>
      </c>
      <c r="B196" s="67">
        <f>SUMIF(Pedido!$C$49:$C$1024,Lista!C196,Pedido!$D$49:$D$1024)</f>
        <v>0</v>
      </c>
      <c r="C196" s="68" t="s">
        <v>170</v>
      </c>
      <c r="D196" s="69">
        <v>100</v>
      </c>
      <c r="E196" s="70">
        <f>SUMIF(Pedido!$C$49:$C$1024,Lista!C196,Pedido!$G$49:$G$1024)</f>
        <v>15.8</v>
      </c>
      <c r="F196" s="70">
        <f t="shared" si="2"/>
        <v>0</v>
      </c>
      <c r="H196" s="66">
        <f>VLOOKUP(C196,Pesos!$B$2:$E$531,4,FALSE)</f>
        <v>0</v>
      </c>
    </row>
    <row r="197" spans="1:8" s="66" customFormat="1" ht="17.25" hidden="1" x14ac:dyDescent="0.3">
      <c r="A197" s="67">
        <v>0</v>
      </c>
      <c r="B197" s="67">
        <f>SUMIF(Pedido!$C$49:$C$1024,Lista!C197,Pedido!$D$49:$D$1024)</f>
        <v>0</v>
      </c>
      <c r="C197" s="68" t="s">
        <v>172</v>
      </c>
      <c r="D197" s="69">
        <v>60</v>
      </c>
      <c r="E197" s="70">
        <f>SUMIF(Pedido!$C$49:$C$1024,Lista!C197,Pedido!$G$49:$G$1024)</f>
        <v>0</v>
      </c>
      <c r="F197" s="70">
        <f t="shared" si="2"/>
        <v>0</v>
      </c>
      <c r="H197" s="66">
        <f>VLOOKUP(C197,Pesos!$B$2:$E$531,4,FALSE)</f>
        <v>0</v>
      </c>
    </row>
    <row r="198" spans="1:8" s="66" customFormat="1" ht="17.25" hidden="1" x14ac:dyDescent="0.3">
      <c r="A198" s="67">
        <v>4022</v>
      </c>
      <c r="B198" s="67">
        <f>SUMIF(Pedido!$C$49:$C$1024,Lista!C198,Pedido!$D$49:$D$1024)</f>
        <v>0</v>
      </c>
      <c r="C198" s="68" t="s">
        <v>173</v>
      </c>
      <c r="D198" s="69">
        <v>100</v>
      </c>
      <c r="E198" s="70">
        <f>SUMIF(Pedido!$C$49:$C$1024,Lista!C198,Pedido!$G$49:$G$1024)</f>
        <v>19.8</v>
      </c>
      <c r="F198" s="70">
        <f t="shared" si="2"/>
        <v>0</v>
      </c>
      <c r="H198" s="66">
        <f>VLOOKUP(C198,Pesos!$B$2:$E$531,4,FALSE)</f>
        <v>0</v>
      </c>
    </row>
    <row r="199" spans="1:8" s="66" customFormat="1" ht="17.25" x14ac:dyDescent="0.3">
      <c r="A199" s="67">
        <v>109482</v>
      </c>
      <c r="B199" s="67">
        <f>SUMIF(Pedido!$C$49:$C$1024,Lista!C199,Pedido!$D$49:$D$1024)</f>
        <v>0</v>
      </c>
      <c r="C199" s="68" t="s">
        <v>744</v>
      </c>
      <c r="D199" s="69">
        <v>60</v>
      </c>
      <c r="E199" s="70">
        <f>SUMIF(Pedido!$C$49:$C$1024,Lista!C199,Pedido!$G$49:$G$1024)</f>
        <v>19.8</v>
      </c>
      <c r="F199" s="70">
        <f t="shared" si="2"/>
        <v>0</v>
      </c>
      <c r="H199" s="66">
        <f>VLOOKUP(C199,Pesos!$B$2:$E$531,4,FALSE)</f>
        <v>0</v>
      </c>
    </row>
    <row r="200" spans="1:8" s="66" customFormat="1" ht="17.25" x14ac:dyDescent="0.3">
      <c r="A200" s="67">
        <v>109499</v>
      </c>
      <c r="B200" s="67">
        <f>SUMIF(Pedido!$C$49:$C$1024,Lista!C200,Pedido!$D$49:$D$1024)</f>
        <v>0</v>
      </c>
      <c r="C200" s="68" t="s">
        <v>746</v>
      </c>
      <c r="D200" s="69">
        <v>60</v>
      </c>
      <c r="E200" s="70">
        <f>SUMIF(Pedido!$C$49:$C$1024,Lista!C200,Pedido!$G$49:$G$1024)</f>
        <v>16.5</v>
      </c>
      <c r="F200" s="70">
        <f t="shared" si="2"/>
        <v>0</v>
      </c>
      <c r="H200" s="66">
        <f>VLOOKUP(C200,Pesos!$B$2:$E$531,4,FALSE)</f>
        <v>0</v>
      </c>
    </row>
    <row r="201" spans="1:8" s="66" customFormat="1" ht="17.25" hidden="1" x14ac:dyDescent="0.3">
      <c r="A201" s="67">
        <v>109505</v>
      </c>
      <c r="B201" s="67">
        <f>SUMIF(Pedido!$C$49:$C$1024,Lista!C201,Pedido!$D$49:$D$1024)</f>
        <v>0</v>
      </c>
      <c r="C201" s="68" t="s">
        <v>745</v>
      </c>
      <c r="D201" s="69">
        <v>60</v>
      </c>
      <c r="E201" s="70">
        <f>SUMIF(Pedido!$C$49:$C$1024,Lista!C201,Pedido!$G$49:$G$1024)</f>
        <v>18.399999999999999</v>
      </c>
      <c r="F201" s="70">
        <f t="shared" si="2"/>
        <v>0</v>
      </c>
      <c r="H201" s="66">
        <f>VLOOKUP(C201,Pesos!$B$2:$E$531,4,FALSE)</f>
        <v>0</v>
      </c>
    </row>
    <row r="202" spans="1:8" s="66" customFormat="1" ht="17.25" x14ac:dyDescent="0.3">
      <c r="A202" s="67">
        <v>109512</v>
      </c>
      <c r="B202" s="67">
        <f>SUMIF(Pedido!$C$49:$C$1024,Lista!C202,Pedido!$D$49:$D$1024)</f>
        <v>0</v>
      </c>
      <c r="C202" s="68" t="s">
        <v>747</v>
      </c>
      <c r="D202" s="69">
        <v>60</v>
      </c>
      <c r="E202" s="70">
        <f>SUMIF(Pedido!$C$49:$C$1024,Lista!C202,Pedido!$G$49:$G$1024)</f>
        <v>15.5</v>
      </c>
      <c r="F202" s="70">
        <f t="shared" si="2"/>
        <v>0</v>
      </c>
      <c r="H202" s="66">
        <f>VLOOKUP(C202,Pesos!$B$2:$E$531,4,FALSE)</f>
        <v>0</v>
      </c>
    </row>
    <row r="203" spans="1:8" s="66" customFormat="1" ht="17.25" x14ac:dyDescent="0.3">
      <c r="A203" s="67">
        <v>109529</v>
      </c>
      <c r="B203" s="67">
        <f>SUMIF(Pedido!$C$49:$C$1024,Lista!C203,Pedido!$D$49:$D$1024)</f>
        <v>0</v>
      </c>
      <c r="C203" s="68" t="s">
        <v>748</v>
      </c>
      <c r="D203" s="69">
        <v>60</v>
      </c>
      <c r="E203" s="70">
        <f>SUMIF(Pedido!$C$49:$C$1024,Lista!C203,Pedido!$G$49:$G$1024)</f>
        <v>16.5</v>
      </c>
      <c r="F203" s="70">
        <f t="shared" si="2"/>
        <v>0</v>
      </c>
      <c r="H203" s="66">
        <f>VLOOKUP(C203,Pesos!$B$2:$E$531,4,FALSE)</f>
        <v>0</v>
      </c>
    </row>
    <row r="204" spans="1:8" s="66" customFormat="1" ht="17.25" hidden="1" x14ac:dyDescent="0.3">
      <c r="A204" s="67">
        <v>107495</v>
      </c>
      <c r="B204" s="67">
        <f>SUMIF(Pedido!$C$49:$C$1024,Lista!C204,Pedido!$D$49:$D$1024)</f>
        <v>0</v>
      </c>
      <c r="C204" s="68" t="s">
        <v>683</v>
      </c>
      <c r="D204" s="69">
        <v>60</v>
      </c>
      <c r="E204" s="70">
        <f>SUMIF(Pedido!$C$49:$C$1024,Lista!C204,Pedido!$G$49:$G$1024)</f>
        <v>13.8</v>
      </c>
      <c r="F204" s="70">
        <f t="shared" si="2"/>
        <v>0</v>
      </c>
      <c r="H204" s="66">
        <f>VLOOKUP(C204,Pesos!$B$2:$E$531,4,FALSE)</f>
        <v>0</v>
      </c>
    </row>
    <row r="205" spans="1:8" s="66" customFormat="1" ht="17.25" hidden="1" x14ac:dyDescent="0.3">
      <c r="A205" s="67">
        <v>106443</v>
      </c>
      <c r="B205" s="67">
        <f>SUMIF(Pedido!$C$49:$C$1024,Lista!C205,Pedido!$D$49:$D$1024)</f>
        <v>0</v>
      </c>
      <c r="C205" s="68" t="s">
        <v>175</v>
      </c>
      <c r="D205" s="69">
        <v>60</v>
      </c>
      <c r="E205" s="70">
        <f>SUMIF(Pedido!$C$49:$C$1024,Lista!C205,Pedido!$G$49:$G$1024)</f>
        <v>18.899999999999999</v>
      </c>
      <c r="F205" s="70">
        <f t="shared" si="2"/>
        <v>0</v>
      </c>
      <c r="H205" s="66">
        <f>VLOOKUP(C205,Pesos!$B$2:$E$531,4,FALSE)</f>
        <v>0</v>
      </c>
    </row>
    <row r="206" spans="1:8" s="66" customFormat="1" ht="17.25" hidden="1" x14ac:dyDescent="0.3">
      <c r="A206" s="67">
        <v>4060</v>
      </c>
      <c r="B206" s="67">
        <f>SUMIF(Pedido!$C$49:$C$1024,Lista!C206,Pedido!$D$49:$D$1024)</f>
        <v>0</v>
      </c>
      <c r="C206" s="68" t="s">
        <v>176</v>
      </c>
      <c r="D206" s="69">
        <v>100</v>
      </c>
      <c r="E206" s="70">
        <f>SUMIF(Pedido!$C$49:$C$1024,Lista!C206,Pedido!$G$49:$G$1024)</f>
        <v>18.5</v>
      </c>
      <c r="F206" s="70">
        <f t="shared" si="2"/>
        <v>0</v>
      </c>
      <c r="H206" s="66">
        <f>VLOOKUP(C206,Pesos!$B$2:$E$531,4,FALSE)</f>
        <v>0</v>
      </c>
    </row>
    <row r="207" spans="1:8" s="66" customFormat="1" ht="17.25" hidden="1" x14ac:dyDescent="0.3">
      <c r="A207" s="67">
        <v>106405</v>
      </c>
      <c r="B207" s="67">
        <f>SUMIF(Pedido!$C$49:$C$1024,Lista!C207,Pedido!$D$49:$D$1024)</f>
        <v>0</v>
      </c>
      <c r="C207" s="68" t="s">
        <v>178</v>
      </c>
      <c r="D207" s="69">
        <v>60</v>
      </c>
      <c r="E207" s="70">
        <f>SUMIF(Pedido!$C$49:$C$1024,Lista!C207,Pedido!$G$49:$G$1024)</f>
        <v>12.8</v>
      </c>
      <c r="F207" s="70">
        <f t="shared" si="2"/>
        <v>0</v>
      </c>
      <c r="H207" s="66">
        <f>VLOOKUP(C207,Pesos!$B$2:$E$531,4,FALSE)</f>
        <v>0</v>
      </c>
    </row>
    <row r="208" spans="1:8" s="66" customFormat="1" ht="17.25" hidden="1" x14ac:dyDescent="0.3">
      <c r="A208" s="67">
        <v>0</v>
      </c>
      <c r="B208" s="67">
        <f>SUMIF(Pedido!$C$49:$C$1024,Lista!C208,Pedido!$D$49:$D$1024)</f>
        <v>0</v>
      </c>
      <c r="C208" s="68" t="s">
        <v>179</v>
      </c>
      <c r="D208" s="69">
        <v>100</v>
      </c>
      <c r="E208" s="70">
        <f>SUMIF(Pedido!$C$49:$C$1024,Lista!C208,Pedido!$G$49:$G$1024)</f>
        <v>0</v>
      </c>
      <c r="F208" s="70">
        <f t="shared" si="2"/>
        <v>0</v>
      </c>
      <c r="H208" s="66">
        <f>VLOOKUP(C208,Pesos!$B$2:$E$531,4,FALSE)</f>
        <v>0</v>
      </c>
    </row>
    <row r="209" spans="1:8" s="66" customFormat="1" ht="17.25" hidden="1" x14ac:dyDescent="0.3">
      <c r="A209" s="67">
        <v>0</v>
      </c>
      <c r="B209" s="67">
        <f>SUMIF(Pedido!$C$49:$C$1024,Lista!C209,Pedido!$D$49:$D$1024)</f>
        <v>0</v>
      </c>
      <c r="C209" s="68" t="s">
        <v>684</v>
      </c>
      <c r="D209" s="69">
        <v>60</v>
      </c>
      <c r="E209" s="70">
        <f>SUMIF(Pedido!$C$49:$C$1024,Lista!C209,Pedido!$G$49:$G$1024)</f>
        <v>0</v>
      </c>
      <c r="F209" s="70">
        <f t="shared" si="2"/>
        <v>0</v>
      </c>
      <c r="H209" s="66">
        <f>VLOOKUP(C209,Pesos!$B$2:$E$531,4,FALSE)</f>
        <v>0</v>
      </c>
    </row>
    <row r="210" spans="1:8" s="66" customFormat="1" ht="17.25" hidden="1" x14ac:dyDescent="0.3">
      <c r="A210" s="67">
        <v>0</v>
      </c>
      <c r="B210" s="67">
        <f>SUMIF(Pedido!$C$49:$C$1024,Lista!C210,Pedido!$D$49:$D$1024)</f>
        <v>0</v>
      </c>
      <c r="C210" s="68" t="s">
        <v>180</v>
      </c>
      <c r="D210" s="69">
        <v>60</v>
      </c>
      <c r="E210" s="70">
        <f>SUMIF(Pedido!$C$49:$C$1024,Lista!C210,Pedido!$G$49:$G$1024)</f>
        <v>0</v>
      </c>
      <c r="F210" s="70">
        <f t="shared" si="2"/>
        <v>0</v>
      </c>
      <c r="H210" s="66">
        <f>VLOOKUP(C210,Pesos!$B$2:$E$531,4,FALSE)</f>
        <v>0</v>
      </c>
    </row>
    <row r="211" spans="1:8" s="66" customFormat="1" ht="17.25" hidden="1" x14ac:dyDescent="0.3">
      <c r="A211" s="67">
        <v>106627</v>
      </c>
      <c r="B211" s="67">
        <f>SUMIF(Pedido!$C$49:$C$1024,Lista!C211,Pedido!$D$49:$D$1024)</f>
        <v>0</v>
      </c>
      <c r="C211" s="68" t="s">
        <v>181</v>
      </c>
      <c r="D211" s="69">
        <v>100</v>
      </c>
      <c r="E211" s="70">
        <f>SUMIF(Pedido!$C$49:$C$1024,Lista!C211,Pedido!$G$49:$G$1024)</f>
        <v>0</v>
      </c>
      <c r="F211" s="70">
        <f t="shared" si="2"/>
        <v>0</v>
      </c>
      <c r="H211" s="66">
        <f>VLOOKUP(C211,Pesos!$B$2:$E$531,4,FALSE)</f>
        <v>0</v>
      </c>
    </row>
    <row r="212" spans="1:8" s="66" customFormat="1" ht="17.25" hidden="1" x14ac:dyDescent="0.3">
      <c r="A212" s="67">
        <v>4077</v>
      </c>
      <c r="B212" s="67">
        <f>SUMIF(Pedido!$C$49:$C$1024,Lista!C212,Pedido!$D$49:$D$1024)</f>
        <v>0</v>
      </c>
      <c r="C212" s="68" t="s">
        <v>182</v>
      </c>
      <c r="D212" s="69">
        <v>100</v>
      </c>
      <c r="E212" s="70">
        <f>SUMIF(Pedido!$C$49:$C$1024,Lista!C212,Pedido!$G$49:$G$1024)</f>
        <v>29</v>
      </c>
      <c r="F212" s="70">
        <f t="shared" si="2"/>
        <v>0</v>
      </c>
      <c r="H212" s="66">
        <f>VLOOKUP(C212,Pesos!$B$2:$E$531,4,FALSE)</f>
        <v>0</v>
      </c>
    </row>
    <row r="213" spans="1:8" s="66" customFormat="1" ht="17.25" x14ac:dyDescent="0.3">
      <c r="A213" s="67">
        <v>107426</v>
      </c>
      <c r="B213" s="67">
        <f>SUMIF(Pedido!$C$49:$C$1024,Lista!C213,Pedido!$D$49:$D$1024)</f>
        <v>0</v>
      </c>
      <c r="C213" s="68" t="s">
        <v>688</v>
      </c>
      <c r="D213" s="69">
        <v>60</v>
      </c>
      <c r="E213" s="70">
        <f>SUMIF(Pedido!$C$49:$C$1024,Lista!C213,Pedido!$G$49:$G$1024)</f>
        <v>44</v>
      </c>
      <c r="F213" s="70">
        <f t="shared" ref="F213:F276" si="3">B213*E213</f>
        <v>0</v>
      </c>
      <c r="H213" s="66">
        <f>VLOOKUP(C213,Pesos!$B$2:$E$531,4,FALSE)</f>
        <v>0</v>
      </c>
    </row>
    <row r="214" spans="1:8" s="66" customFormat="1" ht="17.25" hidden="1" x14ac:dyDescent="0.3">
      <c r="A214" s="67">
        <v>4084</v>
      </c>
      <c r="B214" s="67">
        <f>SUMIF(Pedido!$C$49:$C$1024,Lista!C214,Pedido!$D$49:$D$1024)</f>
        <v>0</v>
      </c>
      <c r="C214" s="68" t="s">
        <v>184</v>
      </c>
      <c r="D214" s="69">
        <v>100</v>
      </c>
      <c r="E214" s="70">
        <f>SUMIF(Pedido!$C$49:$C$1024,Lista!C214,Pedido!$G$49:$G$1024)</f>
        <v>32</v>
      </c>
      <c r="F214" s="70">
        <f t="shared" si="3"/>
        <v>0</v>
      </c>
      <c r="H214" s="66">
        <f>VLOOKUP(C214,Pesos!$B$2:$E$531,4,FALSE)</f>
        <v>0</v>
      </c>
    </row>
    <row r="215" spans="1:8" s="66" customFormat="1" ht="17.25" hidden="1" x14ac:dyDescent="0.3">
      <c r="A215" s="67">
        <v>0</v>
      </c>
      <c r="B215" s="67">
        <f>SUMIF(Pedido!$C$49:$C$1024,Lista!C215,Pedido!$D$49:$D$1024)</f>
        <v>0</v>
      </c>
      <c r="C215" s="68" t="s">
        <v>186</v>
      </c>
      <c r="D215" s="69">
        <v>60</v>
      </c>
      <c r="E215" s="70">
        <f>SUMIF(Pedido!$C$49:$C$1024,Lista!C215,Pedido!$G$49:$G$1024)</f>
        <v>0</v>
      </c>
      <c r="F215" s="70">
        <f t="shared" si="3"/>
        <v>0</v>
      </c>
      <c r="H215" s="66">
        <f>VLOOKUP(C215,Pesos!$B$2:$E$531,4,FALSE)</f>
        <v>0</v>
      </c>
    </row>
    <row r="216" spans="1:8" s="66" customFormat="1" ht="17.25" hidden="1" x14ac:dyDescent="0.3">
      <c r="A216" s="67">
        <v>4091</v>
      </c>
      <c r="B216" s="67">
        <f>SUMIF(Pedido!$C$49:$C$1024,Lista!C216,Pedido!$D$49:$D$1024)</f>
        <v>0</v>
      </c>
      <c r="C216" s="68" t="s">
        <v>187</v>
      </c>
      <c r="D216" s="69">
        <v>100</v>
      </c>
      <c r="E216" s="70">
        <f>SUMIF(Pedido!$C$49:$C$1024,Lista!C216,Pedido!$G$49:$G$1024)</f>
        <v>0</v>
      </c>
      <c r="F216" s="70">
        <f t="shared" si="3"/>
        <v>0</v>
      </c>
      <c r="H216" s="66">
        <f>VLOOKUP(C216,Pesos!$B$2:$E$531,4,FALSE)</f>
        <v>0</v>
      </c>
    </row>
    <row r="217" spans="1:8" s="66" customFormat="1" ht="17.25" hidden="1" x14ac:dyDescent="0.3">
      <c r="A217" s="67">
        <v>0</v>
      </c>
      <c r="B217" s="67">
        <f>SUMIF(Pedido!$C$49:$C$1024,Lista!C217,Pedido!$D$49:$D$1024)</f>
        <v>0</v>
      </c>
      <c r="C217" s="68" t="s">
        <v>188</v>
      </c>
      <c r="D217" s="69">
        <v>60</v>
      </c>
      <c r="E217" s="70">
        <f>SUMIF(Pedido!$C$49:$C$1024,Lista!C217,Pedido!$G$49:$G$1024)</f>
        <v>0</v>
      </c>
      <c r="F217" s="70">
        <f t="shared" si="3"/>
        <v>0</v>
      </c>
      <c r="H217" s="66">
        <f>VLOOKUP(C217,Pesos!$B$2:$E$531,4,FALSE)</f>
        <v>0</v>
      </c>
    </row>
    <row r="218" spans="1:8" s="66" customFormat="1" ht="17.25" hidden="1" x14ac:dyDescent="0.3">
      <c r="A218" s="67">
        <v>109062</v>
      </c>
      <c r="B218" s="67">
        <f>SUMIF(Pedido!$C$49:$C$1024,Lista!C218,Pedido!$D$49:$D$1024)</f>
        <v>0</v>
      </c>
      <c r="C218" s="68" t="s">
        <v>725</v>
      </c>
      <c r="D218" s="69">
        <v>60</v>
      </c>
      <c r="E218" s="70">
        <f>SUMIF(Pedido!$C$49:$C$1024,Lista!C218,Pedido!$G$49:$G$1024)</f>
        <v>16.5</v>
      </c>
      <c r="F218" s="70">
        <f t="shared" si="3"/>
        <v>0</v>
      </c>
      <c r="H218" s="66">
        <f>VLOOKUP(C218,Pesos!$B$2:$E$531,4,FALSE)</f>
        <v>0</v>
      </c>
    </row>
    <row r="219" spans="1:8" s="66" customFormat="1" ht="17.25" hidden="1" x14ac:dyDescent="0.3">
      <c r="A219" s="67">
        <v>105309</v>
      </c>
      <c r="B219" s="67">
        <f>SUMIF(Pedido!$C$49:$C$1024,Lista!C219,Pedido!$D$49:$D$1024)</f>
        <v>0</v>
      </c>
      <c r="C219" s="68" t="s">
        <v>189</v>
      </c>
      <c r="D219" s="69">
        <v>120</v>
      </c>
      <c r="E219" s="70">
        <f>SUMIF(Pedido!$C$49:$C$1024,Lista!C219,Pedido!$G$49:$G$1024)</f>
        <v>0</v>
      </c>
      <c r="F219" s="70">
        <f t="shared" si="3"/>
        <v>0</v>
      </c>
      <c r="H219" s="66">
        <f>VLOOKUP(C219,Pesos!$B$2:$E$531,4,FALSE)</f>
        <v>0</v>
      </c>
    </row>
    <row r="220" spans="1:8" s="66" customFormat="1" ht="17.25" hidden="1" x14ac:dyDescent="0.3">
      <c r="A220" s="67">
        <v>107822</v>
      </c>
      <c r="B220" s="67">
        <f>SUMIF(Pedido!$C$49:$C$1024,Lista!C220,Pedido!$D$49:$D$1024)</f>
        <v>0</v>
      </c>
      <c r="C220" s="68" t="s">
        <v>741</v>
      </c>
      <c r="D220" s="69">
        <v>100</v>
      </c>
      <c r="E220" s="70">
        <f>SUMIF(Pedido!$C$49:$C$1024,Lista!C220,Pedido!$G$49:$G$1024)</f>
        <v>24.6</v>
      </c>
      <c r="F220" s="70">
        <f t="shared" si="3"/>
        <v>0</v>
      </c>
      <c r="H220" s="66">
        <f>VLOOKUP(C220,Pesos!$B$2:$E$531,4,FALSE)</f>
        <v>0</v>
      </c>
    </row>
    <row r="221" spans="1:8" s="66" customFormat="1" ht="17.25" hidden="1" x14ac:dyDescent="0.3">
      <c r="A221" s="67">
        <v>0</v>
      </c>
      <c r="B221" s="67">
        <f>SUMIF(Pedido!$C$49:$C$1024,Lista!C221,Pedido!$D$49:$D$1024)</f>
        <v>0</v>
      </c>
      <c r="C221" s="68" t="s">
        <v>190</v>
      </c>
      <c r="D221" s="69">
        <v>100</v>
      </c>
      <c r="E221" s="70">
        <f>SUMIF(Pedido!$C$49:$C$1024,Lista!C221,Pedido!$G$49:$G$1024)</f>
        <v>0</v>
      </c>
      <c r="F221" s="70">
        <f t="shared" si="3"/>
        <v>0</v>
      </c>
      <c r="H221" s="66">
        <f>VLOOKUP(C221,Pesos!$B$2:$E$531,4,FALSE)</f>
        <v>0</v>
      </c>
    </row>
    <row r="222" spans="1:8" s="66" customFormat="1" ht="17.25" hidden="1" x14ac:dyDescent="0.3">
      <c r="A222" s="67">
        <v>4145</v>
      </c>
      <c r="B222" s="67">
        <f>SUMIF(Pedido!$C$49:$C$1024,Lista!C222,Pedido!$D$49:$D$1024)</f>
        <v>0</v>
      </c>
      <c r="C222" s="68" t="s">
        <v>191</v>
      </c>
      <c r="D222" s="69">
        <v>100</v>
      </c>
      <c r="E222" s="70">
        <f>SUMIF(Pedido!$C$49:$C$1024,Lista!C222,Pedido!$G$49:$G$1024)</f>
        <v>0</v>
      </c>
      <c r="F222" s="70">
        <f t="shared" si="3"/>
        <v>0</v>
      </c>
      <c r="H222" s="66">
        <f>VLOOKUP(C222,Pesos!$B$2:$E$531,4,FALSE)</f>
        <v>0</v>
      </c>
    </row>
    <row r="223" spans="1:8" s="66" customFormat="1" ht="17.25" hidden="1" x14ac:dyDescent="0.3">
      <c r="A223" s="67">
        <v>0</v>
      </c>
      <c r="B223" s="67">
        <f>SUMIF(Pedido!$C$49:$C$1024,Lista!C223,Pedido!$D$49:$D$1024)</f>
        <v>0</v>
      </c>
      <c r="C223" s="68" t="s">
        <v>192</v>
      </c>
      <c r="D223" s="69">
        <v>60</v>
      </c>
      <c r="E223" s="70">
        <f>SUMIF(Pedido!$C$49:$C$1024,Lista!C223,Pedido!$G$49:$G$1024)</f>
        <v>0</v>
      </c>
      <c r="F223" s="70">
        <f t="shared" si="3"/>
        <v>0</v>
      </c>
      <c r="H223" s="66">
        <f>VLOOKUP(C223,Pesos!$B$2:$E$531,4,FALSE)</f>
        <v>0</v>
      </c>
    </row>
    <row r="224" spans="1:8" s="66" customFormat="1" ht="17.25" hidden="1" x14ac:dyDescent="0.3">
      <c r="A224" s="67">
        <v>0</v>
      </c>
      <c r="B224" s="67">
        <f>SUMIF(Pedido!$C$49:$C$1024,Lista!C224,Pedido!$D$49:$D$1024)</f>
        <v>0</v>
      </c>
      <c r="C224" s="68" t="s">
        <v>685</v>
      </c>
      <c r="D224" s="69">
        <v>60</v>
      </c>
      <c r="E224" s="70">
        <f>SUMIF(Pedido!$C$49:$C$1024,Lista!C224,Pedido!$G$49:$G$1024)</f>
        <v>0</v>
      </c>
      <c r="F224" s="70">
        <f t="shared" si="3"/>
        <v>0</v>
      </c>
      <c r="H224" s="66">
        <f>VLOOKUP(C224,Pesos!$B$2:$E$531,4,FALSE)</f>
        <v>0</v>
      </c>
    </row>
    <row r="225" spans="1:8" s="66" customFormat="1" ht="17.25" hidden="1" x14ac:dyDescent="0.3">
      <c r="A225" s="67">
        <v>0</v>
      </c>
      <c r="B225" s="67">
        <f>SUMIF(Pedido!$C$49:$C$1024,Lista!C225,Pedido!$D$49:$D$1024)</f>
        <v>0</v>
      </c>
      <c r="C225" s="68" t="s">
        <v>686</v>
      </c>
      <c r="D225" s="69">
        <v>60</v>
      </c>
      <c r="E225" s="70">
        <f>SUMIF(Pedido!$C$49:$C$1024,Lista!C225,Pedido!$G$49:$G$1024)</f>
        <v>0</v>
      </c>
      <c r="F225" s="70">
        <f t="shared" si="3"/>
        <v>0</v>
      </c>
      <c r="H225" s="66">
        <f>VLOOKUP(C225,Pesos!$B$2:$E$531,4,FALSE)</f>
        <v>0</v>
      </c>
    </row>
    <row r="226" spans="1:8" s="66" customFormat="1" ht="17.25" hidden="1" x14ac:dyDescent="0.3">
      <c r="A226" s="67">
        <v>4435</v>
      </c>
      <c r="B226" s="67">
        <f>SUMIF(Pedido!$C$49:$C$1024,Lista!C226,Pedido!$D$49:$D$1024)</f>
        <v>0</v>
      </c>
      <c r="C226" s="68" t="s">
        <v>193</v>
      </c>
      <c r="D226" s="69">
        <v>100</v>
      </c>
      <c r="E226" s="70">
        <f>SUMIF(Pedido!$C$49:$C$1024,Lista!C226,Pedido!$G$49:$G$1024)</f>
        <v>15.9</v>
      </c>
      <c r="F226" s="70">
        <f t="shared" si="3"/>
        <v>0</v>
      </c>
      <c r="H226" s="66">
        <f>VLOOKUP(C226,Pesos!$B$2:$E$531,4,FALSE)</f>
        <v>0</v>
      </c>
    </row>
    <row r="227" spans="1:8" s="66" customFormat="1" ht="17.25" hidden="1" x14ac:dyDescent="0.3">
      <c r="A227" s="67">
        <v>0</v>
      </c>
      <c r="B227" s="67">
        <f>SUMIF(Pedido!$C$49:$C$1024,Lista!C227,Pedido!$D$49:$D$1024)</f>
        <v>0</v>
      </c>
      <c r="C227" s="68" t="s">
        <v>691</v>
      </c>
      <c r="D227" s="69">
        <v>60</v>
      </c>
      <c r="E227" s="70">
        <f>SUMIF(Pedido!$C$49:$C$1024,Lista!C227,Pedido!$G$49:$G$1024)</f>
        <v>0</v>
      </c>
      <c r="F227" s="70">
        <f t="shared" si="3"/>
        <v>0</v>
      </c>
      <c r="H227" s="66">
        <f>VLOOKUP(C227,Pesos!$B$2:$E$531,4,FALSE)</f>
        <v>0</v>
      </c>
    </row>
    <row r="228" spans="1:8" s="66" customFormat="1" ht="17.25" hidden="1" x14ac:dyDescent="0.3">
      <c r="A228" s="67">
        <v>4152</v>
      </c>
      <c r="B228" s="67">
        <f>SUMIF(Pedido!$C$49:$C$1024,Lista!C228,Pedido!$D$49:$D$1024)</f>
        <v>0</v>
      </c>
      <c r="C228" s="68" t="s">
        <v>195</v>
      </c>
      <c r="D228" s="69">
        <v>100</v>
      </c>
      <c r="E228" s="70">
        <f>SUMIF(Pedido!$C$49:$C$1024,Lista!C228,Pedido!$G$49:$G$1024)</f>
        <v>21.5</v>
      </c>
      <c r="F228" s="70">
        <f t="shared" si="3"/>
        <v>0</v>
      </c>
      <c r="H228" s="66">
        <f>VLOOKUP(C228,Pesos!$B$2:$E$531,4,FALSE)</f>
        <v>0</v>
      </c>
    </row>
    <row r="229" spans="1:8" s="66" customFormat="1" ht="17.25" hidden="1" x14ac:dyDescent="0.3">
      <c r="A229" s="67">
        <v>0</v>
      </c>
      <c r="B229" s="67">
        <f>SUMIF(Pedido!$C$49:$C$1024,Lista!C229,Pedido!$D$49:$D$1024)</f>
        <v>0</v>
      </c>
      <c r="C229" s="68" t="s">
        <v>197</v>
      </c>
      <c r="D229" s="69">
        <v>60</v>
      </c>
      <c r="E229" s="70">
        <f>SUMIF(Pedido!$C$49:$C$1024,Lista!C229,Pedido!$G$49:$G$1024)</f>
        <v>0</v>
      </c>
      <c r="F229" s="70">
        <f t="shared" si="3"/>
        <v>0</v>
      </c>
      <c r="H229" s="66">
        <f>VLOOKUP(C229,Pesos!$B$2:$E$531,4,FALSE)</f>
        <v>0</v>
      </c>
    </row>
    <row r="230" spans="1:8" s="66" customFormat="1" ht="17.25" hidden="1" x14ac:dyDescent="0.3">
      <c r="A230" s="67">
        <v>0</v>
      </c>
      <c r="B230" s="67">
        <f>SUMIF(Pedido!$C$49:$C$1024,Lista!C230,Pedido!$D$49:$D$1024)</f>
        <v>0</v>
      </c>
      <c r="C230" s="68" t="s">
        <v>198</v>
      </c>
      <c r="D230" s="69">
        <v>100</v>
      </c>
      <c r="E230" s="70">
        <f>SUMIF(Pedido!$C$49:$C$1024,Lista!C230,Pedido!$G$49:$G$1024)</f>
        <v>0</v>
      </c>
      <c r="F230" s="70">
        <f t="shared" si="3"/>
        <v>0</v>
      </c>
      <c r="H230" s="66">
        <f>VLOOKUP(C230,Pesos!$B$2:$E$531,4,FALSE)</f>
        <v>0</v>
      </c>
    </row>
    <row r="231" spans="1:8" s="66" customFormat="1" ht="17.25" hidden="1" x14ac:dyDescent="0.3">
      <c r="A231" s="67">
        <v>106474</v>
      </c>
      <c r="B231" s="67">
        <f>SUMIF(Pedido!$C$49:$C$1024,Lista!C231,Pedido!$D$49:$D$1024)</f>
        <v>0</v>
      </c>
      <c r="C231" s="68" t="s">
        <v>622</v>
      </c>
      <c r="D231" s="69">
        <v>60</v>
      </c>
      <c r="E231" s="70">
        <f>SUMIF(Pedido!$C$49:$C$1024,Lista!C231,Pedido!$G$49:$G$1024)</f>
        <v>29.8</v>
      </c>
      <c r="F231" s="70">
        <f t="shared" si="3"/>
        <v>0</v>
      </c>
      <c r="H231" s="66">
        <f>VLOOKUP(C231,Pesos!$B$2:$E$531,4,FALSE)</f>
        <v>0</v>
      </c>
    </row>
    <row r="232" spans="1:8" s="66" customFormat="1" ht="17.25" hidden="1" x14ac:dyDescent="0.3">
      <c r="A232" s="67">
        <v>4169</v>
      </c>
      <c r="B232" s="67">
        <f>SUMIF(Pedido!$C$49:$C$1024,Lista!C232,Pedido!$D$49:$D$1024)</f>
        <v>0</v>
      </c>
      <c r="C232" s="68" t="s">
        <v>199</v>
      </c>
      <c r="D232" s="69">
        <v>100</v>
      </c>
      <c r="E232" s="70">
        <f>SUMIF(Pedido!$C$49:$C$1024,Lista!C232,Pedido!$G$49:$G$1024)</f>
        <v>50</v>
      </c>
      <c r="F232" s="70">
        <f t="shared" si="3"/>
        <v>0</v>
      </c>
      <c r="H232" s="66">
        <f>VLOOKUP(C232,Pesos!$B$2:$E$531,4,FALSE)</f>
        <v>0</v>
      </c>
    </row>
    <row r="233" spans="1:8" s="66" customFormat="1" ht="17.25" hidden="1" x14ac:dyDescent="0.3">
      <c r="A233" s="67">
        <v>0</v>
      </c>
      <c r="B233" s="67">
        <f>SUMIF(Pedido!$C$49:$C$1024,Lista!C233,Pedido!$D$49:$D$1024)</f>
        <v>0</v>
      </c>
      <c r="C233" s="68" t="s">
        <v>201</v>
      </c>
      <c r="D233" s="69">
        <v>100</v>
      </c>
      <c r="E233" s="70">
        <f>SUMIF(Pedido!$C$49:$C$1024,Lista!C233,Pedido!$G$49:$G$1024)</f>
        <v>0</v>
      </c>
      <c r="F233" s="70">
        <f t="shared" si="3"/>
        <v>0</v>
      </c>
      <c r="H233" s="66">
        <f>VLOOKUP(C233,Pesos!$B$2:$E$531,4,FALSE)</f>
        <v>0</v>
      </c>
    </row>
    <row r="234" spans="1:8" s="66" customFormat="1" ht="17.25" hidden="1" x14ac:dyDescent="0.3">
      <c r="A234" s="67">
        <v>4183</v>
      </c>
      <c r="B234" s="67">
        <f>SUMIF(Pedido!$C$49:$C$1024,Lista!C234,Pedido!$D$49:$D$1024)</f>
        <v>0</v>
      </c>
      <c r="C234" s="68" t="s">
        <v>777</v>
      </c>
      <c r="D234" s="69">
        <v>250</v>
      </c>
      <c r="E234" s="70">
        <f>SUMIF(Pedido!$C$49:$C$1024,Lista!C234,Pedido!$G$49:$G$1024)</f>
        <v>21.5</v>
      </c>
      <c r="F234" s="70">
        <f t="shared" si="3"/>
        <v>0</v>
      </c>
      <c r="H234" s="66">
        <f>VLOOKUP(C234,Pesos!$B$2:$E$531,4,FALSE)</f>
        <v>0</v>
      </c>
    </row>
    <row r="235" spans="1:8" s="66" customFormat="1" ht="17.25" hidden="1" x14ac:dyDescent="0.3">
      <c r="A235" s="67">
        <v>107112</v>
      </c>
      <c r="B235" s="67">
        <f>SUMIF(Pedido!$C$49:$C$1024,Lista!C235,Pedido!$D$49:$D$1024)</f>
        <v>0</v>
      </c>
      <c r="C235" s="68" t="s">
        <v>204</v>
      </c>
      <c r="D235" s="69">
        <v>120</v>
      </c>
      <c r="E235" s="70">
        <f>SUMIF(Pedido!$C$49:$C$1024,Lista!C235,Pedido!$G$49:$G$1024)</f>
        <v>0</v>
      </c>
      <c r="F235" s="70">
        <f t="shared" si="3"/>
        <v>0</v>
      </c>
      <c r="H235" s="66">
        <f>VLOOKUP(C235,Pesos!$B$2:$E$531,4,FALSE)</f>
        <v>0</v>
      </c>
    </row>
    <row r="236" spans="1:8" s="66" customFormat="1" ht="17.25" hidden="1" x14ac:dyDescent="0.3">
      <c r="A236" s="67">
        <v>107006</v>
      </c>
      <c r="B236" s="67">
        <f>SUMIF(Pedido!$C$49:$C$1024,Lista!C236,Pedido!$D$49:$D$1024)</f>
        <v>0</v>
      </c>
      <c r="C236" s="68" t="s">
        <v>205</v>
      </c>
      <c r="D236" s="69">
        <v>60</v>
      </c>
      <c r="E236" s="70">
        <f>SUMIF(Pedido!$C$49:$C$1024,Lista!C236,Pedido!$G$49:$G$1024)</f>
        <v>14.5</v>
      </c>
      <c r="F236" s="70">
        <f t="shared" si="3"/>
        <v>0</v>
      </c>
      <c r="H236" s="66">
        <f>VLOOKUP(C236,Pesos!$B$2:$E$531,4,FALSE)</f>
        <v>0</v>
      </c>
    </row>
    <row r="237" spans="1:8" s="66" customFormat="1" ht="17.25" hidden="1" x14ac:dyDescent="0.3">
      <c r="A237" s="67">
        <v>109451</v>
      </c>
      <c r="B237" s="67">
        <f>SUMIF(Pedido!$C$49:$C$1024,Lista!C237,Pedido!$D$49:$D$1024)</f>
        <v>0</v>
      </c>
      <c r="C237" s="68" t="s">
        <v>749</v>
      </c>
      <c r="D237" s="69">
        <v>60</v>
      </c>
      <c r="E237" s="70">
        <f>SUMIF(Pedido!$C$49:$C$1024,Lista!C237,Pedido!$G$49:$G$1024)</f>
        <v>12.9</v>
      </c>
      <c r="F237" s="70">
        <f t="shared" si="3"/>
        <v>0</v>
      </c>
      <c r="H237" s="66">
        <f>VLOOKUP(C237,Pesos!$B$2:$E$531,4,FALSE)</f>
        <v>0</v>
      </c>
    </row>
    <row r="238" spans="1:8" s="66" customFormat="1" ht="17.25" hidden="1" x14ac:dyDescent="0.3">
      <c r="A238" s="67">
        <v>4206</v>
      </c>
      <c r="B238" s="67">
        <f>SUMIF(Pedido!$C$49:$C$1024,Lista!C238,Pedido!$D$49:$D$1024)</f>
        <v>0</v>
      </c>
      <c r="C238" s="68" t="s">
        <v>206</v>
      </c>
      <c r="D238" s="69">
        <v>100</v>
      </c>
      <c r="E238" s="70">
        <f>SUMIF(Pedido!$C$49:$C$1024,Lista!C238,Pedido!$G$49:$G$1024)</f>
        <v>24.5</v>
      </c>
      <c r="F238" s="70">
        <f t="shared" si="3"/>
        <v>0</v>
      </c>
      <c r="H238" s="66">
        <f>VLOOKUP(C238,Pesos!$B$2:$E$531,4,FALSE)</f>
        <v>0</v>
      </c>
    </row>
    <row r="239" spans="1:8" s="66" customFormat="1" ht="17.25" hidden="1" x14ac:dyDescent="0.3">
      <c r="A239" s="67">
        <v>106412</v>
      </c>
      <c r="B239" s="67">
        <f>SUMIF(Pedido!$C$49:$C$1024,Lista!C239,Pedido!$D$49:$D$1024)</f>
        <v>0</v>
      </c>
      <c r="C239" s="68" t="s">
        <v>208</v>
      </c>
      <c r="D239" s="69">
        <v>60</v>
      </c>
      <c r="E239" s="70">
        <f>SUMIF(Pedido!$C$49:$C$1024,Lista!C239,Pedido!$G$49:$G$1024)</f>
        <v>18.5</v>
      </c>
      <c r="F239" s="70">
        <f t="shared" si="3"/>
        <v>0</v>
      </c>
      <c r="H239" s="66">
        <f>VLOOKUP(C239,Pesos!$B$2:$E$531,4,FALSE)</f>
        <v>0</v>
      </c>
    </row>
    <row r="240" spans="1:8" s="66" customFormat="1" ht="17.25" hidden="1" x14ac:dyDescent="0.3">
      <c r="A240" s="67">
        <v>104197</v>
      </c>
      <c r="B240" s="67">
        <f>SUMIF(Pedido!$C$49:$C$1024,Lista!C240,Pedido!$D$49:$D$1024)</f>
        <v>0</v>
      </c>
      <c r="C240" s="68" t="s">
        <v>209</v>
      </c>
      <c r="D240" s="69">
        <v>100</v>
      </c>
      <c r="E240" s="70">
        <f>SUMIF(Pedido!$C$49:$C$1024,Lista!C240,Pedido!$G$49:$G$1024)</f>
        <v>0</v>
      </c>
      <c r="F240" s="70">
        <f t="shared" si="3"/>
        <v>0</v>
      </c>
      <c r="H240" s="66">
        <f>VLOOKUP(C240,Pesos!$B$2:$E$531,4,FALSE)</f>
        <v>0</v>
      </c>
    </row>
    <row r="241" spans="1:8" s="66" customFormat="1" ht="17.25" hidden="1" x14ac:dyDescent="0.3">
      <c r="A241" s="67">
        <v>105293</v>
      </c>
      <c r="B241" s="67">
        <f>SUMIF(Pedido!$C$49:$C$1024,Lista!C241,Pedido!$D$49:$D$1024)</f>
        <v>0</v>
      </c>
      <c r="C241" s="68" t="s">
        <v>210</v>
      </c>
      <c r="D241" s="69">
        <v>100</v>
      </c>
      <c r="E241" s="70">
        <f>SUMIF(Pedido!$C$49:$C$1024,Lista!C241,Pedido!$G$49:$G$1024)</f>
        <v>0</v>
      </c>
      <c r="F241" s="70">
        <f t="shared" si="3"/>
        <v>0</v>
      </c>
      <c r="H241" s="66">
        <f>VLOOKUP(C241,Pesos!$B$2:$E$531,4,FALSE)</f>
        <v>0</v>
      </c>
    </row>
    <row r="242" spans="1:8" s="66" customFormat="1" ht="17.25" hidden="1" x14ac:dyDescent="0.3">
      <c r="A242" s="67">
        <v>4220</v>
      </c>
      <c r="B242" s="67">
        <f>SUMIF(Pedido!$C$49:$C$1024,Lista!C242,Pedido!$D$49:$D$1024)</f>
        <v>0</v>
      </c>
      <c r="C242" s="68" t="s">
        <v>211</v>
      </c>
      <c r="D242" s="69">
        <v>100</v>
      </c>
      <c r="E242" s="70">
        <f>SUMIF(Pedido!$C$49:$C$1024,Lista!C242,Pedido!$G$49:$G$1024)</f>
        <v>0</v>
      </c>
      <c r="F242" s="70">
        <f t="shared" si="3"/>
        <v>0</v>
      </c>
      <c r="H242" s="66">
        <f>VLOOKUP(C242,Pesos!$B$2:$E$531,4,FALSE)</f>
        <v>0</v>
      </c>
    </row>
    <row r="243" spans="1:8" s="66" customFormat="1" ht="17.25" hidden="1" x14ac:dyDescent="0.3">
      <c r="A243" s="67">
        <v>4312</v>
      </c>
      <c r="B243" s="67">
        <f>SUMIF(Pedido!$C$49:$C$1024,Lista!C243,Pedido!$D$49:$D$1024)</f>
        <v>0</v>
      </c>
      <c r="C243" s="68" t="s">
        <v>213</v>
      </c>
      <c r="D243" s="69">
        <v>100</v>
      </c>
      <c r="E243" s="70">
        <f>SUMIF(Pedido!$C$49:$C$1024,Lista!C243,Pedido!$G$49:$G$1024)</f>
        <v>0</v>
      </c>
      <c r="F243" s="70">
        <f t="shared" si="3"/>
        <v>0</v>
      </c>
      <c r="H243" s="66">
        <f>VLOOKUP(C243,Pesos!$B$2:$E$531,4,FALSE)</f>
        <v>0</v>
      </c>
    </row>
    <row r="244" spans="1:8" s="66" customFormat="1" ht="17.25" hidden="1" x14ac:dyDescent="0.3">
      <c r="A244" s="67">
        <v>105828</v>
      </c>
      <c r="B244" s="67">
        <f>SUMIF(Pedido!$C$49:$C$1024,Lista!C244,Pedido!$D$49:$D$1024)</f>
        <v>0</v>
      </c>
      <c r="C244" s="68" t="s">
        <v>215</v>
      </c>
      <c r="D244" s="69">
        <v>100</v>
      </c>
      <c r="E244" s="70">
        <f>SUMIF(Pedido!$C$49:$C$1024,Lista!C244,Pedido!$G$49:$G$1024)</f>
        <v>41.5</v>
      </c>
      <c r="F244" s="70">
        <f t="shared" si="3"/>
        <v>0</v>
      </c>
      <c r="H244" s="66">
        <f>VLOOKUP(C244,Pesos!$B$2:$E$531,4,FALSE)</f>
        <v>0</v>
      </c>
    </row>
    <row r="245" spans="1:8" s="66" customFormat="1" ht="17.25" hidden="1" x14ac:dyDescent="0.3">
      <c r="A245" s="67">
        <v>106979</v>
      </c>
      <c r="B245" s="67">
        <f>SUMIF(Pedido!$C$49:$C$1024,Lista!C245,Pedido!$D$49:$D$1024)</f>
        <v>0</v>
      </c>
      <c r="C245" s="68" t="s">
        <v>216</v>
      </c>
      <c r="D245" s="69">
        <v>60</v>
      </c>
      <c r="E245" s="70">
        <f>SUMIF(Pedido!$C$49:$C$1024,Lista!C245,Pedido!$G$49:$G$1024)</f>
        <v>25.9</v>
      </c>
      <c r="F245" s="70">
        <f t="shared" si="3"/>
        <v>0</v>
      </c>
      <c r="H245" s="66">
        <f>VLOOKUP(C245,Pesos!$B$2:$E$531,4,FALSE)</f>
        <v>0</v>
      </c>
    </row>
    <row r="246" spans="1:8" s="66" customFormat="1" ht="17.25" hidden="1" x14ac:dyDescent="0.3">
      <c r="A246" s="67">
        <v>105446</v>
      </c>
      <c r="B246" s="67">
        <f>SUMIF(Pedido!$C$49:$C$1024,Lista!C246,Pedido!$D$49:$D$1024)</f>
        <v>0</v>
      </c>
      <c r="C246" s="68" t="s">
        <v>218</v>
      </c>
      <c r="D246" s="69">
        <v>100</v>
      </c>
      <c r="E246" s="70">
        <f>SUMIF(Pedido!$C$49:$C$1024,Lista!C246,Pedido!$G$49:$G$1024)</f>
        <v>52</v>
      </c>
      <c r="F246" s="70">
        <f t="shared" si="3"/>
        <v>0</v>
      </c>
      <c r="H246" s="66">
        <f>VLOOKUP(C246,Pesos!$B$2:$E$531,4,FALSE)</f>
        <v>0</v>
      </c>
    </row>
    <row r="247" spans="1:8" s="66" customFormat="1" ht="17.25" hidden="1" x14ac:dyDescent="0.3">
      <c r="A247" s="67">
        <v>4251</v>
      </c>
      <c r="B247" s="67">
        <f>SUMIF(Pedido!$C$49:$C$1024,Lista!C247,Pedido!$D$49:$D$1024)</f>
        <v>0</v>
      </c>
      <c r="C247" s="68" t="s">
        <v>219</v>
      </c>
      <c r="D247" s="69">
        <v>100</v>
      </c>
      <c r="E247" s="70">
        <f>SUMIF(Pedido!$C$49:$C$1024,Lista!C247,Pedido!$G$49:$G$1024)</f>
        <v>49.5</v>
      </c>
      <c r="F247" s="70">
        <f t="shared" si="3"/>
        <v>0</v>
      </c>
      <c r="H247" s="66">
        <f>VLOOKUP(C247,Pesos!$B$2:$E$531,4,FALSE)</f>
        <v>0</v>
      </c>
    </row>
    <row r="248" spans="1:8" s="66" customFormat="1" ht="17.25" hidden="1" x14ac:dyDescent="0.3">
      <c r="A248" s="67">
        <v>4268</v>
      </c>
      <c r="B248" s="67">
        <f>SUMIF(Pedido!$C$49:$C$1024,Lista!C248,Pedido!$D$49:$D$1024)</f>
        <v>0</v>
      </c>
      <c r="C248" s="68" t="s">
        <v>221</v>
      </c>
      <c r="D248" s="69">
        <v>60</v>
      </c>
      <c r="E248" s="70">
        <f>SUMIF(Pedido!$C$49:$C$1024,Lista!C248,Pedido!$G$49:$G$1024)</f>
        <v>31.5</v>
      </c>
      <c r="F248" s="70">
        <f t="shared" si="3"/>
        <v>0</v>
      </c>
      <c r="H248" s="66">
        <f>VLOOKUP(C248,Pesos!$B$2:$E$531,4,FALSE)</f>
        <v>0</v>
      </c>
    </row>
    <row r="249" spans="1:8" s="66" customFormat="1" ht="17.25" hidden="1" x14ac:dyDescent="0.3">
      <c r="A249" s="67">
        <v>106573</v>
      </c>
      <c r="B249" s="67">
        <f>SUMIF(Pedido!$C$49:$C$1024,Lista!C249,Pedido!$D$49:$D$1024)</f>
        <v>0</v>
      </c>
      <c r="C249" s="68" t="s">
        <v>222</v>
      </c>
      <c r="D249" s="69">
        <v>60</v>
      </c>
      <c r="E249" s="70">
        <f>SUMIF(Pedido!$C$49:$C$1024,Lista!C249,Pedido!$G$49:$G$1024)</f>
        <v>34</v>
      </c>
      <c r="F249" s="70">
        <f t="shared" si="3"/>
        <v>0</v>
      </c>
      <c r="H249" s="66">
        <f>VLOOKUP(C249,Pesos!$B$2:$E$531,4,FALSE)</f>
        <v>0</v>
      </c>
    </row>
    <row r="250" spans="1:8" s="66" customFormat="1" ht="17.25" hidden="1" x14ac:dyDescent="0.3">
      <c r="A250" s="67">
        <v>105712</v>
      </c>
      <c r="B250" s="67">
        <f>SUMIF(Pedido!$C$49:$C$1024,Lista!C250,Pedido!$D$49:$D$1024)</f>
        <v>0</v>
      </c>
      <c r="C250" s="68" t="s">
        <v>223</v>
      </c>
      <c r="D250" s="69">
        <v>60</v>
      </c>
      <c r="E250" s="70">
        <f>SUMIF(Pedido!$C$49:$C$1024,Lista!C250,Pedido!$G$49:$G$1024)</f>
        <v>11.7</v>
      </c>
      <c r="F250" s="70">
        <f t="shared" si="3"/>
        <v>0</v>
      </c>
      <c r="H250" s="66">
        <f>VLOOKUP(C250,Pesos!$B$2:$E$531,4,FALSE)</f>
        <v>0</v>
      </c>
    </row>
    <row r="251" spans="1:8" s="66" customFormat="1" ht="17.25" hidden="1" x14ac:dyDescent="0.3">
      <c r="A251" s="67">
        <v>106498</v>
      </c>
      <c r="B251" s="67">
        <f>SUMIF(Pedido!$C$49:$C$1024,Lista!C251,Pedido!$D$49:$D$1024)</f>
        <v>0</v>
      </c>
      <c r="C251" s="68" t="s">
        <v>224</v>
      </c>
      <c r="D251" s="69">
        <v>60</v>
      </c>
      <c r="E251" s="70">
        <f>SUMIF(Pedido!$C$49:$C$1024,Lista!C251,Pedido!$G$49:$G$1024)</f>
        <v>0</v>
      </c>
      <c r="F251" s="70">
        <f t="shared" si="3"/>
        <v>0</v>
      </c>
      <c r="H251" s="66">
        <f>VLOOKUP(C251,Pesos!$B$2:$E$531,4,FALSE)</f>
        <v>0</v>
      </c>
    </row>
    <row r="252" spans="1:8" s="66" customFormat="1" ht="17.25" hidden="1" x14ac:dyDescent="0.3">
      <c r="A252" s="67">
        <v>4459</v>
      </c>
      <c r="B252" s="67">
        <f>SUMIF(Pedido!$C$49:$C$1024,Lista!C252,Pedido!$D$49:$D$1024)</f>
        <v>0</v>
      </c>
      <c r="C252" s="68" t="s">
        <v>693</v>
      </c>
      <c r="D252" s="69">
        <v>60</v>
      </c>
      <c r="E252" s="70">
        <f>SUMIF(Pedido!$C$49:$C$1024,Lista!C252,Pedido!$G$49:$G$1024)</f>
        <v>22.5</v>
      </c>
      <c r="F252" s="70">
        <f t="shared" si="3"/>
        <v>0</v>
      </c>
      <c r="H252" s="66">
        <f>VLOOKUP(C252,Pesos!$B$2:$E$531,4,FALSE)</f>
        <v>0</v>
      </c>
    </row>
    <row r="253" spans="1:8" s="66" customFormat="1" ht="17.25" hidden="1" x14ac:dyDescent="0.3">
      <c r="A253" s="67">
        <v>104418</v>
      </c>
      <c r="B253" s="67">
        <f>SUMIF(Pedido!$C$49:$C$1024,Lista!C253,Pedido!$D$49:$D$1024)</f>
        <v>0</v>
      </c>
      <c r="C253" s="68" t="s">
        <v>225</v>
      </c>
      <c r="D253" s="69">
        <v>100</v>
      </c>
      <c r="E253" s="70">
        <f>SUMIF(Pedido!$C$49:$C$1024,Lista!C253,Pedido!$G$49:$G$1024)</f>
        <v>0</v>
      </c>
      <c r="F253" s="70">
        <f t="shared" si="3"/>
        <v>0</v>
      </c>
      <c r="H253" s="66">
        <f>VLOOKUP(C253,Pesos!$B$2:$E$531,4,FALSE)</f>
        <v>0</v>
      </c>
    </row>
    <row r="254" spans="1:8" s="66" customFormat="1" ht="17.25" hidden="1" x14ac:dyDescent="0.3">
      <c r="A254" s="67">
        <v>104401</v>
      </c>
      <c r="B254" s="67">
        <f>SUMIF(Pedido!$C$49:$C$1024,Lista!C254,Pedido!$D$49:$D$1024)</f>
        <v>0</v>
      </c>
      <c r="C254" s="68" t="s">
        <v>226</v>
      </c>
      <c r="D254" s="69">
        <v>100</v>
      </c>
      <c r="E254" s="70">
        <f>SUMIF(Pedido!$C$49:$C$1024,Lista!C254,Pedido!$G$49:$G$1024)</f>
        <v>0</v>
      </c>
      <c r="F254" s="70">
        <f t="shared" si="3"/>
        <v>0</v>
      </c>
      <c r="H254" s="66">
        <f>VLOOKUP(C254,Pesos!$B$2:$E$531,4,FALSE)</f>
        <v>0</v>
      </c>
    </row>
    <row r="255" spans="1:8" s="66" customFormat="1" ht="17.25" hidden="1" x14ac:dyDescent="0.3">
      <c r="A255" s="67">
        <v>3988</v>
      </c>
      <c r="B255" s="67">
        <f>SUMIF(Pedido!$C$49:$C$1024,Lista!C255,Pedido!$D$49:$D$1024)</f>
        <v>0</v>
      </c>
      <c r="C255" s="68" t="s">
        <v>227</v>
      </c>
      <c r="D255" s="69">
        <v>100</v>
      </c>
      <c r="E255" s="70">
        <f>SUMIF(Pedido!$C$49:$C$1024,Lista!C255,Pedido!$G$49:$G$1024)</f>
        <v>19</v>
      </c>
      <c r="F255" s="70">
        <f t="shared" si="3"/>
        <v>0</v>
      </c>
      <c r="H255" s="66">
        <f>VLOOKUP(C255,Pesos!$B$2:$E$531,4,FALSE)</f>
        <v>0</v>
      </c>
    </row>
    <row r="256" spans="1:8" s="66" customFormat="1" ht="17.25" hidden="1" x14ac:dyDescent="0.3">
      <c r="A256" s="67">
        <v>106610</v>
      </c>
      <c r="B256" s="67">
        <f>SUMIF(Pedido!$C$49:$C$1024,Lista!C256,Pedido!$D$49:$D$1024)</f>
        <v>0</v>
      </c>
      <c r="C256" s="68" t="s">
        <v>229</v>
      </c>
      <c r="D256" s="69">
        <v>60</v>
      </c>
      <c r="E256" s="70">
        <f>SUMIF(Pedido!$C$49:$C$1024,Lista!C256,Pedido!$G$49:$G$1024)</f>
        <v>0</v>
      </c>
      <c r="F256" s="70">
        <f t="shared" si="3"/>
        <v>0</v>
      </c>
      <c r="H256" s="66">
        <f>VLOOKUP(C256,Pesos!$B$2:$E$531,4,FALSE)</f>
        <v>0</v>
      </c>
    </row>
    <row r="257" spans="1:8" s="66" customFormat="1" ht="17.25" hidden="1" x14ac:dyDescent="0.3">
      <c r="A257" s="67">
        <v>0</v>
      </c>
      <c r="B257" s="67">
        <f>SUMIF(Pedido!$C$49:$C$1024,Lista!C257,Pedido!$D$49:$D$1024)</f>
        <v>0</v>
      </c>
      <c r="C257" s="68" t="s">
        <v>692</v>
      </c>
      <c r="D257" s="69">
        <v>60</v>
      </c>
      <c r="E257" s="70">
        <f>SUMIF(Pedido!$C$49:$C$1024,Lista!C257,Pedido!$G$49:$G$1024)</f>
        <v>0</v>
      </c>
      <c r="F257" s="70">
        <f t="shared" si="3"/>
        <v>0</v>
      </c>
      <c r="H257" s="66">
        <f>VLOOKUP(C257,Pesos!$B$2:$E$531,4,FALSE)</f>
        <v>0</v>
      </c>
    </row>
    <row r="258" spans="1:8" s="66" customFormat="1" ht="17.25" hidden="1" x14ac:dyDescent="0.3">
      <c r="A258" s="67">
        <v>107402</v>
      </c>
      <c r="B258" s="67">
        <f>SUMIF(Pedido!$C$49:$C$1024,Lista!C258,Pedido!$D$49:$D$1024)</f>
        <v>0</v>
      </c>
      <c r="C258" s="68" t="s">
        <v>689</v>
      </c>
      <c r="D258" s="69">
        <v>60</v>
      </c>
      <c r="E258" s="70">
        <f>SUMIF(Pedido!$C$49:$C$1024,Lista!C258,Pedido!$G$49:$G$1024)</f>
        <v>21</v>
      </c>
      <c r="F258" s="70">
        <f t="shared" si="3"/>
        <v>0</v>
      </c>
      <c r="H258" s="66">
        <f>VLOOKUP(C258,Pesos!$B$2:$E$531,4,FALSE)</f>
        <v>0</v>
      </c>
    </row>
    <row r="259" spans="1:8" s="66" customFormat="1" ht="17.25" hidden="1" x14ac:dyDescent="0.3">
      <c r="A259" s="67">
        <v>4282</v>
      </c>
      <c r="B259" s="67">
        <f>SUMIF(Pedido!$C$49:$C$1024,Lista!C259,Pedido!$D$49:$D$1024)</f>
        <v>0</v>
      </c>
      <c r="C259" s="68" t="s">
        <v>230</v>
      </c>
      <c r="D259" s="69">
        <v>100</v>
      </c>
      <c r="E259" s="70">
        <f>SUMIF(Pedido!$C$49:$C$1024,Lista!C259,Pedido!$G$49:$G$1024)</f>
        <v>16.5</v>
      </c>
      <c r="F259" s="70">
        <f t="shared" si="3"/>
        <v>0</v>
      </c>
      <c r="H259" s="66">
        <f>VLOOKUP(C259,Pesos!$B$2:$E$531,4,FALSE)</f>
        <v>0</v>
      </c>
    </row>
    <row r="260" spans="1:8" s="66" customFormat="1" ht="17.25" hidden="1" x14ac:dyDescent="0.3">
      <c r="A260" s="67">
        <v>109079</v>
      </c>
      <c r="B260" s="67">
        <f>SUMIF(Pedido!$C$49:$C$1024,Lista!C260,Pedido!$D$49:$D$1024)</f>
        <v>0</v>
      </c>
      <c r="C260" s="68" t="s">
        <v>719</v>
      </c>
      <c r="D260" s="69">
        <v>60</v>
      </c>
      <c r="E260" s="70">
        <f>SUMIF(Pedido!$C$49:$C$1024,Lista!C260,Pedido!$G$49:$G$1024)</f>
        <v>13.3</v>
      </c>
      <c r="F260" s="70">
        <f t="shared" si="3"/>
        <v>0</v>
      </c>
      <c r="H260" s="66">
        <f>VLOOKUP(C260,Pesos!$B$2:$E$531,4,FALSE)</f>
        <v>0</v>
      </c>
    </row>
    <row r="261" spans="1:8" s="66" customFormat="1" ht="17.25" hidden="1" x14ac:dyDescent="0.3">
      <c r="A261" s="67">
        <v>109086</v>
      </c>
      <c r="B261" s="67">
        <f>SUMIF(Pedido!$C$49:$C$1024,Lista!C261,Pedido!$D$49:$D$1024)</f>
        <v>0</v>
      </c>
      <c r="C261" s="68" t="s">
        <v>723</v>
      </c>
      <c r="D261" s="69">
        <v>60</v>
      </c>
      <c r="E261" s="70">
        <f>SUMIF(Pedido!$C$49:$C$1024,Lista!C261,Pedido!$G$49:$G$1024)</f>
        <v>13.4</v>
      </c>
      <c r="F261" s="70">
        <f t="shared" si="3"/>
        <v>0</v>
      </c>
      <c r="H261" s="66">
        <f>VLOOKUP(C261,Pesos!$B$2:$E$531,4,FALSE)</f>
        <v>0</v>
      </c>
    </row>
    <row r="262" spans="1:8" s="66" customFormat="1" ht="17.25" hidden="1" x14ac:dyDescent="0.3">
      <c r="A262" s="67">
        <v>0</v>
      </c>
      <c r="B262" s="67">
        <f>SUMIF(Pedido!$C$49:$C$1024,Lista!C262,Pedido!$D$49:$D$1024)</f>
        <v>0</v>
      </c>
      <c r="C262" s="68" t="s">
        <v>694</v>
      </c>
      <c r="D262" s="69">
        <v>60</v>
      </c>
      <c r="E262" s="70">
        <f>SUMIF(Pedido!$C$49:$C$1024,Lista!C262,Pedido!$G$49:$G$1024)</f>
        <v>0</v>
      </c>
      <c r="F262" s="70">
        <f t="shared" si="3"/>
        <v>0</v>
      </c>
      <c r="H262" s="66">
        <f>VLOOKUP(C262,Pesos!$B$2:$E$531,4,FALSE)</f>
        <v>0</v>
      </c>
    </row>
    <row r="263" spans="1:8" s="66" customFormat="1" ht="17.25" hidden="1" x14ac:dyDescent="0.3">
      <c r="A263" s="67">
        <v>4299</v>
      </c>
      <c r="B263" s="67">
        <f>SUMIF(Pedido!$C$49:$C$1024,Lista!C263,Pedido!$D$49:$D$1024)</f>
        <v>0</v>
      </c>
      <c r="C263" s="68" t="s">
        <v>231</v>
      </c>
      <c r="D263" s="69">
        <v>100</v>
      </c>
      <c r="E263" s="70">
        <f>SUMIF(Pedido!$C$49:$C$1024,Lista!C263,Pedido!$G$49:$G$1024)</f>
        <v>18.8</v>
      </c>
      <c r="F263" s="70">
        <f t="shared" si="3"/>
        <v>0</v>
      </c>
      <c r="H263" s="66">
        <f>VLOOKUP(C263,Pesos!$B$2:$E$531,4,FALSE)</f>
        <v>0</v>
      </c>
    </row>
    <row r="264" spans="1:8" s="66" customFormat="1" ht="17.25" hidden="1" x14ac:dyDescent="0.3">
      <c r="A264" s="67">
        <v>109093</v>
      </c>
      <c r="B264" s="67">
        <f>SUMIF(Pedido!$C$49:$C$1024,Lista!C264,Pedido!$D$49:$D$1024)</f>
        <v>0</v>
      </c>
      <c r="C264" s="68" t="s">
        <v>726</v>
      </c>
      <c r="D264" s="69">
        <v>60</v>
      </c>
      <c r="E264" s="70">
        <f>SUMIF(Pedido!$C$49:$C$1024,Lista!C264,Pedido!$G$49:$G$1024)</f>
        <v>14.5</v>
      </c>
      <c r="F264" s="70">
        <f t="shared" si="3"/>
        <v>0</v>
      </c>
      <c r="H264" s="66">
        <f>VLOOKUP(C264,Pesos!$B$2:$E$531,4,FALSE)</f>
        <v>0</v>
      </c>
    </row>
    <row r="265" spans="1:8" s="66" customFormat="1" ht="17.25" hidden="1" x14ac:dyDescent="0.3">
      <c r="A265" s="67">
        <v>109109</v>
      </c>
      <c r="B265" s="67">
        <f>SUMIF(Pedido!$C$49:$C$1024,Lista!C265,Pedido!$D$49:$D$1024)</f>
        <v>0</v>
      </c>
      <c r="C265" s="68" t="s">
        <v>727</v>
      </c>
      <c r="D265" s="69">
        <v>60</v>
      </c>
      <c r="E265" s="70">
        <f>SUMIF(Pedido!$C$49:$C$1024,Lista!C265,Pedido!$G$49:$G$1024)</f>
        <v>13</v>
      </c>
      <c r="F265" s="70">
        <f t="shared" si="3"/>
        <v>0</v>
      </c>
      <c r="H265" s="66">
        <f>VLOOKUP(C265,Pesos!$B$2:$E$531,4,FALSE)</f>
        <v>0</v>
      </c>
    </row>
    <row r="266" spans="1:8" s="66" customFormat="1" ht="17.25" hidden="1" x14ac:dyDescent="0.3">
      <c r="A266" s="67">
        <v>107433</v>
      </c>
      <c r="B266" s="67">
        <f>SUMIF(Pedido!$C$49:$C$1024,Lista!C266,Pedido!$D$49:$D$1024)</f>
        <v>0</v>
      </c>
      <c r="C266" s="68" t="s">
        <v>687</v>
      </c>
      <c r="D266" s="69">
        <v>60</v>
      </c>
      <c r="E266" s="70">
        <f>SUMIF(Pedido!$C$49:$C$1024,Lista!C266,Pedido!$G$49:$G$1024)</f>
        <v>29</v>
      </c>
      <c r="F266" s="70">
        <f t="shared" si="3"/>
        <v>0</v>
      </c>
      <c r="H266" s="66">
        <f>VLOOKUP(C266,Pesos!$B$2:$E$531,4,FALSE)</f>
        <v>0</v>
      </c>
    </row>
    <row r="267" spans="1:8" s="66" customFormat="1" ht="17.25" hidden="1" x14ac:dyDescent="0.3">
      <c r="A267" s="67">
        <v>107587</v>
      </c>
      <c r="B267" s="67">
        <f>SUMIF(Pedido!$C$49:$C$1024,Lista!C267,Pedido!$D$49:$D$1024)</f>
        <v>0</v>
      </c>
      <c r="C267" s="68" t="s">
        <v>690</v>
      </c>
      <c r="D267" s="69">
        <v>60</v>
      </c>
      <c r="E267" s="70">
        <f>SUMIF(Pedido!$C$49:$C$1024,Lista!C267,Pedido!$G$49:$G$1024)</f>
        <v>20</v>
      </c>
      <c r="F267" s="70">
        <f t="shared" si="3"/>
        <v>0</v>
      </c>
      <c r="H267" s="66">
        <f>VLOOKUP(C267,Pesos!$B$2:$E$531,4,FALSE)</f>
        <v>0</v>
      </c>
    </row>
    <row r="268" spans="1:8" s="66" customFormat="1" ht="17.25" hidden="1" x14ac:dyDescent="0.3">
      <c r="A268" s="67">
        <v>109116</v>
      </c>
      <c r="B268" s="67">
        <f>SUMIF(Pedido!$C$49:$C$1024,Lista!C268,Pedido!$D$49:$D$1024)</f>
        <v>0</v>
      </c>
      <c r="C268" s="68" t="s">
        <v>730</v>
      </c>
      <c r="D268" s="69">
        <v>60</v>
      </c>
      <c r="E268" s="70">
        <f>SUMIF(Pedido!$C$49:$C$1024,Lista!C268,Pedido!$G$49:$G$1024)</f>
        <v>14.9</v>
      </c>
      <c r="F268" s="70">
        <f t="shared" si="3"/>
        <v>0</v>
      </c>
      <c r="H268" s="66">
        <f>VLOOKUP(C268,Pesos!$B$2:$E$531,4,FALSE)</f>
        <v>0</v>
      </c>
    </row>
    <row r="269" spans="1:8" s="66" customFormat="1" ht="17.25" hidden="1" x14ac:dyDescent="0.3">
      <c r="A269" s="67">
        <v>0</v>
      </c>
      <c r="B269" s="67">
        <f>SUMIF(Pedido!$C$49:$C$1024,Lista!C269,Pedido!$D$49:$D$1024)</f>
        <v>0</v>
      </c>
      <c r="C269" s="68" t="s">
        <v>259</v>
      </c>
      <c r="D269" s="69" t="s">
        <v>155</v>
      </c>
      <c r="E269" s="70">
        <f>SUMIF(Pedido!$C$49:$C$1024,Lista!C269,Pedido!$G$49:$G$1024)</f>
        <v>0</v>
      </c>
      <c r="F269" s="70">
        <f t="shared" si="3"/>
        <v>0</v>
      </c>
      <c r="H269" s="66">
        <f>VLOOKUP(C269,Pesos!$B$2:$E$531,4,FALSE)</f>
        <v>0</v>
      </c>
    </row>
    <row r="270" spans="1:8" s="66" customFormat="1" ht="17.25" hidden="1" x14ac:dyDescent="0.3">
      <c r="A270" s="67">
        <v>104562</v>
      </c>
      <c r="B270" s="67">
        <f>SUMIF(Pedido!$C$49:$C$1024,Lista!C270,Pedido!$D$49:$D$1024)</f>
        <v>0</v>
      </c>
      <c r="C270" s="68" t="s">
        <v>260</v>
      </c>
      <c r="D270" s="69" t="s">
        <v>155</v>
      </c>
      <c r="E270" s="70">
        <f>SUMIF(Pedido!$C$49:$C$1024,Lista!C270,Pedido!$G$49:$G$1024)</f>
        <v>4.2</v>
      </c>
      <c r="F270" s="70">
        <f t="shared" si="3"/>
        <v>0</v>
      </c>
      <c r="H270" s="66">
        <f>VLOOKUP(C270,Pesos!$B$2:$E$531,4,FALSE)</f>
        <v>0</v>
      </c>
    </row>
    <row r="271" spans="1:8" s="66" customFormat="1" ht="17.25" hidden="1" x14ac:dyDescent="0.3">
      <c r="A271" s="67">
        <v>104579</v>
      </c>
      <c r="B271" s="67">
        <f>SUMIF(Pedido!$C$49:$C$1024,Lista!C271,Pedido!$D$49:$D$1024)</f>
        <v>0</v>
      </c>
      <c r="C271" s="68" t="s">
        <v>261</v>
      </c>
      <c r="D271" s="69" t="s">
        <v>155</v>
      </c>
      <c r="E271" s="70">
        <f>SUMIF(Pedido!$C$49:$C$1024,Lista!C271,Pedido!$G$49:$G$1024)</f>
        <v>4.0999999999999996</v>
      </c>
      <c r="F271" s="70">
        <f t="shared" si="3"/>
        <v>0</v>
      </c>
      <c r="H271" s="66">
        <f>VLOOKUP(C271,Pesos!$B$2:$E$531,4,FALSE)</f>
        <v>0</v>
      </c>
    </row>
    <row r="272" spans="1:8" s="66" customFormat="1" ht="17.25" hidden="1" x14ac:dyDescent="0.3">
      <c r="A272" s="67">
        <v>0</v>
      </c>
      <c r="B272" s="67">
        <f>SUMIF(Pedido!$C$49:$C$1024,Lista!C272,Pedido!$D$49:$D$1024)</f>
        <v>0</v>
      </c>
      <c r="C272" s="68" t="s">
        <v>262</v>
      </c>
      <c r="D272" s="69" t="s">
        <v>156</v>
      </c>
      <c r="E272" s="70">
        <f>SUMIF(Pedido!$C$49:$C$1024,Lista!C272,Pedido!$G$49:$G$1024)</f>
        <v>0</v>
      </c>
      <c r="F272" s="70">
        <f t="shared" si="3"/>
        <v>0</v>
      </c>
      <c r="H272" s="66">
        <f>VLOOKUP(C272,Pesos!$B$2:$E$531,4,FALSE)</f>
        <v>0</v>
      </c>
    </row>
    <row r="273" spans="1:8" s="66" customFormat="1" ht="17.25" hidden="1" x14ac:dyDescent="0.3">
      <c r="A273" s="67">
        <v>105811</v>
      </c>
      <c r="B273" s="67">
        <f>SUMIF(Pedido!$C$49:$C$1024,Lista!C273,Pedido!$D$49:$D$1024)</f>
        <v>0</v>
      </c>
      <c r="C273" s="68" t="s">
        <v>263</v>
      </c>
      <c r="D273" s="69" t="s">
        <v>155</v>
      </c>
      <c r="E273" s="70">
        <f>SUMIF(Pedido!$C$49:$C$1024,Lista!C273,Pedido!$G$49:$G$1024)</f>
        <v>5.6</v>
      </c>
      <c r="F273" s="70">
        <f t="shared" si="3"/>
        <v>0</v>
      </c>
      <c r="H273" s="66">
        <f>VLOOKUP(C273,Pesos!$B$2:$E$531,4,FALSE)</f>
        <v>0</v>
      </c>
    </row>
    <row r="274" spans="1:8" s="66" customFormat="1" ht="17.25" hidden="1" x14ac:dyDescent="0.3">
      <c r="A274" s="67">
        <v>0</v>
      </c>
      <c r="B274" s="67">
        <f>SUMIF(Pedido!$C$49:$C$1024,Lista!C274,Pedido!$D$49:$D$1024)</f>
        <v>0</v>
      </c>
      <c r="C274" s="68" t="s">
        <v>264</v>
      </c>
      <c r="D274" s="69" t="s">
        <v>155</v>
      </c>
      <c r="E274" s="70">
        <f>SUMIF(Pedido!$C$49:$C$1024,Lista!C274,Pedido!$G$49:$G$1024)</f>
        <v>0</v>
      </c>
      <c r="F274" s="70">
        <f t="shared" si="3"/>
        <v>0</v>
      </c>
      <c r="H274" s="66">
        <f>VLOOKUP(C274,Pesos!$B$2:$E$531,4,FALSE)</f>
        <v>0</v>
      </c>
    </row>
    <row r="275" spans="1:8" s="66" customFormat="1" ht="17.25" hidden="1" x14ac:dyDescent="0.3">
      <c r="A275" s="67">
        <v>3780</v>
      </c>
      <c r="B275" s="67">
        <f>SUMIF(Pedido!$C$49:$C$1024,Lista!C275,Pedido!$D$49:$D$1024)</f>
        <v>0</v>
      </c>
      <c r="C275" s="68" t="s">
        <v>265</v>
      </c>
      <c r="D275" s="69" t="s">
        <v>155</v>
      </c>
      <c r="E275" s="70">
        <f>SUMIF(Pedido!$C$49:$C$1024,Lista!C275,Pedido!$G$49:$G$1024)</f>
        <v>3.95</v>
      </c>
      <c r="F275" s="70">
        <f t="shared" si="3"/>
        <v>0</v>
      </c>
      <c r="H275" s="66">
        <f>VLOOKUP(C275,Pesos!$B$2:$E$531,4,FALSE)</f>
        <v>0</v>
      </c>
    </row>
    <row r="276" spans="1:8" s="66" customFormat="1" ht="17.25" hidden="1" x14ac:dyDescent="0.3">
      <c r="A276" s="67">
        <v>3803</v>
      </c>
      <c r="B276" s="67">
        <f>SUMIF(Pedido!$C$49:$C$1024,Lista!C276,Pedido!$D$49:$D$1024)</f>
        <v>0</v>
      </c>
      <c r="C276" s="68" t="s">
        <v>266</v>
      </c>
      <c r="D276" s="69" t="s">
        <v>156</v>
      </c>
      <c r="E276" s="70">
        <f>SUMIF(Pedido!$C$49:$C$1024,Lista!C276,Pedido!$G$49:$G$1024)</f>
        <v>3.75</v>
      </c>
      <c r="F276" s="70">
        <f t="shared" si="3"/>
        <v>0</v>
      </c>
      <c r="H276" s="66">
        <f>VLOOKUP(C276,Pesos!$B$2:$E$531,4,FALSE)</f>
        <v>0</v>
      </c>
    </row>
    <row r="277" spans="1:8" s="66" customFormat="1" ht="17.25" hidden="1" x14ac:dyDescent="0.3">
      <c r="A277" s="67">
        <v>102810</v>
      </c>
      <c r="B277" s="67">
        <f>SUMIF(Pedido!$C$49:$C$1024,Lista!C277,Pedido!$D$49:$D$1024)</f>
        <v>0</v>
      </c>
      <c r="C277" s="68" t="s">
        <v>267</v>
      </c>
      <c r="D277" s="69" t="s">
        <v>155</v>
      </c>
      <c r="E277" s="70">
        <f>SUMIF(Pedido!$C$49:$C$1024,Lista!C277,Pedido!$G$49:$G$1024)</f>
        <v>3.8</v>
      </c>
      <c r="F277" s="70">
        <f t="shared" ref="F277:F341" si="4">B277*E277</f>
        <v>0</v>
      </c>
      <c r="H277" s="66">
        <f>VLOOKUP(C277,Pesos!$B$2:$E$531,4,FALSE)</f>
        <v>0</v>
      </c>
    </row>
    <row r="278" spans="1:8" s="66" customFormat="1" ht="17.25" hidden="1" x14ac:dyDescent="0.3">
      <c r="A278" s="67">
        <v>3797</v>
      </c>
      <c r="B278" s="67">
        <f>SUMIF(Pedido!$C$49:$C$1024,Lista!C278,Pedido!$D$49:$D$1024)</f>
        <v>0</v>
      </c>
      <c r="C278" s="68" t="s">
        <v>268</v>
      </c>
      <c r="D278" s="69" t="s">
        <v>155</v>
      </c>
      <c r="E278" s="70">
        <f>SUMIF(Pedido!$C$49:$C$1024,Lista!C278,Pedido!$G$49:$G$1024)</f>
        <v>3.65</v>
      </c>
      <c r="F278" s="70">
        <f t="shared" si="4"/>
        <v>0</v>
      </c>
      <c r="H278" s="66">
        <f>VLOOKUP(C278,Pesos!$B$2:$E$531,4,FALSE)</f>
        <v>0</v>
      </c>
    </row>
    <row r="279" spans="1:8" s="66" customFormat="1" ht="17.25" hidden="1" x14ac:dyDescent="0.3">
      <c r="A279" s="67">
        <v>105491</v>
      </c>
      <c r="B279" s="67">
        <f>SUMIF(Pedido!$C$49:$C$1024,Lista!C279,Pedido!$D$49:$D$1024)</f>
        <v>0</v>
      </c>
      <c r="C279" s="68" t="s">
        <v>269</v>
      </c>
      <c r="D279" s="69" t="s">
        <v>156</v>
      </c>
      <c r="E279" s="70">
        <f>SUMIF(Pedido!$C$49:$C$1024,Lista!C279,Pedido!$G$49:$G$1024)</f>
        <v>3.7</v>
      </c>
      <c r="F279" s="70">
        <f t="shared" si="4"/>
        <v>0</v>
      </c>
      <c r="H279" s="66">
        <f>VLOOKUP(C279,Pesos!$B$2:$E$531,4,FALSE)</f>
        <v>0</v>
      </c>
    </row>
    <row r="280" spans="1:8" s="66" customFormat="1" ht="17.25" hidden="1" x14ac:dyDescent="0.3">
      <c r="A280" s="67">
        <v>101578</v>
      </c>
      <c r="B280" s="67">
        <f>SUMIF(Pedido!$C$49:$C$1024,Lista!C280,Pedido!$D$49:$D$1024)</f>
        <v>0</v>
      </c>
      <c r="C280" s="68" t="s">
        <v>270</v>
      </c>
      <c r="D280" s="69" t="s">
        <v>155</v>
      </c>
      <c r="E280" s="70">
        <f>SUMIF(Pedido!$C$49:$C$1024,Lista!C280,Pedido!$G$49:$G$1024)</f>
        <v>3.75</v>
      </c>
      <c r="F280" s="70">
        <f t="shared" si="4"/>
        <v>0</v>
      </c>
      <c r="H280" s="66">
        <f>VLOOKUP(C280,Pesos!$B$2:$E$531,4,FALSE)</f>
        <v>0</v>
      </c>
    </row>
    <row r="281" spans="1:8" s="66" customFormat="1" ht="17.25" hidden="1" x14ac:dyDescent="0.3">
      <c r="A281" s="67">
        <v>3810</v>
      </c>
      <c r="B281" s="67">
        <f>SUMIF(Pedido!$C$49:$C$1024,Lista!C281,Pedido!$D$49:$D$1024)</f>
        <v>0</v>
      </c>
      <c r="C281" s="68" t="s">
        <v>271</v>
      </c>
      <c r="D281" s="69" t="s">
        <v>155</v>
      </c>
      <c r="E281" s="70">
        <f>SUMIF(Pedido!$C$49:$C$1024,Lista!C281,Pedido!$G$49:$G$1024)</f>
        <v>3.6</v>
      </c>
      <c r="F281" s="70">
        <f t="shared" si="4"/>
        <v>0</v>
      </c>
      <c r="H281" s="66">
        <f>VLOOKUP(C281,Pesos!$B$2:$E$531,4,FALSE)</f>
        <v>0</v>
      </c>
    </row>
    <row r="282" spans="1:8" s="66" customFormat="1" ht="17.25" x14ac:dyDescent="0.3">
      <c r="A282" s="67">
        <v>3827</v>
      </c>
      <c r="B282" s="67">
        <f>SUMIF(Pedido!$C$49:$C$1024,Lista!C282,Pedido!$D$49:$D$1024)</f>
        <v>0</v>
      </c>
      <c r="C282" s="68" t="s">
        <v>272</v>
      </c>
      <c r="D282" s="69" t="s">
        <v>157</v>
      </c>
      <c r="E282" s="70">
        <f>SUMIF(Pedido!$C$49:$C$1024,Lista!C282,Pedido!$G$49:$G$1024)</f>
        <v>4.1500000000000004</v>
      </c>
      <c r="F282" s="70">
        <f t="shared" si="4"/>
        <v>0</v>
      </c>
      <c r="H282" s="66">
        <f>VLOOKUP(C282,Pesos!$B$2:$E$531,4,FALSE)</f>
        <v>0</v>
      </c>
    </row>
    <row r="283" spans="1:8" s="66" customFormat="1" ht="17.25" hidden="1" x14ac:dyDescent="0.3">
      <c r="A283" s="67">
        <v>3841</v>
      </c>
      <c r="B283" s="67">
        <f>SUMIF(Pedido!$C$49:$C$1024,Lista!C283,Pedido!$D$49:$D$1024)</f>
        <v>0</v>
      </c>
      <c r="C283" s="68" t="s">
        <v>273</v>
      </c>
      <c r="D283" s="69" t="s">
        <v>155</v>
      </c>
      <c r="E283" s="70">
        <f>SUMIF(Pedido!$C$49:$C$1024,Lista!C283,Pedido!$G$49:$G$1024)</f>
        <v>3.85</v>
      </c>
      <c r="F283" s="70">
        <f t="shared" si="4"/>
        <v>0</v>
      </c>
      <c r="H283" s="66">
        <f>VLOOKUP(C283,Pesos!$B$2:$E$531,4,FALSE)</f>
        <v>0</v>
      </c>
    </row>
    <row r="284" spans="1:8" s="66" customFormat="1" ht="17.25" x14ac:dyDescent="0.3">
      <c r="A284" s="67">
        <v>102827</v>
      </c>
      <c r="B284" s="67">
        <f>SUMIF(Pedido!$C$49:$C$1024,Lista!C284,Pedido!$D$49:$D$1024)</f>
        <v>0</v>
      </c>
      <c r="C284" s="68" t="s">
        <v>274</v>
      </c>
      <c r="D284" s="69" t="s">
        <v>157</v>
      </c>
      <c r="E284" s="70">
        <f>SUMIF(Pedido!$C$49:$C$1024,Lista!C284,Pedido!$G$49:$G$1024)</f>
        <v>3.9</v>
      </c>
      <c r="F284" s="70">
        <f t="shared" si="4"/>
        <v>0</v>
      </c>
      <c r="H284" s="66">
        <f>VLOOKUP(C284,Pesos!$B$2:$E$531,4,FALSE)</f>
        <v>0</v>
      </c>
    </row>
    <row r="285" spans="1:8" s="66" customFormat="1" ht="17.25" hidden="1" x14ac:dyDescent="0.3">
      <c r="A285" s="67">
        <v>0</v>
      </c>
      <c r="B285" s="67">
        <f>SUMIF(Pedido!$C$49:$C$1024,Lista!C285,Pedido!$D$49:$D$1024)</f>
        <v>0</v>
      </c>
      <c r="C285" s="68" t="s">
        <v>275</v>
      </c>
      <c r="D285" s="69" t="s">
        <v>155</v>
      </c>
      <c r="E285" s="70">
        <f>SUMIF(Pedido!$C$49:$C$1024,Lista!C285,Pedido!$G$49:$G$1024)</f>
        <v>0</v>
      </c>
      <c r="F285" s="70">
        <f t="shared" si="4"/>
        <v>0</v>
      </c>
      <c r="H285" s="66">
        <f>VLOOKUP(C285,Pesos!$B$2:$E$531,4,FALSE)</f>
        <v>0</v>
      </c>
    </row>
    <row r="286" spans="1:8" s="66" customFormat="1" ht="17.25" x14ac:dyDescent="0.3">
      <c r="A286" s="67">
        <v>106559</v>
      </c>
      <c r="B286" s="67">
        <f>SUMIF(Pedido!$C$49:$C$1024,Lista!C286,Pedido!$D$49:$D$1024)</f>
        <v>0</v>
      </c>
      <c r="C286" s="68" t="s">
        <v>775</v>
      </c>
      <c r="D286" s="69" t="s">
        <v>157</v>
      </c>
      <c r="E286" s="70">
        <f>SUMIF(Pedido!$C$49:$C$1024,Lista!C286,Pedido!$G$49:$G$1024)</f>
        <v>4.25</v>
      </c>
      <c r="F286" s="70">
        <f t="shared" si="4"/>
        <v>0</v>
      </c>
      <c r="H286" s="66">
        <f>VLOOKUP(C286,Pesos!$B$2:$E$531,4,FALSE)</f>
        <v>0</v>
      </c>
    </row>
    <row r="287" spans="1:8" s="66" customFormat="1" ht="17.25" hidden="1" x14ac:dyDescent="0.3">
      <c r="A287" s="67">
        <v>106542</v>
      </c>
      <c r="B287" s="67">
        <f>SUMIF(Pedido!$C$49:$C$1024,Lista!C287,Pedido!$D$49:$D$1024)</f>
        <v>0</v>
      </c>
      <c r="C287" s="68" t="s">
        <v>276</v>
      </c>
      <c r="D287" s="69" t="s">
        <v>157</v>
      </c>
      <c r="E287" s="70">
        <f>SUMIF(Pedido!$C$49:$C$1024,Lista!C287,Pedido!$G$49:$G$1024)</f>
        <v>4.5</v>
      </c>
      <c r="F287" s="70">
        <f t="shared" si="4"/>
        <v>0</v>
      </c>
      <c r="H287" s="66">
        <f>VLOOKUP(C287,Pesos!$B$2:$E$531,4,FALSE)</f>
        <v>0</v>
      </c>
    </row>
    <row r="288" spans="1:8" s="66" customFormat="1" ht="17.25" hidden="1" x14ac:dyDescent="0.3">
      <c r="A288" s="67">
        <v>3865</v>
      </c>
      <c r="B288" s="67">
        <f>SUMIF(Pedido!$C$49:$C$1024,Lista!C288,Pedido!$D$49:$D$1024)</f>
        <v>0</v>
      </c>
      <c r="C288" s="68" t="s">
        <v>277</v>
      </c>
      <c r="D288" s="69" t="s">
        <v>139</v>
      </c>
      <c r="E288" s="70">
        <f>SUMIF(Pedido!$C$49:$C$1024,Lista!C288,Pedido!$G$49:$G$1024)</f>
        <v>4</v>
      </c>
      <c r="F288" s="70">
        <f t="shared" si="4"/>
        <v>0</v>
      </c>
      <c r="H288" s="66">
        <f>VLOOKUP(C288,Pesos!$B$2:$E$531,4,FALSE)</f>
        <v>0</v>
      </c>
    </row>
    <row r="289" spans="1:8" s="66" customFormat="1" ht="17.25" x14ac:dyDescent="0.3">
      <c r="A289" s="67">
        <v>106566</v>
      </c>
      <c r="B289" s="67">
        <f>SUMIF(Pedido!$C$49:$C$1024,Lista!C289,Pedido!$D$49:$D$1024)</f>
        <v>0</v>
      </c>
      <c r="C289" s="68" t="s">
        <v>278</v>
      </c>
      <c r="D289" s="69" t="s">
        <v>157</v>
      </c>
      <c r="E289" s="70">
        <f>SUMIF(Pedido!$C$49:$C$1024,Lista!C289,Pedido!$G$49:$G$1024)</f>
        <v>4.7</v>
      </c>
      <c r="F289" s="70">
        <f t="shared" si="4"/>
        <v>0</v>
      </c>
      <c r="H289" s="66">
        <f>VLOOKUP(C289,Pesos!$B$2:$E$531,4,FALSE)</f>
        <v>0</v>
      </c>
    </row>
    <row r="290" spans="1:8" s="66" customFormat="1" ht="17.25" hidden="1" x14ac:dyDescent="0.3">
      <c r="A290" s="67">
        <v>102759</v>
      </c>
      <c r="B290" s="67">
        <f>SUMIF(Pedido!$C$49:$C$1024,Lista!C290,Pedido!$D$49:$D$1024)</f>
        <v>0</v>
      </c>
      <c r="C290" s="68" t="s">
        <v>279</v>
      </c>
      <c r="D290" s="69" t="s">
        <v>155</v>
      </c>
      <c r="E290" s="70">
        <f>SUMIF(Pedido!$C$49:$C$1024,Lista!C290,Pedido!$G$49:$G$1024)</f>
        <v>3.7</v>
      </c>
      <c r="F290" s="70">
        <f t="shared" si="4"/>
        <v>0</v>
      </c>
      <c r="H290" s="66">
        <f>VLOOKUP(C290,Pesos!$B$2:$E$531,4,FALSE)</f>
        <v>0</v>
      </c>
    </row>
    <row r="291" spans="1:8" s="66" customFormat="1" ht="17.25" hidden="1" x14ac:dyDescent="0.3">
      <c r="A291" s="67">
        <v>105453</v>
      </c>
      <c r="B291" s="67">
        <f>SUMIF(Pedido!$C$49:$C$1024,Lista!C291,Pedido!$D$49:$D$1024)</f>
        <v>0</v>
      </c>
      <c r="C291" s="68" t="s">
        <v>280</v>
      </c>
      <c r="D291" s="69" t="s">
        <v>155</v>
      </c>
      <c r="E291" s="70">
        <f>SUMIF(Pedido!$C$49:$C$1024,Lista!C291,Pedido!$G$49:$G$1024)</f>
        <v>4.1500000000000004</v>
      </c>
      <c r="F291" s="70">
        <f t="shared" si="4"/>
        <v>0</v>
      </c>
      <c r="H291" s="66">
        <f>VLOOKUP(C291,Pesos!$B$2:$E$531,4,FALSE)</f>
        <v>0</v>
      </c>
    </row>
    <row r="292" spans="1:8" s="66" customFormat="1" ht="17.25" hidden="1" x14ac:dyDescent="0.3">
      <c r="A292" s="67">
        <v>102773</v>
      </c>
      <c r="B292" s="67">
        <f>SUMIF(Pedido!$C$49:$C$1024,Lista!C292,Pedido!$D$49:$D$1024)</f>
        <v>0</v>
      </c>
      <c r="C292" s="68" t="s">
        <v>281</v>
      </c>
      <c r="D292" s="69" t="s">
        <v>155</v>
      </c>
      <c r="E292" s="70">
        <f>SUMIF(Pedido!$C$49:$C$1024,Lista!C292,Pedido!$G$49:$G$1024)</f>
        <v>4</v>
      </c>
      <c r="F292" s="70">
        <f t="shared" si="4"/>
        <v>0</v>
      </c>
      <c r="H292" s="66">
        <f>VLOOKUP(C292,Pesos!$B$2:$E$531,4,FALSE)</f>
        <v>0</v>
      </c>
    </row>
    <row r="293" spans="1:8" s="66" customFormat="1" ht="17.25" hidden="1" x14ac:dyDescent="0.3">
      <c r="A293" s="67">
        <v>3902</v>
      </c>
      <c r="B293" s="67">
        <f>SUMIF(Pedido!$C$49:$C$1024,Lista!C293,Pedido!$D$49:$D$1024)</f>
        <v>0</v>
      </c>
      <c r="C293" s="68" t="s">
        <v>282</v>
      </c>
      <c r="D293" s="69" t="s">
        <v>156</v>
      </c>
      <c r="E293" s="70">
        <f>SUMIF(Pedido!$C$49:$C$1024,Lista!C293,Pedido!$G$49:$G$1024)</f>
        <v>3.55</v>
      </c>
      <c r="F293" s="70">
        <f t="shared" si="4"/>
        <v>0</v>
      </c>
      <c r="H293" s="66">
        <f>VLOOKUP(C293,Pesos!$B$2:$E$531,4,FALSE)</f>
        <v>0</v>
      </c>
    </row>
    <row r="294" spans="1:8" s="66" customFormat="1" ht="17.25" hidden="1" x14ac:dyDescent="0.3">
      <c r="A294" s="67">
        <v>105774</v>
      </c>
      <c r="B294" s="67">
        <f>SUMIF(Pedido!$C$49:$C$1024,Lista!C294,Pedido!$D$49:$D$1024)</f>
        <v>0</v>
      </c>
      <c r="C294" s="68" t="s">
        <v>283</v>
      </c>
      <c r="D294" s="69" t="s">
        <v>157</v>
      </c>
      <c r="E294" s="70">
        <f>SUMIF(Pedido!$C$49:$C$1024,Lista!C294,Pedido!$G$49:$G$1024)</f>
        <v>4.0999999999999996</v>
      </c>
      <c r="F294" s="70">
        <f t="shared" si="4"/>
        <v>0</v>
      </c>
      <c r="H294" s="66">
        <f>VLOOKUP(C294,Pesos!$B$2:$E$531,4,FALSE)</f>
        <v>0</v>
      </c>
    </row>
    <row r="295" spans="1:8" s="66" customFormat="1" ht="17.25" hidden="1" x14ac:dyDescent="0.3">
      <c r="A295" s="67">
        <v>3926</v>
      </c>
      <c r="B295" s="67">
        <f>SUMIF(Pedido!$C$49:$C$1024,Lista!C295,Pedido!$D$49:$D$1024)</f>
        <v>0</v>
      </c>
      <c r="C295" s="68" t="s">
        <v>284</v>
      </c>
      <c r="D295" s="69" t="s">
        <v>155</v>
      </c>
      <c r="E295" s="70">
        <f>SUMIF(Pedido!$C$49:$C$1024,Lista!C295,Pedido!$G$49:$G$1024)</f>
        <v>0</v>
      </c>
      <c r="F295" s="70">
        <f t="shared" si="4"/>
        <v>0</v>
      </c>
      <c r="H295" s="66">
        <f>VLOOKUP(C295,Pesos!$B$2:$E$531,4,FALSE)</f>
        <v>0</v>
      </c>
    </row>
    <row r="296" spans="1:8" s="66" customFormat="1" ht="17.25" hidden="1" x14ac:dyDescent="0.3">
      <c r="A296" s="67">
        <v>3933</v>
      </c>
      <c r="B296" s="67">
        <f>SUMIF(Pedido!$C$49:$C$1024,Lista!C296,Pedido!$D$49:$D$1024)</f>
        <v>0</v>
      </c>
      <c r="C296" s="68" t="s">
        <v>285</v>
      </c>
      <c r="D296" s="69" t="s">
        <v>155</v>
      </c>
      <c r="E296" s="70">
        <f>SUMIF(Pedido!$C$49:$C$1024,Lista!C296,Pedido!$G$49:$G$1024)</f>
        <v>4</v>
      </c>
      <c r="F296" s="70">
        <f t="shared" si="4"/>
        <v>0</v>
      </c>
      <c r="H296" s="66">
        <f>VLOOKUP(C296,Pesos!$B$2:$E$531,4,FALSE)</f>
        <v>0</v>
      </c>
    </row>
    <row r="297" spans="1:8" s="66" customFormat="1" ht="17.25" hidden="1" x14ac:dyDescent="0.3">
      <c r="A297" s="67">
        <v>3940</v>
      </c>
      <c r="B297" s="67">
        <f>SUMIF(Pedido!$C$49:$C$1024,Lista!C297,Pedido!$D$49:$D$1024)</f>
        <v>0</v>
      </c>
      <c r="C297" s="68" t="s">
        <v>286</v>
      </c>
      <c r="D297" s="69" t="s">
        <v>155</v>
      </c>
      <c r="E297" s="70">
        <f>SUMIF(Pedido!$C$49:$C$1024,Lista!C297,Pedido!$G$49:$G$1024)</f>
        <v>4.3</v>
      </c>
      <c r="F297" s="70">
        <f t="shared" si="4"/>
        <v>0</v>
      </c>
      <c r="H297" s="66">
        <f>VLOOKUP(C297,Pesos!$B$2:$E$531,4,FALSE)</f>
        <v>0</v>
      </c>
    </row>
    <row r="298" spans="1:8" s="66" customFormat="1" ht="17.25" hidden="1" x14ac:dyDescent="0.3">
      <c r="A298" s="67">
        <v>102780</v>
      </c>
      <c r="B298" s="67">
        <f>SUMIF(Pedido!$C$49:$C$1024,Lista!C298,Pedido!$D$49:$D$1024)</f>
        <v>0</v>
      </c>
      <c r="C298" s="68" t="s">
        <v>287</v>
      </c>
      <c r="D298" s="69" t="s">
        <v>155</v>
      </c>
      <c r="E298" s="70">
        <f>SUMIF(Pedido!$C$49:$C$1024,Lista!C298,Pedido!$G$49:$G$1024)</f>
        <v>3.9</v>
      </c>
      <c r="F298" s="70">
        <f t="shared" si="4"/>
        <v>0</v>
      </c>
      <c r="H298" s="66">
        <f>VLOOKUP(C298,Pesos!$B$2:$E$531,4,FALSE)</f>
        <v>0</v>
      </c>
    </row>
    <row r="299" spans="1:8" s="66" customFormat="1" ht="17.25" hidden="1" x14ac:dyDescent="0.3">
      <c r="A299" s="67">
        <v>101561</v>
      </c>
      <c r="B299" s="67">
        <f>SUMIF(Pedido!$C$49:$C$1024,Lista!C299,Pedido!$D$49:$D$1024)</f>
        <v>0</v>
      </c>
      <c r="C299" s="68" t="s">
        <v>288</v>
      </c>
      <c r="D299" s="69" t="s">
        <v>155</v>
      </c>
      <c r="E299" s="70">
        <f>SUMIF(Pedido!$C$49:$C$1024,Lista!C299,Pedido!$G$49:$G$1024)</f>
        <v>3.6</v>
      </c>
      <c r="F299" s="70">
        <f t="shared" si="4"/>
        <v>0</v>
      </c>
      <c r="H299" s="66">
        <f>VLOOKUP(C299,Pesos!$B$2:$E$531,4,FALSE)</f>
        <v>0</v>
      </c>
    </row>
    <row r="300" spans="1:8" s="66" customFormat="1" ht="17.25" hidden="1" x14ac:dyDescent="0.3">
      <c r="A300" s="67">
        <v>101554</v>
      </c>
      <c r="B300" s="67">
        <f>SUMIF(Pedido!$C$49:$C$1024,Lista!C300,Pedido!$D$49:$D$1024)</f>
        <v>0</v>
      </c>
      <c r="C300" s="68" t="s">
        <v>289</v>
      </c>
      <c r="D300" s="69" t="s">
        <v>155</v>
      </c>
      <c r="E300" s="70">
        <f>SUMIF(Pedido!$C$49:$C$1024,Lista!C300,Pedido!$G$49:$G$1024)</f>
        <v>4</v>
      </c>
      <c r="F300" s="70">
        <f t="shared" si="4"/>
        <v>0</v>
      </c>
      <c r="H300" s="66">
        <f>VLOOKUP(C300,Pesos!$B$2:$E$531,4,FALSE)</f>
        <v>0</v>
      </c>
    </row>
    <row r="301" spans="1:8" s="66" customFormat="1" ht="17.25" hidden="1" x14ac:dyDescent="0.3">
      <c r="A301" s="67">
        <v>10559</v>
      </c>
      <c r="B301" s="67">
        <f>SUMIF(Pedido!$C$49:$C$1024,Lista!C301,Pedido!$D$49:$D$1024)</f>
        <v>0</v>
      </c>
      <c r="C301" s="68" t="s">
        <v>237</v>
      </c>
      <c r="D301" s="69" t="s">
        <v>238</v>
      </c>
      <c r="E301" s="70">
        <f>SUMIF(Pedido!$C$49:$C$1024,Lista!C301,Pedido!$G$49:$G$1024)</f>
        <v>22</v>
      </c>
      <c r="F301" s="70">
        <f t="shared" si="4"/>
        <v>0</v>
      </c>
      <c r="H301" s="66">
        <f>VLOOKUP(C301,Pesos!$B$2:$E$531,4,FALSE)</f>
        <v>0</v>
      </c>
    </row>
    <row r="302" spans="1:8" s="66" customFormat="1" ht="17.25" hidden="1" x14ac:dyDescent="0.3">
      <c r="A302" s="67">
        <v>10160</v>
      </c>
      <c r="B302" s="67">
        <f>SUMIF(Pedido!$C$49:$C$1024,Lista!C302,Pedido!$D$49:$D$1024)</f>
        <v>0</v>
      </c>
      <c r="C302" s="68" t="s">
        <v>239</v>
      </c>
      <c r="D302" s="69" t="s">
        <v>240</v>
      </c>
      <c r="E302" s="70">
        <f>SUMIF(Pedido!$C$49:$C$1024,Lista!C302,Pedido!$G$49:$G$1024)</f>
        <v>44</v>
      </c>
      <c r="F302" s="70">
        <f t="shared" si="4"/>
        <v>0</v>
      </c>
      <c r="H302" s="66">
        <f>VLOOKUP(C302,Pesos!$B$2:$E$531,4,FALSE)</f>
        <v>0</v>
      </c>
    </row>
    <row r="303" spans="1:8" s="66" customFormat="1" ht="17.25" hidden="1" x14ac:dyDescent="0.3">
      <c r="A303" s="67">
        <v>11334</v>
      </c>
      <c r="B303" s="67">
        <f>SUMIF(Pedido!$C$49:$C$1024,Lista!C303,Pedido!$D$49:$D$1024)</f>
        <v>0</v>
      </c>
      <c r="C303" s="68" t="s">
        <v>1050</v>
      </c>
      <c r="D303" s="69" t="s">
        <v>238</v>
      </c>
      <c r="E303" s="70">
        <f>SUMIF(Pedido!$C$49:$C$1024,Lista!C303,Pedido!$G$49:$G$1024)</f>
        <v>29.5</v>
      </c>
      <c r="F303" s="70">
        <f t="shared" si="4"/>
        <v>0</v>
      </c>
      <c r="H303" s="66">
        <f>VLOOKUP(C303,Pesos!$B$2:$E$531,4,FALSE)</f>
        <v>0</v>
      </c>
    </row>
    <row r="304" spans="1:8" s="66" customFormat="1" ht="17.25" hidden="1" x14ac:dyDescent="0.3">
      <c r="A304" s="67">
        <v>10399</v>
      </c>
      <c r="B304" s="67">
        <f>SUMIF(Pedido!$C$49:$C$1024,Lista!C304,Pedido!$D$49:$D$1024)</f>
        <v>0</v>
      </c>
      <c r="C304" s="68" t="s">
        <v>241</v>
      </c>
      <c r="D304" s="69" t="s">
        <v>238</v>
      </c>
      <c r="E304" s="70">
        <f>SUMIF(Pedido!$C$49:$C$1024,Lista!C304,Pedido!$G$49:$G$1024)</f>
        <v>22</v>
      </c>
      <c r="F304" s="70">
        <f t="shared" si="4"/>
        <v>0</v>
      </c>
      <c r="H304" s="66">
        <f>VLOOKUP(C304,Pesos!$B$2:$E$531,4,FALSE)</f>
        <v>0</v>
      </c>
    </row>
    <row r="305" spans="1:8" s="66" customFormat="1" ht="17.25" hidden="1" x14ac:dyDescent="0.3">
      <c r="A305" s="67">
        <v>202510</v>
      </c>
      <c r="B305" s="67">
        <f>SUMIF(Pedido!$C$49:$C$1024,Lista!C305,Pedido!$D$49:$D$1024)</f>
        <v>0</v>
      </c>
      <c r="C305" s="68" t="s">
        <v>637</v>
      </c>
      <c r="D305" s="69" t="s">
        <v>238</v>
      </c>
      <c r="E305" s="70">
        <f>SUMIF(Pedido!$C$49:$C$1024,Lista!C305,Pedido!$G$49:$G$1024)</f>
        <v>27.7</v>
      </c>
      <c r="F305" s="70">
        <f t="shared" si="4"/>
        <v>0</v>
      </c>
      <c r="H305" s="66">
        <f>VLOOKUP(C305,Pesos!$B$2:$E$531,4,FALSE)</f>
        <v>0</v>
      </c>
    </row>
    <row r="306" spans="1:8" s="66" customFormat="1" ht="17.25" hidden="1" x14ac:dyDescent="0.3">
      <c r="A306" s="67">
        <v>10214</v>
      </c>
      <c r="B306" s="67">
        <f>SUMIF(Pedido!$C$49:$C$1024,Lista!C306,Pedido!$D$49:$D$1024)</f>
        <v>0</v>
      </c>
      <c r="C306" s="68" t="s">
        <v>638</v>
      </c>
      <c r="D306" s="69" t="s">
        <v>238</v>
      </c>
      <c r="E306" s="70">
        <f>SUMIF(Pedido!$C$49:$C$1024,Lista!C306,Pedido!$G$49:$G$1024)</f>
        <v>14.5</v>
      </c>
      <c r="F306" s="70">
        <f t="shared" si="4"/>
        <v>0</v>
      </c>
      <c r="H306" s="66">
        <f>VLOOKUP(C306,Pesos!$B$2:$E$531,4,FALSE)</f>
        <v>0</v>
      </c>
    </row>
    <row r="307" spans="1:8" s="66" customFormat="1" ht="17.25" hidden="1" x14ac:dyDescent="0.3">
      <c r="A307" s="67">
        <v>10221</v>
      </c>
      <c r="B307" s="67">
        <f>SUMIF(Pedido!$C$49:$C$1024,Lista!C307,Pedido!$D$49:$D$1024)</f>
        <v>0</v>
      </c>
      <c r="C307" s="68" t="s">
        <v>636</v>
      </c>
      <c r="D307" s="69" t="s">
        <v>238</v>
      </c>
      <c r="E307" s="70">
        <f>SUMIF(Pedido!$C$49:$C$1024,Lista!C307,Pedido!$G$49:$G$1024)</f>
        <v>29.3</v>
      </c>
      <c r="F307" s="70">
        <f t="shared" si="4"/>
        <v>0</v>
      </c>
      <c r="H307" s="66">
        <f>VLOOKUP(C307,Pesos!$B$2:$E$531,4,FALSE)</f>
        <v>0</v>
      </c>
    </row>
    <row r="308" spans="1:8" s="66" customFormat="1" ht="17.25" hidden="1" x14ac:dyDescent="0.3">
      <c r="A308" s="67">
        <v>10498</v>
      </c>
      <c r="B308" s="67">
        <f>SUMIF(Pedido!$C$49:$C$1024,Lista!C308,Pedido!$D$49:$D$1024)</f>
        <v>0</v>
      </c>
      <c r="C308" s="68" t="s">
        <v>242</v>
      </c>
      <c r="D308" s="69" t="s">
        <v>240</v>
      </c>
      <c r="E308" s="70">
        <f>SUMIF(Pedido!$C$49:$C$1024,Lista!C308,Pedido!$G$49:$G$1024)</f>
        <v>32.5</v>
      </c>
      <c r="F308" s="70">
        <f t="shared" si="4"/>
        <v>0</v>
      </c>
      <c r="H308" s="66">
        <f>VLOOKUP(C308,Pesos!$B$2:$E$531,4,FALSE)</f>
        <v>0</v>
      </c>
    </row>
    <row r="309" spans="1:8" s="66" customFormat="1" ht="17.25" hidden="1" x14ac:dyDescent="0.3">
      <c r="A309" s="67">
        <v>10412</v>
      </c>
      <c r="B309" s="67">
        <f>SUMIF(Pedido!$C$49:$C$1024,Lista!C309,Pedido!$D$49:$D$1024)</f>
        <v>0</v>
      </c>
      <c r="C309" s="68" t="s">
        <v>250</v>
      </c>
      <c r="D309" s="69" t="s">
        <v>238</v>
      </c>
      <c r="E309" s="70">
        <f>SUMIF(Pedido!$C$49:$C$1024,Lista!C309,Pedido!$G$49:$G$1024)</f>
        <v>19.899999999999999</v>
      </c>
      <c r="F309" s="70">
        <f t="shared" si="4"/>
        <v>0</v>
      </c>
      <c r="H309" s="66">
        <f>VLOOKUP(C309,Pesos!$B$2:$E$531,4,FALSE)</f>
        <v>0</v>
      </c>
    </row>
    <row r="310" spans="1:8" s="66" customFormat="1" ht="17.25" hidden="1" x14ac:dyDescent="0.3">
      <c r="A310" s="67">
        <v>10252</v>
      </c>
      <c r="B310" s="67">
        <f>SUMIF(Pedido!$C$49:$C$1024,Lista!C310,Pedido!$D$49:$D$1024)</f>
        <v>0</v>
      </c>
      <c r="C310" s="68" t="s">
        <v>243</v>
      </c>
      <c r="D310" s="69" t="s">
        <v>238</v>
      </c>
      <c r="E310" s="70">
        <f>SUMIF(Pedido!$C$49:$C$1024,Lista!C310,Pedido!$G$49:$G$1024)</f>
        <v>52</v>
      </c>
      <c r="F310" s="70">
        <f t="shared" si="4"/>
        <v>0</v>
      </c>
      <c r="H310" s="66">
        <f>VLOOKUP(C310,Pesos!$B$2:$E$531,4,FALSE)</f>
        <v>0</v>
      </c>
    </row>
    <row r="311" spans="1:8" s="66" customFormat="1" ht="17.25" x14ac:dyDescent="0.3">
      <c r="A311" s="67">
        <v>10146</v>
      </c>
      <c r="B311" s="67">
        <f>SUMIF(Pedido!$C$49:$C$1024,Lista!C311,Pedido!$D$49:$D$1024)</f>
        <v>0</v>
      </c>
      <c r="C311" s="68" t="s">
        <v>635</v>
      </c>
      <c r="D311" s="69" t="s">
        <v>238</v>
      </c>
      <c r="E311" s="70">
        <f>SUMIF(Pedido!$C$49:$C$1024,Lista!C311,Pedido!$G$49:$G$1024)</f>
        <v>49.8</v>
      </c>
      <c r="F311" s="70">
        <f t="shared" si="4"/>
        <v>0</v>
      </c>
      <c r="H311" s="66">
        <f>VLOOKUP(C311,Pesos!$B$2:$E$531,4,FALSE)</f>
        <v>0</v>
      </c>
    </row>
    <row r="312" spans="1:8" s="66" customFormat="1" ht="17.25" hidden="1" x14ac:dyDescent="0.3">
      <c r="A312" s="67">
        <v>101851</v>
      </c>
      <c r="B312" s="67">
        <f>SUMIF(Pedido!$C$49:$C$1024,Lista!C312,Pedido!$D$49:$D$1024)</f>
        <v>0</v>
      </c>
      <c r="C312" s="68" t="s">
        <v>639</v>
      </c>
      <c r="D312" s="69" t="s">
        <v>238</v>
      </c>
      <c r="E312" s="70">
        <f>SUMIF(Pedido!$C$49:$C$1024,Lista!C312,Pedido!$G$49:$G$1024)</f>
        <v>23.8</v>
      </c>
      <c r="F312" s="70">
        <f t="shared" si="4"/>
        <v>0</v>
      </c>
      <c r="H312" s="66">
        <f>VLOOKUP(C312,Pesos!$B$2:$E$531,4,FALSE)</f>
        <v>0</v>
      </c>
    </row>
    <row r="313" spans="1:8" s="66" customFormat="1" ht="17.25" hidden="1" x14ac:dyDescent="0.3">
      <c r="A313" s="67">
        <v>10269</v>
      </c>
      <c r="B313" s="67">
        <f>SUMIF(Pedido!$C$49:$C$1024,Lista!C313,Pedido!$D$49:$D$1024)</f>
        <v>0</v>
      </c>
      <c r="C313" s="68" t="s">
        <v>641</v>
      </c>
      <c r="D313" s="69" t="s">
        <v>238</v>
      </c>
      <c r="E313" s="70">
        <f>SUMIF(Pedido!$C$49:$C$1024,Lista!C313,Pedido!$G$49:$G$1024)</f>
        <v>12.8</v>
      </c>
      <c r="F313" s="70">
        <f t="shared" si="4"/>
        <v>0</v>
      </c>
      <c r="H313" s="66">
        <f>VLOOKUP(C313,Pesos!$B$2:$E$531,4,FALSE)</f>
        <v>0</v>
      </c>
    </row>
    <row r="314" spans="1:8" s="66" customFormat="1" ht="17.25" x14ac:dyDescent="0.3">
      <c r="A314" s="67">
        <v>10276</v>
      </c>
      <c r="B314" s="67">
        <f>SUMIF(Pedido!$C$49:$C$1024,Lista!C314,Pedido!$D$49:$D$1024)</f>
        <v>0</v>
      </c>
      <c r="C314" s="68" t="s">
        <v>244</v>
      </c>
      <c r="D314" s="69" t="s">
        <v>238</v>
      </c>
      <c r="E314" s="70">
        <f>SUMIF(Pedido!$C$49:$C$1024,Lista!C314,Pedido!$G$49:$G$1024)</f>
        <v>28</v>
      </c>
      <c r="F314" s="70">
        <f t="shared" si="4"/>
        <v>0</v>
      </c>
      <c r="H314" s="66">
        <f>VLOOKUP(C314,Pesos!$B$2:$E$531,4,FALSE)</f>
        <v>0</v>
      </c>
    </row>
    <row r="315" spans="1:8" s="66" customFormat="1" ht="17.25" hidden="1" x14ac:dyDescent="0.3">
      <c r="A315" s="67">
        <v>10306</v>
      </c>
      <c r="B315" s="67">
        <f>SUMIF(Pedido!$C$49:$C$1024,Lista!C315,Pedido!$D$49:$D$1024)</f>
        <v>0</v>
      </c>
      <c r="C315" s="68" t="s">
        <v>642</v>
      </c>
      <c r="D315" s="69" t="s">
        <v>238</v>
      </c>
      <c r="E315" s="70">
        <f>SUMIF(Pedido!$C$49:$C$1024,Lista!C315,Pedido!$G$49:$G$1024)</f>
        <v>17.5</v>
      </c>
      <c r="F315" s="70">
        <f t="shared" si="4"/>
        <v>0</v>
      </c>
      <c r="H315" s="66">
        <f>VLOOKUP(C315,Pesos!$B$2:$E$531,4,FALSE)</f>
        <v>0</v>
      </c>
    </row>
    <row r="316" spans="1:8" s="66" customFormat="1" ht="17.25" hidden="1" x14ac:dyDescent="0.3">
      <c r="A316" s="67">
        <v>10313</v>
      </c>
      <c r="B316" s="67">
        <f>SUMIF(Pedido!$C$49:$C$1024,Lista!C316,Pedido!$D$49:$D$1024)</f>
        <v>0</v>
      </c>
      <c r="C316" s="68" t="s">
        <v>644</v>
      </c>
      <c r="D316" s="69" t="s">
        <v>238</v>
      </c>
      <c r="E316" s="70">
        <f>SUMIF(Pedido!$C$49:$C$1024,Lista!C316,Pedido!$G$49:$G$1024)</f>
        <v>29</v>
      </c>
      <c r="F316" s="70">
        <f t="shared" si="4"/>
        <v>0</v>
      </c>
      <c r="H316" s="66">
        <f>VLOOKUP(C316,Pesos!$B$2:$E$531,4,FALSE)</f>
        <v>0</v>
      </c>
    </row>
    <row r="317" spans="1:8" s="66" customFormat="1" ht="17.25" x14ac:dyDescent="0.3">
      <c r="A317" s="67">
        <v>10320</v>
      </c>
      <c r="B317" s="67">
        <f>SUMIF(Pedido!$C$49:$C$1024,Lista!C317,Pedido!$D$49:$D$1024)</f>
        <v>0</v>
      </c>
      <c r="C317" s="68" t="s">
        <v>245</v>
      </c>
      <c r="D317" s="69" t="s">
        <v>238</v>
      </c>
      <c r="E317" s="70">
        <f>SUMIF(Pedido!$C$49:$C$1024,Lista!C317,Pedido!$G$49:$G$1024)</f>
        <v>18.5</v>
      </c>
      <c r="F317" s="70">
        <f t="shared" si="4"/>
        <v>0</v>
      </c>
      <c r="H317" s="66">
        <f>VLOOKUP(C317,Pesos!$B$2:$E$531,4,FALSE)</f>
        <v>0</v>
      </c>
    </row>
    <row r="318" spans="1:8" s="66" customFormat="1" ht="17.25" hidden="1" x14ac:dyDescent="0.3">
      <c r="A318" s="67">
        <v>10436</v>
      </c>
      <c r="B318" s="67">
        <f>SUMIF(Pedido!$C$49:$C$1024,Lista!C318,Pedido!$D$49:$D$1024)</f>
        <v>0</v>
      </c>
      <c r="C318" s="68" t="s">
        <v>246</v>
      </c>
      <c r="D318" s="69" t="s">
        <v>238</v>
      </c>
      <c r="E318" s="70">
        <f>SUMIF(Pedido!$C$49:$C$1024,Lista!C318,Pedido!$G$49:$G$1024)</f>
        <v>21</v>
      </c>
      <c r="F318" s="70">
        <f t="shared" si="4"/>
        <v>0</v>
      </c>
      <c r="H318" s="66">
        <f>VLOOKUP(C318,Pesos!$B$2:$E$531,4,FALSE)</f>
        <v>0</v>
      </c>
    </row>
    <row r="319" spans="1:8" s="66" customFormat="1" ht="17.25" hidden="1" x14ac:dyDescent="0.3">
      <c r="A319" s="67">
        <v>10344</v>
      </c>
      <c r="B319" s="67">
        <f>SUMIF(Pedido!$C$49:$C$1024,Lista!C319,Pedido!$D$49:$D$1024)</f>
        <v>0</v>
      </c>
      <c r="C319" s="68" t="s">
        <v>643</v>
      </c>
      <c r="D319" s="69" t="s">
        <v>238</v>
      </c>
      <c r="E319" s="70">
        <f>SUMIF(Pedido!$C$49:$C$1024,Lista!C319,Pedido!$G$49:$G$1024)</f>
        <v>33.799999999999997</v>
      </c>
      <c r="F319" s="70">
        <f t="shared" si="4"/>
        <v>0</v>
      </c>
      <c r="H319" s="66">
        <f>VLOOKUP(C319,Pesos!$B$2:$E$531,4,FALSE)</f>
        <v>0</v>
      </c>
    </row>
    <row r="320" spans="1:8" s="66" customFormat="1" ht="17.25" hidden="1" x14ac:dyDescent="0.3">
      <c r="A320" s="67">
        <v>10351</v>
      </c>
      <c r="B320" s="67">
        <f>SUMIF(Pedido!$C$49:$C$1024,Lista!C320,Pedido!$D$49:$D$1024)</f>
        <v>0</v>
      </c>
      <c r="C320" s="68" t="s">
        <v>247</v>
      </c>
      <c r="D320" s="69" t="s">
        <v>240</v>
      </c>
      <c r="E320" s="70">
        <f>SUMIF(Pedido!$C$49:$C$1024,Lista!C320,Pedido!$G$49:$G$1024)</f>
        <v>0</v>
      </c>
      <c r="F320" s="70">
        <f t="shared" si="4"/>
        <v>0</v>
      </c>
      <c r="H320" s="66">
        <f>VLOOKUP(C320,Pesos!$B$2:$E$531,4,FALSE)</f>
        <v>0</v>
      </c>
    </row>
    <row r="321" spans="1:8" s="66" customFormat="1" ht="17.25" hidden="1" x14ac:dyDescent="0.3">
      <c r="A321" s="67">
        <v>10375</v>
      </c>
      <c r="B321" s="67">
        <f>SUMIF(Pedido!$C$49:$C$1024,Lista!C321,Pedido!$D$49:$D$1024)</f>
        <v>0</v>
      </c>
      <c r="C321" s="68" t="s">
        <v>640</v>
      </c>
      <c r="D321" s="69" t="s">
        <v>238</v>
      </c>
      <c r="E321" s="70">
        <f>SUMIF(Pedido!$C$49:$C$1024,Lista!C321,Pedido!$G$49:$G$1024)</f>
        <v>62.8</v>
      </c>
      <c r="F321" s="70">
        <f t="shared" si="4"/>
        <v>0</v>
      </c>
      <c r="H321" s="66">
        <f>VLOOKUP(C321,Pesos!$B$2:$E$531,4,FALSE)</f>
        <v>0</v>
      </c>
    </row>
    <row r="322" spans="1:8" s="66" customFormat="1" ht="17.25" hidden="1" x14ac:dyDescent="0.3">
      <c r="A322" s="67">
        <v>10467</v>
      </c>
      <c r="B322" s="67">
        <f>SUMIF(Pedido!$C$49:$C$1024,Lista!C322,Pedido!$D$49:$D$1024)</f>
        <v>0</v>
      </c>
      <c r="C322" s="68" t="s">
        <v>657</v>
      </c>
      <c r="D322" s="69" t="s">
        <v>656</v>
      </c>
      <c r="E322" s="70">
        <f>SUMIF(Pedido!$C$49:$C$1024,Lista!C322,Pedido!$G$49:$G$1024)</f>
        <v>16.5</v>
      </c>
      <c r="F322" s="70">
        <f t="shared" si="4"/>
        <v>0</v>
      </c>
      <c r="H322" s="66">
        <f>VLOOKUP(C322,Pesos!$B$2:$E$531,4,FALSE)</f>
        <v>0</v>
      </c>
    </row>
    <row r="323" spans="1:8" s="66" customFormat="1" ht="17.25" hidden="1" x14ac:dyDescent="0.3">
      <c r="A323" s="67">
        <v>107365</v>
      </c>
      <c r="B323" s="67">
        <f>SUMIF(Pedido!$C$49:$C$1024,Lista!C323,Pedido!$D$49:$D$1024)</f>
        <v>0</v>
      </c>
      <c r="C323" s="68" t="s">
        <v>654</v>
      </c>
      <c r="D323" s="69" t="s">
        <v>656</v>
      </c>
      <c r="E323" s="70">
        <f>SUMIF(Pedido!$C$49:$C$1024,Lista!C323,Pedido!$G$49:$G$1024)</f>
        <v>16.5</v>
      </c>
      <c r="F323" s="70">
        <f t="shared" si="4"/>
        <v>0</v>
      </c>
      <c r="H323" s="66">
        <f>VLOOKUP(C323,Pesos!$B$2:$E$531,4,FALSE)</f>
        <v>0</v>
      </c>
    </row>
    <row r="324" spans="1:8" s="66" customFormat="1" ht="17.25" hidden="1" x14ac:dyDescent="0.3">
      <c r="A324" s="67">
        <v>10481</v>
      </c>
      <c r="B324" s="67">
        <f>SUMIF(Pedido!$C$49:$C$1024,Lista!C324,Pedido!$D$49:$D$1024)</f>
        <v>0</v>
      </c>
      <c r="C324" s="68" t="s">
        <v>655</v>
      </c>
      <c r="D324" s="69" t="s">
        <v>656</v>
      </c>
      <c r="E324" s="70">
        <f>SUMIF(Pedido!$C$49:$C$1024,Lista!C324,Pedido!$G$49:$G$1024)</f>
        <v>16.5</v>
      </c>
      <c r="F324" s="70">
        <f t="shared" si="4"/>
        <v>0</v>
      </c>
      <c r="H324" s="66">
        <f>VLOOKUP(C324,Pesos!$B$2:$E$531,4,FALSE)</f>
        <v>0</v>
      </c>
    </row>
    <row r="325" spans="1:8" s="66" customFormat="1" ht="17.25" hidden="1" x14ac:dyDescent="0.3">
      <c r="A325" s="67">
        <v>2608</v>
      </c>
      <c r="B325" s="67">
        <f>SUMIF(Pedido!$C$49:$C$1024,Lista!C325,Pedido!$D$49:$D$1024)</f>
        <v>0</v>
      </c>
      <c r="C325" s="68" t="s">
        <v>458</v>
      </c>
      <c r="D325" s="69" t="s">
        <v>5</v>
      </c>
      <c r="E325" s="70">
        <f>SUMIF(Pedido!$C$49:$C$1024,Lista!C325,Pedido!$G$49:$G$1024)</f>
        <v>23.4</v>
      </c>
      <c r="F325" s="70">
        <f t="shared" si="4"/>
        <v>0</v>
      </c>
      <c r="H325" s="66">
        <f>VLOOKUP(C325,Pesos!$B$2:$E$531,4,FALSE)</f>
        <v>0</v>
      </c>
    </row>
    <row r="326" spans="1:8" s="66" customFormat="1" ht="17.25" hidden="1" x14ac:dyDescent="0.3">
      <c r="A326" s="67">
        <v>2615</v>
      </c>
      <c r="B326" s="67">
        <f>SUMIF(Pedido!$C$49:$C$1024,Lista!C326,Pedido!$D$49:$D$1024)</f>
        <v>0</v>
      </c>
      <c r="C326" s="68" t="s">
        <v>459</v>
      </c>
      <c r="D326" s="69" t="s">
        <v>5</v>
      </c>
      <c r="E326" s="70">
        <f>SUMIF(Pedido!$C$49:$C$1024,Lista!C326,Pedido!$G$49:$G$1024)</f>
        <v>15.3</v>
      </c>
      <c r="F326" s="70">
        <f t="shared" si="4"/>
        <v>0</v>
      </c>
      <c r="H326" s="66">
        <f>VLOOKUP(C326,Pesos!$B$2:$E$531,4,FALSE)</f>
        <v>0</v>
      </c>
    </row>
    <row r="327" spans="1:8" s="66" customFormat="1" ht="17.25" hidden="1" x14ac:dyDescent="0.3">
      <c r="A327" s="67">
        <v>2622</v>
      </c>
      <c r="B327" s="67">
        <f>SUMIF(Pedido!$C$49:$C$1024,Lista!C327,Pedido!$D$49:$D$1024)</f>
        <v>0</v>
      </c>
      <c r="C327" s="68" t="s">
        <v>460</v>
      </c>
      <c r="D327" s="69" t="s">
        <v>5</v>
      </c>
      <c r="E327" s="70">
        <f>SUMIF(Pedido!$C$49:$C$1024,Lista!C327,Pedido!$G$49:$G$1024)</f>
        <v>30</v>
      </c>
      <c r="F327" s="70">
        <f t="shared" si="4"/>
        <v>0</v>
      </c>
      <c r="H327" s="66">
        <f>VLOOKUP(C327,Pesos!$B$2:$E$531,4,FALSE)</f>
        <v>0</v>
      </c>
    </row>
    <row r="328" spans="1:8" s="66" customFormat="1" ht="17.25" hidden="1" x14ac:dyDescent="0.3">
      <c r="A328" s="67">
        <v>2639</v>
      </c>
      <c r="B328" s="67">
        <f>SUMIF(Pedido!$C$49:$C$1024,Lista!C328,Pedido!$D$49:$D$1024)</f>
        <v>0</v>
      </c>
      <c r="C328" s="68" t="s">
        <v>461</v>
      </c>
      <c r="D328" s="69" t="s">
        <v>5</v>
      </c>
      <c r="E328" s="70">
        <f>SUMIF(Pedido!$C$49:$C$1024,Lista!C328,Pedido!$G$49:$G$1024)</f>
        <v>28</v>
      </c>
      <c r="F328" s="70">
        <f t="shared" si="4"/>
        <v>0</v>
      </c>
      <c r="H328" s="66">
        <f>VLOOKUP(C328,Pesos!$B$2:$E$531,4,FALSE)</f>
        <v>0</v>
      </c>
    </row>
    <row r="329" spans="1:8" s="66" customFormat="1" ht="17.25" hidden="1" x14ac:dyDescent="0.3">
      <c r="A329" s="67">
        <v>105323</v>
      </c>
      <c r="B329" s="67">
        <f>SUMIF(Pedido!$C$49:$C$1024,Lista!C329,Pedido!$D$49:$D$1024)</f>
        <v>0</v>
      </c>
      <c r="C329" s="68" t="s">
        <v>462</v>
      </c>
      <c r="D329" s="69" t="s">
        <v>5</v>
      </c>
      <c r="E329" s="70">
        <f>SUMIF(Pedido!$C$49:$C$1024,Lista!C329,Pedido!$G$49:$G$1024)</f>
        <v>42.5</v>
      </c>
      <c r="F329" s="70">
        <f t="shared" si="4"/>
        <v>0</v>
      </c>
      <c r="H329" s="66">
        <f>VLOOKUP(C329,Pesos!$B$2:$E$531,4,FALSE)</f>
        <v>0</v>
      </c>
    </row>
    <row r="330" spans="1:8" s="66" customFormat="1" ht="17.25" hidden="1" x14ac:dyDescent="0.3">
      <c r="A330" s="67">
        <v>2646</v>
      </c>
      <c r="B330" s="67">
        <f>SUMIF(Pedido!$C$49:$C$1024,Lista!C330,Pedido!$D$49:$D$1024)</f>
        <v>0</v>
      </c>
      <c r="C330" s="68" t="s">
        <v>463</v>
      </c>
      <c r="D330" s="69" t="s">
        <v>5</v>
      </c>
      <c r="E330" s="70">
        <f>SUMIF(Pedido!$C$49:$C$1024,Lista!C330,Pedido!$G$49:$G$1024)</f>
        <v>31</v>
      </c>
      <c r="F330" s="70">
        <f t="shared" si="4"/>
        <v>0</v>
      </c>
      <c r="H330" s="66">
        <f>VLOOKUP(C330,Pesos!$B$2:$E$531,4,FALSE)</f>
        <v>0</v>
      </c>
    </row>
    <row r="331" spans="1:8" s="66" customFormat="1" ht="17.25" hidden="1" x14ac:dyDescent="0.3">
      <c r="A331" s="67">
        <v>2653</v>
      </c>
      <c r="B331" s="67">
        <f>SUMIF(Pedido!$C$49:$C$1024,Lista!C331,Pedido!$D$49:$D$1024)</f>
        <v>0</v>
      </c>
      <c r="C331" s="68" t="s">
        <v>464</v>
      </c>
      <c r="D331" s="69" t="s">
        <v>5</v>
      </c>
      <c r="E331" s="70">
        <f>SUMIF(Pedido!$C$49:$C$1024,Lista!C331,Pedido!$G$49:$G$1024)</f>
        <v>14</v>
      </c>
      <c r="F331" s="70">
        <f t="shared" si="4"/>
        <v>0</v>
      </c>
      <c r="H331" s="66">
        <f>VLOOKUP(C331,Pesos!$B$2:$E$531,4,FALSE)</f>
        <v>0</v>
      </c>
    </row>
    <row r="332" spans="1:8" s="66" customFormat="1" ht="17.25" hidden="1" x14ac:dyDescent="0.3">
      <c r="A332" s="67">
        <v>2660</v>
      </c>
      <c r="B332" s="67">
        <f>SUMIF(Pedido!$C$49:$C$1024,Lista!C332,Pedido!$D$49:$D$1024)</f>
        <v>0</v>
      </c>
      <c r="C332" s="68" t="s">
        <v>465</v>
      </c>
      <c r="D332" s="69" t="s">
        <v>5</v>
      </c>
      <c r="E332" s="70">
        <f>SUMIF(Pedido!$C$49:$C$1024,Lista!C332,Pedido!$G$49:$G$1024)</f>
        <v>12.5</v>
      </c>
      <c r="F332" s="70">
        <f t="shared" si="4"/>
        <v>0</v>
      </c>
      <c r="H332" s="66">
        <f>VLOOKUP(C332,Pesos!$B$2:$E$531,4,FALSE)</f>
        <v>0</v>
      </c>
    </row>
    <row r="333" spans="1:8" s="66" customFormat="1" ht="17.25" hidden="1" x14ac:dyDescent="0.3">
      <c r="A333" s="67">
        <v>4602</v>
      </c>
      <c r="B333" s="67">
        <f>SUMIF(Pedido!$C$49:$C$1024,Lista!C333,Pedido!$D$49:$D$1024)</f>
        <v>0</v>
      </c>
      <c r="C333" s="68" t="s">
        <v>466</v>
      </c>
      <c r="D333" s="69" t="s">
        <v>5</v>
      </c>
      <c r="E333" s="70">
        <f>SUMIF(Pedido!$C$49:$C$1024,Lista!C333,Pedido!$G$49:$G$1024)</f>
        <v>72</v>
      </c>
      <c r="F333" s="70">
        <f t="shared" si="4"/>
        <v>0</v>
      </c>
      <c r="H333" s="66">
        <f>VLOOKUP(C333,Pesos!$B$2:$E$531,4,FALSE)</f>
        <v>0</v>
      </c>
    </row>
    <row r="334" spans="1:8" s="66" customFormat="1" ht="17.25" hidden="1" x14ac:dyDescent="0.3">
      <c r="A334" s="67">
        <v>104784</v>
      </c>
      <c r="B334" s="67">
        <f>SUMIF(Pedido!$C$49:$C$1024,Lista!C334,Pedido!$D$49:$D$1024)</f>
        <v>0</v>
      </c>
      <c r="C334" s="68" t="s">
        <v>467</v>
      </c>
      <c r="D334" s="69" t="s">
        <v>5</v>
      </c>
      <c r="E334" s="70">
        <f>SUMIF(Pedido!$C$49:$C$1024,Lista!C334,Pedido!$G$49:$G$1024)</f>
        <v>33</v>
      </c>
      <c r="F334" s="70">
        <f t="shared" si="4"/>
        <v>0</v>
      </c>
      <c r="H334" s="66">
        <f>VLOOKUP(C334,Pesos!$B$2:$E$531,4,FALSE)</f>
        <v>0</v>
      </c>
    </row>
    <row r="335" spans="1:8" s="66" customFormat="1" ht="17.25" hidden="1" x14ac:dyDescent="0.3">
      <c r="A335" s="67">
        <v>2677</v>
      </c>
      <c r="B335" s="67">
        <f>SUMIF(Pedido!$C$49:$C$1024,Lista!C335,Pedido!$D$49:$D$1024)</f>
        <v>0</v>
      </c>
      <c r="C335" s="68" t="s">
        <v>468</v>
      </c>
      <c r="D335" s="69" t="s">
        <v>5</v>
      </c>
      <c r="E335" s="70">
        <f>SUMIF(Pedido!$C$49:$C$1024,Lista!C335,Pedido!$G$49:$G$1024)</f>
        <v>19</v>
      </c>
      <c r="F335" s="70">
        <f t="shared" si="4"/>
        <v>0</v>
      </c>
      <c r="H335" s="66">
        <f>VLOOKUP(C335,Pesos!$B$2:$E$531,4,FALSE)</f>
        <v>0</v>
      </c>
    </row>
    <row r="336" spans="1:8" s="66" customFormat="1" ht="17.25" hidden="1" x14ac:dyDescent="0.3">
      <c r="A336" s="67">
        <v>0</v>
      </c>
      <c r="B336" s="67">
        <f>SUMIF(Pedido!$C$49:$C$1024,Lista!C336,Pedido!$D$49:$D$1024)</f>
        <v>0</v>
      </c>
      <c r="C336" s="68" t="s">
        <v>469</v>
      </c>
      <c r="D336" s="69" t="s">
        <v>5</v>
      </c>
      <c r="E336" s="70">
        <f>SUMIF(Pedido!$C$49:$C$1024,Lista!C336,Pedido!$G$49:$G$1024)</f>
        <v>0</v>
      </c>
      <c r="F336" s="70">
        <f t="shared" si="4"/>
        <v>0</v>
      </c>
      <c r="H336" s="66">
        <f>VLOOKUP(C336,Pesos!$B$2:$E$531,4,FALSE)</f>
        <v>0</v>
      </c>
    </row>
    <row r="337" spans="1:8" s="66" customFormat="1" ht="17.25" hidden="1" x14ac:dyDescent="0.3">
      <c r="A337" s="67">
        <v>2684</v>
      </c>
      <c r="B337" s="67">
        <f>SUMIF(Pedido!$C$49:$C$1024,Lista!C337,Pedido!$D$49:$D$1024)</f>
        <v>0</v>
      </c>
      <c r="C337" s="68" t="s">
        <v>470</v>
      </c>
      <c r="D337" s="69" t="s">
        <v>5</v>
      </c>
      <c r="E337" s="70">
        <f>SUMIF(Pedido!$C$49:$C$1024,Lista!C337,Pedido!$G$49:$G$1024)</f>
        <v>53</v>
      </c>
      <c r="F337" s="70">
        <f t="shared" si="4"/>
        <v>0</v>
      </c>
      <c r="H337" s="66">
        <f>VLOOKUP(C337,Pesos!$B$2:$E$531,4,FALSE)</f>
        <v>0</v>
      </c>
    </row>
    <row r="338" spans="1:8" s="66" customFormat="1" ht="17.25" hidden="1" x14ac:dyDescent="0.3">
      <c r="A338" s="67">
        <v>2691</v>
      </c>
      <c r="B338" s="67">
        <f>SUMIF(Pedido!$C$49:$C$1024,Lista!C338,Pedido!$D$49:$D$1024)</f>
        <v>0</v>
      </c>
      <c r="C338" s="68" t="s">
        <v>471</v>
      </c>
      <c r="D338" s="69" t="s">
        <v>5</v>
      </c>
      <c r="E338" s="70">
        <f>SUMIF(Pedido!$C$49:$C$1024,Lista!C338,Pedido!$G$49:$G$1024)</f>
        <v>55</v>
      </c>
      <c r="F338" s="70">
        <f t="shared" si="4"/>
        <v>0</v>
      </c>
      <c r="H338" s="66">
        <f>VLOOKUP(C338,Pesos!$B$2:$E$531,4,FALSE)</f>
        <v>0</v>
      </c>
    </row>
    <row r="339" spans="1:8" s="66" customFormat="1" ht="17.25" hidden="1" x14ac:dyDescent="0.3">
      <c r="A339" s="67">
        <v>2707</v>
      </c>
      <c r="B339" s="67">
        <f>SUMIF(Pedido!$C$49:$C$1024,Lista!C339,Pedido!$D$49:$D$1024)</f>
        <v>0</v>
      </c>
      <c r="C339" s="68" t="s">
        <v>472</v>
      </c>
      <c r="D339" s="69" t="s">
        <v>5</v>
      </c>
      <c r="E339" s="70">
        <f>SUMIF(Pedido!$C$49:$C$1024,Lista!C339,Pedido!$G$49:$G$1024)</f>
        <v>72</v>
      </c>
      <c r="F339" s="70">
        <f t="shared" si="4"/>
        <v>0</v>
      </c>
      <c r="H339" s="66">
        <f>VLOOKUP(C339,Pesos!$B$2:$E$531,4,FALSE)</f>
        <v>0</v>
      </c>
    </row>
    <row r="340" spans="1:8" s="66" customFormat="1" ht="17.25" hidden="1" x14ac:dyDescent="0.3">
      <c r="A340" s="67">
        <v>0</v>
      </c>
      <c r="B340" s="67">
        <f>SUMIF(Pedido!$C$49:$C$1024,Lista!C340,Pedido!$D$49:$D$1024)</f>
        <v>0</v>
      </c>
      <c r="C340" s="68" t="s">
        <v>613</v>
      </c>
      <c r="D340" s="69" t="s">
        <v>5</v>
      </c>
      <c r="E340" s="70">
        <f>SUMIF(Pedido!$C$49:$C$1024,Lista!C340,Pedido!$G$49:$G$1024)</f>
        <v>0</v>
      </c>
      <c r="F340" s="70">
        <f t="shared" si="4"/>
        <v>0</v>
      </c>
      <c r="H340" s="66">
        <f>VLOOKUP(C340,Pesos!$B$2:$E$531,4,FALSE)</f>
        <v>0</v>
      </c>
    </row>
    <row r="341" spans="1:8" s="66" customFormat="1" ht="17.25" hidden="1" x14ac:dyDescent="0.3">
      <c r="A341" s="67">
        <v>0</v>
      </c>
      <c r="B341" s="67">
        <f>SUMIF(Pedido!$C$49:$C$1024,Lista!C341,Pedido!$D$49:$D$1024)</f>
        <v>0</v>
      </c>
      <c r="C341" s="68" t="s">
        <v>614</v>
      </c>
      <c r="D341" s="69" t="s">
        <v>615</v>
      </c>
      <c r="E341" s="70">
        <f>SUMIF(Pedido!$C$49:$C$1024,Lista!C341,Pedido!$G$49:$G$1024)</f>
        <v>0</v>
      </c>
      <c r="F341" s="70">
        <f t="shared" si="4"/>
        <v>0</v>
      </c>
      <c r="H341" s="66">
        <f>VLOOKUP(C341,Pesos!$B$2:$E$531,4,FALSE)</f>
        <v>0</v>
      </c>
    </row>
    <row r="342" spans="1:8" s="66" customFormat="1" ht="17.25" hidden="1" x14ac:dyDescent="0.3">
      <c r="A342" s="67">
        <v>0</v>
      </c>
      <c r="B342" s="67">
        <f>SUMIF(Pedido!$C$49:$C$1024,Lista!C342,Pedido!$D$49:$D$1024)</f>
        <v>0</v>
      </c>
      <c r="C342" s="68" t="s">
        <v>473</v>
      </c>
      <c r="D342" s="69" t="s">
        <v>5</v>
      </c>
      <c r="E342" s="70">
        <f>SUMIF(Pedido!$C$49:$C$1024,Lista!C342,Pedido!$G$49:$G$1024)</f>
        <v>0</v>
      </c>
      <c r="F342" s="70">
        <f t="shared" ref="F342:F407" si="5">B342*E342</f>
        <v>0</v>
      </c>
      <c r="H342" s="66">
        <f>VLOOKUP(C342,Pesos!$B$2:$E$531,4,FALSE)</f>
        <v>0</v>
      </c>
    </row>
    <row r="343" spans="1:8" s="66" customFormat="1" ht="17.25" hidden="1" x14ac:dyDescent="0.3">
      <c r="A343" s="67">
        <v>2721</v>
      </c>
      <c r="B343" s="67">
        <f>SUMIF(Pedido!$C$49:$C$1024,Lista!C343,Pedido!$D$49:$D$1024)</f>
        <v>0</v>
      </c>
      <c r="C343" s="68" t="s">
        <v>474</v>
      </c>
      <c r="D343" s="69" t="s">
        <v>5</v>
      </c>
      <c r="E343" s="70">
        <f>SUMIF(Pedido!$C$49:$C$1024,Lista!C343,Pedido!$G$49:$G$1024)</f>
        <v>18.8</v>
      </c>
      <c r="F343" s="70">
        <f t="shared" si="5"/>
        <v>0</v>
      </c>
      <c r="H343" s="66">
        <f>VLOOKUP(C343,Pesos!$B$2:$E$531,4,FALSE)</f>
        <v>0</v>
      </c>
    </row>
    <row r="344" spans="1:8" s="66" customFormat="1" ht="17.25" hidden="1" x14ac:dyDescent="0.3">
      <c r="A344" s="67">
        <v>2738</v>
      </c>
      <c r="B344" s="67">
        <f>SUMIF(Pedido!$C$49:$C$1024,Lista!C344,Pedido!$D$49:$D$1024)</f>
        <v>0</v>
      </c>
      <c r="C344" s="68" t="s">
        <v>475</v>
      </c>
      <c r="D344" s="69" t="s">
        <v>5</v>
      </c>
      <c r="E344" s="70">
        <f>SUMIF(Pedido!$C$49:$C$1024,Lista!C344,Pedido!$G$49:$G$1024)</f>
        <v>15</v>
      </c>
      <c r="F344" s="70">
        <f t="shared" si="5"/>
        <v>0</v>
      </c>
      <c r="H344" s="66">
        <f>VLOOKUP(C344,Pesos!$B$2:$E$531,4,FALSE)</f>
        <v>0</v>
      </c>
    </row>
    <row r="345" spans="1:8" s="66" customFormat="1" ht="17.25" hidden="1" x14ac:dyDescent="0.3">
      <c r="A345" s="67">
        <v>110143</v>
      </c>
      <c r="B345" s="67">
        <f>SUMIF(Pedido!$C$49:$C$1024,Lista!C345,Pedido!$D$49:$D$1024)</f>
        <v>0</v>
      </c>
      <c r="C345" s="68" t="s">
        <v>760</v>
      </c>
      <c r="D345" s="69" t="s">
        <v>5</v>
      </c>
      <c r="E345" s="70">
        <f>SUMIF(Pedido!$C$49:$C$1024,Lista!C345,Pedido!$G$49:$G$1024)</f>
        <v>35</v>
      </c>
      <c r="F345" s="70">
        <f t="shared" si="5"/>
        <v>0</v>
      </c>
      <c r="H345" s="66">
        <f>VLOOKUP(C345,Pesos!$B$2:$E$531,4,FALSE)</f>
        <v>0</v>
      </c>
    </row>
    <row r="346" spans="1:8" s="66" customFormat="1" ht="17.25" hidden="1" x14ac:dyDescent="0.3">
      <c r="A346" s="67">
        <v>109253</v>
      </c>
      <c r="B346" s="67">
        <f>SUMIF(Pedido!$C$49:$C$1024,Lista!C346,Pedido!$D$49:$D$1024)</f>
        <v>0</v>
      </c>
      <c r="C346" s="68" t="s">
        <v>735</v>
      </c>
      <c r="D346" s="69" t="s">
        <v>5</v>
      </c>
      <c r="E346" s="70">
        <f>SUMIF(Pedido!$C$49:$C$1024,Lista!C346,Pedido!$G$49:$G$1024)</f>
        <v>20.8</v>
      </c>
      <c r="F346" s="70">
        <f t="shared" si="5"/>
        <v>0</v>
      </c>
      <c r="H346" s="66">
        <f>VLOOKUP(C346,Pesos!$B$2:$E$531,4,FALSE)</f>
        <v>0</v>
      </c>
    </row>
    <row r="347" spans="1:8" s="66" customFormat="1" ht="17.25" hidden="1" x14ac:dyDescent="0.3">
      <c r="A347" s="67">
        <v>105347</v>
      </c>
      <c r="B347" s="67">
        <f>SUMIF(Pedido!$C$49:$C$1024,Lista!C347,Pedido!$D$49:$D$1024)</f>
        <v>0</v>
      </c>
      <c r="C347" s="68" t="s">
        <v>476</v>
      </c>
      <c r="D347" s="69" t="s">
        <v>5</v>
      </c>
      <c r="E347" s="70">
        <f>SUMIF(Pedido!$C$49:$C$1024,Lista!C347,Pedido!$G$49:$G$1024)</f>
        <v>15</v>
      </c>
      <c r="F347" s="70">
        <f t="shared" si="5"/>
        <v>0</v>
      </c>
      <c r="H347" s="66">
        <f>VLOOKUP(C347,Pesos!$B$2:$E$531,4,FALSE)</f>
        <v>0</v>
      </c>
    </row>
    <row r="348" spans="1:8" s="66" customFormat="1" ht="17.25" hidden="1" x14ac:dyDescent="0.3">
      <c r="A348" s="67">
        <v>2745</v>
      </c>
      <c r="B348" s="67">
        <f>SUMIF(Pedido!$C$49:$C$1024,Lista!C348,Pedido!$D$49:$D$1024)</f>
        <v>0</v>
      </c>
      <c r="C348" s="68" t="s">
        <v>477</v>
      </c>
      <c r="D348" s="69" t="s">
        <v>5</v>
      </c>
      <c r="E348" s="70">
        <f>SUMIF(Pedido!$C$49:$C$1024,Lista!C348,Pedido!$G$49:$G$1024)</f>
        <v>13.8</v>
      </c>
      <c r="F348" s="70">
        <f t="shared" si="5"/>
        <v>0</v>
      </c>
      <c r="H348" s="66">
        <f>VLOOKUP(C348,Pesos!$B$2:$E$531,4,FALSE)</f>
        <v>0</v>
      </c>
    </row>
    <row r="349" spans="1:8" s="66" customFormat="1" ht="17.25" hidden="1" x14ac:dyDescent="0.3">
      <c r="A349" s="67">
        <v>2752</v>
      </c>
      <c r="B349" s="67">
        <f>SUMIF(Pedido!$C$49:$C$1024,Lista!C349,Pedido!$D$49:$D$1024)</f>
        <v>0</v>
      </c>
      <c r="C349" s="68" t="s">
        <v>478</v>
      </c>
      <c r="D349" s="69" t="s">
        <v>5</v>
      </c>
      <c r="E349" s="70">
        <f>SUMIF(Pedido!$C$49:$C$1024,Lista!C349,Pedido!$G$49:$G$1024)</f>
        <v>17</v>
      </c>
      <c r="F349" s="70">
        <f t="shared" si="5"/>
        <v>0</v>
      </c>
      <c r="H349" s="66">
        <f>VLOOKUP(C349,Pesos!$B$2:$E$531,4,FALSE)</f>
        <v>0</v>
      </c>
    </row>
    <row r="350" spans="1:8" s="66" customFormat="1" ht="17.25" hidden="1" x14ac:dyDescent="0.3">
      <c r="A350" s="67">
        <v>2769</v>
      </c>
      <c r="B350" s="67">
        <f>SUMIF(Pedido!$C$49:$C$1024,Lista!C350,Pedido!$D$49:$D$1024)</f>
        <v>0</v>
      </c>
      <c r="C350" s="68" t="s">
        <v>479</v>
      </c>
      <c r="D350" s="69" t="s">
        <v>5</v>
      </c>
      <c r="E350" s="70">
        <f>SUMIF(Pedido!$C$49:$C$1024,Lista!C350,Pedido!$G$49:$G$1024)</f>
        <v>35</v>
      </c>
      <c r="F350" s="70">
        <f t="shared" si="5"/>
        <v>0</v>
      </c>
      <c r="H350" s="66">
        <f>VLOOKUP(C350,Pesos!$B$2:$E$531,4,FALSE)</f>
        <v>0</v>
      </c>
    </row>
    <row r="351" spans="1:8" s="66" customFormat="1" ht="17.25" hidden="1" x14ac:dyDescent="0.3">
      <c r="A351" s="67">
        <v>105064</v>
      </c>
      <c r="B351" s="67">
        <f>SUMIF(Pedido!$C$49:$C$1024,Lista!C351,Pedido!$D$49:$D$1024)</f>
        <v>0</v>
      </c>
      <c r="C351" s="68" t="s">
        <v>783</v>
      </c>
      <c r="D351" s="69" t="s">
        <v>5</v>
      </c>
      <c r="E351" s="70">
        <f>SUMIF(Pedido!$C$49:$C$1024,Lista!C351,Pedido!$G$49:$G$1024)</f>
        <v>32</v>
      </c>
      <c r="F351" s="70">
        <f t="shared" si="5"/>
        <v>0</v>
      </c>
      <c r="H351" s="66">
        <f>VLOOKUP(C351,Pesos!$B$2:$E$531,4,FALSE)</f>
        <v>0</v>
      </c>
    </row>
    <row r="352" spans="1:8" s="66" customFormat="1" ht="17.25" hidden="1" x14ac:dyDescent="0.3">
      <c r="A352" s="67">
        <v>2776</v>
      </c>
      <c r="B352" s="67">
        <f>SUMIF(Pedido!$C$49:$C$1024,Lista!C352,Pedido!$D$49:$D$1024)</f>
        <v>0</v>
      </c>
      <c r="C352" s="68" t="s">
        <v>480</v>
      </c>
      <c r="D352" s="69" t="s">
        <v>5</v>
      </c>
      <c r="E352" s="70">
        <f>SUMIF(Pedido!$C$49:$C$1024,Lista!C352,Pedido!$G$49:$G$1024)</f>
        <v>25</v>
      </c>
      <c r="F352" s="70">
        <f t="shared" si="5"/>
        <v>0</v>
      </c>
      <c r="H352" s="66">
        <f>VLOOKUP(C352,Pesos!$B$2:$E$531,4,FALSE)</f>
        <v>0</v>
      </c>
    </row>
    <row r="353" spans="1:8" s="66" customFormat="1" ht="17.25" hidden="1" x14ac:dyDescent="0.3">
      <c r="A353" s="67">
        <v>11228</v>
      </c>
      <c r="B353" s="67">
        <f>SUMIF(Pedido!$C$49:$C$1024,Lista!C353,Pedido!$D$49:$D$1024)</f>
        <v>0</v>
      </c>
      <c r="C353" s="68" t="s">
        <v>1049</v>
      </c>
      <c r="D353" s="69" t="s">
        <v>5</v>
      </c>
      <c r="E353" s="70">
        <f>SUMIF(Pedido!$C$49:$C$1024,Lista!C353,Pedido!$G$49:$G$1024)</f>
        <v>36.799999999999997</v>
      </c>
      <c r="F353" s="70">
        <f t="shared" si="5"/>
        <v>0</v>
      </c>
      <c r="H353" s="66">
        <f>VLOOKUP(C353,Pesos!$B$2:$E$531,4,FALSE)</f>
        <v>0</v>
      </c>
    </row>
    <row r="354" spans="1:8" s="66" customFormat="1" ht="17.25" hidden="1" x14ac:dyDescent="0.3">
      <c r="A354" s="67">
        <v>2783</v>
      </c>
      <c r="B354" s="67">
        <f>SUMIF(Pedido!$C$49:$C$1024,Lista!C354,Pedido!$D$49:$D$1024)</f>
        <v>0</v>
      </c>
      <c r="C354" s="68" t="s">
        <v>481</v>
      </c>
      <c r="D354" s="69" t="s">
        <v>5</v>
      </c>
      <c r="E354" s="70">
        <f>SUMIF(Pedido!$C$49:$C$1024,Lista!C354,Pedido!$G$49:$G$1024)</f>
        <v>43</v>
      </c>
      <c r="F354" s="70">
        <f t="shared" si="5"/>
        <v>0</v>
      </c>
      <c r="H354" s="66">
        <f>VLOOKUP(C354,Pesos!$B$2:$E$531,4,FALSE)</f>
        <v>0</v>
      </c>
    </row>
    <row r="355" spans="1:8" s="66" customFormat="1" ht="17.25" hidden="1" x14ac:dyDescent="0.3">
      <c r="A355" s="67">
        <v>0</v>
      </c>
      <c r="B355" s="67">
        <f>SUMIF(Pedido!$C$49:$C$1024,Lista!C355,Pedido!$D$49:$D$1024)</f>
        <v>0</v>
      </c>
      <c r="C355" s="68" t="s">
        <v>482</v>
      </c>
      <c r="D355" s="69" t="s">
        <v>5</v>
      </c>
      <c r="E355" s="70">
        <f>SUMIF(Pedido!$C$49:$C$1024,Lista!C355,Pedido!$G$49:$G$1024)</f>
        <v>0</v>
      </c>
      <c r="F355" s="70">
        <f t="shared" si="5"/>
        <v>0</v>
      </c>
      <c r="H355" s="66">
        <f>VLOOKUP(C355,Pesos!$B$2:$E$531,4,FALSE)</f>
        <v>0</v>
      </c>
    </row>
    <row r="356" spans="1:8" s="66" customFormat="1" ht="17.25" hidden="1" x14ac:dyDescent="0.3">
      <c r="A356" s="67">
        <v>105361</v>
      </c>
      <c r="B356" s="67">
        <f>SUMIF(Pedido!$C$49:$C$1024,Lista!C356,Pedido!$D$49:$D$1024)</f>
        <v>0</v>
      </c>
      <c r="C356" s="68" t="s">
        <v>483</v>
      </c>
      <c r="D356" s="69" t="s">
        <v>5</v>
      </c>
      <c r="E356" s="70">
        <f>SUMIF(Pedido!$C$49:$C$1024,Lista!C356,Pedido!$G$49:$G$1024)</f>
        <v>17</v>
      </c>
      <c r="F356" s="70">
        <f t="shared" si="5"/>
        <v>0</v>
      </c>
      <c r="H356" s="66">
        <f>VLOOKUP(C356,Pesos!$B$2:$E$531,4,FALSE)</f>
        <v>0</v>
      </c>
    </row>
    <row r="357" spans="1:8" s="66" customFormat="1" ht="17.25" hidden="1" x14ac:dyDescent="0.3">
      <c r="A357" s="67">
        <v>2806</v>
      </c>
      <c r="B357" s="67">
        <f>SUMIF(Pedido!$C$49:$C$1024,Lista!C357,Pedido!$D$49:$D$1024)</f>
        <v>0</v>
      </c>
      <c r="C357" s="68" t="s">
        <v>484</v>
      </c>
      <c r="D357" s="69" t="s">
        <v>5</v>
      </c>
      <c r="E357" s="70">
        <f>SUMIF(Pedido!$C$49:$C$1024,Lista!C357,Pedido!$G$49:$G$1024)</f>
        <v>70</v>
      </c>
      <c r="F357" s="70">
        <f t="shared" si="5"/>
        <v>0</v>
      </c>
      <c r="H357" s="66">
        <f>VLOOKUP(C357,Pesos!$B$2:$E$531,4,FALSE)</f>
        <v>0</v>
      </c>
    </row>
    <row r="358" spans="1:8" s="66" customFormat="1" ht="17.25" hidden="1" x14ac:dyDescent="0.3">
      <c r="A358" s="67">
        <v>2813</v>
      </c>
      <c r="B358" s="67">
        <f>SUMIF(Pedido!$C$49:$C$1024,Lista!C358,Pedido!$D$49:$D$1024)</f>
        <v>0</v>
      </c>
      <c r="C358" s="68" t="s">
        <v>485</v>
      </c>
      <c r="D358" s="69" t="s">
        <v>5</v>
      </c>
      <c r="E358" s="70">
        <f>SUMIF(Pedido!$C$49:$C$1024,Lista!C358,Pedido!$G$49:$G$1024)</f>
        <v>28</v>
      </c>
      <c r="F358" s="70">
        <f t="shared" si="5"/>
        <v>0</v>
      </c>
      <c r="H358" s="66">
        <f>VLOOKUP(C358,Pesos!$B$2:$E$531,4,FALSE)</f>
        <v>0</v>
      </c>
    </row>
    <row r="359" spans="1:8" s="66" customFormat="1" ht="17.25" hidden="1" x14ac:dyDescent="0.3">
      <c r="A359" s="67">
        <v>2820</v>
      </c>
      <c r="B359" s="67">
        <f>SUMIF(Pedido!$C$49:$C$1024,Lista!C359,Pedido!$D$49:$D$1024)</f>
        <v>0</v>
      </c>
      <c r="C359" s="68" t="s">
        <v>486</v>
      </c>
      <c r="D359" s="69" t="s">
        <v>5</v>
      </c>
      <c r="E359" s="70">
        <f>SUMIF(Pedido!$C$49:$C$1024,Lista!C359,Pedido!$G$49:$G$1024)</f>
        <v>13</v>
      </c>
      <c r="F359" s="70">
        <f t="shared" si="5"/>
        <v>0</v>
      </c>
      <c r="H359" s="66">
        <f>VLOOKUP(C359,Pesos!$B$2:$E$531,4,FALSE)</f>
        <v>0</v>
      </c>
    </row>
    <row r="360" spans="1:8" s="66" customFormat="1" ht="17.25" hidden="1" x14ac:dyDescent="0.3">
      <c r="A360" s="67">
        <v>2837</v>
      </c>
      <c r="B360" s="67">
        <f>SUMIF(Pedido!$C$49:$C$1024,Lista!C360,Pedido!$D$49:$D$1024)</f>
        <v>0</v>
      </c>
      <c r="C360" s="68" t="s">
        <v>487</v>
      </c>
      <c r="D360" s="69" t="s">
        <v>5</v>
      </c>
      <c r="E360" s="70">
        <f>SUMIF(Pedido!$C$49:$C$1024,Lista!C360,Pedido!$G$49:$G$1024)</f>
        <v>20</v>
      </c>
      <c r="F360" s="70">
        <f t="shared" si="5"/>
        <v>0</v>
      </c>
      <c r="H360" s="66">
        <f>VLOOKUP(C360,Pesos!$B$2:$E$531,4,FALSE)</f>
        <v>0</v>
      </c>
    </row>
    <row r="361" spans="1:8" s="66" customFormat="1" ht="17.25" hidden="1" x14ac:dyDescent="0.3">
      <c r="A361" s="67">
        <v>2844</v>
      </c>
      <c r="B361" s="67">
        <f>SUMIF(Pedido!$C$49:$C$1024,Lista!C361,Pedido!$D$49:$D$1024)</f>
        <v>0</v>
      </c>
      <c r="C361" s="68" t="s">
        <v>488</v>
      </c>
      <c r="D361" s="69" t="s">
        <v>5</v>
      </c>
      <c r="E361" s="70">
        <f>SUMIF(Pedido!$C$49:$C$1024,Lista!C361,Pedido!$G$49:$G$1024)</f>
        <v>56.5</v>
      </c>
      <c r="F361" s="70">
        <f t="shared" si="5"/>
        <v>0</v>
      </c>
      <c r="H361" s="66">
        <f>VLOOKUP(C361,Pesos!$B$2:$E$531,4,FALSE)</f>
        <v>0</v>
      </c>
    </row>
    <row r="362" spans="1:8" s="66" customFormat="1" ht="17.25" hidden="1" x14ac:dyDescent="0.3">
      <c r="A362" s="67">
        <v>2851</v>
      </c>
      <c r="B362" s="67">
        <f>SUMIF(Pedido!$C$49:$C$1024,Lista!C362,Pedido!$D$49:$D$1024)</f>
        <v>0</v>
      </c>
      <c r="C362" s="68" t="s">
        <v>489</v>
      </c>
      <c r="D362" s="69" t="s">
        <v>5</v>
      </c>
      <c r="E362" s="70">
        <f>SUMIF(Pedido!$C$49:$C$1024,Lista!C362,Pedido!$G$49:$G$1024)</f>
        <v>18</v>
      </c>
      <c r="F362" s="70">
        <f t="shared" si="5"/>
        <v>0</v>
      </c>
      <c r="H362" s="66">
        <f>VLOOKUP(C362,Pesos!$B$2:$E$531,4,FALSE)</f>
        <v>0</v>
      </c>
    </row>
    <row r="363" spans="1:8" s="66" customFormat="1" ht="17.25" hidden="1" x14ac:dyDescent="0.3">
      <c r="A363" s="67">
        <v>2882</v>
      </c>
      <c r="B363" s="67">
        <f>SUMIF(Pedido!$C$49:$C$1024,Lista!C363,Pedido!$D$49:$D$1024)</f>
        <v>0</v>
      </c>
      <c r="C363" s="68" t="s">
        <v>490</v>
      </c>
      <c r="D363" s="69" t="s">
        <v>5</v>
      </c>
      <c r="E363" s="70">
        <f>SUMIF(Pedido!$C$49:$C$1024,Lista!C363,Pedido!$G$49:$G$1024)</f>
        <v>14.5</v>
      </c>
      <c r="F363" s="70">
        <f t="shared" si="5"/>
        <v>0</v>
      </c>
      <c r="H363" s="66">
        <f>VLOOKUP(C363,Pesos!$B$2:$E$531,4,FALSE)</f>
        <v>0</v>
      </c>
    </row>
    <row r="364" spans="1:8" s="66" customFormat="1" ht="17.25" hidden="1" x14ac:dyDescent="0.3">
      <c r="A364" s="67">
        <v>2899</v>
      </c>
      <c r="B364" s="67">
        <f>SUMIF(Pedido!$C$49:$C$1024,Lista!C364,Pedido!$D$49:$D$1024)</f>
        <v>0</v>
      </c>
      <c r="C364" s="68" t="s">
        <v>491</v>
      </c>
      <c r="D364" s="69" t="s">
        <v>5</v>
      </c>
      <c r="E364" s="70">
        <f>SUMIF(Pedido!$C$49:$C$1024,Lista!C364,Pedido!$G$49:$G$1024)</f>
        <v>18</v>
      </c>
      <c r="F364" s="70">
        <f t="shared" si="5"/>
        <v>0</v>
      </c>
      <c r="H364" s="66">
        <f>VLOOKUP(C364,Pesos!$B$2:$E$531,4,FALSE)</f>
        <v>0</v>
      </c>
    </row>
    <row r="365" spans="1:8" s="66" customFormat="1" ht="17.25" hidden="1" x14ac:dyDescent="0.3">
      <c r="A365" s="67">
        <v>4626</v>
      </c>
      <c r="B365" s="67">
        <f>SUMIF(Pedido!$C$49:$C$1024,Lista!C365,Pedido!$D$49:$D$1024)</f>
        <v>0</v>
      </c>
      <c r="C365" s="68" t="s">
        <v>492</v>
      </c>
      <c r="D365" s="69" t="s">
        <v>5</v>
      </c>
      <c r="E365" s="70">
        <f>SUMIF(Pedido!$C$49:$C$1024,Lista!C365,Pedido!$G$49:$G$1024)</f>
        <v>110</v>
      </c>
      <c r="F365" s="70">
        <f t="shared" si="5"/>
        <v>0</v>
      </c>
      <c r="H365" s="66">
        <f>VLOOKUP(C365,Pesos!$B$2:$E$531,4,FALSE)</f>
        <v>0</v>
      </c>
    </row>
    <row r="366" spans="1:8" s="66" customFormat="1" ht="17.25" hidden="1" x14ac:dyDescent="0.3">
      <c r="A366" s="67">
        <v>2905</v>
      </c>
      <c r="B366" s="67">
        <f>SUMIF(Pedido!$C$49:$C$1024,Lista!C366,Pedido!$D$49:$D$1024)</f>
        <v>0</v>
      </c>
      <c r="C366" s="68" t="s">
        <v>493</v>
      </c>
      <c r="D366" s="69" t="s">
        <v>5</v>
      </c>
      <c r="E366" s="70">
        <f>SUMIF(Pedido!$C$49:$C$1024,Lista!C366,Pedido!$G$49:$G$1024)</f>
        <v>43</v>
      </c>
      <c r="F366" s="70">
        <f t="shared" si="5"/>
        <v>0</v>
      </c>
      <c r="H366" s="66">
        <f>VLOOKUP(C366,Pesos!$B$2:$E$531,4,FALSE)</f>
        <v>0</v>
      </c>
    </row>
    <row r="367" spans="1:8" s="66" customFormat="1" ht="17.25" hidden="1" x14ac:dyDescent="0.3">
      <c r="A367" s="67">
        <v>106634</v>
      </c>
      <c r="B367" s="67">
        <f>SUMIF(Pedido!$C$49:$C$1024,Lista!C367,Pedido!$D$49:$D$1024)</f>
        <v>0</v>
      </c>
      <c r="C367" s="68" t="s">
        <v>494</v>
      </c>
      <c r="D367" s="69" t="s">
        <v>5</v>
      </c>
      <c r="E367" s="70">
        <f>SUMIF(Pedido!$C$49:$C$1024,Lista!C367,Pedido!$G$49:$G$1024)</f>
        <v>38.700000000000003</v>
      </c>
      <c r="F367" s="70">
        <f t="shared" si="5"/>
        <v>0</v>
      </c>
      <c r="H367" s="66">
        <f>VLOOKUP(C367,Pesos!$B$2:$E$531,4,FALSE)</f>
        <v>0</v>
      </c>
    </row>
    <row r="368" spans="1:8" s="66" customFormat="1" ht="17.25" hidden="1" x14ac:dyDescent="0.3">
      <c r="A368" s="67">
        <v>2929</v>
      </c>
      <c r="B368" s="67">
        <f>SUMIF(Pedido!$C$49:$C$1024,Lista!C368,Pedido!$D$49:$D$1024)</f>
        <v>0</v>
      </c>
      <c r="C368" s="68" t="s">
        <v>495</v>
      </c>
      <c r="D368" s="69" t="s">
        <v>5</v>
      </c>
      <c r="E368" s="70">
        <f>SUMIF(Pedido!$C$49:$C$1024,Lista!C368,Pedido!$G$49:$G$1024)</f>
        <v>25</v>
      </c>
      <c r="F368" s="70">
        <f t="shared" si="5"/>
        <v>0</v>
      </c>
      <c r="H368" s="66">
        <f>VLOOKUP(C368,Pesos!$B$2:$E$531,4,FALSE)</f>
        <v>0</v>
      </c>
    </row>
    <row r="369" spans="1:8" s="66" customFormat="1" ht="17.25" hidden="1" x14ac:dyDescent="0.3">
      <c r="A369" s="67">
        <v>106597</v>
      </c>
      <c r="B369" s="67">
        <f>SUMIF(Pedido!$C$49:$C$1024,Lista!C369,Pedido!$D$49:$D$1024)</f>
        <v>0</v>
      </c>
      <c r="C369" s="68" t="s">
        <v>496</v>
      </c>
      <c r="D369" s="69" t="s">
        <v>5</v>
      </c>
      <c r="E369" s="70">
        <f>SUMIF(Pedido!$C$49:$C$1024,Lista!C369,Pedido!$G$49:$G$1024)</f>
        <v>17.5</v>
      </c>
      <c r="F369" s="70">
        <f t="shared" si="5"/>
        <v>0</v>
      </c>
      <c r="H369" s="66">
        <f>VLOOKUP(C369,Pesos!$B$2:$E$531,4,FALSE)</f>
        <v>0</v>
      </c>
    </row>
    <row r="370" spans="1:8" s="66" customFormat="1" ht="17.25" hidden="1" x14ac:dyDescent="0.3">
      <c r="A370" s="67">
        <v>2936</v>
      </c>
      <c r="B370" s="67">
        <f>SUMIF(Pedido!$C$49:$C$1024,Lista!C370,Pedido!$D$49:$D$1024)</f>
        <v>0</v>
      </c>
      <c r="C370" s="68" t="s">
        <v>497</v>
      </c>
      <c r="D370" s="69" t="s">
        <v>5</v>
      </c>
      <c r="E370" s="70">
        <f>SUMIF(Pedido!$C$49:$C$1024,Lista!C370,Pedido!$G$49:$G$1024)</f>
        <v>45</v>
      </c>
      <c r="F370" s="70">
        <f t="shared" si="5"/>
        <v>0</v>
      </c>
      <c r="H370" s="66">
        <f>VLOOKUP(C370,Pesos!$B$2:$E$531,4,FALSE)</f>
        <v>0</v>
      </c>
    </row>
    <row r="371" spans="1:8" s="66" customFormat="1" ht="17.25" hidden="1" x14ac:dyDescent="0.3">
      <c r="A371" s="67">
        <v>105873</v>
      </c>
      <c r="B371" s="67">
        <f>SUMIF(Pedido!$C$49:$C$1024,Lista!C371,Pedido!$D$49:$D$1024)</f>
        <v>0</v>
      </c>
      <c r="C371" s="68" t="s">
        <v>498</v>
      </c>
      <c r="D371" s="69" t="s">
        <v>5</v>
      </c>
      <c r="E371" s="70">
        <f>SUMIF(Pedido!$C$49:$C$1024,Lista!C371,Pedido!$G$49:$G$1024)</f>
        <v>36</v>
      </c>
      <c r="F371" s="70">
        <f t="shared" si="5"/>
        <v>0</v>
      </c>
      <c r="H371" s="66">
        <f>VLOOKUP(C371,Pesos!$B$2:$E$531,4,FALSE)</f>
        <v>0</v>
      </c>
    </row>
    <row r="372" spans="1:8" s="66" customFormat="1" ht="17.25" hidden="1" x14ac:dyDescent="0.3">
      <c r="A372" s="67">
        <v>105897</v>
      </c>
      <c r="B372" s="67">
        <f>SUMIF(Pedido!$C$49:$C$1024,Lista!C372,Pedido!$D$49:$D$1024)</f>
        <v>0</v>
      </c>
      <c r="C372" s="68" t="s">
        <v>499</v>
      </c>
      <c r="D372" s="69" t="s">
        <v>5</v>
      </c>
      <c r="E372" s="70">
        <f>SUMIF(Pedido!$C$49:$C$1024,Lista!C372,Pedido!$G$49:$G$1024)</f>
        <v>34.4</v>
      </c>
      <c r="F372" s="70">
        <f t="shared" si="5"/>
        <v>0</v>
      </c>
      <c r="H372" s="66">
        <f>VLOOKUP(C372,Pesos!$B$2:$E$531,4,FALSE)</f>
        <v>0</v>
      </c>
    </row>
    <row r="373" spans="1:8" s="66" customFormat="1" ht="17.25" hidden="1" x14ac:dyDescent="0.3">
      <c r="A373" s="67">
        <v>1052862</v>
      </c>
      <c r="B373" s="67">
        <f>SUMIF(Pedido!$C$49:$C$1024,Lista!C373,Pedido!$D$49:$D$1024)</f>
        <v>0</v>
      </c>
      <c r="C373" s="68" t="s">
        <v>500</v>
      </c>
      <c r="D373" s="69" t="s">
        <v>5</v>
      </c>
      <c r="E373" s="70">
        <f>SUMIF(Pedido!$C$49:$C$1024,Lista!C373,Pedido!$G$49:$G$1024)</f>
        <v>43</v>
      </c>
      <c r="F373" s="70">
        <f t="shared" si="5"/>
        <v>0</v>
      </c>
      <c r="H373" s="66">
        <f>VLOOKUP(C373,Pesos!$B$2:$E$531,4,FALSE)</f>
        <v>0</v>
      </c>
    </row>
    <row r="374" spans="1:8" s="66" customFormat="1" ht="17.25" hidden="1" x14ac:dyDescent="0.3">
      <c r="A374" s="67">
        <v>2943</v>
      </c>
      <c r="B374" s="67">
        <f>SUMIF(Pedido!$C$49:$C$1024,Lista!C374,Pedido!$D$49:$D$1024)</f>
        <v>0</v>
      </c>
      <c r="C374" s="68" t="s">
        <v>501</v>
      </c>
      <c r="D374" s="69" t="s">
        <v>5</v>
      </c>
      <c r="E374" s="70">
        <f>SUMIF(Pedido!$C$49:$C$1024,Lista!C374,Pedido!$G$49:$G$1024)</f>
        <v>47</v>
      </c>
      <c r="F374" s="70">
        <f t="shared" si="5"/>
        <v>0</v>
      </c>
      <c r="H374" s="66">
        <f>VLOOKUP(C374,Pesos!$B$2:$E$531,4,FALSE)</f>
        <v>0</v>
      </c>
    </row>
    <row r="375" spans="1:8" s="66" customFormat="1" ht="17.25" hidden="1" x14ac:dyDescent="0.3">
      <c r="A375" s="67">
        <v>2967</v>
      </c>
      <c r="B375" s="67">
        <f>SUMIF(Pedido!$C$49:$C$1024,Lista!C375,Pedido!$D$49:$D$1024)</f>
        <v>0</v>
      </c>
      <c r="C375" s="68" t="s">
        <v>502</v>
      </c>
      <c r="D375" s="69" t="s">
        <v>5</v>
      </c>
      <c r="E375" s="70">
        <f>SUMIF(Pedido!$C$49:$C$1024,Lista!C375,Pedido!$G$49:$G$1024)</f>
        <v>17</v>
      </c>
      <c r="F375" s="70">
        <f t="shared" si="5"/>
        <v>0</v>
      </c>
      <c r="H375" s="66">
        <f>VLOOKUP(C375,Pesos!$B$2:$E$531,4,FALSE)</f>
        <v>0</v>
      </c>
    </row>
    <row r="376" spans="1:8" s="66" customFormat="1" ht="17.25" hidden="1" x14ac:dyDescent="0.3">
      <c r="A376" s="67">
        <v>2974</v>
      </c>
      <c r="B376" s="67">
        <f>SUMIF(Pedido!$C$49:$C$1024,Lista!C376,Pedido!$D$49:$D$1024)</f>
        <v>0</v>
      </c>
      <c r="C376" s="68" t="s">
        <v>503</v>
      </c>
      <c r="D376" s="69" t="s">
        <v>5</v>
      </c>
      <c r="E376" s="70">
        <f>SUMIF(Pedido!$C$49:$C$1024,Lista!C376,Pedido!$G$49:$G$1024)</f>
        <v>28.4</v>
      </c>
      <c r="F376" s="70">
        <f t="shared" si="5"/>
        <v>0</v>
      </c>
      <c r="H376" s="66">
        <f>VLOOKUP(C376,Pesos!$B$2:$E$531,4,FALSE)</f>
        <v>0</v>
      </c>
    </row>
    <row r="377" spans="1:8" s="66" customFormat="1" ht="17.25" hidden="1" x14ac:dyDescent="0.3">
      <c r="A377" s="67">
        <v>2981</v>
      </c>
      <c r="B377" s="67">
        <f>SUMIF(Pedido!$C$49:$C$1024,Lista!C377,Pedido!$D$49:$D$1024)</f>
        <v>0</v>
      </c>
      <c r="C377" s="68" t="s">
        <v>504</v>
      </c>
      <c r="D377" s="69" t="s">
        <v>5</v>
      </c>
      <c r="E377" s="70">
        <f>SUMIF(Pedido!$C$49:$C$1024,Lista!C377,Pedido!$G$49:$G$1024)</f>
        <v>30</v>
      </c>
      <c r="F377" s="70">
        <f t="shared" si="5"/>
        <v>0</v>
      </c>
      <c r="H377" s="66">
        <f>VLOOKUP(C377,Pesos!$B$2:$E$531,4,FALSE)</f>
        <v>0</v>
      </c>
    </row>
    <row r="378" spans="1:8" s="66" customFormat="1" ht="17.25" hidden="1" x14ac:dyDescent="0.3">
      <c r="A378" s="67">
        <v>109772</v>
      </c>
      <c r="B378" s="67">
        <f>SUMIF(Pedido!$C$49:$C$1024,Lista!C378,Pedido!$D$49:$D$1024)</f>
        <v>0</v>
      </c>
      <c r="C378" s="68" t="s">
        <v>752</v>
      </c>
      <c r="D378" s="69" t="s">
        <v>5</v>
      </c>
      <c r="E378" s="70">
        <f>SUMIF(Pedido!$C$49:$C$1024,Lista!C378,Pedido!$G$49:$G$1024)</f>
        <v>19.5</v>
      </c>
      <c r="F378" s="70">
        <f t="shared" si="5"/>
        <v>0</v>
      </c>
      <c r="H378" s="66">
        <f>VLOOKUP(C378,Pesos!$B$2:$E$531,4,FALSE)</f>
        <v>0</v>
      </c>
    </row>
    <row r="379" spans="1:8" s="66" customFormat="1" ht="17.25" hidden="1" x14ac:dyDescent="0.3">
      <c r="A379" s="67">
        <v>3001</v>
      </c>
      <c r="B379" s="67">
        <f>SUMIF(Pedido!$C$49:$C$1024,Lista!C379,Pedido!$D$49:$D$1024)</f>
        <v>0</v>
      </c>
      <c r="C379" s="68" t="s">
        <v>627</v>
      </c>
      <c r="D379" s="69" t="s">
        <v>5</v>
      </c>
      <c r="E379" s="70">
        <f>SUMIF(Pedido!$C$49:$C$1024,Lista!C379,Pedido!$G$49:$G$1024)</f>
        <v>23</v>
      </c>
      <c r="F379" s="70">
        <f t="shared" si="5"/>
        <v>0</v>
      </c>
      <c r="H379" s="66">
        <f>VLOOKUP(C379,Pesos!$B$2:$E$531,4,FALSE)</f>
        <v>0</v>
      </c>
    </row>
    <row r="380" spans="1:8" s="66" customFormat="1" ht="17.25" hidden="1" x14ac:dyDescent="0.3">
      <c r="A380" s="67">
        <v>3025</v>
      </c>
      <c r="B380" s="67">
        <f>SUMIF(Pedido!$C$49:$C$1024,Lista!C380,Pedido!$D$49:$D$1024)</f>
        <v>0</v>
      </c>
      <c r="C380" s="68" t="s">
        <v>505</v>
      </c>
      <c r="D380" s="69" t="s">
        <v>5</v>
      </c>
      <c r="E380" s="70">
        <f>SUMIF(Pedido!$C$49:$C$1024,Lista!C380,Pedido!$G$49:$G$1024)</f>
        <v>16.5</v>
      </c>
      <c r="F380" s="70">
        <f t="shared" si="5"/>
        <v>0</v>
      </c>
      <c r="H380" s="66">
        <f>VLOOKUP(C380,Pesos!$B$2:$E$531,4,FALSE)</f>
        <v>0</v>
      </c>
    </row>
    <row r="381" spans="1:8" s="66" customFormat="1" ht="17.25" hidden="1" x14ac:dyDescent="0.3">
      <c r="A381" s="67">
        <v>104807</v>
      </c>
      <c r="B381" s="67">
        <f>SUMIF(Pedido!$C$49:$C$1024,Lista!C381,Pedido!$D$49:$D$1024)</f>
        <v>0</v>
      </c>
      <c r="C381" s="68" t="s">
        <v>506</v>
      </c>
      <c r="D381" s="69" t="s">
        <v>5</v>
      </c>
      <c r="E381" s="70">
        <f>SUMIF(Pedido!$C$49:$C$1024,Lista!C381,Pedido!$G$49:$G$1024)</f>
        <v>19</v>
      </c>
      <c r="F381" s="70">
        <f t="shared" si="5"/>
        <v>0</v>
      </c>
      <c r="H381" s="66">
        <f>VLOOKUP(C381,Pesos!$B$2:$E$531,4,FALSE)</f>
        <v>0</v>
      </c>
    </row>
    <row r="382" spans="1:8" s="66" customFormat="1" ht="17.25" hidden="1" x14ac:dyDescent="0.3">
      <c r="A382" s="67">
        <v>20039</v>
      </c>
      <c r="B382" s="67">
        <f>SUMIF(Pedido!$C$49:$C$1024,Lista!C382,Pedido!$D$49:$D$1024)</f>
        <v>0</v>
      </c>
      <c r="C382" s="68" t="s">
        <v>761</v>
      </c>
      <c r="D382" s="69" t="s">
        <v>5</v>
      </c>
      <c r="E382" s="70">
        <f>SUMIF(Pedido!$C$49:$C$1024,Lista!C382,Pedido!$G$49:$G$1024)</f>
        <v>22</v>
      </c>
      <c r="F382" s="70">
        <f t="shared" si="5"/>
        <v>0</v>
      </c>
      <c r="H382" s="66">
        <f>VLOOKUP(C382,Pesos!$B$2:$E$531,4,FALSE)</f>
        <v>0</v>
      </c>
    </row>
    <row r="383" spans="1:8" s="66" customFormat="1" ht="17.25" hidden="1" x14ac:dyDescent="0.3">
      <c r="A383" s="67">
        <v>110167</v>
      </c>
      <c r="B383" s="67">
        <f>SUMIF(Pedido!$C$49:$C$1024,Lista!C383,Pedido!$D$49:$D$1024)</f>
        <v>0</v>
      </c>
      <c r="C383" s="68" t="s">
        <v>762</v>
      </c>
      <c r="D383" s="69" t="s">
        <v>5</v>
      </c>
      <c r="E383" s="70">
        <f>SUMIF(Pedido!$C$49:$C$1024,Lista!C383,Pedido!$G$49:$G$1024)</f>
        <v>26</v>
      </c>
      <c r="F383" s="70">
        <f t="shared" si="5"/>
        <v>0</v>
      </c>
      <c r="H383" s="66">
        <f>VLOOKUP(C383,Pesos!$B$2:$E$531,4,FALSE)</f>
        <v>0</v>
      </c>
    </row>
    <row r="384" spans="1:8" s="66" customFormat="1" ht="17.25" hidden="1" x14ac:dyDescent="0.3">
      <c r="A384" s="67">
        <v>106511</v>
      </c>
      <c r="B384" s="67">
        <f>SUMIF(Pedido!$C$49:$C$1024,Lista!C384,Pedido!$D$49:$D$1024)</f>
        <v>0</v>
      </c>
      <c r="C384" s="68" t="s">
        <v>507</v>
      </c>
      <c r="D384" s="69" t="s">
        <v>5</v>
      </c>
      <c r="E384" s="70">
        <f>SUMIF(Pedido!$C$49:$C$1024,Lista!C384,Pedido!$G$49:$G$1024)</f>
        <v>43</v>
      </c>
      <c r="F384" s="70">
        <f t="shared" si="5"/>
        <v>0</v>
      </c>
      <c r="H384" s="66">
        <f>VLOOKUP(C384,Pesos!$B$2:$E$531,4,FALSE)</f>
        <v>0</v>
      </c>
    </row>
    <row r="385" spans="1:8" s="66" customFormat="1" ht="17.25" hidden="1" x14ac:dyDescent="0.3">
      <c r="A385" s="67">
        <v>105842</v>
      </c>
      <c r="B385" s="67">
        <f>SUMIF(Pedido!$C$49:$C$1024,Lista!C385,Pedido!$D$49:$D$1024)</f>
        <v>0</v>
      </c>
      <c r="C385" s="68" t="s">
        <v>508</v>
      </c>
      <c r="D385" s="69" t="s">
        <v>5</v>
      </c>
      <c r="E385" s="70">
        <f>SUMIF(Pedido!$C$49:$C$1024,Lista!C385,Pedido!$G$49:$G$1024)</f>
        <v>38</v>
      </c>
      <c r="F385" s="70">
        <f t="shared" si="5"/>
        <v>0</v>
      </c>
      <c r="H385" s="66">
        <f>VLOOKUP(C385,Pesos!$B$2:$E$531,4,FALSE)</f>
        <v>0</v>
      </c>
    </row>
    <row r="386" spans="1:8" s="66" customFormat="1" ht="17.25" hidden="1" x14ac:dyDescent="0.3">
      <c r="A386" s="67">
        <v>3032</v>
      </c>
      <c r="B386" s="67">
        <f>SUMIF(Pedido!$C$49:$C$1024,Lista!C386,Pedido!$D$49:$D$1024)</f>
        <v>0</v>
      </c>
      <c r="C386" s="68" t="s">
        <v>509</v>
      </c>
      <c r="D386" s="69" t="s">
        <v>5</v>
      </c>
      <c r="E386" s="70">
        <f>SUMIF(Pedido!$C$49:$C$1024,Lista!C386,Pedido!$G$49:$G$1024)</f>
        <v>74</v>
      </c>
      <c r="F386" s="70">
        <f t="shared" si="5"/>
        <v>0</v>
      </c>
      <c r="H386" s="66">
        <f>VLOOKUP(C386,Pesos!$B$2:$E$531,4,FALSE)</f>
        <v>0</v>
      </c>
    </row>
    <row r="387" spans="1:8" s="66" customFormat="1" ht="17.25" hidden="1" x14ac:dyDescent="0.3">
      <c r="A387" s="67">
        <v>104821</v>
      </c>
      <c r="B387" s="67">
        <f>SUMIF(Pedido!$C$49:$C$1024,Lista!C387,Pedido!$D$49:$D$1024)</f>
        <v>0</v>
      </c>
      <c r="C387" s="68" t="s">
        <v>510</v>
      </c>
      <c r="D387" s="69" t="s">
        <v>5</v>
      </c>
      <c r="E387" s="70">
        <f>SUMIF(Pedido!$C$49:$C$1024,Lista!C387,Pedido!$G$49:$G$1024)</f>
        <v>18.7</v>
      </c>
      <c r="F387" s="70">
        <f t="shared" si="5"/>
        <v>0</v>
      </c>
      <c r="H387" s="66">
        <f>VLOOKUP(C387,Pesos!$B$2:$E$531,4,FALSE)</f>
        <v>0</v>
      </c>
    </row>
    <row r="388" spans="1:8" s="66" customFormat="1" ht="17.25" hidden="1" x14ac:dyDescent="0.3">
      <c r="A388" s="67">
        <v>104845</v>
      </c>
      <c r="B388" s="67">
        <f>SUMIF(Pedido!$C$49:$C$1024,Lista!C388,Pedido!$D$49:$D$1024)</f>
        <v>0</v>
      </c>
      <c r="C388" s="68" t="s">
        <v>511</v>
      </c>
      <c r="D388" s="69" t="s">
        <v>5</v>
      </c>
      <c r="E388" s="70">
        <f>SUMIF(Pedido!$C$49:$C$1024,Lista!C388,Pedido!$G$49:$G$1024)</f>
        <v>15</v>
      </c>
      <c r="F388" s="70">
        <f t="shared" si="5"/>
        <v>0</v>
      </c>
      <c r="H388" s="66">
        <f>VLOOKUP(C388,Pesos!$B$2:$E$531,4,FALSE)</f>
        <v>0</v>
      </c>
    </row>
    <row r="389" spans="1:8" s="66" customFormat="1" ht="17.25" hidden="1" x14ac:dyDescent="0.3">
      <c r="A389" s="67">
        <v>3049</v>
      </c>
      <c r="B389" s="67">
        <f>SUMIF(Pedido!$C$49:$C$1024,Lista!C389,Pedido!$D$49:$D$1024)</f>
        <v>0</v>
      </c>
      <c r="C389" s="68" t="s">
        <v>512</v>
      </c>
      <c r="D389" s="69" t="s">
        <v>5</v>
      </c>
      <c r="E389" s="70">
        <f>SUMIF(Pedido!$C$49:$C$1024,Lista!C389,Pedido!$G$49:$G$1024)</f>
        <v>45</v>
      </c>
      <c r="F389" s="70">
        <f t="shared" si="5"/>
        <v>0</v>
      </c>
      <c r="H389" s="66">
        <f>VLOOKUP(C389,Pesos!$B$2:$E$531,4,FALSE)</f>
        <v>0</v>
      </c>
    </row>
    <row r="390" spans="1:8" s="66" customFormat="1" ht="17.25" hidden="1" x14ac:dyDescent="0.3">
      <c r="A390" s="67">
        <v>3056</v>
      </c>
      <c r="B390" s="67">
        <f>SUMIF(Pedido!$C$49:$C$1024,Lista!C390,Pedido!$D$49:$D$1024)</f>
        <v>0</v>
      </c>
      <c r="C390" s="68" t="s">
        <v>513</v>
      </c>
      <c r="D390" s="69" t="s">
        <v>5</v>
      </c>
      <c r="E390" s="70">
        <f>SUMIF(Pedido!$C$49:$C$1024,Lista!C390,Pedido!$G$49:$G$1024)</f>
        <v>22</v>
      </c>
      <c r="F390" s="70">
        <f t="shared" si="5"/>
        <v>0</v>
      </c>
      <c r="H390" s="66">
        <f>VLOOKUP(C390,Pesos!$B$2:$E$531,4,FALSE)</f>
        <v>0</v>
      </c>
    </row>
    <row r="391" spans="1:8" s="66" customFormat="1" ht="17.25" hidden="1" x14ac:dyDescent="0.3">
      <c r="A391" s="67">
        <v>3063</v>
      </c>
      <c r="B391" s="67">
        <f>SUMIF(Pedido!$C$49:$C$1024,Lista!C391,Pedido!$D$49:$D$1024)</f>
        <v>0</v>
      </c>
      <c r="C391" s="68" t="s">
        <v>514</v>
      </c>
      <c r="D391" s="69" t="s">
        <v>5</v>
      </c>
      <c r="E391" s="70">
        <f>SUMIF(Pedido!$C$49:$C$1024,Lista!C391,Pedido!$G$49:$G$1024)</f>
        <v>30</v>
      </c>
      <c r="F391" s="70">
        <f t="shared" si="5"/>
        <v>0</v>
      </c>
      <c r="H391" s="66">
        <f>VLOOKUP(C391,Pesos!$B$2:$E$531,4,FALSE)</f>
        <v>0</v>
      </c>
    </row>
    <row r="392" spans="1:8" s="66" customFormat="1" ht="17.25" hidden="1" x14ac:dyDescent="0.3">
      <c r="A392" s="67">
        <v>0</v>
      </c>
      <c r="B392" s="67">
        <f>SUMIF(Pedido!$C$49:$C$1024,Lista!C392,Pedido!$D$49:$D$1024)</f>
        <v>0</v>
      </c>
      <c r="C392" s="68" t="s">
        <v>515</v>
      </c>
      <c r="D392" s="69" t="s">
        <v>5</v>
      </c>
      <c r="E392" s="70">
        <f>SUMIF(Pedido!$C$49:$C$1024,Lista!C392,Pedido!$G$49:$G$1024)</f>
        <v>0</v>
      </c>
      <c r="F392" s="70">
        <f t="shared" si="5"/>
        <v>0</v>
      </c>
      <c r="H392" s="66">
        <f>VLOOKUP(C392,Pesos!$B$2:$E$531,4,FALSE)</f>
        <v>0</v>
      </c>
    </row>
    <row r="393" spans="1:8" s="66" customFormat="1" ht="17.25" hidden="1" x14ac:dyDescent="0.3">
      <c r="A393" s="67">
        <v>4428</v>
      </c>
      <c r="B393" s="67">
        <f>SUMIF(Pedido!$C$49:$C$1024,Lista!C393,Pedido!$D$49:$D$1024)</f>
        <v>0</v>
      </c>
      <c r="C393" s="68" t="s">
        <v>516</v>
      </c>
      <c r="D393" s="69" t="s">
        <v>5</v>
      </c>
      <c r="E393" s="70">
        <f>SUMIF(Pedido!$C$49:$C$1024,Lista!C393,Pedido!$G$49:$G$1024)</f>
        <v>46</v>
      </c>
      <c r="F393" s="70">
        <f t="shared" si="5"/>
        <v>0</v>
      </c>
      <c r="H393" s="66">
        <f>VLOOKUP(C393,Pesos!$B$2:$E$531,4,FALSE)</f>
        <v>0</v>
      </c>
    </row>
    <row r="394" spans="1:8" s="66" customFormat="1" ht="17.25" hidden="1" x14ac:dyDescent="0.3">
      <c r="A394" s="67">
        <v>2912</v>
      </c>
      <c r="B394" s="67">
        <f>SUMIF(Pedido!$C$49:$C$1024,Lista!C394,Pedido!$D$49:$D$1024)</f>
        <v>0</v>
      </c>
      <c r="C394" s="68" t="s">
        <v>517</v>
      </c>
      <c r="D394" s="69" t="s">
        <v>5</v>
      </c>
      <c r="E394" s="70">
        <f>SUMIF(Pedido!$C$49:$C$1024,Lista!C394,Pedido!$G$49:$G$1024)</f>
        <v>19</v>
      </c>
      <c r="F394" s="70">
        <f t="shared" si="5"/>
        <v>0</v>
      </c>
      <c r="H394" s="66">
        <f>VLOOKUP(C394,Pesos!$B$2:$E$531,4,FALSE)</f>
        <v>0</v>
      </c>
    </row>
    <row r="395" spans="1:8" s="66" customFormat="1" ht="17.25" hidden="1" x14ac:dyDescent="0.3">
      <c r="A395" s="67">
        <v>3087</v>
      </c>
      <c r="B395" s="67">
        <f>SUMIF(Pedido!$C$49:$C$1024,Lista!C395,Pedido!$D$49:$D$1024)</f>
        <v>0</v>
      </c>
      <c r="C395" s="68" t="s">
        <v>518</v>
      </c>
      <c r="D395" s="69" t="s">
        <v>5</v>
      </c>
      <c r="E395" s="70">
        <f>SUMIF(Pedido!$C$49:$C$1024,Lista!C395,Pedido!$G$49:$G$1024)</f>
        <v>30</v>
      </c>
      <c r="F395" s="70">
        <f t="shared" si="5"/>
        <v>0</v>
      </c>
      <c r="H395" s="66">
        <f>VLOOKUP(C395,Pesos!$B$2:$E$531,4,FALSE)</f>
        <v>0</v>
      </c>
    </row>
    <row r="396" spans="1:8" s="66" customFormat="1" ht="17.25" hidden="1" x14ac:dyDescent="0.3">
      <c r="A396" s="67">
        <v>3070</v>
      </c>
      <c r="B396" s="67">
        <f>SUMIF(Pedido!$C$49:$C$1024,Lista!C396,Pedido!$D$49:$D$1024)</f>
        <v>0</v>
      </c>
      <c r="C396" s="68" t="s">
        <v>519</v>
      </c>
      <c r="D396" s="69" t="s">
        <v>5</v>
      </c>
      <c r="E396" s="70">
        <f>SUMIF(Pedido!$C$49:$C$1024,Lista!C396,Pedido!$G$49:$G$1024)</f>
        <v>21.3</v>
      </c>
      <c r="F396" s="70">
        <f t="shared" si="5"/>
        <v>0</v>
      </c>
      <c r="H396" s="66">
        <f>VLOOKUP(C396,Pesos!$B$2:$E$531,4,FALSE)</f>
        <v>0</v>
      </c>
    </row>
    <row r="397" spans="1:8" s="66" customFormat="1" ht="17.25" hidden="1" x14ac:dyDescent="0.3">
      <c r="A397" s="67">
        <v>2950</v>
      </c>
      <c r="B397" s="67">
        <f>SUMIF(Pedido!$C$49:$C$1024,Lista!C397,Pedido!$D$49:$D$1024)</f>
        <v>0</v>
      </c>
      <c r="C397" s="68" t="s">
        <v>520</v>
      </c>
      <c r="D397" s="69" t="s">
        <v>5</v>
      </c>
      <c r="E397" s="70">
        <f>SUMIF(Pedido!$C$49:$C$1024,Lista!C397,Pedido!$G$49:$G$1024)</f>
        <v>19</v>
      </c>
      <c r="F397" s="70">
        <f t="shared" si="5"/>
        <v>0</v>
      </c>
      <c r="H397" s="66">
        <f>VLOOKUP(C397,Pesos!$B$2:$E$531,4,FALSE)</f>
        <v>0</v>
      </c>
    </row>
    <row r="398" spans="1:8" s="66" customFormat="1" ht="17.25" hidden="1" x14ac:dyDescent="0.3">
      <c r="A398" s="67">
        <v>3094</v>
      </c>
      <c r="B398" s="67">
        <f>SUMIF(Pedido!$C$49:$C$1024,Lista!C398,Pedido!$D$49:$D$1024)</f>
        <v>0</v>
      </c>
      <c r="C398" s="68" t="s">
        <v>521</v>
      </c>
      <c r="D398" s="69" t="s">
        <v>5</v>
      </c>
      <c r="E398" s="70">
        <f>SUMIF(Pedido!$C$49:$C$1024,Lista!C398,Pedido!$G$49:$G$1024)</f>
        <v>28</v>
      </c>
      <c r="F398" s="70">
        <f t="shared" si="5"/>
        <v>0</v>
      </c>
      <c r="H398" s="66">
        <f>VLOOKUP(C398,Pesos!$B$2:$E$531,4,FALSE)</f>
        <v>0</v>
      </c>
    </row>
    <row r="399" spans="1:8" s="66" customFormat="1" ht="17.25" hidden="1" x14ac:dyDescent="0.3">
      <c r="A399" s="67">
        <v>104869</v>
      </c>
      <c r="B399" s="67">
        <f>SUMIF(Pedido!$C$49:$C$1024,Lista!C399,Pedido!$D$49:$D$1024)</f>
        <v>0</v>
      </c>
      <c r="C399" s="68" t="s">
        <v>522</v>
      </c>
      <c r="D399" s="69" t="s">
        <v>5</v>
      </c>
      <c r="E399" s="70">
        <f>SUMIF(Pedido!$C$49:$C$1024,Lista!C399,Pedido!$G$49:$G$1024)</f>
        <v>28</v>
      </c>
      <c r="F399" s="70">
        <f t="shared" si="5"/>
        <v>0</v>
      </c>
      <c r="H399" s="66">
        <f>VLOOKUP(C399,Pesos!$B$2:$E$531,4,FALSE)</f>
        <v>0</v>
      </c>
    </row>
    <row r="400" spans="1:8" s="66" customFormat="1" ht="17.25" hidden="1" x14ac:dyDescent="0.3">
      <c r="A400" s="67">
        <v>3100</v>
      </c>
      <c r="B400" s="67">
        <f>SUMIF(Pedido!$C$49:$C$1024,Lista!C400,Pedido!$D$49:$D$1024)</f>
        <v>0</v>
      </c>
      <c r="C400" s="68" t="s">
        <v>523</v>
      </c>
      <c r="D400" s="69" t="s">
        <v>5</v>
      </c>
      <c r="E400" s="70">
        <f>SUMIF(Pedido!$C$49:$C$1024,Lista!C400,Pedido!$G$49:$G$1024)</f>
        <v>27</v>
      </c>
      <c r="F400" s="70">
        <f t="shared" si="5"/>
        <v>0</v>
      </c>
      <c r="H400" s="66">
        <f>VLOOKUP(C400,Pesos!$B$2:$E$531,4,FALSE)</f>
        <v>0</v>
      </c>
    </row>
    <row r="401" spans="1:8" s="66" customFormat="1" ht="17.25" hidden="1" x14ac:dyDescent="0.3">
      <c r="A401" s="67">
        <v>3124</v>
      </c>
      <c r="B401" s="67">
        <f>SUMIF(Pedido!$C$49:$C$1024,Lista!C401,Pedido!$D$49:$D$1024)</f>
        <v>0</v>
      </c>
      <c r="C401" s="68" t="s">
        <v>524</v>
      </c>
      <c r="D401" s="69" t="s">
        <v>5</v>
      </c>
      <c r="E401" s="70">
        <f>SUMIF(Pedido!$C$49:$C$1024,Lista!C401,Pedido!$G$49:$G$1024)</f>
        <v>15</v>
      </c>
      <c r="F401" s="70">
        <f t="shared" si="5"/>
        <v>0</v>
      </c>
      <c r="H401" s="66">
        <f>VLOOKUP(C401,Pesos!$B$2:$E$531,4,FALSE)</f>
        <v>0</v>
      </c>
    </row>
    <row r="402" spans="1:8" s="66" customFormat="1" ht="17.25" hidden="1" x14ac:dyDescent="0.3">
      <c r="A402" s="67">
        <v>3148</v>
      </c>
      <c r="B402" s="67">
        <f>SUMIF(Pedido!$C$49:$C$1024,Lista!C402,Pedido!$D$49:$D$1024)</f>
        <v>0</v>
      </c>
      <c r="C402" s="68" t="s">
        <v>525</v>
      </c>
      <c r="D402" s="69" t="s">
        <v>5</v>
      </c>
      <c r="E402" s="70">
        <f>SUMIF(Pedido!$C$49:$C$1024,Lista!C402,Pedido!$G$49:$G$1024)</f>
        <v>18</v>
      </c>
      <c r="F402" s="70">
        <f t="shared" si="5"/>
        <v>0</v>
      </c>
      <c r="H402" s="66">
        <f>VLOOKUP(C402,Pesos!$B$2:$E$531,4,FALSE)</f>
        <v>0</v>
      </c>
    </row>
    <row r="403" spans="1:8" s="66" customFormat="1" ht="17.25" hidden="1" x14ac:dyDescent="0.3">
      <c r="A403" s="67">
        <v>11983</v>
      </c>
      <c r="B403" s="67">
        <f>SUMIF(Pedido!$C$49:$C$1024,Lista!C403,Pedido!$D$49:$D$1024)</f>
        <v>0</v>
      </c>
      <c r="C403" s="68" t="s">
        <v>1081</v>
      </c>
      <c r="D403" s="69" t="s">
        <v>5</v>
      </c>
      <c r="E403" s="70">
        <f>SUMIF(Pedido!$C$49:$C$1024,Lista!C403,Pedido!$G$49:$G$1024)</f>
        <v>16.5</v>
      </c>
      <c r="F403" s="70">
        <f t="shared" si="5"/>
        <v>0</v>
      </c>
      <c r="H403" s="66">
        <f>VLOOKUP(C403,Pesos!$B$2:$E$531,4,FALSE)</f>
        <v>0</v>
      </c>
    </row>
    <row r="404" spans="1:8" s="66" customFormat="1" ht="17.25" hidden="1" x14ac:dyDescent="0.3">
      <c r="A404" s="67">
        <v>3155</v>
      </c>
      <c r="B404" s="67">
        <f>SUMIF(Pedido!$C$49:$C$1024,Lista!C404,Pedido!$D$49:$D$1024)</f>
        <v>0</v>
      </c>
      <c r="C404" s="68" t="s">
        <v>526</v>
      </c>
      <c r="D404" s="69" t="s">
        <v>5</v>
      </c>
      <c r="E404" s="70">
        <f>SUMIF(Pedido!$C$49:$C$1024,Lista!C404,Pedido!$G$49:$G$1024)</f>
        <v>72</v>
      </c>
      <c r="F404" s="70">
        <f t="shared" si="5"/>
        <v>0</v>
      </c>
      <c r="H404" s="66">
        <f>VLOOKUP(C404,Pesos!$B$2:$E$531,4,FALSE)</f>
        <v>0</v>
      </c>
    </row>
    <row r="405" spans="1:8" s="66" customFormat="1" ht="17.25" hidden="1" x14ac:dyDescent="0.3">
      <c r="A405" s="67">
        <v>3162</v>
      </c>
      <c r="B405" s="67">
        <f>SUMIF(Pedido!$C$49:$C$1024,Lista!C405,Pedido!$D$49:$D$1024)</f>
        <v>0</v>
      </c>
      <c r="C405" s="68" t="s">
        <v>527</v>
      </c>
      <c r="D405" s="69" t="s">
        <v>5</v>
      </c>
      <c r="E405" s="70">
        <f>SUMIF(Pedido!$C$49:$C$1024,Lista!C405,Pedido!$G$49:$G$1024)</f>
        <v>21</v>
      </c>
      <c r="F405" s="70">
        <f t="shared" si="5"/>
        <v>0</v>
      </c>
      <c r="H405" s="66">
        <f>VLOOKUP(C405,Pesos!$B$2:$E$531,4,FALSE)</f>
        <v>0</v>
      </c>
    </row>
    <row r="406" spans="1:8" s="66" customFormat="1" ht="17.25" hidden="1" x14ac:dyDescent="0.3">
      <c r="A406" s="67">
        <v>4688</v>
      </c>
      <c r="B406" s="67">
        <f>SUMIF(Pedido!$C$49:$C$1024,Lista!C406,Pedido!$D$49:$D$1024)</f>
        <v>0</v>
      </c>
      <c r="C406" s="68" t="s">
        <v>528</v>
      </c>
      <c r="D406" s="69" t="s">
        <v>5</v>
      </c>
      <c r="E406" s="70">
        <f>SUMIF(Pedido!$C$49:$C$1024,Lista!C406,Pedido!$G$49:$G$1024)</f>
        <v>150</v>
      </c>
      <c r="F406" s="70">
        <f t="shared" si="5"/>
        <v>0</v>
      </c>
      <c r="H406" s="66">
        <f>VLOOKUP(C406,Pesos!$B$2:$E$531,4,FALSE)</f>
        <v>0</v>
      </c>
    </row>
    <row r="407" spans="1:8" s="66" customFormat="1" ht="17.25" hidden="1" x14ac:dyDescent="0.3">
      <c r="A407" s="67">
        <v>3179</v>
      </c>
      <c r="B407" s="67">
        <f>SUMIF(Pedido!$C$49:$C$1024,Lista!C407,Pedido!$D$49:$D$1024)</f>
        <v>0</v>
      </c>
      <c r="C407" s="68" t="s">
        <v>529</v>
      </c>
      <c r="D407" s="69" t="s">
        <v>5</v>
      </c>
      <c r="E407" s="70">
        <f>SUMIF(Pedido!$C$49:$C$1024,Lista!C407,Pedido!$G$49:$G$1024)</f>
        <v>31</v>
      </c>
      <c r="F407" s="70">
        <f t="shared" si="5"/>
        <v>0</v>
      </c>
      <c r="H407" s="66">
        <f>VLOOKUP(C407,Pesos!$B$2:$E$531,4,FALSE)</f>
        <v>0</v>
      </c>
    </row>
    <row r="408" spans="1:8" s="66" customFormat="1" ht="17.25" hidden="1" x14ac:dyDescent="0.3">
      <c r="A408" s="67">
        <v>3186</v>
      </c>
      <c r="B408" s="67">
        <f>SUMIF(Pedido!$C$49:$C$1024,Lista!C408,Pedido!$D$49:$D$1024)</f>
        <v>0</v>
      </c>
      <c r="C408" s="68" t="s">
        <v>530</v>
      </c>
      <c r="D408" s="69" t="s">
        <v>5</v>
      </c>
      <c r="E408" s="70">
        <f>SUMIF(Pedido!$C$49:$C$1024,Lista!C408,Pedido!$G$49:$G$1024)</f>
        <v>49</v>
      </c>
      <c r="F408" s="70">
        <f t="shared" ref="F408:F473" si="6">B408*E408</f>
        <v>0</v>
      </c>
      <c r="H408" s="66">
        <f>VLOOKUP(C408,Pesos!$B$2:$E$531,4,FALSE)</f>
        <v>0</v>
      </c>
    </row>
    <row r="409" spans="1:8" s="66" customFormat="1" ht="17.25" hidden="1" x14ac:dyDescent="0.3">
      <c r="A409" s="67">
        <v>3193</v>
      </c>
      <c r="B409" s="67">
        <f>SUMIF(Pedido!$C$49:$C$1024,Lista!C409,Pedido!$D$49:$D$1024)</f>
        <v>0</v>
      </c>
      <c r="C409" s="68" t="s">
        <v>531</v>
      </c>
      <c r="D409" s="69" t="s">
        <v>5</v>
      </c>
      <c r="E409" s="70">
        <f>SUMIF(Pedido!$C$49:$C$1024,Lista!C409,Pedido!$G$49:$G$1024)</f>
        <v>15</v>
      </c>
      <c r="F409" s="70">
        <f t="shared" si="6"/>
        <v>0</v>
      </c>
      <c r="H409" s="66">
        <f>VLOOKUP(C409,Pesos!$B$2:$E$531,4,FALSE)</f>
        <v>0</v>
      </c>
    </row>
    <row r="410" spans="1:8" s="66" customFormat="1" ht="17.25" hidden="1" x14ac:dyDescent="0.3">
      <c r="A410" s="67">
        <v>90940</v>
      </c>
      <c r="B410" s="67">
        <f>SUMIF(Pedido!$C$49:$C$1024,Lista!C410,Pedido!$D$49:$D$1024)</f>
        <v>0</v>
      </c>
      <c r="C410" s="68" t="s">
        <v>532</v>
      </c>
      <c r="D410" s="69" t="s">
        <v>5</v>
      </c>
      <c r="E410" s="70">
        <f>SUMIF(Pedido!$C$49:$C$1024,Lista!C410,Pedido!$G$49:$G$1024)</f>
        <v>16</v>
      </c>
      <c r="F410" s="70">
        <f t="shared" si="6"/>
        <v>0</v>
      </c>
      <c r="H410" s="66">
        <f>VLOOKUP(C410,Pesos!$B$2:$E$531,4,FALSE)</f>
        <v>0</v>
      </c>
    </row>
    <row r="411" spans="1:8" s="66" customFormat="1" ht="17.25" hidden="1" x14ac:dyDescent="0.3">
      <c r="A411" s="67">
        <v>104517</v>
      </c>
      <c r="B411" s="67">
        <f>SUMIF(Pedido!$C$49:$C$1024,Lista!C411,Pedido!$D$49:$D$1024)</f>
        <v>0</v>
      </c>
      <c r="C411" s="68" t="s">
        <v>533</v>
      </c>
      <c r="D411" s="69" t="s">
        <v>5</v>
      </c>
      <c r="E411" s="70">
        <f>SUMIF(Pedido!$C$49:$C$1024,Lista!C411,Pedido!$G$49:$G$1024)</f>
        <v>20</v>
      </c>
      <c r="F411" s="70">
        <f t="shared" si="6"/>
        <v>0</v>
      </c>
      <c r="H411" s="66">
        <f>VLOOKUP(C411,Pesos!$B$2:$E$531,4,FALSE)</f>
        <v>0</v>
      </c>
    </row>
    <row r="412" spans="1:8" s="66" customFormat="1" ht="17.25" hidden="1" x14ac:dyDescent="0.3">
      <c r="A412" s="67">
        <v>0</v>
      </c>
      <c r="B412" s="67">
        <f>SUMIF(Pedido!$C$49:$C$1024,Lista!C412,Pedido!$D$49:$D$1024)</f>
        <v>0</v>
      </c>
      <c r="C412" s="68" t="s">
        <v>534</v>
      </c>
      <c r="D412" s="69" t="s">
        <v>5</v>
      </c>
      <c r="E412" s="70">
        <f>SUMIF(Pedido!$C$49:$C$1024,Lista!C412,Pedido!$G$49:$G$1024)</f>
        <v>0</v>
      </c>
      <c r="F412" s="70">
        <f t="shared" si="6"/>
        <v>0</v>
      </c>
      <c r="H412" s="66">
        <f>VLOOKUP(C412,Pesos!$B$2:$E$531,4,FALSE)</f>
        <v>0</v>
      </c>
    </row>
    <row r="413" spans="1:8" s="66" customFormat="1" ht="17.25" hidden="1" x14ac:dyDescent="0.3">
      <c r="A413" s="67">
        <v>3209</v>
      </c>
      <c r="B413" s="67">
        <f>SUMIF(Pedido!$C$49:$C$1024,Lista!C413,Pedido!$D$49:$D$1024)</f>
        <v>0</v>
      </c>
      <c r="C413" s="68" t="s">
        <v>535</v>
      </c>
      <c r="D413" s="69" t="s">
        <v>5</v>
      </c>
      <c r="E413" s="70">
        <f>SUMIF(Pedido!$C$49:$C$1024,Lista!C413,Pedido!$G$49:$G$1024)</f>
        <v>26.6</v>
      </c>
      <c r="F413" s="70">
        <f t="shared" si="6"/>
        <v>0</v>
      </c>
      <c r="H413" s="66">
        <f>VLOOKUP(C413,Pesos!$B$2:$E$531,4,FALSE)</f>
        <v>0</v>
      </c>
    </row>
    <row r="414" spans="1:8" s="66" customFormat="1" ht="17.25" hidden="1" x14ac:dyDescent="0.3">
      <c r="A414" s="67">
        <v>3216</v>
      </c>
      <c r="B414" s="67">
        <f>SUMIF(Pedido!$C$49:$C$1024,Lista!C414,Pedido!$D$49:$D$1024)</f>
        <v>0</v>
      </c>
      <c r="C414" s="68" t="s">
        <v>536</v>
      </c>
      <c r="D414" s="69" t="s">
        <v>5</v>
      </c>
      <c r="E414" s="70">
        <f>SUMIF(Pedido!$C$49:$C$1024,Lista!C414,Pedido!$G$49:$G$1024)</f>
        <v>55</v>
      </c>
      <c r="F414" s="70">
        <f t="shared" si="6"/>
        <v>0</v>
      </c>
      <c r="H414" s="66">
        <f>VLOOKUP(C414,Pesos!$B$2:$E$531,4,FALSE)</f>
        <v>0</v>
      </c>
    </row>
    <row r="415" spans="1:8" s="66" customFormat="1" ht="17.25" hidden="1" x14ac:dyDescent="0.3">
      <c r="A415" s="67">
        <v>3223</v>
      </c>
      <c r="B415" s="67">
        <f>SUMIF(Pedido!$C$49:$C$1024,Lista!C415,Pedido!$D$49:$D$1024)</f>
        <v>0</v>
      </c>
      <c r="C415" s="68" t="s">
        <v>537</v>
      </c>
      <c r="D415" s="69" t="s">
        <v>5</v>
      </c>
      <c r="E415" s="70">
        <f>SUMIF(Pedido!$C$49:$C$1024,Lista!C415,Pedido!$G$49:$G$1024)</f>
        <v>37</v>
      </c>
      <c r="F415" s="70">
        <f t="shared" si="6"/>
        <v>0</v>
      </c>
      <c r="H415" s="66">
        <f>VLOOKUP(C415,Pesos!$B$2:$E$531,4,FALSE)</f>
        <v>0</v>
      </c>
    </row>
    <row r="416" spans="1:8" s="66" customFormat="1" ht="17.25" hidden="1" x14ac:dyDescent="0.3">
      <c r="A416" s="67">
        <v>710</v>
      </c>
      <c r="B416" s="67">
        <f>SUMIF(Pedido!$C$49:$C$1024,Lista!C416,Pedido!$D$49:$D$1024)</f>
        <v>0</v>
      </c>
      <c r="C416" s="68" t="s">
        <v>763</v>
      </c>
      <c r="D416" s="69" t="s">
        <v>5</v>
      </c>
      <c r="E416" s="70">
        <f>SUMIF(Pedido!$C$49:$C$1024,Lista!C416,Pedido!$G$49:$G$1024)</f>
        <v>27</v>
      </c>
      <c r="F416" s="70">
        <f t="shared" si="6"/>
        <v>0</v>
      </c>
      <c r="H416" s="66">
        <f>VLOOKUP(C416,Pesos!$B$2:$E$531,4,FALSE)</f>
        <v>0</v>
      </c>
    </row>
    <row r="417" spans="1:8" s="66" customFormat="1" ht="17.25" hidden="1" x14ac:dyDescent="0.3">
      <c r="A417" s="67">
        <v>105095</v>
      </c>
      <c r="B417" s="67">
        <f>SUMIF(Pedido!$C$49:$C$1024,Lista!C417,Pedido!$D$49:$D$1024)</f>
        <v>0</v>
      </c>
      <c r="C417" s="68" t="s">
        <v>538</v>
      </c>
      <c r="D417" s="69" t="s">
        <v>5</v>
      </c>
      <c r="E417" s="70">
        <f>SUMIF(Pedido!$C$49:$C$1024,Lista!C417,Pedido!$G$49:$G$1024)</f>
        <v>220</v>
      </c>
      <c r="F417" s="70">
        <f t="shared" si="6"/>
        <v>0</v>
      </c>
      <c r="H417" s="66">
        <f>VLOOKUP(C417,Pesos!$B$2:$E$531,4,FALSE)</f>
        <v>0</v>
      </c>
    </row>
    <row r="418" spans="1:8" s="66" customFormat="1" ht="17.25" hidden="1" x14ac:dyDescent="0.3">
      <c r="A418" s="67">
        <v>3247</v>
      </c>
      <c r="B418" s="67">
        <f>SUMIF(Pedido!$C$49:$C$1024,Lista!C418,Pedido!$D$49:$D$1024)</f>
        <v>0</v>
      </c>
      <c r="C418" s="68" t="s">
        <v>539</v>
      </c>
      <c r="D418" s="69" t="s">
        <v>5</v>
      </c>
      <c r="E418" s="70">
        <f>SUMIF(Pedido!$C$49:$C$1024,Lista!C418,Pedido!$G$49:$G$1024)</f>
        <v>42</v>
      </c>
      <c r="F418" s="70">
        <f t="shared" si="6"/>
        <v>0</v>
      </c>
      <c r="H418" s="66">
        <f>VLOOKUP(C418,Pesos!$B$2:$E$531,4,FALSE)</f>
        <v>0</v>
      </c>
    </row>
    <row r="419" spans="1:8" s="66" customFormat="1" ht="17.25" hidden="1" x14ac:dyDescent="0.3">
      <c r="A419" s="67">
        <v>3254</v>
      </c>
      <c r="B419" s="67">
        <f>SUMIF(Pedido!$C$49:$C$1024,Lista!C419,Pedido!$D$49:$D$1024)</f>
        <v>0</v>
      </c>
      <c r="C419" s="68" t="s">
        <v>621</v>
      </c>
      <c r="D419" s="69" t="s">
        <v>5</v>
      </c>
      <c r="E419" s="70">
        <f>SUMIF(Pedido!$C$49:$C$1024,Lista!C419,Pedido!$G$49:$G$1024)</f>
        <v>77</v>
      </c>
      <c r="F419" s="70">
        <f t="shared" si="6"/>
        <v>0</v>
      </c>
      <c r="H419" s="66">
        <f>VLOOKUP(C419,Pesos!$B$2:$E$531,4,FALSE)</f>
        <v>0</v>
      </c>
    </row>
    <row r="420" spans="1:8" s="66" customFormat="1" ht="17.25" hidden="1" x14ac:dyDescent="0.3">
      <c r="A420" s="67">
        <v>3261</v>
      </c>
      <c r="B420" s="67">
        <f>SUMIF(Pedido!$C$49:$C$1024,Lista!C420,Pedido!$D$49:$D$1024)</f>
        <v>0</v>
      </c>
      <c r="C420" s="68" t="s">
        <v>540</v>
      </c>
      <c r="D420" s="69" t="s">
        <v>5</v>
      </c>
      <c r="E420" s="70">
        <f>SUMIF(Pedido!$C$49:$C$1024,Lista!C420,Pedido!$G$49:$G$1024)</f>
        <v>17.5</v>
      </c>
      <c r="F420" s="70">
        <f t="shared" si="6"/>
        <v>0</v>
      </c>
      <c r="H420" s="66">
        <f>VLOOKUP(C420,Pesos!$B$2:$E$531,4,FALSE)</f>
        <v>0</v>
      </c>
    </row>
    <row r="421" spans="1:8" s="66" customFormat="1" ht="17.25" hidden="1" x14ac:dyDescent="0.3">
      <c r="A421" s="67">
        <v>3278</v>
      </c>
      <c r="B421" s="67">
        <f>SUMIF(Pedido!$C$49:$C$1024,Lista!C421,Pedido!$D$49:$D$1024)</f>
        <v>0</v>
      </c>
      <c r="C421" s="68" t="s">
        <v>541</v>
      </c>
      <c r="D421" s="69" t="s">
        <v>5</v>
      </c>
      <c r="E421" s="70">
        <f>SUMIF(Pedido!$C$49:$C$1024,Lista!C421,Pedido!$G$49:$G$1024)</f>
        <v>23</v>
      </c>
      <c r="F421" s="70">
        <f t="shared" si="6"/>
        <v>0</v>
      </c>
      <c r="H421" s="66">
        <f>VLOOKUP(C421,Pesos!$B$2:$E$531,4,FALSE)</f>
        <v>0</v>
      </c>
    </row>
    <row r="422" spans="1:8" s="66" customFormat="1" ht="17.25" hidden="1" x14ac:dyDescent="0.3">
      <c r="A422" s="67">
        <v>3285</v>
      </c>
      <c r="B422" s="67">
        <f>SUMIF(Pedido!$C$49:$C$1024,Lista!C422,Pedido!$D$49:$D$1024)</f>
        <v>0</v>
      </c>
      <c r="C422" s="68" t="s">
        <v>542</v>
      </c>
      <c r="D422" s="69" t="s">
        <v>5</v>
      </c>
      <c r="E422" s="70">
        <f>SUMIF(Pedido!$C$49:$C$1024,Lista!C422,Pedido!$G$49:$G$1024)</f>
        <v>19</v>
      </c>
      <c r="F422" s="70">
        <f t="shared" si="6"/>
        <v>0</v>
      </c>
      <c r="H422" s="66">
        <f>VLOOKUP(C422,Pesos!$B$2:$E$531,4,FALSE)</f>
        <v>0</v>
      </c>
    </row>
    <row r="423" spans="1:8" s="66" customFormat="1" ht="17.25" hidden="1" x14ac:dyDescent="0.3">
      <c r="A423" s="67">
        <v>3292</v>
      </c>
      <c r="B423" s="67">
        <f>SUMIF(Pedido!$C$49:$C$1024,Lista!C423,Pedido!$D$49:$D$1024)</f>
        <v>0</v>
      </c>
      <c r="C423" s="68" t="s">
        <v>543</v>
      </c>
      <c r="D423" s="69" t="s">
        <v>5</v>
      </c>
      <c r="E423" s="70">
        <f>SUMIF(Pedido!$C$49:$C$1024,Lista!C423,Pedido!$G$49:$G$1024)</f>
        <v>22</v>
      </c>
      <c r="F423" s="70">
        <f t="shared" si="6"/>
        <v>0</v>
      </c>
      <c r="H423" s="66">
        <f>VLOOKUP(C423,Pesos!$B$2:$E$531,4,FALSE)</f>
        <v>0</v>
      </c>
    </row>
    <row r="424" spans="1:8" s="66" customFormat="1" ht="17.25" hidden="1" x14ac:dyDescent="0.3">
      <c r="A424" s="67">
        <v>108003</v>
      </c>
      <c r="B424" s="67">
        <f>SUMIF(Pedido!$C$49:$C$1024,Lista!C424,Pedido!$D$49:$D$1024)</f>
        <v>0</v>
      </c>
      <c r="C424" s="68" t="s">
        <v>712</v>
      </c>
      <c r="D424" s="69" t="s">
        <v>5</v>
      </c>
      <c r="E424" s="70">
        <f>SUMIF(Pedido!$C$49:$C$1024,Lista!C424,Pedido!$G$49:$G$1024)</f>
        <v>78</v>
      </c>
      <c r="F424" s="70">
        <f t="shared" si="6"/>
        <v>0</v>
      </c>
      <c r="H424" s="66">
        <f>VLOOKUP(C424,Pesos!$B$2:$E$531,4,FALSE)</f>
        <v>0</v>
      </c>
    </row>
    <row r="425" spans="1:8" s="66" customFormat="1" ht="17.25" hidden="1" x14ac:dyDescent="0.3">
      <c r="A425" s="67">
        <v>106337</v>
      </c>
      <c r="B425" s="67">
        <f>SUMIF(Pedido!$C$49:$C$1024,Lista!C425,Pedido!$D$49:$D$1024)</f>
        <v>0</v>
      </c>
      <c r="C425" s="68" t="s">
        <v>544</v>
      </c>
      <c r="D425" s="69" t="s">
        <v>5</v>
      </c>
      <c r="E425" s="70">
        <f>SUMIF(Pedido!$C$49:$C$1024,Lista!C425,Pedido!$G$49:$G$1024)</f>
        <v>0</v>
      </c>
      <c r="F425" s="70">
        <f t="shared" si="6"/>
        <v>0</v>
      </c>
      <c r="H425" s="66">
        <f>VLOOKUP(C425,Pesos!$B$2:$E$531,4,FALSE)</f>
        <v>0</v>
      </c>
    </row>
    <row r="426" spans="1:8" s="66" customFormat="1" ht="17.25" hidden="1" x14ac:dyDescent="0.3">
      <c r="A426" s="67">
        <v>3308</v>
      </c>
      <c r="B426" s="67">
        <f>SUMIF(Pedido!$C$49:$C$1024,Lista!C426,Pedido!$D$49:$D$1024)</f>
        <v>0</v>
      </c>
      <c r="C426" s="68" t="s">
        <v>545</v>
      </c>
      <c r="D426" s="69" t="s">
        <v>5</v>
      </c>
      <c r="E426" s="70">
        <f>SUMIF(Pedido!$C$49:$C$1024,Lista!C426,Pedido!$G$49:$G$1024)</f>
        <v>20</v>
      </c>
      <c r="F426" s="70">
        <f t="shared" si="6"/>
        <v>0</v>
      </c>
      <c r="H426" s="66">
        <f>VLOOKUP(C426,Pesos!$B$2:$E$531,4,FALSE)</f>
        <v>0</v>
      </c>
    </row>
    <row r="427" spans="1:8" s="66" customFormat="1" ht="17.25" hidden="1" x14ac:dyDescent="0.3">
      <c r="A427" s="67">
        <v>105156</v>
      </c>
      <c r="B427" s="67">
        <f>SUMIF(Pedido!$C$49:$C$1024,Lista!C427,Pedido!$D$49:$D$1024)</f>
        <v>0</v>
      </c>
      <c r="C427" s="68" t="s">
        <v>546</v>
      </c>
      <c r="D427" s="69" t="s">
        <v>5</v>
      </c>
      <c r="E427" s="70">
        <f>SUMIF(Pedido!$C$49:$C$1024,Lista!C427,Pedido!$G$49:$G$1024)</f>
        <v>30</v>
      </c>
      <c r="F427" s="70">
        <f t="shared" si="6"/>
        <v>0</v>
      </c>
      <c r="H427" s="66">
        <f>VLOOKUP(C427,Pesos!$B$2:$E$531,4,FALSE)</f>
        <v>0</v>
      </c>
    </row>
    <row r="428" spans="1:8" s="66" customFormat="1" ht="17.25" hidden="1" x14ac:dyDescent="0.3">
      <c r="A428" s="67">
        <v>104883</v>
      </c>
      <c r="B428" s="67">
        <f>SUMIF(Pedido!$C$49:$C$1024,Lista!C428,Pedido!$D$49:$D$1024)</f>
        <v>0</v>
      </c>
      <c r="C428" s="68" t="s">
        <v>547</v>
      </c>
      <c r="D428" s="69" t="s">
        <v>5</v>
      </c>
      <c r="E428" s="70">
        <f>SUMIF(Pedido!$C$49:$C$1024,Lista!C428,Pedido!$G$49:$G$1024)</f>
        <v>26</v>
      </c>
      <c r="F428" s="70">
        <f t="shared" si="6"/>
        <v>0</v>
      </c>
      <c r="H428" s="66">
        <f>VLOOKUP(C428,Pesos!$B$2:$E$531,4,FALSE)</f>
        <v>0</v>
      </c>
    </row>
    <row r="429" spans="1:8" s="66" customFormat="1" ht="17.25" hidden="1" x14ac:dyDescent="0.3">
      <c r="A429" s="67">
        <v>104906</v>
      </c>
      <c r="B429" s="67">
        <f>SUMIF(Pedido!$C$49:$C$1024,Lista!C429,Pedido!$D$49:$D$1024)</f>
        <v>0</v>
      </c>
      <c r="C429" s="68" t="s">
        <v>784</v>
      </c>
      <c r="D429" s="69" t="s">
        <v>5</v>
      </c>
      <c r="E429" s="70">
        <f>SUMIF(Pedido!$C$49:$C$1024,Lista!C429,Pedido!$G$49:$G$1024)</f>
        <v>18.5</v>
      </c>
      <c r="F429" s="70">
        <f t="shared" si="6"/>
        <v>0</v>
      </c>
      <c r="H429" s="66">
        <f>VLOOKUP(C429,Pesos!$B$2:$E$531,4,FALSE)</f>
        <v>0</v>
      </c>
    </row>
    <row r="430" spans="1:8" s="66" customFormat="1" ht="17.25" hidden="1" x14ac:dyDescent="0.3">
      <c r="A430" s="67">
        <v>3315</v>
      </c>
      <c r="B430" s="67">
        <f>SUMIF(Pedido!$C$49:$C$1024,Lista!C430,Pedido!$D$49:$D$1024)</f>
        <v>0</v>
      </c>
      <c r="C430" s="68" t="s">
        <v>548</v>
      </c>
      <c r="D430" s="69" t="s">
        <v>5</v>
      </c>
      <c r="E430" s="70">
        <f>SUMIF(Pedido!$C$49:$C$1024,Lista!C430,Pedido!$G$49:$G$1024)</f>
        <v>15</v>
      </c>
      <c r="F430" s="70">
        <f t="shared" si="6"/>
        <v>0</v>
      </c>
      <c r="H430" s="66">
        <f>VLOOKUP(C430,Pesos!$B$2:$E$531,4,FALSE)</f>
        <v>0</v>
      </c>
    </row>
    <row r="431" spans="1:8" s="66" customFormat="1" ht="17.25" hidden="1" x14ac:dyDescent="0.3">
      <c r="A431" s="67">
        <v>109239</v>
      </c>
      <c r="B431" s="67">
        <f>SUMIF(Pedido!$C$49:$C$1024,Lista!C431,Pedido!$D$49:$D$1024)</f>
        <v>0</v>
      </c>
      <c r="C431" s="68" t="s">
        <v>733</v>
      </c>
      <c r="D431" s="69" t="s">
        <v>5</v>
      </c>
      <c r="E431" s="70">
        <f>SUMIF(Pedido!$C$49:$C$1024,Lista!C431,Pedido!$G$49:$G$1024)</f>
        <v>29</v>
      </c>
      <c r="F431" s="70">
        <f t="shared" si="6"/>
        <v>0</v>
      </c>
      <c r="H431" s="66">
        <f>VLOOKUP(C431,Pesos!$B$2:$E$531,4,FALSE)</f>
        <v>0</v>
      </c>
    </row>
    <row r="432" spans="1:8" s="66" customFormat="1" ht="17.25" hidden="1" x14ac:dyDescent="0.3">
      <c r="A432" s="67">
        <v>3322</v>
      </c>
      <c r="B432" s="67">
        <f>SUMIF(Pedido!$C$49:$C$1024,Lista!C432,Pedido!$D$49:$D$1024)</f>
        <v>0</v>
      </c>
      <c r="C432" s="68" t="s">
        <v>549</v>
      </c>
      <c r="D432" s="69" t="s">
        <v>5</v>
      </c>
      <c r="E432" s="70">
        <f>SUMIF(Pedido!$C$49:$C$1024,Lista!C432,Pedido!$G$49:$G$1024)</f>
        <v>39.4</v>
      </c>
      <c r="F432" s="70">
        <f t="shared" si="6"/>
        <v>0</v>
      </c>
      <c r="H432" s="66">
        <f>VLOOKUP(C432,Pesos!$B$2:$E$531,4,FALSE)</f>
        <v>0</v>
      </c>
    </row>
    <row r="433" spans="1:8" s="66" customFormat="1" ht="17.25" hidden="1" x14ac:dyDescent="0.3">
      <c r="A433" s="67">
        <v>8198</v>
      </c>
      <c r="B433" s="67">
        <f>SUMIF(Pedido!$C$49:$C$1024,Lista!C433,Pedido!$D$49:$D$1024)</f>
        <v>0</v>
      </c>
      <c r="C433" s="68" t="s">
        <v>550</v>
      </c>
      <c r="D433" s="69" t="s">
        <v>5</v>
      </c>
      <c r="E433" s="70">
        <f>SUMIF(Pedido!$C$49:$C$1024,Lista!C433,Pedido!$G$49:$G$1024)</f>
        <v>140</v>
      </c>
      <c r="F433" s="70">
        <f t="shared" si="6"/>
        <v>0</v>
      </c>
      <c r="H433" s="66">
        <f>VLOOKUP(C433,Pesos!$B$2:$E$531,4,FALSE)</f>
        <v>0</v>
      </c>
    </row>
    <row r="434" spans="1:8" s="66" customFormat="1" ht="17.25" hidden="1" x14ac:dyDescent="0.3">
      <c r="A434" s="67">
        <v>3339</v>
      </c>
      <c r="B434" s="67">
        <f>SUMIF(Pedido!$C$49:$C$1024,Lista!C434,Pedido!$D$49:$D$1024)</f>
        <v>0</v>
      </c>
      <c r="C434" s="68" t="s">
        <v>551</v>
      </c>
      <c r="D434" s="69" t="s">
        <v>5</v>
      </c>
      <c r="E434" s="70">
        <f>SUMIF(Pedido!$C$49:$C$1024,Lista!C434,Pedido!$G$49:$G$1024)</f>
        <v>48</v>
      </c>
      <c r="F434" s="70">
        <f t="shared" si="6"/>
        <v>0</v>
      </c>
      <c r="H434" s="66">
        <f>VLOOKUP(C434,Pesos!$B$2:$E$531,4,FALSE)</f>
        <v>0</v>
      </c>
    </row>
    <row r="435" spans="1:8" s="66" customFormat="1" ht="17.25" hidden="1" x14ac:dyDescent="0.3">
      <c r="A435" s="67">
        <v>3346</v>
      </c>
      <c r="B435" s="67">
        <f>SUMIF(Pedido!$C$49:$C$1024,Lista!C435,Pedido!$D$49:$D$1024)</f>
        <v>0</v>
      </c>
      <c r="C435" s="68" t="s">
        <v>552</v>
      </c>
      <c r="D435" s="69" t="s">
        <v>5</v>
      </c>
      <c r="E435" s="70">
        <f>SUMIF(Pedido!$C$49:$C$1024,Lista!C435,Pedido!$G$49:$G$1024)</f>
        <v>72</v>
      </c>
      <c r="F435" s="70">
        <f t="shared" si="6"/>
        <v>0</v>
      </c>
      <c r="H435" s="66">
        <f>VLOOKUP(C435,Pesos!$B$2:$E$531,4,FALSE)</f>
        <v>0</v>
      </c>
    </row>
    <row r="436" spans="1:8" s="66" customFormat="1" ht="17.25" hidden="1" x14ac:dyDescent="0.3">
      <c r="A436" s="67">
        <v>106849</v>
      </c>
      <c r="B436" s="67">
        <f>SUMIF(Pedido!$C$49:$C$1024,Lista!C436,Pedido!$D$49:$D$1024)</f>
        <v>0</v>
      </c>
      <c r="C436" s="68" t="s">
        <v>624</v>
      </c>
      <c r="D436" s="69" t="s">
        <v>5</v>
      </c>
      <c r="E436" s="70">
        <f>SUMIF(Pedido!$C$49:$C$1024,Lista!C436,Pedido!$G$49:$G$1024)</f>
        <v>22</v>
      </c>
      <c r="F436" s="70">
        <f t="shared" si="6"/>
        <v>0</v>
      </c>
      <c r="H436" s="66">
        <f>VLOOKUP(C436,Pesos!$B$2:$E$531,4,FALSE)</f>
        <v>0</v>
      </c>
    </row>
    <row r="437" spans="1:8" s="66" customFormat="1" ht="17.25" hidden="1" x14ac:dyDescent="0.3">
      <c r="A437" s="67">
        <v>3353</v>
      </c>
      <c r="B437" s="67">
        <f>SUMIF(Pedido!$C$49:$C$1024,Lista!C437,Pedido!$D$49:$D$1024)</f>
        <v>0</v>
      </c>
      <c r="C437" s="68" t="s">
        <v>553</v>
      </c>
      <c r="D437" s="69" t="s">
        <v>5</v>
      </c>
      <c r="E437" s="70">
        <f>SUMIF(Pedido!$C$49:$C$1024,Lista!C437,Pedido!$G$49:$G$1024)</f>
        <v>16</v>
      </c>
      <c r="F437" s="70">
        <f t="shared" si="6"/>
        <v>0</v>
      </c>
      <c r="H437" s="66">
        <f>VLOOKUP(C437,Pesos!$B$2:$E$531,4,FALSE)</f>
        <v>0</v>
      </c>
    </row>
    <row r="438" spans="1:8" s="66" customFormat="1" ht="17.25" hidden="1" x14ac:dyDescent="0.3">
      <c r="A438" s="67">
        <v>3360</v>
      </c>
      <c r="B438" s="67">
        <f>SUMIF(Pedido!$C$49:$C$1024,Lista!C438,Pedido!$D$49:$D$1024)</f>
        <v>0</v>
      </c>
      <c r="C438" s="68" t="s">
        <v>554</v>
      </c>
      <c r="D438" s="69" t="s">
        <v>5</v>
      </c>
      <c r="E438" s="70">
        <f>SUMIF(Pedido!$C$49:$C$1024,Lista!C438,Pedido!$G$49:$G$1024)</f>
        <v>15</v>
      </c>
      <c r="F438" s="70">
        <f t="shared" si="6"/>
        <v>0</v>
      </c>
      <c r="H438" s="66">
        <f>VLOOKUP(C438,Pesos!$B$2:$E$531,4,FALSE)</f>
        <v>0</v>
      </c>
    </row>
    <row r="439" spans="1:8" s="66" customFormat="1" ht="17.25" hidden="1" x14ac:dyDescent="0.3">
      <c r="A439" s="67">
        <v>2011</v>
      </c>
      <c r="B439" s="67">
        <f>SUMIF(Pedido!$C$49:$C$1024,Lista!C439,Pedido!$D$49:$D$1024)</f>
        <v>0</v>
      </c>
      <c r="C439" s="68" t="s">
        <v>555</v>
      </c>
      <c r="D439" s="69" t="s">
        <v>5</v>
      </c>
      <c r="E439" s="70">
        <f>SUMIF(Pedido!$C$49:$C$1024,Lista!C439,Pedido!$G$49:$G$1024)</f>
        <v>14.5</v>
      </c>
      <c r="F439" s="70">
        <f t="shared" si="6"/>
        <v>0</v>
      </c>
      <c r="H439" s="66">
        <f>VLOOKUP(C439,Pesos!$B$2:$E$531,4,FALSE)</f>
        <v>0</v>
      </c>
    </row>
    <row r="440" spans="1:8" s="66" customFormat="1" ht="17.25" hidden="1" x14ac:dyDescent="0.3">
      <c r="A440" s="67">
        <v>3384</v>
      </c>
      <c r="B440" s="67">
        <f>SUMIF(Pedido!$C$49:$C$1024,Lista!C440,Pedido!$D$49:$D$1024)</f>
        <v>0</v>
      </c>
      <c r="C440" s="68" t="s">
        <v>556</v>
      </c>
      <c r="D440" s="69" t="s">
        <v>5</v>
      </c>
      <c r="E440" s="70">
        <f>SUMIF(Pedido!$C$49:$C$1024,Lista!C440,Pedido!$G$49:$G$1024)</f>
        <v>25</v>
      </c>
      <c r="F440" s="70">
        <f t="shared" si="6"/>
        <v>0</v>
      </c>
      <c r="H440" s="66">
        <f>VLOOKUP(C440,Pesos!$B$2:$E$531,4,FALSE)</f>
        <v>0</v>
      </c>
    </row>
    <row r="441" spans="1:8" s="66" customFormat="1" ht="17.25" hidden="1" x14ac:dyDescent="0.3">
      <c r="A441" s="67">
        <v>3391</v>
      </c>
      <c r="B441" s="67">
        <f>SUMIF(Pedido!$C$49:$C$1024,Lista!C441,Pedido!$D$49:$D$1024)</f>
        <v>0</v>
      </c>
      <c r="C441" s="68" t="s">
        <v>557</v>
      </c>
      <c r="D441" s="69" t="s">
        <v>5</v>
      </c>
      <c r="E441" s="70">
        <f>SUMIF(Pedido!$C$49:$C$1024,Lista!C441,Pedido!$G$49:$G$1024)</f>
        <v>15</v>
      </c>
      <c r="F441" s="70">
        <f t="shared" si="6"/>
        <v>0</v>
      </c>
      <c r="H441" s="66">
        <f>VLOOKUP(C441,Pesos!$B$2:$E$531,4,FALSE)</f>
        <v>0</v>
      </c>
    </row>
    <row r="442" spans="1:8" s="66" customFormat="1" ht="17.25" hidden="1" x14ac:dyDescent="0.3">
      <c r="A442" s="67">
        <v>3407</v>
      </c>
      <c r="B442" s="67">
        <f>SUMIF(Pedido!$C$49:$C$1024,Lista!C442,Pedido!$D$49:$D$1024)</f>
        <v>0</v>
      </c>
      <c r="C442" s="68" t="s">
        <v>558</v>
      </c>
      <c r="D442" s="69" t="s">
        <v>5</v>
      </c>
      <c r="E442" s="70">
        <f>SUMIF(Pedido!$C$49:$C$1024,Lista!C442,Pedido!$G$49:$G$1024)</f>
        <v>27</v>
      </c>
      <c r="F442" s="70">
        <f t="shared" si="6"/>
        <v>0</v>
      </c>
      <c r="H442" s="66">
        <f>VLOOKUP(C442,Pesos!$B$2:$E$531,4,FALSE)</f>
        <v>0</v>
      </c>
    </row>
    <row r="443" spans="1:8" s="66" customFormat="1" ht="17.25" hidden="1" x14ac:dyDescent="0.3">
      <c r="A443" s="67">
        <v>3414</v>
      </c>
      <c r="B443" s="67">
        <f>SUMIF(Pedido!$C$49:$C$1024,Lista!C443,Pedido!$D$49:$D$1024)</f>
        <v>0</v>
      </c>
      <c r="C443" s="68" t="s">
        <v>559</v>
      </c>
      <c r="D443" s="69" t="s">
        <v>5</v>
      </c>
      <c r="E443" s="70">
        <f>SUMIF(Pedido!$C$49:$C$1024,Lista!C443,Pedido!$G$49:$G$1024)</f>
        <v>14.5</v>
      </c>
      <c r="F443" s="70">
        <f t="shared" si="6"/>
        <v>0</v>
      </c>
      <c r="H443" s="66">
        <f>VLOOKUP(C443,Pesos!$B$2:$E$531,4,FALSE)</f>
        <v>0</v>
      </c>
    </row>
    <row r="444" spans="1:8" s="66" customFormat="1" ht="17.25" hidden="1" x14ac:dyDescent="0.3">
      <c r="A444" s="67">
        <v>3421</v>
      </c>
      <c r="B444" s="67">
        <f>SUMIF(Pedido!$C$49:$C$1024,Lista!C444,Pedido!$D$49:$D$1024)</f>
        <v>0</v>
      </c>
      <c r="C444" s="68" t="s">
        <v>633</v>
      </c>
      <c r="D444" s="69" t="s">
        <v>5</v>
      </c>
      <c r="E444" s="70">
        <f>SUMIF(Pedido!$C$49:$C$1024,Lista!C444,Pedido!$G$49:$G$1024)</f>
        <v>58</v>
      </c>
      <c r="F444" s="70">
        <f t="shared" si="6"/>
        <v>0</v>
      </c>
      <c r="H444" s="66">
        <f>VLOOKUP(C444,Pesos!$B$2:$E$531,4,FALSE)</f>
        <v>0</v>
      </c>
    </row>
    <row r="445" spans="1:8" s="66" customFormat="1" ht="17.25" hidden="1" x14ac:dyDescent="0.3">
      <c r="A445" s="67">
        <v>3438</v>
      </c>
      <c r="B445" s="67">
        <f>SUMIF(Pedido!$C$49:$C$1024,Lista!C445,Pedido!$D$49:$D$1024)</f>
        <v>0</v>
      </c>
      <c r="C445" s="68" t="s">
        <v>560</v>
      </c>
      <c r="D445" s="69" t="s">
        <v>5</v>
      </c>
      <c r="E445" s="70">
        <f>SUMIF(Pedido!$C$49:$C$1024,Lista!C445,Pedido!$G$49:$G$1024)</f>
        <v>27.3</v>
      </c>
      <c r="F445" s="70">
        <f t="shared" si="6"/>
        <v>0</v>
      </c>
      <c r="H445" s="66">
        <f>VLOOKUP(C445,Pesos!$B$2:$E$531,4,FALSE)</f>
        <v>0</v>
      </c>
    </row>
    <row r="446" spans="1:8" s="66" customFormat="1" ht="17.25" hidden="1" x14ac:dyDescent="0.3">
      <c r="A446" s="67">
        <v>3452</v>
      </c>
      <c r="B446" s="67">
        <f>SUMIF(Pedido!$C$49:$C$1024,Lista!C446,Pedido!$D$49:$D$1024)</f>
        <v>0</v>
      </c>
      <c r="C446" s="68" t="s">
        <v>561</v>
      </c>
      <c r="D446" s="69" t="s">
        <v>5</v>
      </c>
      <c r="E446" s="70">
        <f>SUMIF(Pedido!$C$49:$C$1024,Lista!C446,Pedido!$G$49:$G$1024)</f>
        <v>19</v>
      </c>
      <c r="F446" s="70">
        <f t="shared" si="6"/>
        <v>0</v>
      </c>
      <c r="H446" s="66">
        <f>VLOOKUP(C446,Pesos!$B$2:$E$531,4,FALSE)</f>
        <v>0</v>
      </c>
    </row>
    <row r="447" spans="1:8" s="66" customFormat="1" ht="17.25" hidden="1" x14ac:dyDescent="0.3">
      <c r="A447" s="67">
        <v>104715</v>
      </c>
      <c r="B447" s="67">
        <f>SUMIF(Pedido!$C$49:$C$1024,Lista!C447,Pedido!$D$49:$D$1024)</f>
        <v>0</v>
      </c>
      <c r="C447" s="68" t="s">
        <v>562</v>
      </c>
      <c r="D447" s="69" t="s">
        <v>5</v>
      </c>
      <c r="E447" s="70">
        <f>SUMIF(Pedido!$C$49:$C$1024,Lista!C447,Pedido!$G$49:$G$1024)</f>
        <v>82</v>
      </c>
      <c r="F447" s="70">
        <f t="shared" si="6"/>
        <v>0</v>
      </c>
      <c r="H447" s="66">
        <f>VLOOKUP(C447,Pesos!$B$2:$E$531,4,FALSE)</f>
        <v>0</v>
      </c>
    </row>
    <row r="448" spans="1:8" s="66" customFormat="1" ht="17.25" hidden="1" x14ac:dyDescent="0.3">
      <c r="A448" s="67">
        <v>107334</v>
      </c>
      <c r="B448" s="67">
        <f>SUMIF(Pedido!$C$49:$C$1024,Lista!C448,Pedido!$D$49:$D$1024)</f>
        <v>0</v>
      </c>
      <c r="C448" s="68" t="s">
        <v>630</v>
      </c>
      <c r="D448" s="69" t="s">
        <v>5</v>
      </c>
      <c r="E448" s="70">
        <f>SUMIF(Pedido!$C$49:$C$1024,Lista!C448,Pedido!$G$49:$G$1024)</f>
        <v>22</v>
      </c>
      <c r="F448" s="70">
        <f t="shared" si="6"/>
        <v>0</v>
      </c>
      <c r="H448" s="66">
        <f>VLOOKUP(C448,Pesos!$B$2:$E$531,4,FALSE)</f>
        <v>0</v>
      </c>
    </row>
    <row r="449" spans="1:8" s="66" customFormat="1" ht="17.25" hidden="1" x14ac:dyDescent="0.3">
      <c r="A449" s="67">
        <v>108133</v>
      </c>
      <c r="B449" s="67">
        <f>SUMIF(Pedido!$C$49:$C$1024,Lista!C449,Pedido!$D$49:$D$1024)</f>
        <v>0</v>
      </c>
      <c r="C449" s="68" t="s">
        <v>715</v>
      </c>
      <c r="D449" s="69" t="s">
        <v>5</v>
      </c>
      <c r="E449" s="70">
        <f>SUMIF(Pedido!$C$49:$C$1024,Lista!C449,Pedido!$G$49:$G$1024)</f>
        <v>39.4</v>
      </c>
      <c r="F449" s="70">
        <f t="shared" si="6"/>
        <v>0</v>
      </c>
      <c r="H449" s="66">
        <f>VLOOKUP(C449,Pesos!$B$2:$E$531,4,FALSE)</f>
        <v>0</v>
      </c>
    </row>
    <row r="450" spans="1:8" s="66" customFormat="1" ht="17.25" hidden="1" x14ac:dyDescent="0.3">
      <c r="A450" s="67">
        <v>3469</v>
      </c>
      <c r="B450" s="67">
        <f>SUMIF(Pedido!$C$49:$C$1024,Lista!C450,Pedido!$D$49:$D$1024)</f>
        <v>0</v>
      </c>
      <c r="C450" s="68" t="s">
        <v>563</v>
      </c>
      <c r="D450" s="69" t="s">
        <v>5</v>
      </c>
      <c r="E450" s="70">
        <f>SUMIF(Pedido!$C$49:$C$1024,Lista!C450,Pedido!$G$49:$G$1024)</f>
        <v>38</v>
      </c>
      <c r="F450" s="70">
        <f t="shared" si="6"/>
        <v>0</v>
      </c>
      <c r="H450" s="66">
        <f>VLOOKUP(C450,Pesos!$B$2:$E$531,4,FALSE)</f>
        <v>0</v>
      </c>
    </row>
    <row r="451" spans="1:8" s="66" customFormat="1" ht="17.25" hidden="1" x14ac:dyDescent="0.3">
      <c r="A451" s="67">
        <v>11358</v>
      </c>
      <c r="B451" s="67">
        <f>SUMIF(Pedido!$C$49:$C$1024,Lista!C451,Pedido!$D$49:$D$1024)</f>
        <v>0</v>
      </c>
      <c r="C451" s="68" t="s">
        <v>1054</v>
      </c>
      <c r="D451" s="69" t="s">
        <v>5</v>
      </c>
      <c r="E451" s="70">
        <f>SUMIF(Pedido!$C$49:$C$1024,Lista!C451,Pedido!$G$49:$G$1024)</f>
        <v>22</v>
      </c>
      <c r="F451" s="70">
        <f t="shared" si="6"/>
        <v>0</v>
      </c>
      <c r="H451" s="66">
        <f>VLOOKUP(C451,Pesos!$B$2:$E$531,4,FALSE)</f>
        <v>0</v>
      </c>
    </row>
    <row r="452" spans="1:8" s="66" customFormat="1" ht="17.25" hidden="1" x14ac:dyDescent="0.3">
      <c r="A452" s="67">
        <v>104920</v>
      </c>
      <c r="B452" s="67">
        <f>SUMIF(Pedido!$C$49:$C$1024,Lista!C452,Pedido!$D$49:$D$1024)</f>
        <v>0</v>
      </c>
      <c r="C452" s="68" t="s">
        <v>564</v>
      </c>
      <c r="D452" s="69" t="s">
        <v>5</v>
      </c>
      <c r="E452" s="70">
        <f>SUMIF(Pedido!$C$49:$C$1024,Lista!C452,Pedido!$G$49:$G$1024)</f>
        <v>22</v>
      </c>
      <c r="F452" s="70">
        <f t="shared" si="6"/>
        <v>0</v>
      </c>
      <c r="H452" s="66">
        <f>VLOOKUP(C452,Pesos!$B$2:$E$531,4,FALSE)</f>
        <v>0</v>
      </c>
    </row>
    <row r="453" spans="1:8" s="66" customFormat="1" ht="17.25" hidden="1" x14ac:dyDescent="0.3">
      <c r="A453" s="67">
        <v>104944</v>
      </c>
      <c r="B453" s="67">
        <f>SUMIF(Pedido!$C$49:$C$1024,Lista!C453,Pedido!$D$49:$D$1024)</f>
        <v>0</v>
      </c>
      <c r="C453" s="68" t="s">
        <v>565</v>
      </c>
      <c r="D453" s="69" t="s">
        <v>5</v>
      </c>
      <c r="E453" s="70">
        <f>SUMIF(Pedido!$C$49:$C$1024,Lista!C453,Pedido!$G$49:$G$1024)</f>
        <v>22</v>
      </c>
      <c r="F453" s="70">
        <f t="shared" si="6"/>
        <v>0</v>
      </c>
      <c r="H453" s="66">
        <f>VLOOKUP(C453,Pesos!$B$2:$E$531,4,FALSE)</f>
        <v>0</v>
      </c>
    </row>
    <row r="454" spans="1:8" s="66" customFormat="1" ht="17.25" hidden="1" x14ac:dyDescent="0.3">
      <c r="A454" s="67">
        <v>109277</v>
      </c>
      <c r="B454" s="67">
        <f>SUMIF(Pedido!$C$49:$C$1024,Lista!C454,Pedido!$D$49:$D$1024)</f>
        <v>0</v>
      </c>
      <c r="C454" s="68" t="s">
        <v>739</v>
      </c>
      <c r="D454" s="69" t="s">
        <v>5</v>
      </c>
      <c r="E454" s="70">
        <f>SUMIF(Pedido!$C$49:$C$1024,Lista!C454,Pedido!$G$49:$G$1024)</f>
        <v>19</v>
      </c>
      <c r="F454" s="70">
        <f t="shared" si="6"/>
        <v>0</v>
      </c>
      <c r="H454" s="66">
        <f>VLOOKUP(C454,Pesos!$B$2:$E$531,4,FALSE)</f>
        <v>0</v>
      </c>
    </row>
    <row r="455" spans="1:8" s="66" customFormat="1" ht="17.25" hidden="1" x14ac:dyDescent="0.3">
      <c r="A455" s="67">
        <v>3476</v>
      </c>
      <c r="B455" s="67">
        <f>SUMIF(Pedido!$C$49:$C$1024,Lista!C455,Pedido!$D$49:$D$1024)</f>
        <v>0</v>
      </c>
      <c r="C455" s="68" t="s">
        <v>566</v>
      </c>
      <c r="D455" s="69" t="s">
        <v>5</v>
      </c>
      <c r="E455" s="70">
        <f>SUMIF(Pedido!$C$49:$C$1024,Lista!C455,Pedido!$G$49:$G$1024)</f>
        <v>25</v>
      </c>
      <c r="F455" s="70">
        <f t="shared" si="6"/>
        <v>0</v>
      </c>
      <c r="H455" s="66">
        <f>VLOOKUP(C455,Pesos!$B$2:$E$531,4,FALSE)</f>
        <v>0</v>
      </c>
    </row>
    <row r="456" spans="1:8" s="66" customFormat="1" ht="17.25" hidden="1" x14ac:dyDescent="0.3">
      <c r="A456" s="67">
        <v>3483</v>
      </c>
      <c r="B456" s="67">
        <f>SUMIF(Pedido!$C$49:$C$1024,Lista!C456,Pedido!$D$49:$D$1024)</f>
        <v>0</v>
      </c>
      <c r="C456" s="68" t="s">
        <v>567</v>
      </c>
      <c r="D456" s="69" t="s">
        <v>5</v>
      </c>
      <c r="E456" s="70">
        <f>SUMIF(Pedido!$C$49:$C$1024,Lista!C456,Pedido!$G$49:$G$1024)</f>
        <v>19</v>
      </c>
      <c r="F456" s="70">
        <f t="shared" si="6"/>
        <v>0</v>
      </c>
      <c r="H456" s="66">
        <f>VLOOKUP(C456,Pesos!$B$2:$E$531,4,FALSE)</f>
        <v>0</v>
      </c>
    </row>
    <row r="457" spans="1:8" s="66" customFormat="1" ht="17.25" hidden="1" x14ac:dyDescent="0.3">
      <c r="A457" s="67">
        <v>105408</v>
      </c>
      <c r="B457" s="67">
        <f>SUMIF(Pedido!$C$49:$C$1024,Lista!C457,Pedido!$D$49:$D$1024)</f>
        <v>0</v>
      </c>
      <c r="C457" s="68" t="s">
        <v>568</v>
      </c>
      <c r="D457" s="69" t="s">
        <v>5</v>
      </c>
      <c r="E457" s="70">
        <f>SUMIF(Pedido!$C$49:$C$1024,Lista!C457,Pedido!$G$49:$G$1024)</f>
        <v>20.75</v>
      </c>
      <c r="F457" s="70">
        <f t="shared" si="6"/>
        <v>0</v>
      </c>
      <c r="H457" s="66">
        <f>VLOOKUP(C457,Pesos!$B$2:$E$531,4,FALSE)</f>
        <v>0</v>
      </c>
    </row>
    <row r="458" spans="1:8" s="66" customFormat="1" ht="17.25" hidden="1" x14ac:dyDescent="0.3">
      <c r="A458" s="67">
        <v>3490</v>
      </c>
      <c r="B458" s="67">
        <f>SUMIF(Pedido!$C$49:$C$1024,Lista!C458,Pedido!$D$49:$D$1024)</f>
        <v>0</v>
      </c>
      <c r="C458" s="68" t="s">
        <v>569</v>
      </c>
      <c r="D458" s="69" t="s">
        <v>5</v>
      </c>
      <c r="E458" s="70">
        <f>SUMIF(Pedido!$C$49:$C$1024,Lista!C458,Pedido!$G$49:$G$1024)</f>
        <v>38.5</v>
      </c>
      <c r="F458" s="70">
        <f t="shared" si="6"/>
        <v>0</v>
      </c>
      <c r="H458" s="66">
        <f>VLOOKUP(C458,Pesos!$B$2:$E$531,4,FALSE)</f>
        <v>0</v>
      </c>
    </row>
    <row r="459" spans="1:8" s="66" customFormat="1" ht="17.25" hidden="1" x14ac:dyDescent="0.3">
      <c r="A459" s="67">
        <v>3513</v>
      </c>
      <c r="B459" s="67">
        <f>SUMIF(Pedido!$C$49:$C$1024,Lista!C459,Pedido!$D$49:$D$1024)</f>
        <v>0</v>
      </c>
      <c r="C459" s="68" t="s">
        <v>570</v>
      </c>
      <c r="D459" s="69" t="s">
        <v>5</v>
      </c>
      <c r="E459" s="70">
        <f>SUMIF(Pedido!$C$49:$C$1024,Lista!C459,Pedido!$G$49:$G$1024)</f>
        <v>20.399999999999999</v>
      </c>
      <c r="F459" s="70">
        <f t="shared" si="6"/>
        <v>0</v>
      </c>
      <c r="H459" s="66">
        <f>VLOOKUP(C459,Pesos!$B$2:$E$531,4,FALSE)</f>
        <v>0</v>
      </c>
    </row>
    <row r="460" spans="1:8" s="66" customFormat="1" ht="17.25" hidden="1" x14ac:dyDescent="0.3">
      <c r="A460" s="67">
        <v>3506</v>
      </c>
      <c r="B460" s="67">
        <f>SUMIF(Pedido!$C$49:$C$1024,Lista!C460,Pedido!$D$49:$D$1024)</f>
        <v>0</v>
      </c>
      <c r="C460" s="68" t="s">
        <v>571</v>
      </c>
      <c r="D460" s="69" t="s">
        <v>5</v>
      </c>
      <c r="E460" s="70">
        <f>SUMIF(Pedido!$C$49:$C$1024,Lista!C460,Pedido!$G$49:$G$1024)</f>
        <v>20</v>
      </c>
      <c r="F460" s="70">
        <f t="shared" si="6"/>
        <v>0</v>
      </c>
      <c r="H460" s="66">
        <f>VLOOKUP(C460,Pesos!$B$2:$E$531,4,FALSE)</f>
        <v>0</v>
      </c>
    </row>
    <row r="461" spans="1:8" s="66" customFormat="1" ht="17.25" hidden="1" x14ac:dyDescent="0.3">
      <c r="A461" s="67">
        <v>3520</v>
      </c>
      <c r="B461" s="67">
        <f>SUMIF(Pedido!$C$49:$C$1024,Lista!C461,Pedido!$D$49:$D$1024)</f>
        <v>0</v>
      </c>
      <c r="C461" s="68" t="s">
        <v>572</v>
      </c>
      <c r="D461" s="69" t="s">
        <v>5</v>
      </c>
      <c r="E461" s="70">
        <f>SUMIF(Pedido!$C$49:$C$1024,Lista!C461,Pedido!$G$49:$G$1024)</f>
        <v>21</v>
      </c>
      <c r="F461" s="70">
        <f t="shared" si="6"/>
        <v>0</v>
      </c>
      <c r="H461" s="66">
        <f>VLOOKUP(C461,Pesos!$B$2:$E$531,4,FALSE)</f>
        <v>0</v>
      </c>
    </row>
    <row r="462" spans="1:8" s="66" customFormat="1" ht="17.25" hidden="1" x14ac:dyDescent="0.3">
      <c r="A462" s="67">
        <v>104982</v>
      </c>
      <c r="B462" s="67">
        <f>SUMIF(Pedido!$C$49:$C$1024,Lista!C462,Pedido!$D$49:$D$1024)</f>
        <v>0</v>
      </c>
      <c r="C462" s="68" t="s">
        <v>573</v>
      </c>
      <c r="D462" s="69" t="s">
        <v>5</v>
      </c>
      <c r="E462" s="70">
        <f>SUMIF(Pedido!$C$49:$C$1024,Lista!C462,Pedido!$G$49:$G$1024)</f>
        <v>25</v>
      </c>
      <c r="F462" s="70">
        <f t="shared" si="6"/>
        <v>0</v>
      </c>
      <c r="H462" s="66">
        <f>VLOOKUP(C462,Pesos!$B$2:$E$531,4,FALSE)</f>
        <v>0</v>
      </c>
    </row>
    <row r="463" spans="1:8" s="66" customFormat="1" ht="17.25" hidden="1" x14ac:dyDescent="0.3">
      <c r="A463" s="67">
        <v>104708</v>
      </c>
      <c r="B463" s="67">
        <f>SUMIF(Pedido!$C$49:$C$1024,Lista!C463,Pedido!$D$49:$D$1024)</f>
        <v>0</v>
      </c>
      <c r="C463" s="68" t="s">
        <v>574</v>
      </c>
      <c r="D463" s="69" t="s">
        <v>5</v>
      </c>
      <c r="E463" s="70">
        <f>SUMIF(Pedido!$C$49:$C$1024,Lista!C463,Pedido!$G$49:$G$1024)</f>
        <v>20</v>
      </c>
      <c r="F463" s="70">
        <f t="shared" si="6"/>
        <v>0</v>
      </c>
      <c r="H463" s="66">
        <f>VLOOKUP(C463,Pesos!$B$2:$E$531,4,FALSE)</f>
        <v>0</v>
      </c>
    </row>
    <row r="464" spans="1:8" s="66" customFormat="1" ht="17.25" hidden="1" x14ac:dyDescent="0.3">
      <c r="A464" s="67">
        <v>0</v>
      </c>
      <c r="B464" s="67">
        <f>SUMIF(Pedido!$C$49:$C$1024,Lista!C464,Pedido!$D$49:$D$1024)</f>
        <v>0</v>
      </c>
      <c r="C464" s="68" t="s">
        <v>575</v>
      </c>
      <c r="D464" s="69" t="s">
        <v>5</v>
      </c>
      <c r="E464" s="70">
        <f>SUMIF(Pedido!$C$49:$C$1024,Lista!C464,Pedido!$G$49:$G$1024)</f>
        <v>0</v>
      </c>
      <c r="F464" s="70">
        <f t="shared" si="6"/>
        <v>0</v>
      </c>
      <c r="H464" s="66">
        <f>VLOOKUP(C464,Pesos!$B$2:$E$531,4,FALSE)</f>
        <v>0</v>
      </c>
    </row>
    <row r="465" spans="1:8" s="66" customFormat="1" ht="17.25" hidden="1" x14ac:dyDescent="0.3">
      <c r="A465" s="67">
        <v>3537</v>
      </c>
      <c r="B465" s="67">
        <f>SUMIF(Pedido!$C$49:$C$1024,Lista!C465,Pedido!$D$49:$D$1024)</f>
        <v>0</v>
      </c>
      <c r="C465" s="68" t="s">
        <v>576</v>
      </c>
      <c r="D465" s="69" t="s">
        <v>5</v>
      </c>
      <c r="E465" s="70">
        <f>SUMIF(Pedido!$C$49:$C$1024,Lista!C465,Pedido!$G$49:$G$1024)</f>
        <v>34</v>
      </c>
      <c r="F465" s="70">
        <f t="shared" si="6"/>
        <v>0</v>
      </c>
      <c r="H465" s="66">
        <f>VLOOKUP(C465,Pesos!$B$2:$E$531,4,FALSE)</f>
        <v>0</v>
      </c>
    </row>
    <row r="466" spans="1:8" s="66" customFormat="1" ht="17.25" hidden="1" x14ac:dyDescent="0.3">
      <c r="A466" s="67">
        <v>0</v>
      </c>
      <c r="B466" s="67">
        <f>SUMIF(Pedido!$C$49:$C$1024,Lista!C466,Pedido!$D$49:$D$1024)</f>
        <v>0</v>
      </c>
      <c r="C466" s="68" t="s">
        <v>577</v>
      </c>
      <c r="D466" s="69" t="s">
        <v>5</v>
      </c>
      <c r="E466" s="70">
        <f>SUMIF(Pedido!$C$49:$C$1024,Lista!C466,Pedido!$G$49:$G$1024)</f>
        <v>0</v>
      </c>
      <c r="F466" s="70">
        <f t="shared" si="6"/>
        <v>0</v>
      </c>
      <c r="H466" s="66">
        <f>VLOOKUP(C466,Pesos!$B$2:$E$531,4,FALSE)</f>
        <v>0</v>
      </c>
    </row>
    <row r="467" spans="1:8" s="66" customFormat="1" ht="17.25" hidden="1" x14ac:dyDescent="0.3">
      <c r="A467" s="67">
        <v>3551</v>
      </c>
      <c r="B467" s="67">
        <f>SUMIF(Pedido!$C$49:$C$1024,Lista!C467,Pedido!$D$49:$D$1024)</f>
        <v>0</v>
      </c>
      <c r="C467" s="68" t="s">
        <v>578</v>
      </c>
      <c r="D467" s="69" t="s">
        <v>5</v>
      </c>
      <c r="E467" s="70">
        <f>SUMIF(Pedido!$C$49:$C$1024,Lista!C467,Pedido!$G$49:$G$1024)</f>
        <v>18</v>
      </c>
      <c r="F467" s="70">
        <f t="shared" si="6"/>
        <v>0</v>
      </c>
      <c r="H467" s="66">
        <f>VLOOKUP(C467,Pesos!$B$2:$E$531,4,FALSE)</f>
        <v>0</v>
      </c>
    </row>
    <row r="468" spans="1:8" s="66" customFormat="1" ht="17.25" hidden="1" x14ac:dyDescent="0.3">
      <c r="A468" s="67">
        <v>3568</v>
      </c>
      <c r="B468" s="67">
        <f>SUMIF(Pedido!$C$49:$C$1024,Lista!C468,Pedido!$D$49:$D$1024)</f>
        <v>0</v>
      </c>
      <c r="C468" s="68" t="s">
        <v>579</v>
      </c>
      <c r="D468" s="69" t="s">
        <v>5</v>
      </c>
      <c r="E468" s="70">
        <f>SUMIF(Pedido!$C$49:$C$1024,Lista!C468,Pedido!$G$49:$G$1024)</f>
        <v>19</v>
      </c>
      <c r="F468" s="70">
        <f t="shared" si="6"/>
        <v>0</v>
      </c>
      <c r="H468" s="66">
        <f>VLOOKUP(C468,Pesos!$B$2:$E$531,4,FALSE)</f>
        <v>0</v>
      </c>
    </row>
    <row r="469" spans="1:8" s="66" customFormat="1" ht="17.25" hidden="1" x14ac:dyDescent="0.3">
      <c r="A469" s="67">
        <v>3575</v>
      </c>
      <c r="B469" s="67">
        <f>SUMIF(Pedido!$C$49:$C$1024,Lista!C469,Pedido!$D$49:$D$1024)</f>
        <v>0</v>
      </c>
      <c r="C469" s="68" t="s">
        <v>580</v>
      </c>
      <c r="D469" s="69" t="s">
        <v>5</v>
      </c>
      <c r="E469" s="70">
        <f>SUMIF(Pedido!$C$49:$C$1024,Lista!C469,Pedido!$G$49:$G$1024)</f>
        <v>42.5</v>
      </c>
      <c r="F469" s="70">
        <f t="shared" si="6"/>
        <v>0</v>
      </c>
      <c r="H469" s="66">
        <f>VLOOKUP(C469,Pesos!$B$2:$E$531,4,FALSE)</f>
        <v>0</v>
      </c>
    </row>
    <row r="470" spans="1:8" s="66" customFormat="1" ht="17.25" hidden="1" x14ac:dyDescent="0.3">
      <c r="A470" s="67">
        <v>3582</v>
      </c>
      <c r="B470" s="67">
        <f>SUMIF(Pedido!$C$49:$C$1024,Lista!C470,Pedido!$D$49:$D$1024)</f>
        <v>0</v>
      </c>
      <c r="C470" s="68" t="s">
        <v>581</v>
      </c>
      <c r="D470" s="69" t="s">
        <v>5</v>
      </c>
      <c r="E470" s="70">
        <f>SUMIF(Pedido!$C$49:$C$1024,Lista!C470,Pedido!$G$49:$G$1024)</f>
        <v>21</v>
      </c>
      <c r="F470" s="70">
        <f t="shared" si="6"/>
        <v>0</v>
      </c>
      <c r="H470" s="66">
        <f>VLOOKUP(C470,Pesos!$B$2:$E$531,4,FALSE)</f>
        <v>0</v>
      </c>
    </row>
    <row r="471" spans="1:8" s="66" customFormat="1" ht="17.25" hidden="1" x14ac:dyDescent="0.3">
      <c r="A471" s="67">
        <v>3599</v>
      </c>
      <c r="B471" s="67">
        <f>SUMIF(Pedido!$C$49:$C$1024,Lista!C471,Pedido!$D$49:$D$1024)</f>
        <v>0</v>
      </c>
      <c r="C471" s="68" t="s">
        <v>582</v>
      </c>
      <c r="D471" s="69" t="s">
        <v>5</v>
      </c>
      <c r="E471" s="70">
        <f>SUMIF(Pedido!$C$49:$C$1024,Lista!C471,Pedido!$G$49:$G$1024)</f>
        <v>53</v>
      </c>
      <c r="F471" s="70">
        <f t="shared" si="6"/>
        <v>0</v>
      </c>
      <c r="H471" s="66">
        <f>VLOOKUP(C471,Pesos!$B$2:$E$531,4,FALSE)</f>
        <v>0</v>
      </c>
    </row>
    <row r="472" spans="1:8" s="66" customFormat="1" ht="17.25" hidden="1" x14ac:dyDescent="0.3">
      <c r="A472" s="67">
        <v>11280</v>
      </c>
      <c r="B472" s="67">
        <f>SUMIF(Pedido!$C$49:$C$1024,Lista!C472,Pedido!$D$49:$D$1024)</f>
        <v>0</v>
      </c>
      <c r="C472" s="68" t="s">
        <v>1053</v>
      </c>
      <c r="D472" s="69" t="s">
        <v>5</v>
      </c>
      <c r="E472" s="70">
        <f>SUMIF(Pedido!$C$49:$C$1024,Lista!C472,Pedido!$G$49:$G$1024)</f>
        <v>50</v>
      </c>
      <c r="F472" s="70">
        <f t="shared" si="6"/>
        <v>0</v>
      </c>
      <c r="H472" s="66">
        <f>VLOOKUP(C472,Pesos!$B$2:$E$531,4,FALSE)</f>
        <v>0</v>
      </c>
    </row>
    <row r="473" spans="1:8" s="66" customFormat="1" ht="17.25" hidden="1" x14ac:dyDescent="0.3">
      <c r="A473" s="67">
        <v>1700</v>
      </c>
      <c r="B473" s="67">
        <f>SUMIF(Pedido!$C$49:$C$1024,Lista!C473,Pedido!$D$49:$D$1024)</f>
        <v>0</v>
      </c>
      <c r="C473" s="68" t="s">
        <v>583</v>
      </c>
      <c r="D473" s="69" t="s">
        <v>5</v>
      </c>
      <c r="E473" s="70">
        <f>SUMIF(Pedido!$C$49:$C$1024,Lista!C473,Pedido!$G$49:$G$1024)</f>
        <v>245</v>
      </c>
      <c r="F473" s="70">
        <f t="shared" si="6"/>
        <v>0</v>
      </c>
      <c r="H473" s="66">
        <f>VLOOKUP(C473,Pesos!$B$2:$E$531,4,FALSE)</f>
        <v>0</v>
      </c>
    </row>
    <row r="474" spans="1:8" s="66" customFormat="1" ht="17.25" hidden="1" x14ac:dyDescent="0.3">
      <c r="A474" s="67">
        <v>3605</v>
      </c>
      <c r="B474" s="67">
        <f>SUMIF(Pedido!$C$49:$C$1024,Lista!C474,Pedido!$D$49:$D$1024)</f>
        <v>0</v>
      </c>
      <c r="C474" s="68" t="s">
        <v>584</v>
      </c>
      <c r="D474" s="69" t="s">
        <v>5</v>
      </c>
      <c r="E474" s="70">
        <f>SUMIF(Pedido!$C$49:$C$1024,Lista!C474,Pedido!$G$49:$G$1024)</f>
        <v>66</v>
      </c>
      <c r="F474" s="70">
        <f t="shared" ref="F474:F524" si="7">B474*E474</f>
        <v>0</v>
      </c>
      <c r="H474" s="66">
        <f>VLOOKUP(C474,Pesos!$B$2:$E$531,4,FALSE)</f>
        <v>0</v>
      </c>
    </row>
    <row r="475" spans="1:8" s="66" customFormat="1" ht="17.25" hidden="1" x14ac:dyDescent="0.3">
      <c r="A475" s="67">
        <v>0</v>
      </c>
      <c r="B475" s="67">
        <f>SUMIF(Pedido!$C$49:$C$1024,Lista!C475,Pedido!$D$49:$D$1024)</f>
        <v>0</v>
      </c>
      <c r="C475" s="68" t="s">
        <v>585</v>
      </c>
      <c r="D475" s="69" t="s">
        <v>5</v>
      </c>
      <c r="E475" s="70">
        <f>SUMIF(Pedido!$C$49:$C$1024,Lista!C475,Pedido!$G$49:$G$1024)</f>
        <v>0</v>
      </c>
      <c r="F475" s="70">
        <f t="shared" si="7"/>
        <v>0</v>
      </c>
      <c r="H475" s="66">
        <f>VLOOKUP(C475,Pesos!$B$2:$E$531,4,FALSE)</f>
        <v>0</v>
      </c>
    </row>
    <row r="476" spans="1:8" s="66" customFormat="1" ht="17.25" hidden="1" x14ac:dyDescent="0.3">
      <c r="A476" s="67">
        <v>3612</v>
      </c>
      <c r="B476" s="67">
        <f>SUMIF(Pedido!$C$49:$C$1024,Lista!C476,Pedido!$D$49:$D$1024)</f>
        <v>0</v>
      </c>
      <c r="C476" s="68" t="s">
        <v>586</v>
      </c>
      <c r="D476" s="69" t="s">
        <v>5</v>
      </c>
      <c r="E476" s="70">
        <f>SUMIF(Pedido!$C$49:$C$1024,Lista!C476,Pedido!$G$49:$G$1024)</f>
        <v>18</v>
      </c>
      <c r="F476" s="70">
        <f t="shared" si="7"/>
        <v>0</v>
      </c>
      <c r="H476" s="66">
        <f>VLOOKUP(C476,Pesos!$B$2:$E$531,4,FALSE)</f>
        <v>0</v>
      </c>
    </row>
    <row r="477" spans="1:8" s="66" customFormat="1" ht="17.25" hidden="1" x14ac:dyDescent="0.3">
      <c r="A477" s="67">
        <v>105262</v>
      </c>
      <c r="B477" s="67">
        <f>SUMIF(Pedido!$C$49:$C$1024,Lista!C477,Pedido!$D$49:$D$1024)</f>
        <v>0</v>
      </c>
      <c r="C477" s="68" t="s">
        <v>587</v>
      </c>
      <c r="D477" s="69" t="s">
        <v>5</v>
      </c>
      <c r="E477" s="70">
        <f>SUMIF(Pedido!$C$49:$C$1024,Lista!C477,Pedido!$G$49:$G$1024)</f>
        <v>21</v>
      </c>
      <c r="F477" s="70">
        <f t="shared" si="7"/>
        <v>0</v>
      </c>
      <c r="H477" s="66">
        <f>VLOOKUP(C477,Pesos!$B$2:$E$531,4,FALSE)</f>
        <v>0</v>
      </c>
    </row>
    <row r="478" spans="1:8" s="66" customFormat="1" ht="17.25" hidden="1" x14ac:dyDescent="0.3">
      <c r="A478" s="67">
        <v>3629</v>
      </c>
      <c r="B478" s="67">
        <f>SUMIF(Pedido!$C$49:$C$1024,Lista!C478,Pedido!$D$49:$D$1024)</f>
        <v>0</v>
      </c>
      <c r="C478" s="68" t="s">
        <v>588</v>
      </c>
      <c r="D478" s="69" t="s">
        <v>5</v>
      </c>
      <c r="E478" s="70">
        <f>SUMIF(Pedido!$C$49:$C$1024,Lista!C478,Pedido!$G$49:$G$1024)</f>
        <v>26.7</v>
      </c>
      <c r="F478" s="70">
        <f t="shared" si="7"/>
        <v>0</v>
      </c>
      <c r="H478" s="66">
        <f>VLOOKUP(C478,Pesos!$B$2:$E$531,4,FALSE)</f>
        <v>0</v>
      </c>
    </row>
    <row r="479" spans="1:8" s="66" customFormat="1" ht="17.25" hidden="1" x14ac:dyDescent="0.3">
      <c r="A479" s="67">
        <v>4596</v>
      </c>
      <c r="B479" s="67">
        <f>SUMIF(Pedido!$C$49:$C$1024,Lista!C479,Pedido!$D$49:$D$1024)</f>
        <v>0</v>
      </c>
      <c r="C479" s="68" t="s">
        <v>589</v>
      </c>
      <c r="D479" s="69" t="s">
        <v>5</v>
      </c>
      <c r="E479" s="70">
        <f>SUMIF(Pedido!$C$49:$C$1024,Lista!C479,Pedido!$G$49:$G$1024)</f>
        <v>16</v>
      </c>
      <c r="F479" s="70">
        <f t="shared" si="7"/>
        <v>0</v>
      </c>
      <c r="H479" s="66">
        <f>VLOOKUP(C479,Pesos!$B$2:$E$531,4,FALSE)</f>
        <v>0</v>
      </c>
    </row>
    <row r="480" spans="1:8" s="66" customFormat="1" ht="17.25" hidden="1" x14ac:dyDescent="0.3">
      <c r="A480" s="67">
        <v>105248</v>
      </c>
      <c r="B480" s="67">
        <f>SUMIF(Pedido!$C$49:$C$1024,Lista!C480,Pedido!$D$49:$D$1024)</f>
        <v>0</v>
      </c>
      <c r="C480" s="68" t="s">
        <v>590</v>
      </c>
      <c r="D480" s="69" t="s">
        <v>5</v>
      </c>
      <c r="E480" s="70">
        <f>SUMIF(Pedido!$C$49:$C$1024,Lista!C480,Pedido!$G$49:$G$1024)</f>
        <v>25</v>
      </c>
      <c r="F480" s="70">
        <f t="shared" si="7"/>
        <v>0</v>
      </c>
      <c r="H480" s="66">
        <f>VLOOKUP(C480,Pesos!$B$2:$E$531,4,FALSE)</f>
        <v>0</v>
      </c>
    </row>
    <row r="481" spans="1:8" s="66" customFormat="1" ht="17.25" hidden="1" x14ac:dyDescent="0.3">
      <c r="A481" s="67">
        <v>3636</v>
      </c>
      <c r="B481" s="67">
        <f>SUMIF(Pedido!$C$49:$C$1024,Lista!C481,Pedido!$D$49:$D$1024)</f>
        <v>0</v>
      </c>
      <c r="C481" s="68" t="s">
        <v>591</v>
      </c>
      <c r="D481" s="69" t="s">
        <v>5</v>
      </c>
      <c r="E481" s="70">
        <f>SUMIF(Pedido!$C$49:$C$1024,Lista!C481,Pedido!$G$49:$G$1024)</f>
        <v>19.5</v>
      </c>
      <c r="F481" s="70">
        <f t="shared" si="7"/>
        <v>0</v>
      </c>
      <c r="H481" s="66">
        <f>VLOOKUP(C481,Pesos!$B$2:$E$531,4,FALSE)</f>
        <v>0</v>
      </c>
    </row>
    <row r="482" spans="1:8" s="66" customFormat="1" ht="17.25" hidden="1" x14ac:dyDescent="0.3">
      <c r="A482" s="67">
        <v>3643</v>
      </c>
      <c r="B482" s="67">
        <f>SUMIF(Pedido!$C$49:$C$1024,Lista!C482,Pedido!$D$49:$D$1024)</f>
        <v>0</v>
      </c>
      <c r="C482" s="68" t="s">
        <v>592</v>
      </c>
      <c r="D482" s="69" t="s">
        <v>5</v>
      </c>
      <c r="E482" s="70">
        <f>SUMIF(Pedido!$C$49:$C$1024,Lista!C482,Pedido!$G$49:$G$1024)</f>
        <v>38</v>
      </c>
      <c r="F482" s="70">
        <f t="shared" si="7"/>
        <v>0</v>
      </c>
      <c r="H482" s="66">
        <f>VLOOKUP(C482,Pesos!$B$2:$E$531,4,FALSE)</f>
        <v>0</v>
      </c>
    </row>
    <row r="483" spans="1:8" s="66" customFormat="1" ht="17.25" hidden="1" x14ac:dyDescent="0.3">
      <c r="A483" s="67">
        <v>3650</v>
      </c>
      <c r="B483" s="67">
        <f>SUMIF(Pedido!$C$49:$C$1024,Lista!C483,Pedido!$D$49:$D$1024)</f>
        <v>0</v>
      </c>
      <c r="C483" s="68" t="s">
        <v>593</v>
      </c>
      <c r="D483" s="69" t="s">
        <v>5</v>
      </c>
      <c r="E483" s="70">
        <f>SUMIF(Pedido!$C$49:$C$1024,Lista!C483,Pedido!$G$49:$G$1024)</f>
        <v>47</v>
      </c>
      <c r="F483" s="70">
        <f t="shared" si="7"/>
        <v>0</v>
      </c>
      <c r="H483" s="66">
        <f>VLOOKUP(C483,Pesos!$B$2:$E$531,4,FALSE)</f>
        <v>0</v>
      </c>
    </row>
    <row r="484" spans="1:8" s="66" customFormat="1" ht="17.25" hidden="1" x14ac:dyDescent="0.3">
      <c r="A484" s="67">
        <v>3674</v>
      </c>
      <c r="B484" s="67">
        <f>SUMIF(Pedido!$C$49:$C$1024,Lista!C484,Pedido!$D$49:$D$1024)</f>
        <v>0</v>
      </c>
      <c r="C484" s="68" t="s">
        <v>594</v>
      </c>
      <c r="D484" s="69" t="s">
        <v>5</v>
      </c>
      <c r="E484" s="70">
        <f>SUMIF(Pedido!$C$49:$C$1024,Lista!C484,Pedido!$G$49:$G$1024)</f>
        <v>82</v>
      </c>
      <c r="F484" s="70">
        <f t="shared" si="7"/>
        <v>0</v>
      </c>
      <c r="H484" s="66">
        <f>VLOOKUP(C484,Pesos!$B$2:$E$531,4,FALSE)</f>
        <v>0</v>
      </c>
    </row>
    <row r="485" spans="1:8" s="66" customFormat="1" ht="17.25" hidden="1" x14ac:dyDescent="0.3">
      <c r="A485" s="67">
        <v>3681</v>
      </c>
      <c r="B485" s="67">
        <f>SUMIF(Pedido!$C$49:$C$1024,Lista!C485,Pedido!$D$49:$D$1024)</f>
        <v>0</v>
      </c>
      <c r="C485" s="68" t="s">
        <v>595</v>
      </c>
      <c r="D485" s="69" t="s">
        <v>5</v>
      </c>
      <c r="E485" s="70">
        <f>SUMIF(Pedido!$C$49:$C$1024,Lista!C485,Pedido!$G$49:$G$1024)</f>
        <v>27</v>
      </c>
      <c r="F485" s="70">
        <f t="shared" si="7"/>
        <v>0</v>
      </c>
      <c r="H485" s="66">
        <f>VLOOKUP(C485,Pesos!$B$2:$E$531,4,FALSE)</f>
        <v>0</v>
      </c>
    </row>
    <row r="486" spans="1:8" s="66" customFormat="1" ht="17.25" hidden="1" x14ac:dyDescent="0.3">
      <c r="A486" s="67">
        <v>3698</v>
      </c>
      <c r="B486" s="67">
        <f>SUMIF(Pedido!$C$49:$C$1024,Lista!C486,Pedido!$D$49:$D$1024)</f>
        <v>0</v>
      </c>
      <c r="C486" s="68" t="s">
        <v>596</v>
      </c>
      <c r="D486" s="69" t="s">
        <v>5</v>
      </c>
      <c r="E486" s="70">
        <f>SUMIF(Pedido!$C$49:$C$1024,Lista!C486,Pedido!$G$49:$G$1024)</f>
        <v>15</v>
      </c>
      <c r="F486" s="70">
        <f t="shared" si="7"/>
        <v>0</v>
      </c>
      <c r="H486" s="66">
        <f>VLOOKUP(C486,Pesos!$B$2:$E$531,4,FALSE)</f>
        <v>0</v>
      </c>
    </row>
    <row r="487" spans="1:8" s="66" customFormat="1" ht="17.25" hidden="1" x14ac:dyDescent="0.3">
      <c r="A487" s="67">
        <v>3704</v>
      </c>
      <c r="B487" s="67">
        <f>SUMIF(Pedido!$C$49:$C$1024,Lista!C487,Pedido!$D$49:$D$1024)</f>
        <v>0</v>
      </c>
      <c r="C487" s="68" t="s">
        <v>597</v>
      </c>
      <c r="D487" s="69" t="s">
        <v>5</v>
      </c>
      <c r="E487" s="70">
        <f>SUMIF(Pedido!$C$49:$C$1024,Lista!C487,Pedido!$G$49:$G$1024)</f>
        <v>27</v>
      </c>
      <c r="F487" s="70">
        <f t="shared" si="7"/>
        <v>0</v>
      </c>
      <c r="H487" s="66">
        <f>VLOOKUP(C487,Pesos!$B$2:$E$531,4,FALSE)</f>
        <v>0</v>
      </c>
    </row>
    <row r="488" spans="1:8" s="66" customFormat="1" ht="17.25" hidden="1" x14ac:dyDescent="0.3">
      <c r="A488" s="67">
        <v>104524</v>
      </c>
      <c r="B488" s="67">
        <f>SUMIF(Pedido!$C$49:$C$1024,Lista!C488,Pedido!$D$49:$D$1024)</f>
        <v>0</v>
      </c>
      <c r="C488" s="68" t="s">
        <v>598</v>
      </c>
      <c r="D488" s="69" t="s">
        <v>5</v>
      </c>
      <c r="E488" s="70">
        <f>SUMIF(Pedido!$C$49:$C$1024,Lista!C488,Pedido!$G$49:$G$1024)</f>
        <v>180</v>
      </c>
      <c r="F488" s="70">
        <f t="shared" si="7"/>
        <v>0</v>
      </c>
      <c r="H488" s="66">
        <f>VLOOKUP(C488,Pesos!$B$2:$E$531,4,FALSE)</f>
        <v>0</v>
      </c>
    </row>
    <row r="489" spans="1:8" s="66" customFormat="1" ht="17.25" hidden="1" x14ac:dyDescent="0.3">
      <c r="A489" s="67">
        <v>3711</v>
      </c>
      <c r="B489" s="67">
        <f>SUMIF(Pedido!$C$49:$C$1024,Lista!C489,Pedido!$D$49:$D$1024)</f>
        <v>0</v>
      </c>
      <c r="C489" s="68" t="s">
        <v>599</v>
      </c>
      <c r="D489" s="69" t="s">
        <v>5</v>
      </c>
      <c r="E489" s="70">
        <f>SUMIF(Pedido!$C$49:$C$1024,Lista!C489,Pedido!$G$49:$G$1024)</f>
        <v>18.2</v>
      </c>
      <c r="F489" s="70">
        <f t="shared" si="7"/>
        <v>0</v>
      </c>
      <c r="H489" s="66">
        <f>VLOOKUP(C489,Pesos!$B$2:$E$531,4,FALSE)</f>
        <v>0</v>
      </c>
    </row>
    <row r="490" spans="1:8" s="66" customFormat="1" ht="17.25" hidden="1" x14ac:dyDescent="0.3">
      <c r="A490" s="67">
        <v>3728</v>
      </c>
      <c r="B490" s="67">
        <f>SUMIF(Pedido!$C$49:$C$1024,Lista!C490,Pedido!$D$49:$D$1024)</f>
        <v>0</v>
      </c>
      <c r="C490" s="68" t="s">
        <v>600</v>
      </c>
      <c r="D490" s="69" t="s">
        <v>5</v>
      </c>
      <c r="E490" s="70">
        <f>SUMIF(Pedido!$C$49:$C$1024,Lista!C490,Pedido!$G$49:$G$1024)</f>
        <v>20</v>
      </c>
      <c r="F490" s="70">
        <f t="shared" si="7"/>
        <v>0</v>
      </c>
      <c r="H490" s="66">
        <f>VLOOKUP(C490,Pesos!$B$2:$E$531,4,FALSE)</f>
        <v>0</v>
      </c>
    </row>
    <row r="491" spans="1:8" s="66" customFormat="1" ht="17.25" hidden="1" x14ac:dyDescent="0.3">
      <c r="A491" s="67">
        <v>3735</v>
      </c>
      <c r="B491" s="67">
        <f>SUMIF(Pedido!$C$49:$C$1024,Lista!C491,Pedido!$D$49:$D$1024)</f>
        <v>0</v>
      </c>
      <c r="C491" s="68" t="s">
        <v>601</v>
      </c>
      <c r="D491" s="69" t="s">
        <v>5</v>
      </c>
      <c r="E491" s="70">
        <f>SUMIF(Pedido!$C$49:$C$1024,Lista!C491,Pedido!$G$49:$G$1024)</f>
        <v>25</v>
      </c>
      <c r="F491" s="70">
        <f t="shared" si="7"/>
        <v>0</v>
      </c>
      <c r="H491" s="66">
        <f>VLOOKUP(C491,Pesos!$B$2:$E$531,4,FALSE)</f>
        <v>0</v>
      </c>
    </row>
    <row r="492" spans="1:8" s="66" customFormat="1" ht="17.25" hidden="1" x14ac:dyDescent="0.3">
      <c r="A492" s="67">
        <v>3742</v>
      </c>
      <c r="B492" s="67">
        <f>SUMIF(Pedido!$C$49:$C$1024,Lista!C492,Pedido!$D$49:$D$1024)</f>
        <v>0</v>
      </c>
      <c r="C492" s="68" t="s">
        <v>602</v>
      </c>
      <c r="D492" s="69" t="s">
        <v>5</v>
      </c>
      <c r="E492" s="70">
        <f>SUMIF(Pedido!$C$49:$C$1024,Lista!C492,Pedido!$G$49:$G$1024)</f>
        <v>33</v>
      </c>
      <c r="F492" s="70">
        <f t="shared" si="7"/>
        <v>0</v>
      </c>
      <c r="H492" s="66">
        <f>VLOOKUP(C492,Pesos!$B$2:$E$531,4,FALSE)</f>
        <v>0</v>
      </c>
    </row>
    <row r="493" spans="1:8" s="66" customFormat="1" ht="17.25" hidden="1" x14ac:dyDescent="0.3">
      <c r="A493" s="67">
        <v>3759</v>
      </c>
      <c r="B493" s="67">
        <f>SUMIF(Pedido!$C$49:$C$1024,Lista!C493,Pedido!$D$49:$D$1024)</f>
        <v>0</v>
      </c>
      <c r="C493" s="68" t="s">
        <v>603</v>
      </c>
      <c r="D493" s="69" t="s">
        <v>5</v>
      </c>
      <c r="E493" s="70">
        <f>SUMIF(Pedido!$C$49:$C$1024,Lista!C493,Pedido!$G$49:$G$1024)</f>
        <v>22.5</v>
      </c>
      <c r="F493" s="70">
        <f t="shared" si="7"/>
        <v>0</v>
      </c>
      <c r="H493" s="66">
        <f>VLOOKUP(C493,Pesos!$B$2:$E$531,4,FALSE)</f>
        <v>0</v>
      </c>
    </row>
    <row r="494" spans="1:8" s="66" customFormat="1" ht="17.25" hidden="1" x14ac:dyDescent="0.3">
      <c r="A494" s="67">
        <v>84260</v>
      </c>
      <c r="B494" s="67">
        <f>SUMIF(Pedido!$C$49:$C$1024,Lista!C494,Pedido!$D$49:$D$1024)</f>
        <v>0</v>
      </c>
      <c r="C494" s="68" t="s">
        <v>604</v>
      </c>
      <c r="D494" s="69" t="s">
        <v>5</v>
      </c>
      <c r="E494" s="70">
        <f>SUMIF(Pedido!$C$49:$C$1024,Lista!C494,Pedido!$G$49:$G$1024)</f>
        <v>107</v>
      </c>
      <c r="F494" s="70">
        <f t="shared" si="7"/>
        <v>0</v>
      </c>
      <c r="H494" s="66">
        <f>VLOOKUP(C494,Pesos!$B$2:$E$531,4,FALSE)</f>
        <v>0</v>
      </c>
    </row>
    <row r="495" spans="1:8" s="66" customFormat="1" ht="17.25" hidden="1" x14ac:dyDescent="0.3">
      <c r="A495" s="67">
        <v>107341</v>
      </c>
      <c r="B495" s="67">
        <f>SUMIF(Pedido!$C$49:$C$1024,Lista!C495,Pedido!$D$49:$D$1024)</f>
        <v>0</v>
      </c>
      <c r="C495" s="68" t="s">
        <v>605</v>
      </c>
      <c r="D495" s="69" t="s">
        <v>5</v>
      </c>
      <c r="E495" s="70">
        <f>SUMIF(Pedido!$C$49:$C$1024,Lista!C495,Pedido!$G$49:$G$1024)</f>
        <v>106</v>
      </c>
      <c r="F495" s="70">
        <f t="shared" si="7"/>
        <v>0</v>
      </c>
      <c r="H495" s="66">
        <f>VLOOKUP(C495,Pesos!$B$2:$E$531,4,FALSE)</f>
        <v>0</v>
      </c>
    </row>
    <row r="496" spans="1:8" s="66" customFormat="1" ht="17.25" hidden="1" x14ac:dyDescent="0.3">
      <c r="A496" s="67">
        <v>932</v>
      </c>
      <c r="B496" s="67">
        <f>SUMIF(Pedido!$C$49:$C$1024,Lista!C496,Pedido!$D$49:$D$1024)</f>
        <v>0</v>
      </c>
      <c r="C496" s="68" t="s">
        <v>291</v>
      </c>
      <c r="D496" s="69" t="s">
        <v>146</v>
      </c>
      <c r="E496" s="70">
        <f>SUMIF(Pedido!$C$49:$C$1024,Lista!C496,Pedido!$G$49:$G$1024)</f>
        <v>15.1</v>
      </c>
      <c r="F496" s="70">
        <f t="shared" si="7"/>
        <v>0</v>
      </c>
      <c r="H496" s="66">
        <f>VLOOKUP(C496,Pesos!$B$2:$E$531,4,FALSE)</f>
        <v>0</v>
      </c>
    </row>
    <row r="497" spans="1:8" s="66" customFormat="1" ht="17.25" hidden="1" x14ac:dyDescent="0.3">
      <c r="A497" s="67">
        <v>918</v>
      </c>
      <c r="B497" s="67">
        <f>SUMIF(Pedido!$C$49:$C$1024,Lista!C497,Pedido!$D$49:$D$1024)</f>
        <v>0</v>
      </c>
      <c r="C497" s="68" t="s">
        <v>754</v>
      </c>
      <c r="D497" s="69" t="s">
        <v>755</v>
      </c>
      <c r="E497" s="70">
        <f>SUMIF(Pedido!$C$49:$C$1024,Lista!C497,Pedido!$G$49:$G$1024)</f>
        <v>14</v>
      </c>
      <c r="F497" s="70">
        <f t="shared" si="7"/>
        <v>0</v>
      </c>
      <c r="H497" s="66">
        <f>VLOOKUP(C497,Pesos!$B$2:$E$531,4,FALSE)</f>
        <v>0</v>
      </c>
    </row>
    <row r="498" spans="1:8" s="66" customFormat="1" ht="17.25" hidden="1" x14ac:dyDescent="0.3">
      <c r="A498" s="67">
        <v>925</v>
      </c>
      <c r="B498" s="67">
        <f>SUMIF(Pedido!$C$49:$C$1024,Lista!C498,Pedido!$D$49:$D$1024)</f>
        <v>0</v>
      </c>
      <c r="C498" s="68" t="s">
        <v>147</v>
      </c>
      <c r="D498" s="69" t="s">
        <v>5</v>
      </c>
      <c r="E498" s="70">
        <f>SUMIF(Pedido!$C$49:$C$1024,Lista!C498,Pedido!$G$49:$G$1024)</f>
        <v>17.3</v>
      </c>
      <c r="F498" s="70">
        <f t="shared" si="7"/>
        <v>0</v>
      </c>
      <c r="H498" s="66">
        <f>VLOOKUP(C498,Pesos!$B$2:$E$531,4,FALSE)</f>
        <v>0</v>
      </c>
    </row>
    <row r="499" spans="1:8" s="66" customFormat="1" ht="17.25" hidden="1" x14ac:dyDescent="0.3">
      <c r="A499" s="67">
        <v>0</v>
      </c>
      <c r="B499" s="67">
        <f>SUMIF(Pedido!$C$49:$C$1024,Lista!C499,Pedido!$D$49:$D$1024)</f>
        <v>0</v>
      </c>
      <c r="C499" s="68" t="s">
        <v>148</v>
      </c>
      <c r="D499" s="69" t="s">
        <v>149</v>
      </c>
      <c r="E499" s="70">
        <f>SUMIF(Pedido!$C$49:$C$1024,Lista!C499,Pedido!$G$49:$G$1024)</f>
        <v>0</v>
      </c>
      <c r="F499" s="70">
        <f t="shared" si="7"/>
        <v>0</v>
      </c>
      <c r="H499" s="66">
        <f>VLOOKUP(C499,Pesos!$B$2:$E$531,4,FALSE)</f>
        <v>0</v>
      </c>
    </row>
    <row r="500" spans="1:8" s="66" customFormat="1" ht="17.25" hidden="1" x14ac:dyDescent="0.3">
      <c r="A500" s="67">
        <v>111409</v>
      </c>
      <c r="B500" s="67">
        <f>SUMIF(Pedido!$C$49:$C$1024,Lista!C500,Pedido!$D$49:$D$1024)</f>
        <v>0</v>
      </c>
      <c r="C500" s="68" t="s">
        <v>1033</v>
      </c>
      <c r="D500" s="69" t="s">
        <v>138</v>
      </c>
      <c r="E500" s="70">
        <f>SUMIF(Pedido!$C$49:$C$1024,Lista!C500,Pedido!$G$49:$G$1024)</f>
        <v>27.9</v>
      </c>
      <c r="F500" s="70">
        <f t="shared" si="7"/>
        <v>0</v>
      </c>
      <c r="H500" s="66">
        <f>VLOOKUP(C500,Pesos!$B$2:$E$531,4,FALSE)</f>
        <v>0</v>
      </c>
    </row>
    <row r="501" spans="1:8" s="66" customFormat="1" ht="17.25" hidden="1" x14ac:dyDescent="0.3">
      <c r="A501" s="67">
        <v>111416</v>
      </c>
      <c r="B501" s="67">
        <f>SUMIF(Pedido!$C$49:$C$1024,Lista!C501,Pedido!$D$49:$D$1024)</f>
        <v>0</v>
      </c>
      <c r="C501" s="68" t="s">
        <v>1044</v>
      </c>
      <c r="D501" s="69" t="s">
        <v>138</v>
      </c>
      <c r="E501" s="70">
        <f>SUMIF(Pedido!$C$49:$C$1024,Lista!C501,Pedido!$G$49:$G$1024)</f>
        <v>27.9</v>
      </c>
      <c r="F501" s="70">
        <f t="shared" si="7"/>
        <v>0</v>
      </c>
      <c r="H501" s="66">
        <f>VLOOKUP(C501,Pesos!$B$2:$E$531,4,FALSE)</f>
        <v>0</v>
      </c>
    </row>
    <row r="502" spans="1:8" s="66" customFormat="1" ht="17.25" hidden="1" x14ac:dyDescent="0.3">
      <c r="A502" s="67">
        <v>111423</v>
      </c>
      <c r="B502" s="67">
        <f>SUMIF(Pedido!$C$49:$C$1024,Lista!C502,Pedido!$D$49:$D$1024)</f>
        <v>0</v>
      </c>
      <c r="C502" s="68" t="s">
        <v>1034</v>
      </c>
      <c r="D502" s="69" t="s">
        <v>138</v>
      </c>
      <c r="E502" s="70">
        <f>SUMIF(Pedido!$C$49:$C$1024,Lista!C502,Pedido!$G$49:$G$1024)</f>
        <v>23.9</v>
      </c>
      <c r="F502" s="70">
        <f t="shared" si="7"/>
        <v>0</v>
      </c>
      <c r="H502" s="66">
        <f>VLOOKUP(C502,Pesos!$B$2:$E$531,4,FALSE)</f>
        <v>0</v>
      </c>
    </row>
    <row r="503" spans="1:8" s="66" customFormat="1" ht="17.25" hidden="1" x14ac:dyDescent="0.3">
      <c r="A503" s="67">
        <v>111447</v>
      </c>
      <c r="B503" s="67">
        <f>SUMIF(Pedido!$C$49:$C$1024,Lista!C503,Pedido!$D$49:$D$1024)</f>
        <v>0</v>
      </c>
      <c r="C503" s="68" t="s">
        <v>1035</v>
      </c>
      <c r="D503" s="69" t="s">
        <v>138</v>
      </c>
      <c r="E503" s="70">
        <f>SUMIF(Pedido!$C$49:$C$1024,Lista!C503,Pedido!$G$49:$G$1024)</f>
        <v>26.9</v>
      </c>
      <c r="F503" s="70">
        <f t="shared" si="7"/>
        <v>0</v>
      </c>
      <c r="H503" s="66">
        <f>VLOOKUP(C503,Pesos!$B$2:$E$531,4,FALSE)</f>
        <v>0</v>
      </c>
    </row>
    <row r="504" spans="1:8" s="66" customFormat="1" ht="17.25" hidden="1" x14ac:dyDescent="0.3">
      <c r="A504" s="67">
        <v>111430</v>
      </c>
      <c r="B504" s="67">
        <f>SUMIF(Pedido!$C$49:$C$1024,Lista!C504,Pedido!$D$49:$D$1024)</f>
        <v>0</v>
      </c>
      <c r="C504" s="68" t="s">
        <v>1036</v>
      </c>
      <c r="D504" s="69" t="s">
        <v>138</v>
      </c>
      <c r="E504" s="70">
        <f>SUMIF(Pedido!$C$49:$C$1024,Lista!C504,Pedido!$G$49:$G$1024)</f>
        <v>23.9</v>
      </c>
      <c r="F504" s="70">
        <f t="shared" si="7"/>
        <v>0</v>
      </c>
      <c r="H504" s="66">
        <f>VLOOKUP(C504,Pesos!$B$2:$E$531,4,FALSE)</f>
        <v>0</v>
      </c>
    </row>
    <row r="505" spans="1:8" s="66" customFormat="1" ht="17.25" hidden="1" x14ac:dyDescent="0.3">
      <c r="A505" s="67">
        <v>111454</v>
      </c>
      <c r="B505" s="67">
        <f>SUMIF(Pedido!$C$49:$C$1024,Lista!C505,Pedido!$D$49:$D$1024)</f>
        <v>0</v>
      </c>
      <c r="C505" s="68" t="s">
        <v>1037</v>
      </c>
      <c r="D505" s="69" t="s">
        <v>138</v>
      </c>
      <c r="E505" s="70">
        <f>SUMIF(Pedido!$C$49:$C$1024,Lista!C505,Pedido!$G$49:$G$1024)</f>
        <v>18.899999999999999</v>
      </c>
      <c r="F505" s="70">
        <f t="shared" si="7"/>
        <v>0</v>
      </c>
      <c r="H505" s="66">
        <f>VLOOKUP(C505,Pesos!$B$2:$E$531,4,FALSE)</f>
        <v>0</v>
      </c>
    </row>
    <row r="506" spans="1:8" s="66" customFormat="1" ht="17.25" hidden="1" x14ac:dyDescent="0.3">
      <c r="A506" s="67">
        <v>111461</v>
      </c>
      <c r="B506" s="67">
        <f>SUMIF(Pedido!$C$49:$C$1024,Lista!C506,Pedido!$D$49:$D$1024)</f>
        <v>0</v>
      </c>
      <c r="C506" s="68" t="s">
        <v>1043</v>
      </c>
      <c r="D506" s="69" t="s">
        <v>138</v>
      </c>
      <c r="E506" s="70">
        <f>SUMIF(Pedido!$C$49:$C$1024,Lista!C506,Pedido!$G$49:$G$1024)</f>
        <v>18.899999999999999</v>
      </c>
      <c r="F506" s="70">
        <f t="shared" si="7"/>
        <v>0</v>
      </c>
      <c r="H506" s="66">
        <f>VLOOKUP(C506,Pesos!$B$2:$E$531,4,FALSE)</f>
        <v>0</v>
      </c>
    </row>
    <row r="507" spans="1:8" s="66" customFormat="1" ht="17.25" hidden="1" x14ac:dyDescent="0.3">
      <c r="A507" s="67">
        <v>111478</v>
      </c>
      <c r="B507" s="67">
        <f>SUMIF(Pedido!$C$49:$C$1024,Lista!C507,Pedido!$D$49:$D$1024)</f>
        <v>0</v>
      </c>
      <c r="C507" s="68" t="s">
        <v>1038</v>
      </c>
      <c r="D507" s="69" t="s">
        <v>138</v>
      </c>
      <c r="E507" s="70">
        <f>SUMIF(Pedido!$C$49:$C$1024,Lista!C507,Pedido!$G$49:$G$1024)</f>
        <v>14.9</v>
      </c>
      <c r="F507" s="70">
        <f t="shared" si="7"/>
        <v>0</v>
      </c>
      <c r="H507" s="66">
        <f>VLOOKUP(C507,Pesos!$B$2:$E$531,4,FALSE)</f>
        <v>0</v>
      </c>
    </row>
    <row r="508" spans="1:8" s="66" customFormat="1" ht="17.25" hidden="1" x14ac:dyDescent="0.3">
      <c r="A508" s="67">
        <v>111492</v>
      </c>
      <c r="B508" s="67">
        <f>SUMIF(Pedido!$C$49:$C$1024,Lista!C508,Pedido!$D$49:$D$1024)</f>
        <v>0</v>
      </c>
      <c r="C508" s="68" t="s">
        <v>1039</v>
      </c>
      <c r="D508" s="69" t="s">
        <v>138</v>
      </c>
      <c r="E508" s="70">
        <f>SUMIF(Pedido!$C$49:$C$1024,Lista!C508,Pedido!$G$49:$G$1024)</f>
        <v>17.899999999999999</v>
      </c>
      <c r="F508" s="70">
        <f t="shared" si="7"/>
        <v>0</v>
      </c>
      <c r="H508" s="66">
        <f>VLOOKUP(C508,Pesos!$B$2:$E$531,4,FALSE)</f>
        <v>0</v>
      </c>
    </row>
    <row r="509" spans="1:8" s="66" customFormat="1" ht="17.25" hidden="1" x14ac:dyDescent="0.3">
      <c r="A509" s="67">
        <v>111485</v>
      </c>
      <c r="B509" s="67">
        <f>SUMIF(Pedido!$C$49:$C$1024,Lista!C509,Pedido!$D$49:$D$1024)</f>
        <v>0</v>
      </c>
      <c r="C509" s="68" t="s">
        <v>1040</v>
      </c>
      <c r="D509" s="69" t="s">
        <v>138</v>
      </c>
      <c r="E509" s="70">
        <f>SUMIF(Pedido!$C$49:$C$1024,Lista!C509,Pedido!$G$49:$G$1024)</f>
        <v>14.9</v>
      </c>
      <c r="F509" s="70">
        <f t="shared" si="7"/>
        <v>0</v>
      </c>
      <c r="H509" s="66">
        <f>VLOOKUP(C509,Pesos!$B$2:$E$531,4,FALSE)</f>
        <v>0</v>
      </c>
    </row>
    <row r="510" spans="1:8" s="66" customFormat="1" ht="17.25" hidden="1" x14ac:dyDescent="0.3">
      <c r="A510" s="67">
        <v>111553</v>
      </c>
      <c r="B510" s="67">
        <f>SUMIF(Pedido!$C$49:$C$1024,Lista!C510,Pedido!$D$49:$D$1024)</f>
        <v>0</v>
      </c>
      <c r="C510" s="68" t="s">
        <v>997</v>
      </c>
      <c r="D510" s="69" t="s">
        <v>1003</v>
      </c>
      <c r="E510" s="70">
        <f>SUMIF(Pedido!$C$49:$C$1024,Lista!C510,Pedido!$G$49:$G$1024)</f>
        <v>16.5</v>
      </c>
      <c r="F510" s="70">
        <f t="shared" si="7"/>
        <v>0</v>
      </c>
      <c r="H510" s="66">
        <f>VLOOKUP(C510,Pesos!$B$2:$E$531,4,FALSE)</f>
        <v>0</v>
      </c>
    </row>
    <row r="511" spans="1:8" s="66" customFormat="1" ht="17.25" hidden="1" x14ac:dyDescent="0.3">
      <c r="A511" s="67">
        <v>111560</v>
      </c>
      <c r="B511" s="67">
        <f>SUMIF(Pedido!$C$49:$C$1024,Lista!C511,Pedido!$D$49:$D$1024)</f>
        <v>0</v>
      </c>
      <c r="C511" s="68" t="s">
        <v>998</v>
      </c>
      <c r="D511" s="69" t="s">
        <v>1003</v>
      </c>
      <c r="E511" s="70">
        <f>SUMIF(Pedido!$C$49:$C$1024,Lista!C511,Pedido!$G$49:$G$1024)</f>
        <v>16.5</v>
      </c>
      <c r="F511" s="70">
        <f t="shared" si="7"/>
        <v>0</v>
      </c>
      <c r="H511" s="66">
        <f>VLOOKUP(C511,Pesos!$B$2:$E$531,4,FALSE)</f>
        <v>0</v>
      </c>
    </row>
    <row r="512" spans="1:8" s="66" customFormat="1" ht="17.25" hidden="1" x14ac:dyDescent="0.3">
      <c r="A512" s="67">
        <v>111577</v>
      </c>
      <c r="B512" s="67">
        <f>SUMIF(Pedido!$C$49:$C$1024,Lista!C512,Pedido!$D$49:$D$1024)</f>
        <v>0</v>
      </c>
      <c r="C512" s="68" t="s">
        <v>999</v>
      </c>
      <c r="D512" s="69" t="s">
        <v>1003</v>
      </c>
      <c r="E512" s="70">
        <f>SUMIF(Pedido!$C$49:$C$1024,Lista!C512,Pedido!$G$49:$G$1024)</f>
        <v>16.5</v>
      </c>
      <c r="F512" s="70">
        <f t="shared" si="7"/>
        <v>0</v>
      </c>
      <c r="H512" s="66">
        <f>VLOOKUP(C512,Pesos!$B$2:$E$531,4,FALSE)</f>
        <v>0</v>
      </c>
    </row>
    <row r="513" spans="1:8" s="66" customFormat="1" ht="17.25" hidden="1" x14ac:dyDescent="0.3">
      <c r="A513" s="67">
        <v>111508</v>
      </c>
      <c r="B513" s="67">
        <f>SUMIF(Pedido!$C$49:$C$1024,Lista!C513,Pedido!$D$49:$D$1024)</f>
        <v>0</v>
      </c>
      <c r="C513" s="68" t="s">
        <v>1005</v>
      </c>
      <c r="D513" s="69" t="s">
        <v>137</v>
      </c>
      <c r="E513" s="70">
        <f>SUMIF(Pedido!$C$49:$C$1024,Lista!C513,Pedido!$G$49:$G$1024)</f>
        <v>11.7</v>
      </c>
      <c r="F513" s="70">
        <f t="shared" si="7"/>
        <v>0</v>
      </c>
      <c r="H513" s="66">
        <f>VLOOKUP(C513,Pesos!$B$2:$E$531,4,FALSE)</f>
        <v>0</v>
      </c>
    </row>
    <row r="514" spans="1:8" s="66" customFormat="1" ht="17.25" hidden="1" x14ac:dyDescent="0.3">
      <c r="A514" s="67">
        <v>111515</v>
      </c>
      <c r="B514" s="67">
        <f>SUMIF(Pedido!$C$49:$C$1024,Lista!C514,Pedido!$D$49:$D$1024)</f>
        <v>0</v>
      </c>
      <c r="C514" s="68" t="s">
        <v>1006</v>
      </c>
      <c r="D514" s="69" t="s">
        <v>137</v>
      </c>
      <c r="E514" s="70">
        <f>SUMIF(Pedido!$C$49:$C$1024,Lista!C514,Pedido!$G$49:$G$1024)</f>
        <v>9.1999999999999993</v>
      </c>
      <c r="F514" s="70">
        <f t="shared" si="7"/>
        <v>0</v>
      </c>
      <c r="H514" s="66">
        <f>VLOOKUP(C514,Pesos!$B$2:$E$531,4,FALSE)</f>
        <v>0</v>
      </c>
    </row>
    <row r="515" spans="1:8" s="66" customFormat="1" ht="17.25" hidden="1" x14ac:dyDescent="0.3">
      <c r="A515" s="67">
        <v>111522</v>
      </c>
      <c r="B515" s="67">
        <f>SUMIF(Pedido!$C$49:$C$1024,Lista!C515,Pedido!$D$49:$D$1024)</f>
        <v>0</v>
      </c>
      <c r="C515" s="68" t="s">
        <v>1007</v>
      </c>
      <c r="D515" s="69" t="s">
        <v>137</v>
      </c>
      <c r="E515" s="70">
        <f>SUMIF(Pedido!$C$49:$C$1024,Lista!C515,Pedido!$G$49:$G$1024)</f>
        <v>8.9</v>
      </c>
      <c r="F515" s="70">
        <f t="shared" si="7"/>
        <v>0</v>
      </c>
      <c r="H515" s="66">
        <f>VLOOKUP(C515,Pesos!$B$2:$E$531,4,FALSE)</f>
        <v>0</v>
      </c>
    </row>
    <row r="516" spans="1:8" s="66" customFormat="1" ht="17.25" hidden="1" x14ac:dyDescent="0.3">
      <c r="A516" s="67">
        <v>111539</v>
      </c>
      <c r="B516" s="67">
        <f>SUMIF(Pedido!$C$49:$C$1024,Lista!C516,Pedido!$D$49:$D$1024)</f>
        <v>0</v>
      </c>
      <c r="C516" s="68" t="s">
        <v>1009</v>
      </c>
      <c r="D516" s="69" t="s">
        <v>137</v>
      </c>
      <c r="E516" s="70">
        <f>SUMIF(Pedido!$C$49:$C$1024,Lista!C516,Pedido!$G$49:$G$1024)</f>
        <v>9.1999999999999993</v>
      </c>
      <c r="F516" s="70">
        <f t="shared" si="7"/>
        <v>0</v>
      </c>
      <c r="H516" s="66">
        <f>VLOOKUP(C516,Pesos!$B$2:$E$531,4,FALSE)</f>
        <v>0</v>
      </c>
    </row>
    <row r="517" spans="1:8" s="66" customFormat="1" ht="17.25" x14ac:dyDescent="0.3">
      <c r="A517" s="67">
        <v>111546</v>
      </c>
      <c r="B517" s="67">
        <f>SUMIF(Pedido!$C$49:$C$1024,Lista!C517,Pedido!$D$49:$D$1024)</f>
        <v>0</v>
      </c>
      <c r="C517" s="68" t="s">
        <v>1008</v>
      </c>
      <c r="D517" s="69" t="s">
        <v>137</v>
      </c>
      <c r="E517" s="70">
        <f>SUMIF(Pedido!$C$49:$C$1024,Lista!C517,Pedido!$G$49:$G$1024)</f>
        <v>12.7</v>
      </c>
      <c r="F517" s="70">
        <f t="shared" si="7"/>
        <v>0</v>
      </c>
      <c r="H517" s="66">
        <f>VLOOKUP(C517,Pesos!$B$2:$E$531,4,FALSE)</f>
        <v>0</v>
      </c>
    </row>
    <row r="518" spans="1:8" s="66" customFormat="1" ht="17.25" hidden="1" x14ac:dyDescent="0.3">
      <c r="A518" s="67">
        <v>11754</v>
      </c>
      <c r="B518" s="67">
        <f>SUMIF(Pedido!$C$49:$C$1024,Lista!C518,Pedido!$D$49:$D$1024)</f>
        <v>0</v>
      </c>
      <c r="C518" s="68" t="s">
        <v>1060</v>
      </c>
      <c r="D518" s="69" t="s">
        <v>1066</v>
      </c>
      <c r="E518" s="70">
        <f>SUMIF(Pedido!$C$49:$C$1024,Lista!C518,Pedido!$G$49:$G$1024)</f>
        <v>47.5</v>
      </c>
      <c r="F518" s="70">
        <f t="shared" si="7"/>
        <v>0</v>
      </c>
      <c r="H518" s="66">
        <f>VLOOKUP(C518,Pesos!$B$2:$E$531,4,FALSE)</f>
        <v>0</v>
      </c>
    </row>
    <row r="519" spans="1:8" s="66" customFormat="1" ht="17.25" hidden="1" x14ac:dyDescent="0.3">
      <c r="A519" s="67">
        <v>11594</v>
      </c>
      <c r="B519" s="67">
        <f>SUMIF(Pedido!$C$49:$C$1024,Lista!C519,Pedido!$D$49:$D$1024)</f>
        <v>0</v>
      </c>
      <c r="C519" s="68" t="s">
        <v>1061</v>
      </c>
      <c r="D519" s="69" t="s">
        <v>144</v>
      </c>
      <c r="E519" s="70">
        <f>SUMIF(Pedido!$C$49:$C$1024,Lista!C519,Pedido!$G$49:$G$1024)</f>
        <v>23.9</v>
      </c>
      <c r="F519" s="70">
        <f t="shared" si="7"/>
        <v>0</v>
      </c>
      <c r="H519" s="66">
        <f>VLOOKUP(C519,Pesos!$B$2:$E$531,4,FALSE)</f>
        <v>0</v>
      </c>
    </row>
    <row r="520" spans="1:8" s="66" customFormat="1" ht="17.25" hidden="1" x14ac:dyDescent="0.3">
      <c r="A520" s="67">
        <v>11600</v>
      </c>
      <c r="B520" s="67">
        <f>SUMIF(Pedido!$C$49:$C$1024,Lista!C520,Pedido!$D$49:$D$1024)</f>
        <v>0</v>
      </c>
      <c r="C520" s="68" t="s">
        <v>1062</v>
      </c>
      <c r="D520" s="69" t="s">
        <v>144</v>
      </c>
      <c r="E520" s="70">
        <f>SUMIF(Pedido!$C$49:$C$1024,Lista!C520,Pedido!$G$49:$G$1024)</f>
        <v>29.9</v>
      </c>
      <c r="F520" s="70">
        <f t="shared" si="7"/>
        <v>0</v>
      </c>
      <c r="H520" s="66">
        <f>VLOOKUP(C520,Pesos!$B$2:$E$531,4,FALSE)</f>
        <v>0</v>
      </c>
    </row>
    <row r="521" spans="1:8" s="66" customFormat="1" ht="17.25" hidden="1" x14ac:dyDescent="0.3">
      <c r="A521" s="67">
        <v>11655</v>
      </c>
      <c r="B521" s="67">
        <f>SUMIF(Pedido!$C$49:$C$1024,Lista!C521,Pedido!$D$49:$D$1024)</f>
        <v>0</v>
      </c>
      <c r="C521" s="68" t="s">
        <v>1086</v>
      </c>
      <c r="D521" s="69" t="s">
        <v>138</v>
      </c>
      <c r="E521" s="70">
        <f>SUMIF(Pedido!$C$49:$C$1024,Lista!C521,Pedido!$G$49:$G$1024)</f>
        <v>33.9</v>
      </c>
      <c r="F521" s="70">
        <f t="shared" si="7"/>
        <v>0</v>
      </c>
      <c r="H521" s="66">
        <f>VLOOKUP(C521,Pesos!$B$2:$E$531,4,FALSE)</f>
        <v>0</v>
      </c>
    </row>
    <row r="522" spans="1:8" s="66" customFormat="1" ht="17.25" x14ac:dyDescent="0.3">
      <c r="A522" s="67">
        <v>11686</v>
      </c>
      <c r="B522" s="67">
        <f>SUMIF(Pedido!$C$49:$C$1024,Lista!C522,Pedido!$D$49:$D$1024)</f>
        <v>0</v>
      </c>
      <c r="C522" s="68" t="s">
        <v>1084</v>
      </c>
      <c r="D522" s="69" t="s">
        <v>138</v>
      </c>
      <c r="E522" s="70">
        <f>SUMIF(Pedido!$C$49:$C$1024,Lista!C522,Pedido!$G$49:$G$1024)</f>
        <v>25.9</v>
      </c>
      <c r="F522" s="70">
        <f t="shared" si="7"/>
        <v>0</v>
      </c>
      <c r="H522" s="66">
        <f>VLOOKUP(C522,Pesos!$B$2:$E$531,4,FALSE)</f>
        <v>0</v>
      </c>
    </row>
    <row r="523" spans="1:8" s="66" customFormat="1" ht="17.25" hidden="1" x14ac:dyDescent="0.3">
      <c r="A523" s="67">
        <v>11662</v>
      </c>
      <c r="B523" s="67">
        <f>SUMIF(Pedido!$C$49:$C$1024,Lista!C523,Pedido!$D$49:$D$1024)</f>
        <v>0</v>
      </c>
      <c r="C523" s="68" t="s">
        <v>1083</v>
      </c>
      <c r="D523" s="69" t="s">
        <v>138</v>
      </c>
      <c r="E523" s="70">
        <f>SUMIF(Pedido!$C$49:$C$1024,Lista!C523,Pedido!$G$49:$G$1024)</f>
        <v>24.9</v>
      </c>
      <c r="F523" s="70">
        <f t="shared" si="7"/>
        <v>0</v>
      </c>
    </row>
    <row r="524" spans="1:8" s="66" customFormat="1" ht="17.25" x14ac:dyDescent="0.3">
      <c r="A524" s="67">
        <v>11693</v>
      </c>
      <c r="B524" s="67">
        <f>SUMIF(Pedido!$C$49:$C$1024,Lista!C524,Pedido!$D$49:$D$1024)</f>
        <v>0</v>
      </c>
      <c r="C524" s="68" t="s">
        <v>1085</v>
      </c>
      <c r="D524" s="69" t="s">
        <v>138</v>
      </c>
      <c r="E524" s="70">
        <f>SUMIF(Pedido!$C$49:$C$1024,Lista!C524,Pedido!$G$49:$G$1024)</f>
        <v>16.899999999999999</v>
      </c>
      <c r="F524" s="70">
        <f t="shared" si="7"/>
        <v>0</v>
      </c>
    </row>
    <row r="525" spans="1:8" s="66" customFormat="1" ht="17.25" x14ac:dyDescent="0.3">
      <c r="A525" s="67"/>
      <c r="B525" s="67"/>
      <c r="C525" s="68"/>
      <c r="D525" s="69"/>
      <c r="E525" s="70"/>
      <c r="F525" s="70"/>
    </row>
    <row r="526" spans="1:8" s="66" customFormat="1" ht="17.25" x14ac:dyDescent="0.3">
      <c r="A526" s="67"/>
      <c r="B526" s="67"/>
      <c r="C526" s="68"/>
      <c r="D526" s="69"/>
      <c r="E526" s="70"/>
      <c r="F526" s="70"/>
    </row>
    <row r="527" spans="1:8" s="66" customFormat="1" ht="17.25" x14ac:dyDescent="0.3">
      <c r="A527" s="67"/>
      <c r="B527" s="67"/>
      <c r="C527" s="68"/>
      <c r="D527" s="69"/>
      <c r="E527" s="70"/>
      <c r="F527" s="70"/>
    </row>
    <row r="528" spans="1:8" s="66" customFormat="1" ht="17.25" x14ac:dyDescent="0.3">
      <c r="A528" s="67"/>
      <c r="B528" s="67"/>
      <c r="C528" s="68"/>
      <c r="D528" s="69"/>
      <c r="E528" s="70"/>
      <c r="F528" s="70"/>
    </row>
    <row r="529" spans="1:6" s="66" customFormat="1" ht="17.25" x14ac:dyDescent="0.3">
      <c r="A529" s="67"/>
      <c r="B529" s="67"/>
      <c r="C529" s="68"/>
      <c r="D529" s="69"/>
      <c r="E529" s="70"/>
      <c r="F529" s="70"/>
    </row>
    <row r="530" spans="1:6" s="66" customFormat="1" ht="17.25" x14ac:dyDescent="0.3">
      <c r="A530" s="67"/>
      <c r="B530" s="67"/>
      <c r="C530" s="68"/>
      <c r="D530" s="69"/>
      <c r="E530" s="70"/>
      <c r="F530" s="70"/>
    </row>
    <row r="531" spans="1:6" s="66" customFormat="1" ht="17.25" x14ac:dyDescent="0.3">
      <c r="A531" s="67"/>
      <c r="B531" s="67"/>
      <c r="C531" s="68"/>
      <c r="D531" s="69"/>
      <c r="E531" s="70"/>
      <c r="F531" s="70"/>
    </row>
    <row r="532" spans="1:6" s="66" customFormat="1" ht="17.25" x14ac:dyDescent="0.3">
      <c r="A532" s="67"/>
      <c r="B532" s="67"/>
      <c r="C532" s="68"/>
      <c r="D532" s="69"/>
      <c r="E532" s="70"/>
      <c r="F532" s="70"/>
    </row>
    <row r="533" spans="1:6" s="66" customFormat="1" ht="17.25" x14ac:dyDescent="0.3">
      <c r="A533" s="67"/>
      <c r="B533" s="67"/>
      <c r="C533" s="68"/>
      <c r="D533" s="69"/>
      <c r="E533" s="70"/>
      <c r="F533" s="70"/>
    </row>
    <row r="534" spans="1:6" s="66" customFormat="1" ht="17.25" x14ac:dyDescent="0.3">
      <c r="A534" s="67"/>
      <c r="B534" s="67"/>
      <c r="C534" s="68"/>
      <c r="D534" s="69"/>
      <c r="E534" s="70"/>
      <c r="F534" s="70"/>
    </row>
    <row r="535" spans="1:6" s="66" customFormat="1" ht="17.25" x14ac:dyDescent="0.3">
      <c r="A535" s="67"/>
      <c r="B535" s="67"/>
      <c r="C535" s="68"/>
      <c r="D535" s="69"/>
      <c r="E535" s="70"/>
      <c r="F535" s="70"/>
    </row>
    <row r="536" spans="1:6" s="66" customFormat="1" ht="17.25" x14ac:dyDescent="0.3">
      <c r="A536" s="67"/>
      <c r="B536" s="67"/>
      <c r="C536" s="68"/>
      <c r="D536" s="69"/>
      <c r="E536" s="70"/>
      <c r="F536" s="70"/>
    </row>
    <row r="537" spans="1:6" s="66" customFormat="1" ht="17.25" x14ac:dyDescent="0.3">
      <c r="A537" s="67"/>
      <c r="B537" s="67"/>
      <c r="C537" s="68"/>
      <c r="D537" s="69"/>
      <c r="E537" s="70"/>
      <c r="F537" s="70"/>
    </row>
    <row r="538" spans="1:6" s="66" customFormat="1" ht="17.25" x14ac:dyDescent="0.3">
      <c r="A538" s="67"/>
      <c r="B538" s="67"/>
      <c r="C538" s="68"/>
      <c r="D538" s="69"/>
      <c r="E538" s="70"/>
      <c r="F538" s="70"/>
    </row>
    <row r="539" spans="1:6" s="66" customFormat="1" ht="17.25" x14ac:dyDescent="0.3">
      <c r="A539" s="67"/>
      <c r="B539" s="67"/>
      <c r="C539" s="68"/>
      <c r="D539" s="69"/>
      <c r="E539" s="70"/>
      <c r="F539" s="70"/>
    </row>
    <row r="540" spans="1:6" s="66" customFormat="1" ht="17.25" x14ac:dyDescent="0.3">
      <c r="A540" s="67"/>
      <c r="B540" s="67"/>
      <c r="C540" s="68"/>
      <c r="D540" s="69"/>
      <c r="E540" s="70"/>
      <c r="F540" s="70"/>
    </row>
    <row r="541" spans="1:6" s="66" customFormat="1" ht="17.25" x14ac:dyDescent="0.3">
      <c r="A541" s="67"/>
      <c r="B541" s="67"/>
      <c r="C541" s="68"/>
      <c r="D541" s="69"/>
      <c r="E541" s="70"/>
      <c r="F541" s="70"/>
    </row>
    <row r="542" spans="1:6" s="66" customFormat="1" ht="17.25" x14ac:dyDescent="0.3">
      <c r="A542" s="67"/>
      <c r="B542" s="67"/>
      <c r="C542" s="68"/>
      <c r="D542" s="69"/>
      <c r="E542" s="70"/>
      <c r="F542" s="70"/>
    </row>
    <row r="543" spans="1:6" s="66" customFormat="1" ht="17.25" x14ac:dyDescent="0.3">
      <c r="A543" s="67"/>
      <c r="B543" s="67"/>
      <c r="C543" s="68"/>
      <c r="D543" s="69"/>
      <c r="E543" s="70"/>
      <c r="F543" s="70"/>
    </row>
    <row r="544" spans="1:6" s="66" customFormat="1" ht="17.25" x14ac:dyDescent="0.3">
      <c r="A544" s="67"/>
      <c r="B544" s="67"/>
      <c r="C544" s="68"/>
      <c r="D544" s="69"/>
      <c r="E544" s="70"/>
      <c r="F544" s="70"/>
    </row>
    <row r="545" spans="1:6" s="66" customFormat="1" ht="17.25" x14ac:dyDescent="0.3">
      <c r="A545" s="67"/>
      <c r="B545" s="67"/>
      <c r="C545" s="68"/>
      <c r="D545" s="69"/>
      <c r="E545" s="70"/>
      <c r="F545" s="70"/>
    </row>
    <row r="546" spans="1:6" s="66" customFormat="1" ht="17.25" x14ac:dyDescent="0.3">
      <c r="A546" s="67"/>
      <c r="B546" s="67"/>
      <c r="C546" s="68"/>
      <c r="D546" s="69"/>
      <c r="E546" s="70"/>
      <c r="F546" s="70"/>
    </row>
    <row r="547" spans="1:6" s="66" customFormat="1" ht="17.25" x14ac:dyDescent="0.3">
      <c r="A547" s="67"/>
      <c r="B547" s="67"/>
      <c r="C547" s="68"/>
      <c r="D547" s="69"/>
      <c r="E547" s="70"/>
      <c r="F547" s="70"/>
    </row>
    <row r="548" spans="1:6" s="66" customFormat="1" ht="17.25" x14ac:dyDescent="0.3">
      <c r="A548" s="67"/>
      <c r="B548" s="67"/>
      <c r="C548" s="68"/>
      <c r="D548" s="69"/>
      <c r="E548" s="70"/>
      <c r="F548" s="70"/>
    </row>
    <row r="549" spans="1:6" s="66" customFormat="1" ht="17.25" x14ac:dyDescent="0.3">
      <c r="A549" s="67"/>
      <c r="B549" s="67"/>
      <c r="C549" s="68"/>
      <c r="D549" s="69"/>
      <c r="E549" s="70"/>
      <c r="F549" s="70"/>
    </row>
    <row r="550" spans="1:6" s="66" customFormat="1" ht="17.25" x14ac:dyDescent="0.3">
      <c r="A550" s="67"/>
      <c r="B550" s="67"/>
      <c r="C550" s="68"/>
      <c r="D550" s="69"/>
      <c r="E550" s="70"/>
      <c r="F550" s="70"/>
    </row>
    <row r="551" spans="1:6" s="66" customFormat="1" ht="17.25" x14ac:dyDescent="0.3">
      <c r="A551" s="67"/>
      <c r="B551" s="67"/>
      <c r="C551" s="68"/>
      <c r="D551" s="69"/>
      <c r="E551" s="70"/>
      <c r="F551" s="70"/>
    </row>
    <row r="552" spans="1:6" s="66" customFormat="1" ht="17.25" x14ac:dyDescent="0.3">
      <c r="A552" s="67"/>
      <c r="B552" s="67"/>
      <c r="C552" s="68"/>
      <c r="D552" s="69"/>
      <c r="E552" s="70"/>
      <c r="F552" s="70"/>
    </row>
    <row r="553" spans="1:6" s="66" customFormat="1" ht="17.25" x14ac:dyDescent="0.3">
      <c r="A553" s="67"/>
      <c r="B553" s="67"/>
      <c r="C553" s="68"/>
      <c r="D553" s="69"/>
      <c r="E553" s="70"/>
      <c r="F553" s="70"/>
    </row>
    <row r="554" spans="1:6" s="66" customFormat="1" ht="17.25" x14ac:dyDescent="0.3">
      <c r="A554" s="67"/>
      <c r="B554" s="67"/>
      <c r="C554" s="68"/>
      <c r="D554" s="69"/>
      <c r="E554" s="70"/>
      <c r="F554" s="70"/>
    </row>
    <row r="555" spans="1:6" s="66" customFormat="1" ht="17.25" x14ac:dyDescent="0.3">
      <c r="A555" s="67"/>
      <c r="B555" s="67"/>
      <c r="C555" s="68"/>
      <c r="D555" s="69"/>
      <c r="E555" s="70"/>
      <c r="F555" s="70"/>
    </row>
    <row r="556" spans="1:6" s="66" customFormat="1" ht="17.25" x14ac:dyDescent="0.3">
      <c r="A556" s="67"/>
      <c r="B556" s="67"/>
      <c r="C556" s="68"/>
      <c r="D556" s="69"/>
      <c r="E556" s="70"/>
      <c r="F556" s="70"/>
    </row>
    <row r="557" spans="1:6" s="66" customFormat="1" ht="17.25" x14ac:dyDescent="0.3">
      <c r="A557" s="67"/>
      <c r="B557" s="67"/>
      <c r="C557" s="68"/>
      <c r="D557" s="69"/>
      <c r="E557" s="70"/>
      <c r="F557" s="70"/>
    </row>
    <row r="558" spans="1:6" s="66" customFormat="1" ht="17.25" x14ac:dyDescent="0.3">
      <c r="A558" s="67"/>
      <c r="B558" s="67"/>
      <c r="C558" s="68"/>
      <c r="D558" s="69"/>
      <c r="E558" s="70"/>
      <c r="F558" s="70"/>
    </row>
  </sheetData>
  <sheetProtection sort="0" autoFilter="0"/>
  <autoFilter ref="A17:G524" xr:uid="{00000000-0009-0000-0000-000001000000}">
    <filterColumn colId="1">
      <filters>
        <filter val="1"/>
      </filters>
    </filterColumn>
  </autoFilter>
  <mergeCells count="12310">
    <mergeCell ref="WZA11:WZB11"/>
    <mergeCell ref="WZE11:WZF11"/>
    <mergeCell ref="WZI11:WZJ11"/>
    <mergeCell ref="WZM11:WZN11"/>
    <mergeCell ref="WZQ11:WZR11"/>
    <mergeCell ref="WYG11:WYH11"/>
    <mergeCell ref="WYK11:WYL11"/>
    <mergeCell ref="WYO11:WYP11"/>
    <mergeCell ref="WYS11:WYT11"/>
    <mergeCell ref="WYW11:WYX11"/>
    <mergeCell ref="WXM11:WXN11"/>
    <mergeCell ref="WXQ11:WXR11"/>
    <mergeCell ref="WXU11:WXV11"/>
    <mergeCell ref="WXY11:WXZ11"/>
    <mergeCell ref="WYC11:WYD11"/>
    <mergeCell ref="WWS11:WWT11"/>
    <mergeCell ref="WWW11:WWX11"/>
    <mergeCell ref="WXA11:WXB11"/>
    <mergeCell ref="WXE11:WXF11"/>
    <mergeCell ref="WXI11:WXJ11"/>
    <mergeCell ref="WVY11:WVZ11"/>
    <mergeCell ref="WWC11:WWD11"/>
    <mergeCell ref="WWG11:WWH11"/>
    <mergeCell ref="WWK11:WWL11"/>
    <mergeCell ref="WWO11:WWP11"/>
    <mergeCell ref="WVE11:WVF11"/>
    <mergeCell ref="WVI11:WVJ11"/>
    <mergeCell ref="WVM11:WVN11"/>
    <mergeCell ref="XEK11:XEL11"/>
    <mergeCell ref="XEO11:XEP11"/>
    <mergeCell ref="XES11:XET11"/>
    <mergeCell ref="XEW11:XEX11"/>
    <mergeCell ref="XFA11:XFB11"/>
    <mergeCell ref="XDQ11:XDR11"/>
    <mergeCell ref="XDU11:XDV11"/>
    <mergeCell ref="XDY11:XDZ11"/>
    <mergeCell ref="XEC11:XED11"/>
    <mergeCell ref="XEG11:XEH11"/>
    <mergeCell ref="XCW11:XCX11"/>
    <mergeCell ref="XDA11:XDB11"/>
    <mergeCell ref="XDE11:XDF11"/>
    <mergeCell ref="XDI11:XDJ11"/>
    <mergeCell ref="XDM11:XDN11"/>
    <mergeCell ref="XCC11:XCD11"/>
    <mergeCell ref="XCG11:XCH11"/>
    <mergeCell ref="XCK11:XCL11"/>
    <mergeCell ref="XCO11:XCP11"/>
    <mergeCell ref="XCS11:XCT11"/>
    <mergeCell ref="XBI11:XBJ11"/>
    <mergeCell ref="XBM11:XBN11"/>
    <mergeCell ref="XBQ11:XBR11"/>
    <mergeCell ref="XBU11:XBV11"/>
    <mergeCell ref="XBY11:XBZ11"/>
    <mergeCell ref="XAO11:XAP11"/>
    <mergeCell ref="XAS11:XAT11"/>
    <mergeCell ref="XAW11:XAX11"/>
    <mergeCell ref="XBA11:XBB11"/>
    <mergeCell ref="XBE11:XBF11"/>
    <mergeCell ref="WZU11:WZV11"/>
    <mergeCell ref="WZY11:WZZ11"/>
    <mergeCell ref="XAC11:XAD11"/>
    <mergeCell ref="XAG11:XAH11"/>
    <mergeCell ref="XAK11:XAL11"/>
    <mergeCell ref="WVQ11:WVR11"/>
    <mergeCell ref="WVU11:WVV11"/>
    <mergeCell ref="WUK11:WUL11"/>
    <mergeCell ref="WUO11:WUP11"/>
    <mergeCell ref="WUS11:WUT11"/>
    <mergeCell ref="WUW11:WUX11"/>
    <mergeCell ref="WVA11:WVB11"/>
    <mergeCell ref="WTQ11:WTR11"/>
    <mergeCell ref="WTU11:WTV11"/>
    <mergeCell ref="WTY11:WTZ11"/>
    <mergeCell ref="WUC11:WUD11"/>
    <mergeCell ref="WUG11:WUH11"/>
    <mergeCell ref="WSW11:WSX11"/>
    <mergeCell ref="WTA11:WTB11"/>
    <mergeCell ref="WTE11:WTF11"/>
    <mergeCell ref="WTI11:WTJ11"/>
    <mergeCell ref="WTM11:WTN11"/>
    <mergeCell ref="WSC11:WSD11"/>
    <mergeCell ref="WSG11:WSH11"/>
    <mergeCell ref="WSK11:WSL11"/>
    <mergeCell ref="WSO11:WSP11"/>
    <mergeCell ref="WSS11:WST11"/>
    <mergeCell ref="WRI11:WRJ11"/>
    <mergeCell ref="WRM11:WRN11"/>
    <mergeCell ref="WRQ11:WRR11"/>
    <mergeCell ref="WRU11:WRV11"/>
    <mergeCell ref="WRY11:WRZ11"/>
    <mergeCell ref="WQO11:WQP11"/>
    <mergeCell ref="WQS11:WQT11"/>
    <mergeCell ref="WQW11:WQX11"/>
    <mergeCell ref="WRA11:WRB11"/>
    <mergeCell ref="WRE11:WRF11"/>
    <mergeCell ref="WPU11:WPV11"/>
    <mergeCell ref="WPY11:WPZ11"/>
    <mergeCell ref="WQC11:WQD11"/>
    <mergeCell ref="WQG11:WQH11"/>
    <mergeCell ref="WQK11:WQL11"/>
    <mergeCell ref="WPA11:WPB11"/>
    <mergeCell ref="WPE11:WPF11"/>
    <mergeCell ref="WPI11:WPJ11"/>
    <mergeCell ref="WPM11:WPN11"/>
    <mergeCell ref="WPQ11:WPR11"/>
    <mergeCell ref="WOG11:WOH11"/>
    <mergeCell ref="WOK11:WOL11"/>
    <mergeCell ref="WOO11:WOP11"/>
    <mergeCell ref="WOS11:WOT11"/>
    <mergeCell ref="WOW11:WOX11"/>
    <mergeCell ref="WNM11:WNN11"/>
    <mergeCell ref="WNQ11:WNR11"/>
    <mergeCell ref="WNU11:WNV11"/>
    <mergeCell ref="WNY11:WNZ11"/>
    <mergeCell ref="WOC11:WOD11"/>
    <mergeCell ref="WMS11:WMT11"/>
    <mergeCell ref="WMW11:WMX11"/>
    <mergeCell ref="WNA11:WNB11"/>
    <mergeCell ref="WNE11:WNF11"/>
    <mergeCell ref="WNI11:WNJ11"/>
    <mergeCell ref="WLY11:WLZ11"/>
    <mergeCell ref="WMC11:WMD11"/>
    <mergeCell ref="WMG11:WMH11"/>
    <mergeCell ref="WMK11:WML11"/>
    <mergeCell ref="WMO11:WMP11"/>
    <mergeCell ref="WLE11:WLF11"/>
    <mergeCell ref="WLI11:WLJ11"/>
    <mergeCell ref="WLM11:WLN11"/>
    <mergeCell ref="WLQ11:WLR11"/>
    <mergeCell ref="WLU11:WLV11"/>
    <mergeCell ref="WKK11:WKL11"/>
    <mergeCell ref="WKO11:WKP11"/>
    <mergeCell ref="WKS11:WKT11"/>
    <mergeCell ref="WKW11:WKX11"/>
    <mergeCell ref="WLA11:WLB11"/>
    <mergeCell ref="WJQ11:WJR11"/>
    <mergeCell ref="WJU11:WJV11"/>
    <mergeCell ref="WJY11:WJZ11"/>
    <mergeCell ref="WKC11:WKD11"/>
    <mergeCell ref="WKG11:WKH11"/>
    <mergeCell ref="WIW11:WIX11"/>
    <mergeCell ref="WJA11:WJB11"/>
    <mergeCell ref="WJE11:WJF11"/>
    <mergeCell ref="WJI11:WJJ11"/>
    <mergeCell ref="WJM11:WJN11"/>
    <mergeCell ref="WIC11:WID11"/>
    <mergeCell ref="WIG11:WIH11"/>
    <mergeCell ref="WIK11:WIL11"/>
    <mergeCell ref="WIO11:WIP11"/>
    <mergeCell ref="WIS11:WIT11"/>
    <mergeCell ref="WHI11:WHJ11"/>
    <mergeCell ref="WHM11:WHN11"/>
    <mergeCell ref="WHQ11:WHR11"/>
    <mergeCell ref="WHU11:WHV11"/>
    <mergeCell ref="WHY11:WHZ11"/>
    <mergeCell ref="WGO11:WGP11"/>
    <mergeCell ref="WGS11:WGT11"/>
    <mergeCell ref="WGW11:WGX11"/>
    <mergeCell ref="WHA11:WHB11"/>
    <mergeCell ref="WHE11:WHF11"/>
    <mergeCell ref="WFU11:WFV11"/>
    <mergeCell ref="WFY11:WFZ11"/>
    <mergeCell ref="WGC11:WGD11"/>
    <mergeCell ref="WGG11:WGH11"/>
    <mergeCell ref="WGK11:WGL11"/>
    <mergeCell ref="WFA11:WFB11"/>
    <mergeCell ref="WFE11:WFF11"/>
    <mergeCell ref="WFI11:WFJ11"/>
    <mergeCell ref="WFM11:WFN11"/>
    <mergeCell ref="WFQ11:WFR11"/>
    <mergeCell ref="WEG11:WEH11"/>
    <mergeCell ref="WEK11:WEL11"/>
    <mergeCell ref="WEO11:WEP11"/>
    <mergeCell ref="WES11:WET11"/>
    <mergeCell ref="WEW11:WEX11"/>
    <mergeCell ref="WDM11:WDN11"/>
    <mergeCell ref="WDQ11:WDR11"/>
    <mergeCell ref="WDU11:WDV11"/>
    <mergeCell ref="WDY11:WDZ11"/>
    <mergeCell ref="WEC11:WED11"/>
    <mergeCell ref="WCS11:WCT11"/>
    <mergeCell ref="WCW11:WCX11"/>
    <mergeCell ref="WDA11:WDB11"/>
    <mergeCell ref="WDE11:WDF11"/>
    <mergeCell ref="WDI11:WDJ11"/>
    <mergeCell ref="WBY11:WBZ11"/>
    <mergeCell ref="WCC11:WCD11"/>
    <mergeCell ref="WCG11:WCH11"/>
    <mergeCell ref="WCK11:WCL11"/>
    <mergeCell ref="WCO11:WCP11"/>
    <mergeCell ref="WBE11:WBF11"/>
    <mergeCell ref="WBI11:WBJ11"/>
    <mergeCell ref="WBM11:WBN11"/>
    <mergeCell ref="WBQ11:WBR11"/>
    <mergeCell ref="WBU11:WBV11"/>
    <mergeCell ref="WAK11:WAL11"/>
    <mergeCell ref="WAO11:WAP11"/>
    <mergeCell ref="WAS11:WAT11"/>
    <mergeCell ref="WAW11:WAX11"/>
    <mergeCell ref="WBA11:WBB11"/>
    <mergeCell ref="VZQ11:VZR11"/>
    <mergeCell ref="VZU11:VZV11"/>
    <mergeCell ref="VZY11:VZZ11"/>
    <mergeCell ref="WAC11:WAD11"/>
    <mergeCell ref="WAG11:WAH11"/>
    <mergeCell ref="VYW11:VYX11"/>
    <mergeCell ref="VZA11:VZB11"/>
    <mergeCell ref="VZE11:VZF11"/>
    <mergeCell ref="VZI11:VZJ11"/>
    <mergeCell ref="VZM11:VZN11"/>
    <mergeCell ref="VYC11:VYD11"/>
    <mergeCell ref="VYG11:VYH11"/>
    <mergeCell ref="VYK11:VYL11"/>
    <mergeCell ref="VYO11:VYP11"/>
    <mergeCell ref="VYS11:VYT11"/>
    <mergeCell ref="VXI11:VXJ11"/>
    <mergeCell ref="VXM11:VXN11"/>
    <mergeCell ref="VXQ11:VXR11"/>
    <mergeCell ref="VXU11:VXV11"/>
    <mergeCell ref="VXY11:VXZ11"/>
    <mergeCell ref="VWO11:VWP11"/>
    <mergeCell ref="VWS11:VWT11"/>
    <mergeCell ref="VWW11:VWX11"/>
    <mergeCell ref="VXA11:VXB11"/>
    <mergeCell ref="VXE11:VXF11"/>
    <mergeCell ref="VVU11:VVV11"/>
    <mergeCell ref="VVY11:VVZ11"/>
    <mergeCell ref="VWC11:VWD11"/>
    <mergeCell ref="VWG11:VWH11"/>
    <mergeCell ref="VWK11:VWL11"/>
    <mergeCell ref="VVA11:VVB11"/>
    <mergeCell ref="VVE11:VVF11"/>
    <mergeCell ref="VVI11:VVJ11"/>
    <mergeCell ref="VVM11:VVN11"/>
    <mergeCell ref="VVQ11:VVR11"/>
    <mergeCell ref="VUG11:VUH11"/>
    <mergeCell ref="VUK11:VUL11"/>
    <mergeCell ref="VUO11:VUP11"/>
    <mergeCell ref="VUS11:VUT11"/>
    <mergeCell ref="VUW11:VUX11"/>
    <mergeCell ref="VTM11:VTN11"/>
    <mergeCell ref="VTQ11:VTR11"/>
    <mergeCell ref="VTU11:VTV11"/>
    <mergeCell ref="VTY11:VTZ11"/>
    <mergeCell ref="VUC11:VUD11"/>
    <mergeCell ref="VSS11:VST11"/>
    <mergeCell ref="VSW11:VSX11"/>
    <mergeCell ref="VTA11:VTB11"/>
    <mergeCell ref="VTE11:VTF11"/>
    <mergeCell ref="VTI11:VTJ11"/>
    <mergeCell ref="VRY11:VRZ11"/>
    <mergeCell ref="VSC11:VSD11"/>
    <mergeCell ref="VSG11:VSH11"/>
    <mergeCell ref="VSK11:VSL11"/>
    <mergeCell ref="VSO11:VSP11"/>
    <mergeCell ref="VRE11:VRF11"/>
    <mergeCell ref="VRI11:VRJ11"/>
    <mergeCell ref="VRM11:VRN11"/>
    <mergeCell ref="VRQ11:VRR11"/>
    <mergeCell ref="VRU11:VRV11"/>
    <mergeCell ref="VQK11:VQL11"/>
    <mergeCell ref="VQO11:VQP11"/>
    <mergeCell ref="VQS11:VQT11"/>
    <mergeCell ref="VQW11:VQX11"/>
    <mergeCell ref="VRA11:VRB11"/>
    <mergeCell ref="VPQ11:VPR11"/>
    <mergeCell ref="VPU11:VPV11"/>
    <mergeCell ref="VPY11:VPZ11"/>
    <mergeCell ref="VQC11:VQD11"/>
    <mergeCell ref="VQG11:VQH11"/>
    <mergeCell ref="VOW11:VOX11"/>
    <mergeCell ref="VPA11:VPB11"/>
    <mergeCell ref="VPE11:VPF11"/>
    <mergeCell ref="VPI11:VPJ11"/>
    <mergeCell ref="VPM11:VPN11"/>
    <mergeCell ref="VOC11:VOD11"/>
    <mergeCell ref="VOG11:VOH11"/>
    <mergeCell ref="VOK11:VOL11"/>
    <mergeCell ref="VOO11:VOP11"/>
    <mergeCell ref="VOS11:VOT11"/>
    <mergeCell ref="VNI11:VNJ11"/>
    <mergeCell ref="VNM11:VNN11"/>
    <mergeCell ref="VNQ11:VNR11"/>
    <mergeCell ref="VNU11:VNV11"/>
    <mergeCell ref="VNY11:VNZ11"/>
    <mergeCell ref="VMO11:VMP11"/>
    <mergeCell ref="VMS11:VMT11"/>
    <mergeCell ref="VMW11:VMX11"/>
    <mergeCell ref="VNA11:VNB11"/>
    <mergeCell ref="VNE11:VNF11"/>
    <mergeCell ref="VLU11:VLV11"/>
    <mergeCell ref="VLY11:VLZ11"/>
    <mergeCell ref="VMC11:VMD11"/>
    <mergeCell ref="VMG11:VMH11"/>
    <mergeCell ref="VMK11:VML11"/>
    <mergeCell ref="VLA11:VLB11"/>
    <mergeCell ref="VLE11:VLF11"/>
    <mergeCell ref="VLI11:VLJ11"/>
    <mergeCell ref="VLM11:VLN11"/>
    <mergeCell ref="VLQ11:VLR11"/>
    <mergeCell ref="VKG11:VKH11"/>
    <mergeCell ref="VKK11:VKL11"/>
    <mergeCell ref="VKO11:VKP11"/>
    <mergeCell ref="VKS11:VKT11"/>
    <mergeCell ref="VKW11:VKX11"/>
    <mergeCell ref="VJM11:VJN11"/>
    <mergeCell ref="VJQ11:VJR11"/>
    <mergeCell ref="VJU11:VJV11"/>
    <mergeCell ref="VJY11:VJZ11"/>
    <mergeCell ref="VKC11:VKD11"/>
    <mergeCell ref="VIS11:VIT11"/>
    <mergeCell ref="VIW11:VIX11"/>
    <mergeCell ref="VJA11:VJB11"/>
    <mergeCell ref="VJE11:VJF11"/>
    <mergeCell ref="VJI11:VJJ11"/>
    <mergeCell ref="VHY11:VHZ11"/>
    <mergeCell ref="VIC11:VID11"/>
    <mergeCell ref="VIG11:VIH11"/>
    <mergeCell ref="VIK11:VIL11"/>
    <mergeCell ref="VIO11:VIP11"/>
    <mergeCell ref="VHE11:VHF11"/>
    <mergeCell ref="VHI11:VHJ11"/>
    <mergeCell ref="VHM11:VHN11"/>
    <mergeCell ref="VHQ11:VHR11"/>
    <mergeCell ref="VHU11:VHV11"/>
    <mergeCell ref="VGK11:VGL11"/>
    <mergeCell ref="VGO11:VGP11"/>
    <mergeCell ref="VGS11:VGT11"/>
    <mergeCell ref="VGW11:VGX11"/>
    <mergeCell ref="VHA11:VHB11"/>
    <mergeCell ref="VFQ11:VFR11"/>
    <mergeCell ref="VFU11:VFV11"/>
    <mergeCell ref="VFY11:VFZ11"/>
    <mergeCell ref="VGC11:VGD11"/>
    <mergeCell ref="VGG11:VGH11"/>
    <mergeCell ref="VEW11:VEX11"/>
    <mergeCell ref="VFA11:VFB11"/>
    <mergeCell ref="VFE11:VFF11"/>
    <mergeCell ref="VFI11:VFJ11"/>
    <mergeCell ref="VFM11:VFN11"/>
    <mergeCell ref="VEC11:VED11"/>
    <mergeCell ref="VEG11:VEH11"/>
    <mergeCell ref="VEK11:VEL11"/>
    <mergeCell ref="VEO11:VEP11"/>
    <mergeCell ref="VES11:VET11"/>
    <mergeCell ref="VDI11:VDJ11"/>
    <mergeCell ref="VDM11:VDN11"/>
    <mergeCell ref="VDQ11:VDR11"/>
    <mergeCell ref="VDU11:VDV11"/>
    <mergeCell ref="VDY11:VDZ11"/>
    <mergeCell ref="VCO11:VCP11"/>
    <mergeCell ref="VCS11:VCT11"/>
    <mergeCell ref="VCW11:VCX11"/>
    <mergeCell ref="VDA11:VDB11"/>
    <mergeCell ref="VDE11:VDF11"/>
    <mergeCell ref="VBU11:VBV11"/>
    <mergeCell ref="VBY11:VBZ11"/>
    <mergeCell ref="VCC11:VCD11"/>
    <mergeCell ref="VCG11:VCH11"/>
    <mergeCell ref="VCK11:VCL11"/>
    <mergeCell ref="VBA11:VBB11"/>
    <mergeCell ref="VBE11:VBF11"/>
    <mergeCell ref="VBI11:VBJ11"/>
    <mergeCell ref="VBM11:VBN11"/>
    <mergeCell ref="VBQ11:VBR11"/>
    <mergeCell ref="VAG11:VAH11"/>
    <mergeCell ref="VAK11:VAL11"/>
    <mergeCell ref="VAO11:VAP11"/>
    <mergeCell ref="VAS11:VAT11"/>
    <mergeCell ref="VAW11:VAX11"/>
    <mergeCell ref="UZM11:UZN11"/>
    <mergeCell ref="UZQ11:UZR11"/>
    <mergeCell ref="UZU11:UZV11"/>
    <mergeCell ref="UZY11:UZZ11"/>
    <mergeCell ref="VAC11:VAD11"/>
    <mergeCell ref="UYS11:UYT11"/>
    <mergeCell ref="UYW11:UYX11"/>
    <mergeCell ref="UZA11:UZB11"/>
    <mergeCell ref="UZE11:UZF11"/>
    <mergeCell ref="UZI11:UZJ11"/>
    <mergeCell ref="UXY11:UXZ11"/>
    <mergeCell ref="UYC11:UYD11"/>
    <mergeCell ref="UYG11:UYH11"/>
    <mergeCell ref="UYK11:UYL11"/>
    <mergeCell ref="UYO11:UYP11"/>
    <mergeCell ref="UXE11:UXF11"/>
    <mergeCell ref="UXI11:UXJ11"/>
    <mergeCell ref="UXM11:UXN11"/>
    <mergeCell ref="UXQ11:UXR11"/>
    <mergeCell ref="UXU11:UXV11"/>
    <mergeCell ref="UWK11:UWL11"/>
    <mergeCell ref="UWO11:UWP11"/>
    <mergeCell ref="UWS11:UWT11"/>
    <mergeCell ref="UWW11:UWX11"/>
    <mergeCell ref="UXA11:UXB11"/>
    <mergeCell ref="UVQ11:UVR11"/>
    <mergeCell ref="UVU11:UVV11"/>
    <mergeCell ref="UVY11:UVZ11"/>
    <mergeCell ref="UWC11:UWD11"/>
    <mergeCell ref="UWG11:UWH11"/>
    <mergeCell ref="UUW11:UUX11"/>
    <mergeCell ref="UVA11:UVB11"/>
    <mergeCell ref="UVE11:UVF11"/>
    <mergeCell ref="UVI11:UVJ11"/>
    <mergeCell ref="UVM11:UVN11"/>
    <mergeCell ref="UUC11:UUD11"/>
    <mergeCell ref="UUG11:UUH11"/>
    <mergeCell ref="UUK11:UUL11"/>
    <mergeCell ref="UUO11:UUP11"/>
    <mergeCell ref="UUS11:UUT11"/>
    <mergeCell ref="UTI11:UTJ11"/>
    <mergeCell ref="UTM11:UTN11"/>
    <mergeCell ref="UTQ11:UTR11"/>
    <mergeCell ref="UTU11:UTV11"/>
    <mergeCell ref="UTY11:UTZ11"/>
    <mergeCell ref="USO11:USP11"/>
    <mergeCell ref="USS11:UST11"/>
    <mergeCell ref="USW11:USX11"/>
    <mergeCell ref="UTA11:UTB11"/>
    <mergeCell ref="UTE11:UTF11"/>
    <mergeCell ref="URU11:URV11"/>
    <mergeCell ref="URY11:URZ11"/>
    <mergeCell ref="USC11:USD11"/>
    <mergeCell ref="USG11:USH11"/>
    <mergeCell ref="USK11:USL11"/>
    <mergeCell ref="URA11:URB11"/>
    <mergeCell ref="URE11:URF11"/>
    <mergeCell ref="URI11:URJ11"/>
    <mergeCell ref="URM11:URN11"/>
    <mergeCell ref="URQ11:URR11"/>
    <mergeCell ref="UQG11:UQH11"/>
    <mergeCell ref="UQK11:UQL11"/>
    <mergeCell ref="UQO11:UQP11"/>
    <mergeCell ref="UQS11:UQT11"/>
    <mergeCell ref="UQW11:UQX11"/>
    <mergeCell ref="UPM11:UPN11"/>
    <mergeCell ref="UPQ11:UPR11"/>
    <mergeCell ref="UPU11:UPV11"/>
    <mergeCell ref="UPY11:UPZ11"/>
    <mergeCell ref="UQC11:UQD11"/>
    <mergeCell ref="UOS11:UOT11"/>
    <mergeCell ref="UOW11:UOX11"/>
    <mergeCell ref="UPA11:UPB11"/>
    <mergeCell ref="UPE11:UPF11"/>
    <mergeCell ref="UPI11:UPJ11"/>
    <mergeCell ref="UNY11:UNZ11"/>
    <mergeCell ref="UOC11:UOD11"/>
    <mergeCell ref="UOG11:UOH11"/>
    <mergeCell ref="UOK11:UOL11"/>
    <mergeCell ref="UOO11:UOP11"/>
    <mergeCell ref="UNE11:UNF11"/>
    <mergeCell ref="UNI11:UNJ11"/>
    <mergeCell ref="UNM11:UNN11"/>
    <mergeCell ref="UNQ11:UNR11"/>
    <mergeCell ref="UNU11:UNV11"/>
    <mergeCell ref="UMK11:UML11"/>
    <mergeCell ref="UMO11:UMP11"/>
    <mergeCell ref="UMS11:UMT11"/>
    <mergeCell ref="UMW11:UMX11"/>
    <mergeCell ref="UNA11:UNB11"/>
    <mergeCell ref="ULQ11:ULR11"/>
    <mergeCell ref="ULU11:ULV11"/>
    <mergeCell ref="ULY11:ULZ11"/>
    <mergeCell ref="UMC11:UMD11"/>
    <mergeCell ref="UMG11:UMH11"/>
    <mergeCell ref="UKW11:UKX11"/>
    <mergeCell ref="ULA11:ULB11"/>
    <mergeCell ref="ULE11:ULF11"/>
    <mergeCell ref="ULI11:ULJ11"/>
    <mergeCell ref="ULM11:ULN11"/>
    <mergeCell ref="UKC11:UKD11"/>
    <mergeCell ref="UKG11:UKH11"/>
    <mergeCell ref="UKK11:UKL11"/>
    <mergeCell ref="UKO11:UKP11"/>
    <mergeCell ref="UKS11:UKT11"/>
    <mergeCell ref="UJI11:UJJ11"/>
    <mergeCell ref="UJM11:UJN11"/>
    <mergeCell ref="UJQ11:UJR11"/>
    <mergeCell ref="UJU11:UJV11"/>
    <mergeCell ref="UJY11:UJZ11"/>
    <mergeCell ref="UIO11:UIP11"/>
    <mergeCell ref="UIS11:UIT11"/>
    <mergeCell ref="UIW11:UIX11"/>
    <mergeCell ref="UJA11:UJB11"/>
    <mergeCell ref="UJE11:UJF11"/>
    <mergeCell ref="UHU11:UHV11"/>
    <mergeCell ref="UHY11:UHZ11"/>
    <mergeCell ref="UIC11:UID11"/>
    <mergeCell ref="UIG11:UIH11"/>
    <mergeCell ref="UIK11:UIL11"/>
    <mergeCell ref="UHA11:UHB11"/>
    <mergeCell ref="UHE11:UHF11"/>
    <mergeCell ref="UHI11:UHJ11"/>
    <mergeCell ref="UHM11:UHN11"/>
    <mergeCell ref="UHQ11:UHR11"/>
    <mergeCell ref="UGG11:UGH11"/>
    <mergeCell ref="UGK11:UGL11"/>
    <mergeCell ref="UGO11:UGP11"/>
    <mergeCell ref="UGS11:UGT11"/>
    <mergeCell ref="UGW11:UGX11"/>
    <mergeCell ref="UFM11:UFN11"/>
    <mergeCell ref="UFQ11:UFR11"/>
    <mergeCell ref="UFU11:UFV11"/>
    <mergeCell ref="UFY11:UFZ11"/>
    <mergeCell ref="UGC11:UGD11"/>
    <mergeCell ref="UES11:UET11"/>
    <mergeCell ref="UEW11:UEX11"/>
    <mergeCell ref="UFA11:UFB11"/>
    <mergeCell ref="UFE11:UFF11"/>
    <mergeCell ref="UFI11:UFJ11"/>
    <mergeCell ref="UDY11:UDZ11"/>
    <mergeCell ref="UEC11:UED11"/>
    <mergeCell ref="UEG11:UEH11"/>
    <mergeCell ref="UEK11:UEL11"/>
    <mergeCell ref="UEO11:UEP11"/>
    <mergeCell ref="UDE11:UDF11"/>
    <mergeCell ref="UDI11:UDJ11"/>
    <mergeCell ref="UDM11:UDN11"/>
    <mergeCell ref="UDQ11:UDR11"/>
    <mergeCell ref="UDU11:UDV11"/>
    <mergeCell ref="UCK11:UCL11"/>
    <mergeCell ref="UCO11:UCP11"/>
    <mergeCell ref="UCS11:UCT11"/>
    <mergeCell ref="UCW11:UCX11"/>
    <mergeCell ref="UDA11:UDB11"/>
    <mergeCell ref="UBQ11:UBR11"/>
    <mergeCell ref="UBU11:UBV11"/>
    <mergeCell ref="UBY11:UBZ11"/>
    <mergeCell ref="UCC11:UCD11"/>
    <mergeCell ref="UCG11:UCH11"/>
    <mergeCell ref="UAW11:UAX11"/>
    <mergeCell ref="UBA11:UBB11"/>
    <mergeCell ref="UBE11:UBF11"/>
    <mergeCell ref="UBI11:UBJ11"/>
    <mergeCell ref="UBM11:UBN11"/>
    <mergeCell ref="UAC11:UAD11"/>
    <mergeCell ref="UAG11:UAH11"/>
    <mergeCell ref="UAK11:UAL11"/>
    <mergeCell ref="UAO11:UAP11"/>
    <mergeCell ref="UAS11:UAT11"/>
    <mergeCell ref="TZI11:TZJ11"/>
    <mergeCell ref="TZM11:TZN11"/>
    <mergeCell ref="TZQ11:TZR11"/>
    <mergeCell ref="TZU11:TZV11"/>
    <mergeCell ref="TZY11:TZZ11"/>
    <mergeCell ref="TYO11:TYP11"/>
    <mergeCell ref="TYS11:TYT11"/>
    <mergeCell ref="TYW11:TYX11"/>
    <mergeCell ref="TZA11:TZB11"/>
    <mergeCell ref="TZE11:TZF11"/>
    <mergeCell ref="TXU11:TXV11"/>
    <mergeCell ref="TXY11:TXZ11"/>
    <mergeCell ref="TYC11:TYD11"/>
    <mergeCell ref="TYG11:TYH11"/>
    <mergeCell ref="TYK11:TYL11"/>
    <mergeCell ref="TXA11:TXB11"/>
    <mergeCell ref="TXE11:TXF11"/>
    <mergeCell ref="TXI11:TXJ11"/>
    <mergeCell ref="TXM11:TXN11"/>
    <mergeCell ref="TXQ11:TXR11"/>
    <mergeCell ref="TWG11:TWH11"/>
    <mergeCell ref="TWK11:TWL11"/>
    <mergeCell ref="TWO11:TWP11"/>
    <mergeCell ref="TWS11:TWT11"/>
    <mergeCell ref="TWW11:TWX11"/>
    <mergeCell ref="TVM11:TVN11"/>
    <mergeCell ref="TVQ11:TVR11"/>
    <mergeCell ref="TVU11:TVV11"/>
    <mergeCell ref="TVY11:TVZ11"/>
    <mergeCell ref="TWC11:TWD11"/>
    <mergeCell ref="TUS11:TUT11"/>
    <mergeCell ref="TUW11:TUX11"/>
    <mergeCell ref="TVA11:TVB11"/>
    <mergeCell ref="TVE11:TVF11"/>
    <mergeCell ref="TVI11:TVJ11"/>
    <mergeCell ref="TTY11:TTZ11"/>
    <mergeCell ref="TUC11:TUD11"/>
    <mergeCell ref="TUG11:TUH11"/>
    <mergeCell ref="TUK11:TUL11"/>
    <mergeCell ref="TUO11:TUP11"/>
    <mergeCell ref="TTE11:TTF11"/>
    <mergeCell ref="TTI11:TTJ11"/>
    <mergeCell ref="TTM11:TTN11"/>
    <mergeCell ref="TTQ11:TTR11"/>
    <mergeCell ref="TTU11:TTV11"/>
    <mergeCell ref="TSK11:TSL11"/>
    <mergeCell ref="TSO11:TSP11"/>
    <mergeCell ref="TSS11:TST11"/>
    <mergeCell ref="TSW11:TSX11"/>
    <mergeCell ref="TTA11:TTB11"/>
    <mergeCell ref="TRQ11:TRR11"/>
    <mergeCell ref="TRU11:TRV11"/>
    <mergeCell ref="TRY11:TRZ11"/>
    <mergeCell ref="TSC11:TSD11"/>
    <mergeCell ref="TSG11:TSH11"/>
    <mergeCell ref="TQW11:TQX11"/>
    <mergeCell ref="TRA11:TRB11"/>
    <mergeCell ref="TRE11:TRF11"/>
    <mergeCell ref="TRI11:TRJ11"/>
    <mergeCell ref="TRM11:TRN11"/>
    <mergeCell ref="TQC11:TQD11"/>
    <mergeCell ref="TQG11:TQH11"/>
    <mergeCell ref="TQK11:TQL11"/>
    <mergeCell ref="TQO11:TQP11"/>
    <mergeCell ref="TQS11:TQT11"/>
    <mergeCell ref="TPI11:TPJ11"/>
    <mergeCell ref="TPM11:TPN11"/>
    <mergeCell ref="TPQ11:TPR11"/>
    <mergeCell ref="TPU11:TPV11"/>
    <mergeCell ref="TPY11:TPZ11"/>
    <mergeCell ref="TOO11:TOP11"/>
    <mergeCell ref="TOS11:TOT11"/>
    <mergeCell ref="TOW11:TOX11"/>
    <mergeCell ref="TPA11:TPB11"/>
    <mergeCell ref="TPE11:TPF11"/>
    <mergeCell ref="TNU11:TNV11"/>
    <mergeCell ref="TNY11:TNZ11"/>
    <mergeCell ref="TOC11:TOD11"/>
    <mergeCell ref="TOG11:TOH11"/>
    <mergeCell ref="TOK11:TOL11"/>
    <mergeCell ref="TNA11:TNB11"/>
    <mergeCell ref="TNE11:TNF11"/>
    <mergeCell ref="TNI11:TNJ11"/>
    <mergeCell ref="TNM11:TNN11"/>
    <mergeCell ref="TNQ11:TNR11"/>
    <mergeCell ref="TMG11:TMH11"/>
    <mergeCell ref="TMK11:TML11"/>
    <mergeCell ref="TMO11:TMP11"/>
    <mergeCell ref="TMS11:TMT11"/>
    <mergeCell ref="TMW11:TMX11"/>
    <mergeCell ref="TLM11:TLN11"/>
    <mergeCell ref="TLQ11:TLR11"/>
    <mergeCell ref="TLU11:TLV11"/>
    <mergeCell ref="TLY11:TLZ11"/>
    <mergeCell ref="TMC11:TMD11"/>
    <mergeCell ref="TKS11:TKT11"/>
    <mergeCell ref="TKW11:TKX11"/>
    <mergeCell ref="TLA11:TLB11"/>
    <mergeCell ref="TLE11:TLF11"/>
    <mergeCell ref="TLI11:TLJ11"/>
    <mergeCell ref="TJY11:TJZ11"/>
    <mergeCell ref="TKC11:TKD11"/>
    <mergeCell ref="TKG11:TKH11"/>
    <mergeCell ref="TKK11:TKL11"/>
    <mergeCell ref="TKO11:TKP11"/>
    <mergeCell ref="TJE11:TJF11"/>
    <mergeCell ref="TJI11:TJJ11"/>
    <mergeCell ref="TJM11:TJN11"/>
    <mergeCell ref="TJQ11:TJR11"/>
    <mergeCell ref="TJU11:TJV11"/>
    <mergeCell ref="TIK11:TIL11"/>
    <mergeCell ref="TIO11:TIP11"/>
    <mergeCell ref="TIS11:TIT11"/>
    <mergeCell ref="TIW11:TIX11"/>
    <mergeCell ref="TJA11:TJB11"/>
    <mergeCell ref="THQ11:THR11"/>
    <mergeCell ref="THU11:THV11"/>
    <mergeCell ref="THY11:THZ11"/>
    <mergeCell ref="TIC11:TID11"/>
    <mergeCell ref="TIG11:TIH11"/>
    <mergeCell ref="TGW11:TGX11"/>
    <mergeCell ref="THA11:THB11"/>
    <mergeCell ref="THE11:THF11"/>
    <mergeCell ref="THI11:THJ11"/>
    <mergeCell ref="THM11:THN11"/>
    <mergeCell ref="TGC11:TGD11"/>
    <mergeCell ref="TGG11:TGH11"/>
    <mergeCell ref="TGK11:TGL11"/>
    <mergeCell ref="TGO11:TGP11"/>
    <mergeCell ref="TGS11:TGT11"/>
    <mergeCell ref="TFI11:TFJ11"/>
    <mergeCell ref="TFM11:TFN11"/>
    <mergeCell ref="TFQ11:TFR11"/>
    <mergeCell ref="TFU11:TFV11"/>
    <mergeCell ref="TFY11:TFZ11"/>
    <mergeCell ref="TEO11:TEP11"/>
    <mergeCell ref="TES11:TET11"/>
    <mergeCell ref="TEW11:TEX11"/>
    <mergeCell ref="TFA11:TFB11"/>
    <mergeCell ref="TFE11:TFF11"/>
    <mergeCell ref="TDU11:TDV11"/>
    <mergeCell ref="TDY11:TDZ11"/>
    <mergeCell ref="TEC11:TED11"/>
    <mergeCell ref="TEG11:TEH11"/>
    <mergeCell ref="TEK11:TEL11"/>
    <mergeCell ref="TDA11:TDB11"/>
    <mergeCell ref="TDE11:TDF11"/>
    <mergeCell ref="TDI11:TDJ11"/>
    <mergeCell ref="TDM11:TDN11"/>
    <mergeCell ref="TDQ11:TDR11"/>
    <mergeCell ref="TCG11:TCH11"/>
    <mergeCell ref="TCK11:TCL11"/>
    <mergeCell ref="TCO11:TCP11"/>
    <mergeCell ref="TCS11:TCT11"/>
    <mergeCell ref="TCW11:TCX11"/>
    <mergeCell ref="TBM11:TBN11"/>
    <mergeCell ref="TBQ11:TBR11"/>
    <mergeCell ref="TBU11:TBV11"/>
    <mergeCell ref="TBY11:TBZ11"/>
    <mergeCell ref="TCC11:TCD11"/>
    <mergeCell ref="TAS11:TAT11"/>
    <mergeCell ref="TAW11:TAX11"/>
    <mergeCell ref="TBA11:TBB11"/>
    <mergeCell ref="TBE11:TBF11"/>
    <mergeCell ref="TBI11:TBJ11"/>
    <mergeCell ref="SZY11:SZZ11"/>
    <mergeCell ref="TAC11:TAD11"/>
    <mergeCell ref="TAG11:TAH11"/>
    <mergeCell ref="TAK11:TAL11"/>
    <mergeCell ref="TAO11:TAP11"/>
    <mergeCell ref="SZE11:SZF11"/>
    <mergeCell ref="SZI11:SZJ11"/>
    <mergeCell ref="SZM11:SZN11"/>
    <mergeCell ref="SZQ11:SZR11"/>
    <mergeCell ref="SZU11:SZV11"/>
    <mergeCell ref="SYK11:SYL11"/>
    <mergeCell ref="SYO11:SYP11"/>
    <mergeCell ref="SYS11:SYT11"/>
    <mergeCell ref="SYW11:SYX11"/>
    <mergeCell ref="SZA11:SZB11"/>
    <mergeCell ref="SXQ11:SXR11"/>
    <mergeCell ref="SXU11:SXV11"/>
    <mergeCell ref="SXY11:SXZ11"/>
    <mergeCell ref="SYC11:SYD11"/>
    <mergeCell ref="SYG11:SYH11"/>
    <mergeCell ref="SWW11:SWX11"/>
    <mergeCell ref="SXA11:SXB11"/>
    <mergeCell ref="SXE11:SXF11"/>
    <mergeCell ref="SXI11:SXJ11"/>
    <mergeCell ref="SXM11:SXN11"/>
    <mergeCell ref="SWC11:SWD11"/>
    <mergeCell ref="SWG11:SWH11"/>
    <mergeCell ref="SWK11:SWL11"/>
    <mergeCell ref="SWO11:SWP11"/>
    <mergeCell ref="SWS11:SWT11"/>
    <mergeCell ref="SVI11:SVJ11"/>
    <mergeCell ref="SVM11:SVN11"/>
    <mergeCell ref="SVQ11:SVR11"/>
    <mergeCell ref="SVU11:SVV11"/>
    <mergeCell ref="SVY11:SVZ11"/>
    <mergeCell ref="SUO11:SUP11"/>
    <mergeCell ref="SUS11:SUT11"/>
    <mergeCell ref="SUW11:SUX11"/>
    <mergeCell ref="SVA11:SVB11"/>
    <mergeCell ref="SVE11:SVF11"/>
    <mergeCell ref="STU11:STV11"/>
    <mergeCell ref="STY11:STZ11"/>
    <mergeCell ref="SUC11:SUD11"/>
    <mergeCell ref="SUG11:SUH11"/>
    <mergeCell ref="SUK11:SUL11"/>
    <mergeCell ref="STA11:STB11"/>
    <mergeCell ref="STE11:STF11"/>
    <mergeCell ref="STI11:STJ11"/>
    <mergeCell ref="STM11:STN11"/>
    <mergeCell ref="STQ11:STR11"/>
    <mergeCell ref="SSG11:SSH11"/>
    <mergeCell ref="SSK11:SSL11"/>
    <mergeCell ref="SSO11:SSP11"/>
    <mergeCell ref="SSS11:SST11"/>
    <mergeCell ref="SSW11:SSX11"/>
    <mergeCell ref="SRM11:SRN11"/>
    <mergeCell ref="SRQ11:SRR11"/>
    <mergeCell ref="SRU11:SRV11"/>
    <mergeCell ref="SRY11:SRZ11"/>
    <mergeCell ref="SSC11:SSD11"/>
    <mergeCell ref="SQS11:SQT11"/>
    <mergeCell ref="SQW11:SQX11"/>
    <mergeCell ref="SRA11:SRB11"/>
    <mergeCell ref="SRE11:SRF11"/>
    <mergeCell ref="SRI11:SRJ11"/>
    <mergeCell ref="SPY11:SPZ11"/>
    <mergeCell ref="SQC11:SQD11"/>
    <mergeCell ref="SQG11:SQH11"/>
    <mergeCell ref="SQK11:SQL11"/>
    <mergeCell ref="SQO11:SQP11"/>
    <mergeCell ref="SPE11:SPF11"/>
    <mergeCell ref="SPI11:SPJ11"/>
    <mergeCell ref="SPM11:SPN11"/>
    <mergeCell ref="SPQ11:SPR11"/>
    <mergeCell ref="SPU11:SPV11"/>
    <mergeCell ref="SOK11:SOL11"/>
    <mergeCell ref="SOO11:SOP11"/>
    <mergeCell ref="SOS11:SOT11"/>
    <mergeCell ref="SOW11:SOX11"/>
    <mergeCell ref="SPA11:SPB11"/>
    <mergeCell ref="SNQ11:SNR11"/>
    <mergeCell ref="SNU11:SNV11"/>
    <mergeCell ref="SNY11:SNZ11"/>
    <mergeCell ref="SOC11:SOD11"/>
    <mergeCell ref="SOG11:SOH11"/>
    <mergeCell ref="SMW11:SMX11"/>
    <mergeCell ref="SNA11:SNB11"/>
    <mergeCell ref="SNE11:SNF11"/>
    <mergeCell ref="SNI11:SNJ11"/>
    <mergeCell ref="SNM11:SNN11"/>
    <mergeCell ref="SMC11:SMD11"/>
    <mergeCell ref="SMG11:SMH11"/>
    <mergeCell ref="SMK11:SML11"/>
    <mergeCell ref="SMO11:SMP11"/>
    <mergeCell ref="SMS11:SMT11"/>
    <mergeCell ref="SLI11:SLJ11"/>
    <mergeCell ref="SLM11:SLN11"/>
    <mergeCell ref="SLQ11:SLR11"/>
    <mergeCell ref="SLU11:SLV11"/>
    <mergeCell ref="SLY11:SLZ11"/>
    <mergeCell ref="SKO11:SKP11"/>
    <mergeCell ref="SKS11:SKT11"/>
    <mergeCell ref="SKW11:SKX11"/>
    <mergeCell ref="SLA11:SLB11"/>
    <mergeCell ref="SLE11:SLF11"/>
    <mergeCell ref="SJU11:SJV11"/>
    <mergeCell ref="SJY11:SJZ11"/>
    <mergeCell ref="SKC11:SKD11"/>
    <mergeCell ref="SKG11:SKH11"/>
    <mergeCell ref="SKK11:SKL11"/>
    <mergeCell ref="SJA11:SJB11"/>
    <mergeCell ref="SJE11:SJF11"/>
    <mergeCell ref="SJI11:SJJ11"/>
    <mergeCell ref="SJM11:SJN11"/>
    <mergeCell ref="SJQ11:SJR11"/>
    <mergeCell ref="SIG11:SIH11"/>
    <mergeCell ref="SIK11:SIL11"/>
    <mergeCell ref="SIO11:SIP11"/>
    <mergeCell ref="SIS11:SIT11"/>
    <mergeCell ref="SIW11:SIX11"/>
    <mergeCell ref="SHM11:SHN11"/>
    <mergeCell ref="SHQ11:SHR11"/>
    <mergeCell ref="SHU11:SHV11"/>
    <mergeCell ref="SHY11:SHZ11"/>
    <mergeCell ref="SIC11:SID11"/>
    <mergeCell ref="SGS11:SGT11"/>
    <mergeCell ref="SGW11:SGX11"/>
    <mergeCell ref="SHA11:SHB11"/>
    <mergeCell ref="SHE11:SHF11"/>
    <mergeCell ref="SHI11:SHJ11"/>
    <mergeCell ref="SFY11:SFZ11"/>
    <mergeCell ref="SGC11:SGD11"/>
    <mergeCell ref="SGG11:SGH11"/>
    <mergeCell ref="SGK11:SGL11"/>
    <mergeCell ref="SGO11:SGP11"/>
    <mergeCell ref="SFE11:SFF11"/>
    <mergeCell ref="SFI11:SFJ11"/>
    <mergeCell ref="SFM11:SFN11"/>
    <mergeCell ref="SFQ11:SFR11"/>
    <mergeCell ref="SFU11:SFV11"/>
    <mergeCell ref="SEK11:SEL11"/>
    <mergeCell ref="SEO11:SEP11"/>
    <mergeCell ref="SES11:SET11"/>
    <mergeCell ref="SEW11:SEX11"/>
    <mergeCell ref="SFA11:SFB11"/>
    <mergeCell ref="SDQ11:SDR11"/>
    <mergeCell ref="SDU11:SDV11"/>
    <mergeCell ref="SDY11:SDZ11"/>
    <mergeCell ref="SEC11:SED11"/>
    <mergeCell ref="SEG11:SEH11"/>
    <mergeCell ref="SCW11:SCX11"/>
    <mergeCell ref="SDA11:SDB11"/>
    <mergeCell ref="SDE11:SDF11"/>
    <mergeCell ref="SDI11:SDJ11"/>
    <mergeCell ref="SDM11:SDN11"/>
    <mergeCell ref="SCC11:SCD11"/>
    <mergeCell ref="SCG11:SCH11"/>
    <mergeCell ref="SCK11:SCL11"/>
    <mergeCell ref="SCO11:SCP11"/>
    <mergeCell ref="SCS11:SCT11"/>
    <mergeCell ref="SBI11:SBJ11"/>
    <mergeCell ref="SBM11:SBN11"/>
    <mergeCell ref="SBQ11:SBR11"/>
    <mergeCell ref="SBU11:SBV11"/>
    <mergeCell ref="SBY11:SBZ11"/>
    <mergeCell ref="SAO11:SAP11"/>
    <mergeCell ref="SAS11:SAT11"/>
    <mergeCell ref="SAW11:SAX11"/>
    <mergeCell ref="SBA11:SBB11"/>
    <mergeCell ref="SBE11:SBF11"/>
    <mergeCell ref="RZU11:RZV11"/>
    <mergeCell ref="RZY11:RZZ11"/>
    <mergeCell ref="SAC11:SAD11"/>
    <mergeCell ref="SAG11:SAH11"/>
    <mergeCell ref="SAK11:SAL11"/>
    <mergeCell ref="RZA11:RZB11"/>
    <mergeCell ref="RZE11:RZF11"/>
    <mergeCell ref="RZI11:RZJ11"/>
    <mergeCell ref="RZM11:RZN11"/>
    <mergeCell ref="RZQ11:RZR11"/>
    <mergeCell ref="RYG11:RYH11"/>
    <mergeCell ref="RYK11:RYL11"/>
    <mergeCell ref="RYO11:RYP11"/>
    <mergeCell ref="RYS11:RYT11"/>
    <mergeCell ref="RYW11:RYX11"/>
    <mergeCell ref="RXM11:RXN11"/>
    <mergeCell ref="RXQ11:RXR11"/>
    <mergeCell ref="RXU11:RXV11"/>
    <mergeCell ref="RXY11:RXZ11"/>
    <mergeCell ref="RYC11:RYD11"/>
    <mergeCell ref="RWS11:RWT11"/>
    <mergeCell ref="RWW11:RWX11"/>
    <mergeCell ref="RXA11:RXB11"/>
    <mergeCell ref="RXE11:RXF11"/>
    <mergeCell ref="RXI11:RXJ11"/>
    <mergeCell ref="RVY11:RVZ11"/>
    <mergeCell ref="RWC11:RWD11"/>
    <mergeCell ref="RWG11:RWH11"/>
    <mergeCell ref="RWK11:RWL11"/>
    <mergeCell ref="RWO11:RWP11"/>
    <mergeCell ref="RVE11:RVF11"/>
    <mergeCell ref="RVI11:RVJ11"/>
    <mergeCell ref="RVM11:RVN11"/>
    <mergeCell ref="RVQ11:RVR11"/>
    <mergeCell ref="RVU11:RVV11"/>
    <mergeCell ref="RUK11:RUL11"/>
    <mergeCell ref="RUO11:RUP11"/>
    <mergeCell ref="RUS11:RUT11"/>
    <mergeCell ref="RUW11:RUX11"/>
    <mergeCell ref="RVA11:RVB11"/>
    <mergeCell ref="RTQ11:RTR11"/>
    <mergeCell ref="RTU11:RTV11"/>
    <mergeCell ref="RTY11:RTZ11"/>
    <mergeCell ref="RUC11:RUD11"/>
    <mergeCell ref="RUG11:RUH11"/>
    <mergeCell ref="RSW11:RSX11"/>
    <mergeCell ref="RTA11:RTB11"/>
    <mergeCell ref="RTE11:RTF11"/>
    <mergeCell ref="RTI11:RTJ11"/>
    <mergeCell ref="RTM11:RTN11"/>
    <mergeCell ref="RSC11:RSD11"/>
    <mergeCell ref="RSG11:RSH11"/>
    <mergeCell ref="RSK11:RSL11"/>
    <mergeCell ref="RSO11:RSP11"/>
    <mergeCell ref="RSS11:RST11"/>
    <mergeCell ref="RRI11:RRJ11"/>
    <mergeCell ref="RRM11:RRN11"/>
    <mergeCell ref="RRQ11:RRR11"/>
    <mergeCell ref="RRU11:RRV11"/>
    <mergeCell ref="RRY11:RRZ11"/>
    <mergeCell ref="RQO11:RQP11"/>
    <mergeCell ref="RQS11:RQT11"/>
    <mergeCell ref="RQW11:RQX11"/>
    <mergeCell ref="RRA11:RRB11"/>
    <mergeCell ref="RRE11:RRF11"/>
    <mergeCell ref="RPU11:RPV11"/>
    <mergeCell ref="RPY11:RPZ11"/>
    <mergeCell ref="RQC11:RQD11"/>
    <mergeCell ref="RQG11:RQH11"/>
    <mergeCell ref="RQK11:RQL11"/>
    <mergeCell ref="RPA11:RPB11"/>
    <mergeCell ref="RPE11:RPF11"/>
    <mergeCell ref="RPI11:RPJ11"/>
    <mergeCell ref="RPM11:RPN11"/>
    <mergeCell ref="RPQ11:RPR11"/>
    <mergeCell ref="ROG11:ROH11"/>
    <mergeCell ref="ROK11:ROL11"/>
    <mergeCell ref="ROO11:ROP11"/>
    <mergeCell ref="ROS11:ROT11"/>
    <mergeCell ref="ROW11:ROX11"/>
    <mergeCell ref="RNM11:RNN11"/>
    <mergeCell ref="RNQ11:RNR11"/>
    <mergeCell ref="RNU11:RNV11"/>
    <mergeCell ref="RNY11:RNZ11"/>
    <mergeCell ref="ROC11:ROD11"/>
    <mergeCell ref="RMS11:RMT11"/>
    <mergeCell ref="RMW11:RMX11"/>
    <mergeCell ref="RNA11:RNB11"/>
    <mergeCell ref="RNE11:RNF11"/>
    <mergeCell ref="RNI11:RNJ11"/>
    <mergeCell ref="RLY11:RLZ11"/>
    <mergeCell ref="RMC11:RMD11"/>
    <mergeCell ref="RMG11:RMH11"/>
    <mergeCell ref="RMK11:RML11"/>
    <mergeCell ref="RMO11:RMP11"/>
    <mergeCell ref="RLE11:RLF11"/>
    <mergeCell ref="RLI11:RLJ11"/>
    <mergeCell ref="RLM11:RLN11"/>
    <mergeCell ref="RLQ11:RLR11"/>
    <mergeCell ref="RLU11:RLV11"/>
    <mergeCell ref="RKK11:RKL11"/>
    <mergeCell ref="RKO11:RKP11"/>
    <mergeCell ref="RKS11:RKT11"/>
    <mergeCell ref="RKW11:RKX11"/>
    <mergeCell ref="RLA11:RLB11"/>
    <mergeCell ref="RJQ11:RJR11"/>
    <mergeCell ref="RJU11:RJV11"/>
    <mergeCell ref="RJY11:RJZ11"/>
    <mergeCell ref="RKC11:RKD11"/>
    <mergeCell ref="RKG11:RKH11"/>
    <mergeCell ref="RIW11:RIX11"/>
    <mergeCell ref="RJA11:RJB11"/>
    <mergeCell ref="RJE11:RJF11"/>
    <mergeCell ref="RJI11:RJJ11"/>
    <mergeCell ref="RJM11:RJN11"/>
    <mergeCell ref="RIC11:RID11"/>
    <mergeCell ref="RIG11:RIH11"/>
    <mergeCell ref="RIK11:RIL11"/>
    <mergeCell ref="RIO11:RIP11"/>
    <mergeCell ref="RIS11:RIT11"/>
    <mergeCell ref="RHI11:RHJ11"/>
    <mergeCell ref="RHM11:RHN11"/>
    <mergeCell ref="RHQ11:RHR11"/>
    <mergeCell ref="RHU11:RHV11"/>
    <mergeCell ref="RHY11:RHZ11"/>
    <mergeCell ref="RGO11:RGP11"/>
    <mergeCell ref="RGS11:RGT11"/>
    <mergeCell ref="RGW11:RGX11"/>
    <mergeCell ref="RHA11:RHB11"/>
    <mergeCell ref="RHE11:RHF11"/>
    <mergeCell ref="RFU11:RFV11"/>
    <mergeCell ref="RFY11:RFZ11"/>
    <mergeCell ref="RGC11:RGD11"/>
    <mergeCell ref="RGG11:RGH11"/>
    <mergeCell ref="RGK11:RGL11"/>
    <mergeCell ref="RFA11:RFB11"/>
    <mergeCell ref="RFE11:RFF11"/>
    <mergeCell ref="RFI11:RFJ11"/>
    <mergeCell ref="RFM11:RFN11"/>
    <mergeCell ref="RFQ11:RFR11"/>
    <mergeCell ref="REG11:REH11"/>
    <mergeCell ref="REK11:REL11"/>
    <mergeCell ref="REO11:REP11"/>
    <mergeCell ref="RES11:RET11"/>
    <mergeCell ref="REW11:REX11"/>
    <mergeCell ref="RDM11:RDN11"/>
    <mergeCell ref="RDQ11:RDR11"/>
    <mergeCell ref="RDU11:RDV11"/>
    <mergeCell ref="RDY11:RDZ11"/>
    <mergeCell ref="REC11:RED11"/>
    <mergeCell ref="RCS11:RCT11"/>
    <mergeCell ref="RCW11:RCX11"/>
    <mergeCell ref="RDA11:RDB11"/>
    <mergeCell ref="RDE11:RDF11"/>
    <mergeCell ref="RDI11:RDJ11"/>
    <mergeCell ref="RBY11:RBZ11"/>
    <mergeCell ref="RCC11:RCD11"/>
    <mergeCell ref="RCG11:RCH11"/>
    <mergeCell ref="RCK11:RCL11"/>
    <mergeCell ref="RCO11:RCP11"/>
    <mergeCell ref="RBE11:RBF11"/>
    <mergeCell ref="RBI11:RBJ11"/>
    <mergeCell ref="RBM11:RBN11"/>
    <mergeCell ref="RBQ11:RBR11"/>
    <mergeCell ref="RBU11:RBV11"/>
    <mergeCell ref="RAK11:RAL11"/>
    <mergeCell ref="RAO11:RAP11"/>
    <mergeCell ref="RAS11:RAT11"/>
    <mergeCell ref="RAW11:RAX11"/>
    <mergeCell ref="RBA11:RBB11"/>
    <mergeCell ref="QZQ11:QZR11"/>
    <mergeCell ref="QZU11:QZV11"/>
    <mergeCell ref="QZY11:QZZ11"/>
    <mergeCell ref="RAC11:RAD11"/>
    <mergeCell ref="RAG11:RAH11"/>
    <mergeCell ref="QYW11:QYX11"/>
    <mergeCell ref="QZA11:QZB11"/>
    <mergeCell ref="QZE11:QZF11"/>
    <mergeCell ref="QZI11:QZJ11"/>
    <mergeCell ref="QZM11:QZN11"/>
    <mergeCell ref="QYC11:QYD11"/>
    <mergeCell ref="QYG11:QYH11"/>
    <mergeCell ref="QYK11:QYL11"/>
    <mergeCell ref="QYO11:QYP11"/>
    <mergeCell ref="QYS11:QYT11"/>
    <mergeCell ref="QXI11:QXJ11"/>
    <mergeCell ref="QXM11:QXN11"/>
    <mergeCell ref="QXQ11:QXR11"/>
    <mergeCell ref="QXU11:QXV11"/>
    <mergeCell ref="QXY11:QXZ11"/>
    <mergeCell ref="QWO11:QWP11"/>
    <mergeCell ref="QWS11:QWT11"/>
    <mergeCell ref="QWW11:QWX11"/>
    <mergeCell ref="QXA11:QXB11"/>
    <mergeCell ref="QXE11:QXF11"/>
    <mergeCell ref="QVU11:QVV11"/>
    <mergeCell ref="QVY11:QVZ11"/>
    <mergeCell ref="QWC11:QWD11"/>
    <mergeCell ref="QWG11:QWH11"/>
    <mergeCell ref="QWK11:QWL11"/>
    <mergeCell ref="QVA11:QVB11"/>
    <mergeCell ref="QVE11:QVF11"/>
    <mergeCell ref="QVI11:QVJ11"/>
    <mergeCell ref="QVM11:QVN11"/>
    <mergeCell ref="QVQ11:QVR11"/>
    <mergeCell ref="QUG11:QUH11"/>
    <mergeCell ref="QUK11:QUL11"/>
    <mergeCell ref="QUO11:QUP11"/>
    <mergeCell ref="QUS11:QUT11"/>
    <mergeCell ref="QUW11:QUX11"/>
    <mergeCell ref="QTM11:QTN11"/>
    <mergeCell ref="QTQ11:QTR11"/>
    <mergeCell ref="QTU11:QTV11"/>
    <mergeCell ref="QTY11:QTZ11"/>
    <mergeCell ref="QUC11:QUD11"/>
    <mergeCell ref="QSS11:QST11"/>
    <mergeCell ref="QSW11:QSX11"/>
    <mergeCell ref="QTA11:QTB11"/>
    <mergeCell ref="QTE11:QTF11"/>
    <mergeCell ref="QTI11:QTJ11"/>
    <mergeCell ref="QRY11:QRZ11"/>
    <mergeCell ref="QSC11:QSD11"/>
    <mergeCell ref="QSG11:QSH11"/>
    <mergeCell ref="QSK11:QSL11"/>
    <mergeCell ref="QSO11:QSP11"/>
    <mergeCell ref="QRE11:QRF11"/>
    <mergeCell ref="QRI11:QRJ11"/>
    <mergeCell ref="QRM11:QRN11"/>
    <mergeCell ref="QRQ11:QRR11"/>
    <mergeCell ref="QRU11:QRV11"/>
    <mergeCell ref="QQK11:QQL11"/>
    <mergeCell ref="QQO11:QQP11"/>
    <mergeCell ref="QQS11:QQT11"/>
    <mergeCell ref="QQW11:QQX11"/>
    <mergeCell ref="QRA11:QRB11"/>
    <mergeCell ref="QPQ11:QPR11"/>
    <mergeCell ref="QPU11:QPV11"/>
    <mergeCell ref="QPY11:QPZ11"/>
    <mergeCell ref="QQC11:QQD11"/>
    <mergeCell ref="QQG11:QQH11"/>
    <mergeCell ref="QOW11:QOX11"/>
    <mergeCell ref="QPA11:QPB11"/>
    <mergeCell ref="QPE11:QPF11"/>
    <mergeCell ref="QPI11:QPJ11"/>
    <mergeCell ref="QPM11:QPN11"/>
    <mergeCell ref="QOC11:QOD11"/>
    <mergeCell ref="QOG11:QOH11"/>
    <mergeCell ref="QOK11:QOL11"/>
    <mergeCell ref="QOO11:QOP11"/>
    <mergeCell ref="QOS11:QOT11"/>
    <mergeCell ref="QNI11:QNJ11"/>
    <mergeCell ref="QNM11:QNN11"/>
    <mergeCell ref="QNQ11:QNR11"/>
    <mergeCell ref="QNU11:QNV11"/>
    <mergeCell ref="QNY11:QNZ11"/>
    <mergeCell ref="QMO11:QMP11"/>
    <mergeCell ref="QMS11:QMT11"/>
    <mergeCell ref="QMW11:QMX11"/>
    <mergeCell ref="QNA11:QNB11"/>
    <mergeCell ref="QNE11:QNF11"/>
    <mergeCell ref="QLU11:QLV11"/>
    <mergeCell ref="QLY11:QLZ11"/>
    <mergeCell ref="QMC11:QMD11"/>
    <mergeCell ref="QMG11:QMH11"/>
    <mergeCell ref="QMK11:QML11"/>
    <mergeCell ref="QLA11:QLB11"/>
    <mergeCell ref="QLE11:QLF11"/>
    <mergeCell ref="QLI11:QLJ11"/>
    <mergeCell ref="QLM11:QLN11"/>
    <mergeCell ref="QLQ11:QLR11"/>
    <mergeCell ref="QKG11:QKH11"/>
    <mergeCell ref="QKK11:QKL11"/>
    <mergeCell ref="QKO11:QKP11"/>
    <mergeCell ref="QKS11:QKT11"/>
    <mergeCell ref="QKW11:QKX11"/>
    <mergeCell ref="QJM11:QJN11"/>
    <mergeCell ref="QJQ11:QJR11"/>
    <mergeCell ref="QJU11:QJV11"/>
    <mergeCell ref="QJY11:QJZ11"/>
    <mergeCell ref="QKC11:QKD11"/>
    <mergeCell ref="QIS11:QIT11"/>
    <mergeCell ref="QIW11:QIX11"/>
    <mergeCell ref="QJA11:QJB11"/>
    <mergeCell ref="QJE11:QJF11"/>
    <mergeCell ref="QJI11:QJJ11"/>
    <mergeCell ref="QHY11:QHZ11"/>
    <mergeCell ref="QIC11:QID11"/>
    <mergeCell ref="QIG11:QIH11"/>
    <mergeCell ref="QIK11:QIL11"/>
    <mergeCell ref="QIO11:QIP11"/>
    <mergeCell ref="QHE11:QHF11"/>
    <mergeCell ref="QHI11:QHJ11"/>
    <mergeCell ref="QHM11:QHN11"/>
    <mergeCell ref="QHQ11:QHR11"/>
    <mergeCell ref="QHU11:QHV11"/>
    <mergeCell ref="QGK11:QGL11"/>
    <mergeCell ref="QGO11:QGP11"/>
    <mergeCell ref="QGS11:QGT11"/>
    <mergeCell ref="QGW11:QGX11"/>
    <mergeCell ref="QHA11:QHB11"/>
    <mergeCell ref="QFQ11:QFR11"/>
    <mergeCell ref="QFU11:QFV11"/>
    <mergeCell ref="QFY11:QFZ11"/>
    <mergeCell ref="QGC11:QGD11"/>
    <mergeCell ref="QGG11:QGH11"/>
    <mergeCell ref="QEW11:QEX11"/>
    <mergeCell ref="QFA11:QFB11"/>
    <mergeCell ref="QFE11:QFF11"/>
    <mergeCell ref="QFI11:QFJ11"/>
    <mergeCell ref="QFM11:QFN11"/>
    <mergeCell ref="QEC11:QED11"/>
    <mergeCell ref="QEG11:QEH11"/>
    <mergeCell ref="QEK11:QEL11"/>
    <mergeCell ref="QEO11:QEP11"/>
    <mergeCell ref="QES11:QET11"/>
    <mergeCell ref="QDI11:QDJ11"/>
    <mergeCell ref="QDM11:QDN11"/>
    <mergeCell ref="QDQ11:QDR11"/>
    <mergeCell ref="QDU11:QDV11"/>
    <mergeCell ref="QDY11:QDZ11"/>
    <mergeCell ref="QCO11:QCP11"/>
    <mergeCell ref="QCS11:QCT11"/>
    <mergeCell ref="QCW11:QCX11"/>
    <mergeCell ref="QDA11:QDB11"/>
    <mergeCell ref="QDE11:QDF11"/>
    <mergeCell ref="QBU11:QBV11"/>
    <mergeCell ref="QBY11:QBZ11"/>
    <mergeCell ref="QCC11:QCD11"/>
    <mergeCell ref="QCG11:QCH11"/>
    <mergeCell ref="QCK11:QCL11"/>
    <mergeCell ref="QBA11:QBB11"/>
    <mergeCell ref="QBE11:QBF11"/>
    <mergeCell ref="QBI11:QBJ11"/>
    <mergeCell ref="QBM11:QBN11"/>
    <mergeCell ref="QBQ11:QBR11"/>
    <mergeCell ref="QAG11:QAH11"/>
    <mergeCell ref="QAK11:QAL11"/>
    <mergeCell ref="QAO11:QAP11"/>
    <mergeCell ref="QAS11:QAT11"/>
    <mergeCell ref="QAW11:QAX11"/>
    <mergeCell ref="PZM11:PZN11"/>
    <mergeCell ref="PZQ11:PZR11"/>
    <mergeCell ref="PZU11:PZV11"/>
    <mergeCell ref="PZY11:PZZ11"/>
    <mergeCell ref="QAC11:QAD11"/>
    <mergeCell ref="PYS11:PYT11"/>
    <mergeCell ref="PYW11:PYX11"/>
    <mergeCell ref="PZA11:PZB11"/>
    <mergeCell ref="PZE11:PZF11"/>
    <mergeCell ref="PZI11:PZJ11"/>
    <mergeCell ref="PXY11:PXZ11"/>
    <mergeCell ref="PYC11:PYD11"/>
    <mergeCell ref="PYG11:PYH11"/>
    <mergeCell ref="PYK11:PYL11"/>
    <mergeCell ref="PYO11:PYP11"/>
    <mergeCell ref="PXE11:PXF11"/>
    <mergeCell ref="PXI11:PXJ11"/>
    <mergeCell ref="PXM11:PXN11"/>
    <mergeCell ref="PXQ11:PXR11"/>
    <mergeCell ref="PXU11:PXV11"/>
    <mergeCell ref="PWK11:PWL11"/>
    <mergeCell ref="PWO11:PWP11"/>
    <mergeCell ref="PWS11:PWT11"/>
    <mergeCell ref="PWW11:PWX11"/>
    <mergeCell ref="PXA11:PXB11"/>
    <mergeCell ref="PVQ11:PVR11"/>
    <mergeCell ref="PVU11:PVV11"/>
    <mergeCell ref="PVY11:PVZ11"/>
    <mergeCell ref="PWC11:PWD11"/>
    <mergeCell ref="PWG11:PWH11"/>
    <mergeCell ref="PUW11:PUX11"/>
    <mergeCell ref="PVA11:PVB11"/>
    <mergeCell ref="PVE11:PVF11"/>
    <mergeCell ref="PVI11:PVJ11"/>
    <mergeCell ref="PVM11:PVN11"/>
    <mergeCell ref="PUC11:PUD11"/>
    <mergeCell ref="PUG11:PUH11"/>
    <mergeCell ref="PUK11:PUL11"/>
    <mergeCell ref="PUO11:PUP11"/>
    <mergeCell ref="PUS11:PUT11"/>
    <mergeCell ref="PTI11:PTJ11"/>
    <mergeCell ref="PTM11:PTN11"/>
    <mergeCell ref="PTQ11:PTR11"/>
    <mergeCell ref="PTU11:PTV11"/>
    <mergeCell ref="PTY11:PTZ11"/>
    <mergeCell ref="PSO11:PSP11"/>
    <mergeCell ref="PSS11:PST11"/>
    <mergeCell ref="PSW11:PSX11"/>
    <mergeCell ref="PTA11:PTB11"/>
    <mergeCell ref="PTE11:PTF11"/>
    <mergeCell ref="PRU11:PRV11"/>
    <mergeCell ref="PRY11:PRZ11"/>
    <mergeCell ref="PSC11:PSD11"/>
    <mergeCell ref="PSG11:PSH11"/>
    <mergeCell ref="PSK11:PSL11"/>
    <mergeCell ref="PRA11:PRB11"/>
    <mergeCell ref="PRE11:PRF11"/>
    <mergeCell ref="PRI11:PRJ11"/>
    <mergeCell ref="PRM11:PRN11"/>
    <mergeCell ref="PRQ11:PRR11"/>
    <mergeCell ref="PQG11:PQH11"/>
    <mergeCell ref="PQK11:PQL11"/>
    <mergeCell ref="PQO11:PQP11"/>
    <mergeCell ref="PQS11:PQT11"/>
    <mergeCell ref="PQW11:PQX11"/>
    <mergeCell ref="PPM11:PPN11"/>
    <mergeCell ref="PPQ11:PPR11"/>
    <mergeCell ref="PPU11:PPV11"/>
    <mergeCell ref="PPY11:PPZ11"/>
    <mergeCell ref="PQC11:PQD11"/>
    <mergeCell ref="POS11:POT11"/>
    <mergeCell ref="POW11:POX11"/>
    <mergeCell ref="PPA11:PPB11"/>
    <mergeCell ref="PPE11:PPF11"/>
    <mergeCell ref="PPI11:PPJ11"/>
    <mergeCell ref="PNY11:PNZ11"/>
    <mergeCell ref="POC11:POD11"/>
    <mergeCell ref="POG11:POH11"/>
    <mergeCell ref="POK11:POL11"/>
    <mergeCell ref="POO11:POP11"/>
    <mergeCell ref="PNE11:PNF11"/>
    <mergeCell ref="PNI11:PNJ11"/>
    <mergeCell ref="PNM11:PNN11"/>
    <mergeCell ref="PNQ11:PNR11"/>
    <mergeCell ref="PNU11:PNV11"/>
    <mergeCell ref="PMK11:PML11"/>
    <mergeCell ref="PMO11:PMP11"/>
    <mergeCell ref="PMS11:PMT11"/>
    <mergeCell ref="PMW11:PMX11"/>
    <mergeCell ref="PNA11:PNB11"/>
    <mergeCell ref="PLQ11:PLR11"/>
    <mergeCell ref="PLU11:PLV11"/>
    <mergeCell ref="PLY11:PLZ11"/>
    <mergeCell ref="PMC11:PMD11"/>
    <mergeCell ref="PMG11:PMH11"/>
    <mergeCell ref="PKW11:PKX11"/>
    <mergeCell ref="PLA11:PLB11"/>
    <mergeCell ref="PLE11:PLF11"/>
    <mergeCell ref="PLI11:PLJ11"/>
    <mergeCell ref="PLM11:PLN11"/>
    <mergeCell ref="PKC11:PKD11"/>
    <mergeCell ref="PKG11:PKH11"/>
    <mergeCell ref="PKK11:PKL11"/>
    <mergeCell ref="PKO11:PKP11"/>
    <mergeCell ref="PKS11:PKT11"/>
    <mergeCell ref="PJI11:PJJ11"/>
    <mergeCell ref="PJM11:PJN11"/>
    <mergeCell ref="PJQ11:PJR11"/>
    <mergeCell ref="PJU11:PJV11"/>
    <mergeCell ref="PJY11:PJZ11"/>
    <mergeCell ref="PIO11:PIP11"/>
    <mergeCell ref="PIS11:PIT11"/>
    <mergeCell ref="PIW11:PIX11"/>
    <mergeCell ref="PJA11:PJB11"/>
    <mergeCell ref="PJE11:PJF11"/>
    <mergeCell ref="PHU11:PHV11"/>
    <mergeCell ref="PHY11:PHZ11"/>
    <mergeCell ref="PIC11:PID11"/>
    <mergeCell ref="PIG11:PIH11"/>
    <mergeCell ref="PIK11:PIL11"/>
    <mergeCell ref="PHA11:PHB11"/>
    <mergeCell ref="PHE11:PHF11"/>
    <mergeCell ref="PHI11:PHJ11"/>
    <mergeCell ref="PHM11:PHN11"/>
    <mergeCell ref="PHQ11:PHR11"/>
    <mergeCell ref="PGG11:PGH11"/>
    <mergeCell ref="PGK11:PGL11"/>
    <mergeCell ref="PGO11:PGP11"/>
    <mergeCell ref="PGS11:PGT11"/>
    <mergeCell ref="PGW11:PGX11"/>
    <mergeCell ref="PFM11:PFN11"/>
    <mergeCell ref="PFQ11:PFR11"/>
    <mergeCell ref="PFU11:PFV11"/>
    <mergeCell ref="PFY11:PFZ11"/>
    <mergeCell ref="PGC11:PGD11"/>
    <mergeCell ref="PES11:PET11"/>
    <mergeCell ref="PEW11:PEX11"/>
    <mergeCell ref="PFA11:PFB11"/>
    <mergeCell ref="PFE11:PFF11"/>
    <mergeCell ref="PFI11:PFJ11"/>
    <mergeCell ref="PDY11:PDZ11"/>
    <mergeCell ref="PEC11:PED11"/>
    <mergeCell ref="PEG11:PEH11"/>
    <mergeCell ref="PEK11:PEL11"/>
    <mergeCell ref="PEO11:PEP11"/>
    <mergeCell ref="PDE11:PDF11"/>
    <mergeCell ref="PDI11:PDJ11"/>
    <mergeCell ref="PDM11:PDN11"/>
    <mergeCell ref="PDQ11:PDR11"/>
    <mergeCell ref="PDU11:PDV11"/>
    <mergeCell ref="PCK11:PCL11"/>
    <mergeCell ref="PCO11:PCP11"/>
    <mergeCell ref="PCS11:PCT11"/>
    <mergeCell ref="PCW11:PCX11"/>
    <mergeCell ref="PDA11:PDB11"/>
    <mergeCell ref="PBQ11:PBR11"/>
    <mergeCell ref="PBU11:PBV11"/>
    <mergeCell ref="PBY11:PBZ11"/>
    <mergeCell ref="PCC11:PCD11"/>
    <mergeCell ref="PCG11:PCH11"/>
    <mergeCell ref="PAW11:PAX11"/>
    <mergeCell ref="PBA11:PBB11"/>
    <mergeCell ref="PBE11:PBF11"/>
    <mergeCell ref="PBI11:PBJ11"/>
    <mergeCell ref="PBM11:PBN11"/>
    <mergeCell ref="PAC11:PAD11"/>
    <mergeCell ref="PAG11:PAH11"/>
    <mergeCell ref="PAK11:PAL11"/>
    <mergeCell ref="PAO11:PAP11"/>
    <mergeCell ref="PAS11:PAT11"/>
    <mergeCell ref="OZI11:OZJ11"/>
    <mergeCell ref="OZM11:OZN11"/>
    <mergeCell ref="OZQ11:OZR11"/>
    <mergeCell ref="OZU11:OZV11"/>
    <mergeCell ref="OZY11:OZZ11"/>
    <mergeCell ref="OYO11:OYP11"/>
    <mergeCell ref="OYS11:OYT11"/>
    <mergeCell ref="OYW11:OYX11"/>
    <mergeCell ref="OZA11:OZB11"/>
    <mergeCell ref="OZE11:OZF11"/>
    <mergeCell ref="OXU11:OXV11"/>
    <mergeCell ref="OXY11:OXZ11"/>
    <mergeCell ref="OYC11:OYD11"/>
    <mergeCell ref="OYG11:OYH11"/>
    <mergeCell ref="OYK11:OYL11"/>
    <mergeCell ref="OXA11:OXB11"/>
    <mergeCell ref="OXE11:OXF11"/>
    <mergeCell ref="OXI11:OXJ11"/>
    <mergeCell ref="OXM11:OXN11"/>
    <mergeCell ref="OXQ11:OXR11"/>
    <mergeCell ref="OWG11:OWH11"/>
    <mergeCell ref="OWK11:OWL11"/>
    <mergeCell ref="OWO11:OWP11"/>
    <mergeCell ref="OWS11:OWT11"/>
    <mergeCell ref="OWW11:OWX11"/>
    <mergeCell ref="OVM11:OVN11"/>
    <mergeCell ref="OVQ11:OVR11"/>
    <mergeCell ref="OVU11:OVV11"/>
    <mergeCell ref="OVY11:OVZ11"/>
    <mergeCell ref="OWC11:OWD11"/>
    <mergeCell ref="OUS11:OUT11"/>
    <mergeCell ref="OUW11:OUX11"/>
    <mergeCell ref="OVA11:OVB11"/>
    <mergeCell ref="OVE11:OVF11"/>
    <mergeCell ref="OVI11:OVJ11"/>
    <mergeCell ref="OTY11:OTZ11"/>
    <mergeCell ref="OUC11:OUD11"/>
    <mergeCell ref="OUG11:OUH11"/>
    <mergeCell ref="OUK11:OUL11"/>
    <mergeCell ref="OUO11:OUP11"/>
    <mergeCell ref="OTE11:OTF11"/>
    <mergeCell ref="OTI11:OTJ11"/>
    <mergeCell ref="OTM11:OTN11"/>
    <mergeCell ref="OTQ11:OTR11"/>
    <mergeCell ref="OTU11:OTV11"/>
    <mergeCell ref="OSK11:OSL11"/>
    <mergeCell ref="OSO11:OSP11"/>
    <mergeCell ref="OSS11:OST11"/>
    <mergeCell ref="OSW11:OSX11"/>
    <mergeCell ref="OTA11:OTB11"/>
    <mergeCell ref="ORQ11:ORR11"/>
    <mergeCell ref="ORU11:ORV11"/>
    <mergeCell ref="ORY11:ORZ11"/>
    <mergeCell ref="OSC11:OSD11"/>
    <mergeCell ref="OSG11:OSH11"/>
    <mergeCell ref="OQW11:OQX11"/>
    <mergeCell ref="ORA11:ORB11"/>
    <mergeCell ref="ORE11:ORF11"/>
    <mergeCell ref="ORI11:ORJ11"/>
    <mergeCell ref="ORM11:ORN11"/>
    <mergeCell ref="OQC11:OQD11"/>
    <mergeCell ref="OQG11:OQH11"/>
    <mergeCell ref="OQK11:OQL11"/>
    <mergeCell ref="OQO11:OQP11"/>
    <mergeCell ref="OQS11:OQT11"/>
    <mergeCell ref="OPI11:OPJ11"/>
    <mergeCell ref="OPM11:OPN11"/>
    <mergeCell ref="OPQ11:OPR11"/>
    <mergeCell ref="OPU11:OPV11"/>
    <mergeCell ref="OPY11:OPZ11"/>
    <mergeCell ref="OOO11:OOP11"/>
    <mergeCell ref="OOS11:OOT11"/>
    <mergeCell ref="OOW11:OOX11"/>
    <mergeCell ref="OPA11:OPB11"/>
    <mergeCell ref="OPE11:OPF11"/>
    <mergeCell ref="ONU11:ONV11"/>
    <mergeCell ref="ONY11:ONZ11"/>
    <mergeCell ref="OOC11:OOD11"/>
    <mergeCell ref="OOG11:OOH11"/>
    <mergeCell ref="OOK11:OOL11"/>
    <mergeCell ref="ONA11:ONB11"/>
    <mergeCell ref="ONE11:ONF11"/>
    <mergeCell ref="ONI11:ONJ11"/>
    <mergeCell ref="ONM11:ONN11"/>
    <mergeCell ref="ONQ11:ONR11"/>
    <mergeCell ref="OMG11:OMH11"/>
    <mergeCell ref="OMK11:OML11"/>
    <mergeCell ref="OMO11:OMP11"/>
    <mergeCell ref="OMS11:OMT11"/>
    <mergeCell ref="OMW11:OMX11"/>
    <mergeCell ref="OLM11:OLN11"/>
    <mergeCell ref="OLQ11:OLR11"/>
    <mergeCell ref="OLU11:OLV11"/>
    <mergeCell ref="OLY11:OLZ11"/>
    <mergeCell ref="OMC11:OMD11"/>
    <mergeCell ref="OKS11:OKT11"/>
    <mergeCell ref="OKW11:OKX11"/>
    <mergeCell ref="OLA11:OLB11"/>
    <mergeCell ref="OLE11:OLF11"/>
    <mergeCell ref="OLI11:OLJ11"/>
    <mergeCell ref="OJY11:OJZ11"/>
    <mergeCell ref="OKC11:OKD11"/>
    <mergeCell ref="OKG11:OKH11"/>
    <mergeCell ref="OKK11:OKL11"/>
    <mergeCell ref="OKO11:OKP11"/>
    <mergeCell ref="OJE11:OJF11"/>
    <mergeCell ref="OJI11:OJJ11"/>
    <mergeCell ref="OJM11:OJN11"/>
    <mergeCell ref="OJQ11:OJR11"/>
    <mergeCell ref="OJU11:OJV11"/>
    <mergeCell ref="OIK11:OIL11"/>
    <mergeCell ref="OIO11:OIP11"/>
    <mergeCell ref="OIS11:OIT11"/>
    <mergeCell ref="OIW11:OIX11"/>
    <mergeCell ref="OJA11:OJB11"/>
    <mergeCell ref="OHQ11:OHR11"/>
    <mergeCell ref="OHU11:OHV11"/>
    <mergeCell ref="OHY11:OHZ11"/>
    <mergeCell ref="OIC11:OID11"/>
    <mergeCell ref="OIG11:OIH11"/>
    <mergeCell ref="OGW11:OGX11"/>
    <mergeCell ref="OHA11:OHB11"/>
    <mergeCell ref="OHE11:OHF11"/>
    <mergeCell ref="OHI11:OHJ11"/>
    <mergeCell ref="OHM11:OHN11"/>
    <mergeCell ref="OGC11:OGD11"/>
    <mergeCell ref="OGG11:OGH11"/>
    <mergeCell ref="OGK11:OGL11"/>
    <mergeCell ref="OGO11:OGP11"/>
    <mergeCell ref="OGS11:OGT11"/>
    <mergeCell ref="OFI11:OFJ11"/>
    <mergeCell ref="OFM11:OFN11"/>
    <mergeCell ref="OFQ11:OFR11"/>
    <mergeCell ref="OFU11:OFV11"/>
    <mergeCell ref="OFY11:OFZ11"/>
    <mergeCell ref="OEO11:OEP11"/>
    <mergeCell ref="OES11:OET11"/>
    <mergeCell ref="OEW11:OEX11"/>
    <mergeCell ref="OFA11:OFB11"/>
    <mergeCell ref="OFE11:OFF11"/>
    <mergeCell ref="ODU11:ODV11"/>
    <mergeCell ref="ODY11:ODZ11"/>
    <mergeCell ref="OEC11:OED11"/>
    <mergeCell ref="OEG11:OEH11"/>
    <mergeCell ref="OEK11:OEL11"/>
    <mergeCell ref="ODA11:ODB11"/>
    <mergeCell ref="ODE11:ODF11"/>
    <mergeCell ref="ODI11:ODJ11"/>
    <mergeCell ref="ODM11:ODN11"/>
    <mergeCell ref="ODQ11:ODR11"/>
    <mergeCell ref="OCG11:OCH11"/>
    <mergeCell ref="OCK11:OCL11"/>
    <mergeCell ref="OCO11:OCP11"/>
    <mergeCell ref="OCS11:OCT11"/>
    <mergeCell ref="OCW11:OCX11"/>
    <mergeCell ref="OBM11:OBN11"/>
    <mergeCell ref="OBQ11:OBR11"/>
    <mergeCell ref="OBU11:OBV11"/>
    <mergeCell ref="OBY11:OBZ11"/>
    <mergeCell ref="OCC11:OCD11"/>
    <mergeCell ref="OAS11:OAT11"/>
    <mergeCell ref="OAW11:OAX11"/>
    <mergeCell ref="OBA11:OBB11"/>
    <mergeCell ref="OBE11:OBF11"/>
    <mergeCell ref="OBI11:OBJ11"/>
    <mergeCell ref="NZY11:NZZ11"/>
    <mergeCell ref="OAC11:OAD11"/>
    <mergeCell ref="OAG11:OAH11"/>
    <mergeCell ref="OAK11:OAL11"/>
    <mergeCell ref="OAO11:OAP11"/>
    <mergeCell ref="NZE11:NZF11"/>
    <mergeCell ref="NZI11:NZJ11"/>
    <mergeCell ref="NZM11:NZN11"/>
    <mergeCell ref="NZQ11:NZR11"/>
    <mergeCell ref="NZU11:NZV11"/>
    <mergeCell ref="NYK11:NYL11"/>
    <mergeCell ref="NYO11:NYP11"/>
    <mergeCell ref="NYS11:NYT11"/>
    <mergeCell ref="NYW11:NYX11"/>
    <mergeCell ref="NZA11:NZB11"/>
    <mergeCell ref="NXQ11:NXR11"/>
    <mergeCell ref="NXU11:NXV11"/>
    <mergeCell ref="NXY11:NXZ11"/>
    <mergeCell ref="NYC11:NYD11"/>
    <mergeCell ref="NYG11:NYH11"/>
    <mergeCell ref="NWW11:NWX11"/>
    <mergeCell ref="NXA11:NXB11"/>
    <mergeCell ref="NXE11:NXF11"/>
    <mergeCell ref="NXI11:NXJ11"/>
    <mergeCell ref="NXM11:NXN11"/>
    <mergeCell ref="NWC11:NWD11"/>
    <mergeCell ref="NWG11:NWH11"/>
    <mergeCell ref="NWK11:NWL11"/>
    <mergeCell ref="NWO11:NWP11"/>
    <mergeCell ref="NWS11:NWT11"/>
    <mergeCell ref="NVI11:NVJ11"/>
    <mergeCell ref="NVM11:NVN11"/>
    <mergeCell ref="NVQ11:NVR11"/>
    <mergeCell ref="NVU11:NVV11"/>
    <mergeCell ref="NVY11:NVZ11"/>
    <mergeCell ref="NUO11:NUP11"/>
    <mergeCell ref="NUS11:NUT11"/>
    <mergeCell ref="NUW11:NUX11"/>
    <mergeCell ref="NVA11:NVB11"/>
    <mergeCell ref="NVE11:NVF11"/>
    <mergeCell ref="NTU11:NTV11"/>
    <mergeCell ref="NTY11:NTZ11"/>
    <mergeCell ref="NUC11:NUD11"/>
    <mergeCell ref="NUG11:NUH11"/>
    <mergeCell ref="NUK11:NUL11"/>
    <mergeCell ref="NTA11:NTB11"/>
    <mergeCell ref="NTE11:NTF11"/>
    <mergeCell ref="NTI11:NTJ11"/>
    <mergeCell ref="NTM11:NTN11"/>
    <mergeCell ref="NTQ11:NTR11"/>
    <mergeCell ref="NSG11:NSH11"/>
    <mergeCell ref="NSK11:NSL11"/>
    <mergeCell ref="NSO11:NSP11"/>
    <mergeCell ref="NSS11:NST11"/>
    <mergeCell ref="NSW11:NSX11"/>
    <mergeCell ref="NRM11:NRN11"/>
    <mergeCell ref="NRQ11:NRR11"/>
    <mergeCell ref="NRU11:NRV11"/>
    <mergeCell ref="NRY11:NRZ11"/>
    <mergeCell ref="NSC11:NSD11"/>
    <mergeCell ref="NQS11:NQT11"/>
    <mergeCell ref="NQW11:NQX11"/>
    <mergeCell ref="NRA11:NRB11"/>
    <mergeCell ref="NRE11:NRF11"/>
    <mergeCell ref="NRI11:NRJ11"/>
    <mergeCell ref="NPY11:NPZ11"/>
    <mergeCell ref="NQC11:NQD11"/>
    <mergeCell ref="NQG11:NQH11"/>
    <mergeCell ref="NQK11:NQL11"/>
    <mergeCell ref="NQO11:NQP11"/>
    <mergeCell ref="NPE11:NPF11"/>
    <mergeCell ref="NPI11:NPJ11"/>
    <mergeCell ref="NPM11:NPN11"/>
    <mergeCell ref="NPQ11:NPR11"/>
    <mergeCell ref="NPU11:NPV11"/>
    <mergeCell ref="NOK11:NOL11"/>
    <mergeCell ref="NOO11:NOP11"/>
    <mergeCell ref="NOS11:NOT11"/>
    <mergeCell ref="NOW11:NOX11"/>
    <mergeCell ref="NPA11:NPB11"/>
    <mergeCell ref="NNQ11:NNR11"/>
    <mergeCell ref="NNU11:NNV11"/>
    <mergeCell ref="NNY11:NNZ11"/>
    <mergeCell ref="NOC11:NOD11"/>
    <mergeCell ref="NOG11:NOH11"/>
    <mergeCell ref="NMW11:NMX11"/>
    <mergeCell ref="NNA11:NNB11"/>
    <mergeCell ref="NNE11:NNF11"/>
    <mergeCell ref="NNI11:NNJ11"/>
    <mergeCell ref="NNM11:NNN11"/>
    <mergeCell ref="NMC11:NMD11"/>
    <mergeCell ref="NMG11:NMH11"/>
    <mergeCell ref="NMK11:NML11"/>
    <mergeCell ref="NMO11:NMP11"/>
    <mergeCell ref="NMS11:NMT11"/>
    <mergeCell ref="NLI11:NLJ11"/>
    <mergeCell ref="NLM11:NLN11"/>
    <mergeCell ref="NLQ11:NLR11"/>
    <mergeCell ref="NLU11:NLV11"/>
    <mergeCell ref="NLY11:NLZ11"/>
    <mergeCell ref="NKO11:NKP11"/>
    <mergeCell ref="NKS11:NKT11"/>
    <mergeCell ref="NKW11:NKX11"/>
    <mergeCell ref="NLA11:NLB11"/>
    <mergeCell ref="NLE11:NLF11"/>
    <mergeCell ref="NJU11:NJV11"/>
    <mergeCell ref="NJY11:NJZ11"/>
    <mergeCell ref="NKC11:NKD11"/>
    <mergeCell ref="NKG11:NKH11"/>
    <mergeCell ref="NKK11:NKL11"/>
    <mergeCell ref="NJA11:NJB11"/>
    <mergeCell ref="NJE11:NJF11"/>
    <mergeCell ref="NJI11:NJJ11"/>
    <mergeCell ref="NJM11:NJN11"/>
    <mergeCell ref="NJQ11:NJR11"/>
    <mergeCell ref="NIG11:NIH11"/>
    <mergeCell ref="NIK11:NIL11"/>
    <mergeCell ref="NIO11:NIP11"/>
    <mergeCell ref="NIS11:NIT11"/>
    <mergeCell ref="NIW11:NIX11"/>
    <mergeCell ref="NHM11:NHN11"/>
    <mergeCell ref="NHQ11:NHR11"/>
    <mergeCell ref="NHU11:NHV11"/>
    <mergeCell ref="NHY11:NHZ11"/>
    <mergeCell ref="NIC11:NID11"/>
    <mergeCell ref="NGS11:NGT11"/>
    <mergeCell ref="NGW11:NGX11"/>
    <mergeCell ref="NHA11:NHB11"/>
    <mergeCell ref="NHE11:NHF11"/>
    <mergeCell ref="NHI11:NHJ11"/>
    <mergeCell ref="NFY11:NFZ11"/>
    <mergeCell ref="NGC11:NGD11"/>
    <mergeCell ref="NGG11:NGH11"/>
    <mergeCell ref="NGK11:NGL11"/>
    <mergeCell ref="NGO11:NGP11"/>
    <mergeCell ref="NFE11:NFF11"/>
    <mergeCell ref="NFI11:NFJ11"/>
    <mergeCell ref="NFM11:NFN11"/>
    <mergeCell ref="NFQ11:NFR11"/>
    <mergeCell ref="NFU11:NFV11"/>
    <mergeCell ref="NEK11:NEL11"/>
    <mergeCell ref="NEO11:NEP11"/>
    <mergeCell ref="NES11:NET11"/>
    <mergeCell ref="NEW11:NEX11"/>
    <mergeCell ref="NFA11:NFB11"/>
    <mergeCell ref="NDQ11:NDR11"/>
    <mergeCell ref="NDU11:NDV11"/>
    <mergeCell ref="NDY11:NDZ11"/>
    <mergeCell ref="NEC11:NED11"/>
    <mergeCell ref="NEG11:NEH11"/>
    <mergeCell ref="NCW11:NCX11"/>
    <mergeCell ref="NDA11:NDB11"/>
    <mergeCell ref="NDE11:NDF11"/>
    <mergeCell ref="NDI11:NDJ11"/>
    <mergeCell ref="NDM11:NDN11"/>
    <mergeCell ref="NCC11:NCD11"/>
    <mergeCell ref="NCG11:NCH11"/>
    <mergeCell ref="NCK11:NCL11"/>
    <mergeCell ref="NCO11:NCP11"/>
    <mergeCell ref="NCS11:NCT11"/>
    <mergeCell ref="NBI11:NBJ11"/>
    <mergeCell ref="NBM11:NBN11"/>
    <mergeCell ref="NBQ11:NBR11"/>
    <mergeCell ref="NBU11:NBV11"/>
    <mergeCell ref="NBY11:NBZ11"/>
    <mergeCell ref="NAO11:NAP11"/>
    <mergeCell ref="NAS11:NAT11"/>
    <mergeCell ref="NAW11:NAX11"/>
    <mergeCell ref="NBA11:NBB11"/>
    <mergeCell ref="NBE11:NBF11"/>
    <mergeCell ref="MZU11:MZV11"/>
    <mergeCell ref="MZY11:MZZ11"/>
    <mergeCell ref="NAC11:NAD11"/>
    <mergeCell ref="NAG11:NAH11"/>
    <mergeCell ref="NAK11:NAL11"/>
    <mergeCell ref="MZA11:MZB11"/>
    <mergeCell ref="MZE11:MZF11"/>
    <mergeCell ref="MZI11:MZJ11"/>
    <mergeCell ref="MZM11:MZN11"/>
    <mergeCell ref="MZQ11:MZR11"/>
    <mergeCell ref="MYG11:MYH11"/>
    <mergeCell ref="MYK11:MYL11"/>
    <mergeCell ref="MYO11:MYP11"/>
    <mergeCell ref="MYS11:MYT11"/>
    <mergeCell ref="MYW11:MYX11"/>
    <mergeCell ref="MXM11:MXN11"/>
    <mergeCell ref="MXQ11:MXR11"/>
    <mergeCell ref="MXU11:MXV11"/>
    <mergeCell ref="MXY11:MXZ11"/>
    <mergeCell ref="MYC11:MYD11"/>
    <mergeCell ref="MWS11:MWT11"/>
    <mergeCell ref="MWW11:MWX11"/>
    <mergeCell ref="MXA11:MXB11"/>
    <mergeCell ref="MXE11:MXF11"/>
    <mergeCell ref="MXI11:MXJ11"/>
    <mergeCell ref="MVY11:MVZ11"/>
    <mergeCell ref="MWC11:MWD11"/>
    <mergeCell ref="MWG11:MWH11"/>
    <mergeCell ref="MWK11:MWL11"/>
    <mergeCell ref="MWO11:MWP11"/>
    <mergeCell ref="MVE11:MVF11"/>
    <mergeCell ref="MVI11:MVJ11"/>
    <mergeCell ref="MVM11:MVN11"/>
    <mergeCell ref="MVQ11:MVR11"/>
    <mergeCell ref="MVU11:MVV11"/>
    <mergeCell ref="MUK11:MUL11"/>
    <mergeCell ref="MUO11:MUP11"/>
    <mergeCell ref="MUS11:MUT11"/>
    <mergeCell ref="MUW11:MUX11"/>
    <mergeCell ref="MVA11:MVB11"/>
    <mergeCell ref="MTQ11:MTR11"/>
    <mergeCell ref="MTU11:MTV11"/>
    <mergeCell ref="MTY11:MTZ11"/>
    <mergeCell ref="MUC11:MUD11"/>
    <mergeCell ref="MUG11:MUH11"/>
    <mergeCell ref="MSW11:MSX11"/>
    <mergeCell ref="MTA11:MTB11"/>
    <mergeCell ref="MTE11:MTF11"/>
    <mergeCell ref="MTI11:MTJ11"/>
    <mergeCell ref="MTM11:MTN11"/>
    <mergeCell ref="MSC11:MSD11"/>
    <mergeCell ref="MSG11:MSH11"/>
    <mergeCell ref="MSK11:MSL11"/>
    <mergeCell ref="MSO11:MSP11"/>
    <mergeCell ref="MSS11:MST11"/>
    <mergeCell ref="MRI11:MRJ11"/>
    <mergeCell ref="MRM11:MRN11"/>
    <mergeCell ref="MRQ11:MRR11"/>
    <mergeCell ref="MRU11:MRV11"/>
    <mergeCell ref="MRY11:MRZ11"/>
    <mergeCell ref="MQO11:MQP11"/>
    <mergeCell ref="MQS11:MQT11"/>
    <mergeCell ref="MQW11:MQX11"/>
    <mergeCell ref="MRA11:MRB11"/>
    <mergeCell ref="MRE11:MRF11"/>
    <mergeCell ref="MPU11:MPV11"/>
    <mergeCell ref="MPY11:MPZ11"/>
    <mergeCell ref="MQC11:MQD11"/>
    <mergeCell ref="MQG11:MQH11"/>
    <mergeCell ref="MQK11:MQL11"/>
    <mergeCell ref="MPA11:MPB11"/>
    <mergeCell ref="MPE11:MPF11"/>
    <mergeCell ref="MPI11:MPJ11"/>
    <mergeCell ref="MPM11:MPN11"/>
    <mergeCell ref="MPQ11:MPR11"/>
    <mergeCell ref="MOG11:MOH11"/>
    <mergeCell ref="MOK11:MOL11"/>
    <mergeCell ref="MOO11:MOP11"/>
    <mergeCell ref="MOS11:MOT11"/>
    <mergeCell ref="MOW11:MOX11"/>
    <mergeCell ref="MNM11:MNN11"/>
    <mergeCell ref="MNQ11:MNR11"/>
    <mergeCell ref="MNU11:MNV11"/>
    <mergeCell ref="MNY11:MNZ11"/>
    <mergeCell ref="MOC11:MOD11"/>
    <mergeCell ref="MMS11:MMT11"/>
    <mergeCell ref="MMW11:MMX11"/>
    <mergeCell ref="MNA11:MNB11"/>
    <mergeCell ref="MNE11:MNF11"/>
    <mergeCell ref="MNI11:MNJ11"/>
    <mergeCell ref="MLY11:MLZ11"/>
    <mergeCell ref="MMC11:MMD11"/>
    <mergeCell ref="MMG11:MMH11"/>
    <mergeCell ref="MMK11:MML11"/>
    <mergeCell ref="MMO11:MMP11"/>
    <mergeCell ref="MLE11:MLF11"/>
    <mergeCell ref="MLI11:MLJ11"/>
    <mergeCell ref="MLM11:MLN11"/>
    <mergeCell ref="MLQ11:MLR11"/>
    <mergeCell ref="MLU11:MLV11"/>
    <mergeCell ref="MKK11:MKL11"/>
    <mergeCell ref="MKO11:MKP11"/>
    <mergeCell ref="MKS11:MKT11"/>
    <mergeCell ref="MKW11:MKX11"/>
    <mergeCell ref="MLA11:MLB11"/>
    <mergeCell ref="MJQ11:MJR11"/>
    <mergeCell ref="MJU11:MJV11"/>
    <mergeCell ref="MJY11:MJZ11"/>
    <mergeCell ref="MKC11:MKD11"/>
    <mergeCell ref="MKG11:MKH11"/>
    <mergeCell ref="MIW11:MIX11"/>
    <mergeCell ref="MJA11:MJB11"/>
    <mergeCell ref="MJE11:MJF11"/>
    <mergeCell ref="MJI11:MJJ11"/>
    <mergeCell ref="MJM11:MJN11"/>
    <mergeCell ref="MIC11:MID11"/>
    <mergeCell ref="MIG11:MIH11"/>
    <mergeCell ref="MIK11:MIL11"/>
    <mergeCell ref="MIO11:MIP11"/>
    <mergeCell ref="MIS11:MIT11"/>
    <mergeCell ref="MHI11:MHJ11"/>
    <mergeCell ref="MHM11:MHN11"/>
    <mergeCell ref="MHQ11:MHR11"/>
    <mergeCell ref="MHU11:MHV11"/>
    <mergeCell ref="MHY11:MHZ11"/>
    <mergeCell ref="MGO11:MGP11"/>
    <mergeCell ref="MGS11:MGT11"/>
    <mergeCell ref="MGW11:MGX11"/>
    <mergeCell ref="MHA11:MHB11"/>
    <mergeCell ref="MHE11:MHF11"/>
    <mergeCell ref="MFU11:MFV11"/>
    <mergeCell ref="MFY11:MFZ11"/>
    <mergeCell ref="MGC11:MGD11"/>
    <mergeCell ref="MGG11:MGH11"/>
    <mergeCell ref="MGK11:MGL11"/>
    <mergeCell ref="MFA11:MFB11"/>
    <mergeCell ref="MFE11:MFF11"/>
    <mergeCell ref="MFI11:MFJ11"/>
    <mergeCell ref="MFM11:MFN11"/>
    <mergeCell ref="MFQ11:MFR11"/>
    <mergeCell ref="MEG11:MEH11"/>
    <mergeCell ref="MEK11:MEL11"/>
    <mergeCell ref="MEO11:MEP11"/>
    <mergeCell ref="MES11:MET11"/>
    <mergeCell ref="MEW11:MEX11"/>
    <mergeCell ref="MDM11:MDN11"/>
    <mergeCell ref="MDQ11:MDR11"/>
    <mergeCell ref="MDU11:MDV11"/>
    <mergeCell ref="MDY11:MDZ11"/>
    <mergeCell ref="MEC11:MED11"/>
    <mergeCell ref="MCS11:MCT11"/>
    <mergeCell ref="MCW11:MCX11"/>
    <mergeCell ref="MDA11:MDB11"/>
    <mergeCell ref="MDE11:MDF11"/>
    <mergeCell ref="MDI11:MDJ11"/>
    <mergeCell ref="MBY11:MBZ11"/>
    <mergeCell ref="MCC11:MCD11"/>
    <mergeCell ref="MCG11:MCH11"/>
    <mergeCell ref="MCK11:MCL11"/>
    <mergeCell ref="MCO11:MCP11"/>
    <mergeCell ref="MBE11:MBF11"/>
    <mergeCell ref="MBI11:MBJ11"/>
    <mergeCell ref="MBM11:MBN11"/>
    <mergeCell ref="MBQ11:MBR11"/>
    <mergeCell ref="MBU11:MBV11"/>
    <mergeCell ref="MAK11:MAL11"/>
    <mergeCell ref="MAO11:MAP11"/>
    <mergeCell ref="MAS11:MAT11"/>
    <mergeCell ref="MAW11:MAX11"/>
    <mergeCell ref="MBA11:MBB11"/>
    <mergeCell ref="LZQ11:LZR11"/>
    <mergeCell ref="LZU11:LZV11"/>
    <mergeCell ref="LZY11:LZZ11"/>
    <mergeCell ref="MAC11:MAD11"/>
    <mergeCell ref="MAG11:MAH11"/>
    <mergeCell ref="LYW11:LYX11"/>
    <mergeCell ref="LZA11:LZB11"/>
    <mergeCell ref="LZE11:LZF11"/>
    <mergeCell ref="LZI11:LZJ11"/>
    <mergeCell ref="LZM11:LZN11"/>
    <mergeCell ref="LYC11:LYD11"/>
    <mergeCell ref="LYG11:LYH11"/>
    <mergeCell ref="LYK11:LYL11"/>
    <mergeCell ref="LYO11:LYP11"/>
    <mergeCell ref="LYS11:LYT11"/>
    <mergeCell ref="LXI11:LXJ11"/>
    <mergeCell ref="LXM11:LXN11"/>
    <mergeCell ref="LXQ11:LXR11"/>
    <mergeCell ref="LXU11:LXV11"/>
    <mergeCell ref="LXY11:LXZ11"/>
    <mergeCell ref="LWO11:LWP11"/>
    <mergeCell ref="LWS11:LWT11"/>
    <mergeCell ref="LWW11:LWX11"/>
    <mergeCell ref="LXA11:LXB11"/>
    <mergeCell ref="LXE11:LXF11"/>
    <mergeCell ref="LVU11:LVV11"/>
    <mergeCell ref="LVY11:LVZ11"/>
    <mergeCell ref="LWC11:LWD11"/>
    <mergeCell ref="LWG11:LWH11"/>
    <mergeCell ref="LWK11:LWL11"/>
    <mergeCell ref="LVA11:LVB11"/>
    <mergeCell ref="LVE11:LVF11"/>
    <mergeCell ref="LVI11:LVJ11"/>
    <mergeCell ref="LVM11:LVN11"/>
    <mergeCell ref="LVQ11:LVR11"/>
    <mergeCell ref="LUG11:LUH11"/>
    <mergeCell ref="LUK11:LUL11"/>
    <mergeCell ref="LUO11:LUP11"/>
    <mergeCell ref="LUS11:LUT11"/>
    <mergeCell ref="LUW11:LUX11"/>
    <mergeCell ref="LTM11:LTN11"/>
    <mergeCell ref="LTQ11:LTR11"/>
    <mergeCell ref="LTU11:LTV11"/>
    <mergeCell ref="LTY11:LTZ11"/>
    <mergeCell ref="LUC11:LUD11"/>
    <mergeCell ref="LSS11:LST11"/>
    <mergeCell ref="LSW11:LSX11"/>
    <mergeCell ref="LTA11:LTB11"/>
    <mergeCell ref="LTE11:LTF11"/>
    <mergeCell ref="LTI11:LTJ11"/>
    <mergeCell ref="LRY11:LRZ11"/>
    <mergeCell ref="LSC11:LSD11"/>
    <mergeCell ref="LSG11:LSH11"/>
    <mergeCell ref="LSK11:LSL11"/>
    <mergeCell ref="LSO11:LSP11"/>
    <mergeCell ref="LRE11:LRF11"/>
    <mergeCell ref="LRI11:LRJ11"/>
    <mergeCell ref="LRM11:LRN11"/>
    <mergeCell ref="LRQ11:LRR11"/>
    <mergeCell ref="LRU11:LRV11"/>
    <mergeCell ref="LQK11:LQL11"/>
    <mergeCell ref="LQO11:LQP11"/>
    <mergeCell ref="LQS11:LQT11"/>
    <mergeCell ref="LQW11:LQX11"/>
    <mergeCell ref="LRA11:LRB11"/>
    <mergeCell ref="LPQ11:LPR11"/>
    <mergeCell ref="LPU11:LPV11"/>
    <mergeCell ref="LPY11:LPZ11"/>
    <mergeCell ref="LQC11:LQD11"/>
    <mergeCell ref="LQG11:LQH11"/>
    <mergeCell ref="LOW11:LOX11"/>
    <mergeCell ref="LPA11:LPB11"/>
    <mergeCell ref="LPE11:LPF11"/>
    <mergeCell ref="LPI11:LPJ11"/>
    <mergeCell ref="LPM11:LPN11"/>
    <mergeCell ref="LOC11:LOD11"/>
    <mergeCell ref="LOG11:LOH11"/>
    <mergeCell ref="LOK11:LOL11"/>
    <mergeCell ref="LOO11:LOP11"/>
    <mergeCell ref="LOS11:LOT11"/>
    <mergeCell ref="LNI11:LNJ11"/>
    <mergeCell ref="LNM11:LNN11"/>
    <mergeCell ref="LNQ11:LNR11"/>
    <mergeCell ref="LNU11:LNV11"/>
    <mergeCell ref="LNY11:LNZ11"/>
    <mergeCell ref="LMO11:LMP11"/>
    <mergeCell ref="LMS11:LMT11"/>
    <mergeCell ref="LMW11:LMX11"/>
    <mergeCell ref="LNA11:LNB11"/>
    <mergeCell ref="LNE11:LNF11"/>
    <mergeCell ref="LLU11:LLV11"/>
    <mergeCell ref="LLY11:LLZ11"/>
    <mergeCell ref="LMC11:LMD11"/>
    <mergeCell ref="LMG11:LMH11"/>
    <mergeCell ref="LMK11:LML11"/>
    <mergeCell ref="LLA11:LLB11"/>
    <mergeCell ref="LLE11:LLF11"/>
    <mergeCell ref="LLI11:LLJ11"/>
    <mergeCell ref="LLM11:LLN11"/>
    <mergeCell ref="LLQ11:LLR11"/>
    <mergeCell ref="LKG11:LKH11"/>
    <mergeCell ref="LKK11:LKL11"/>
    <mergeCell ref="LKO11:LKP11"/>
    <mergeCell ref="LKS11:LKT11"/>
    <mergeCell ref="LKW11:LKX11"/>
    <mergeCell ref="LJM11:LJN11"/>
    <mergeCell ref="LJQ11:LJR11"/>
    <mergeCell ref="LJU11:LJV11"/>
    <mergeCell ref="LJY11:LJZ11"/>
    <mergeCell ref="LKC11:LKD11"/>
    <mergeCell ref="LIS11:LIT11"/>
    <mergeCell ref="LIW11:LIX11"/>
    <mergeCell ref="LJA11:LJB11"/>
    <mergeCell ref="LJE11:LJF11"/>
    <mergeCell ref="LJI11:LJJ11"/>
    <mergeCell ref="LHY11:LHZ11"/>
    <mergeCell ref="LIC11:LID11"/>
    <mergeCell ref="LIG11:LIH11"/>
    <mergeCell ref="LIK11:LIL11"/>
    <mergeCell ref="LIO11:LIP11"/>
    <mergeCell ref="LHE11:LHF11"/>
    <mergeCell ref="LHI11:LHJ11"/>
    <mergeCell ref="LHM11:LHN11"/>
    <mergeCell ref="LHQ11:LHR11"/>
    <mergeCell ref="LHU11:LHV11"/>
    <mergeCell ref="LGK11:LGL11"/>
    <mergeCell ref="LGO11:LGP11"/>
    <mergeCell ref="LGS11:LGT11"/>
    <mergeCell ref="LGW11:LGX11"/>
    <mergeCell ref="LHA11:LHB11"/>
    <mergeCell ref="LFQ11:LFR11"/>
    <mergeCell ref="LFU11:LFV11"/>
    <mergeCell ref="LFY11:LFZ11"/>
    <mergeCell ref="LGC11:LGD11"/>
    <mergeCell ref="LGG11:LGH11"/>
    <mergeCell ref="LEW11:LEX11"/>
    <mergeCell ref="LFA11:LFB11"/>
    <mergeCell ref="LFE11:LFF11"/>
    <mergeCell ref="LFI11:LFJ11"/>
    <mergeCell ref="LFM11:LFN11"/>
    <mergeCell ref="LEC11:LED11"/>
    <mergeCell ref="LEG11:LEH11"/>
    <mergeCell ref="LEK11:LEL11"/>
    <mergeCell ref="LEO11:LEP11"/>
    <mergeCell ref="LES11:LET11"/>
    <mergeCell ref="LDI11:LDJ11"/>
    <mergeCell ref="LDM11:LDN11"/>
    <mergeCell ref="LDQ11:LDR11"/>
    <mergeCell ref="LDU11:LDV11"/>
    <mergeCell ref="LDY11:LDZ11"/>
    <mergeCell ref="LCO11:LCP11"/>
    <mergeCell ref="LCS11:LCT11"/>
    <mergeCell ref="LCW11:LCX11"/>
    <mergeCell ref="LDA11:LDB11"/>
    <mergeCell ref="LDE11:LDF11"/>
    <mergeCell ref="LBU11:LBV11"/>
    <mergeCell ref="LBY11:LBZ11"/>
    <mergeCell ref="LCC11:LCD11"/>
    <mergeCell ref="LCG11:LCH11"/>
    <mergeCell ref="LCK11:LCL11"/>
    <mergeCell ref="LBA11:LBB11"/>
    <mergeCell ref="LBE11:LBF11"/>
    <mergeCell ref="LBI11:LBJ11"/>
    <mergeCell ref="LBM11:LBN11"/>
    <mergeCell ref="LBQ11:LBR11"/>
    <mergeCell ref="LAG11:LAH11"/>
    <mergeCell ref="LAK11:LAL11"/>
    <mergeCell ref="LAO11:LAP11"/>
    <mergeCell ref="LAS11:LAT11"/>
    <mergeCell ref="LAW11:LAX11"/>
    <mergeCell ref="KZM11:KZN11"/>
    <mergeCell ref="KZQ11:KZR11"/>
    <mergeCell ref="KZU11:KZV11"/>
    <mergeCell ref="KZY11:KZZ11"/>
    <mergeCell ref="LAC11:LAD11"/>
    <mergeCell ref="KYS11:KYT11"/>
    <mergeCell ref="KYW11:KYX11"/>
    <mergeCell ref="KZA11:KZB11"/>
    <mergeCell ref="KZE11:KZF11"/>
    <mergeCell ref="KZI11:KZJ11"/>
    <mergeCell ref="KXY11:KXZ11"/>
    <mergeCell ref="KYC11:KYD11"/>
    <mergeCell ref="KYG11:KYH11"/>
    <mergeCell ref="KYK11:KYL11"/>
    <mergeCell ref="KYO11:KYP11"/>
    <mergeCell ref="KXE11:KXF11"/>
    <mergeCell ref="KXI11:KXJ11"/>
    <mergeCell ref="KXM11:KXN11"/>
    <mergeCell ref="KXQ11:KXR11"/>
    <mergeCell ref="KXU11:KXV11"/>
    <mergeCell ref="KWK11:KWL11"/>
    <mergeCell ref="KWO11:KWP11"/>
    <mergeCell ref="KWS11:KWT11"/>
    <mergeCell ref="KWW11:KWX11"/>
    <mergeCell ref="KXA11:KXB11"/>
    <mergeCell ref="KVQ11:KVR11"/>
    <mergeCell ref="KVU11:KVV11"/>
    <mergeCell ref="KVY11:KVZ11"/>
    <mergeCell ref="KWC11:KWD11"/>
    <mergeCell ref="KWG11:KWH11"/>
    <mergeCell ref="KUW11:KUX11"/>
    <mergeCell ref="KVA11:KVB11"/>
    <mergeCell ref="KVE11:KVF11"/>
    <mergeCell ref="KVI11:KVJ11"/>
    <mergeCell ref="KVM11:KVN11"/>
    <mergeCell ref="KUC11:KUD11"/>
    <mergeCell ref="KUG11:KUH11"/>
    <mergeCell ref="KUK11:KUL11"/>
    <mergeCell ref="KUO11:KUP11"/>
    <mergeCell ref="KUS11:KUT11"/>
    <mergeCell ref="KTI11:KTJ11"/>
    <mergeCell ref="KTM11:KTN11"/>
    <mergeCell ref="KTQ11:KTR11"/>
    <mergeCell ref="KTU11:KTV11"/>
    <mergeCell ref="KTY11:KTZ11"/>
    <mergeCell ref="KSO11:KSP11"/>
    <mergeCell ref="KSS11:KST11"/>
    <mergeCell ref="KSW11:KSX11"/>
    <mergeCell ref="KTA11:KTB11"/>
    <mergeCell ref="KTE11:KTF11"/>
    <mergeCell ref="KRU11:KRV11"/>
    <mergeCell ref="KRY11:KRZ11"/>
    <mergeCell ref="KSC11:KSD11"/>
    <mergeCell ref="KSG11:KSH11"/>
    <mergeCell ref="KSK11:KSL11"/>
    <mergeCell ref="KRA11:KRB11"/>
    <mergeCell ref="KRE11:KRF11"/>
    <mergeCell ref="KRI11:KRJ11"/>
    <mergeCell ref="KRM11:KRN11"/>
    <mergeCell ref="KRQ11:KRR11"/>
    <mergeCell ref="KQG11:KQH11"/>
    <mergeCell ref="KQK11:KQL11"/>
    <mergeCell ref="KQO11:KQP11"/>
    <mergeCell ref="KQS11:KQT11"/>
    <mergeCell ref="KQW11:KQX11"/>
    <mergeCell ref="KPM11:KPN11"/>
    <mergeCell ref="KPQ11:KPR11"/>
    <mergeCell ref="KPU11:KPV11"/>
    <mergeCell ref="KPY11:KPZ11"/>
    <mergeCell ref="KQC11:KQD11"/>
    <mergeCell ref="KOS11:KOT11"/>
    <mergeCell ref="KOW11:KOX11"/>
    <mergeCell ref="KPA11:KPB11"/>
    <mergeCell ref="KPE11:KPF11"/>
    <mergeCell ref="KPI11:KPJ11"/>
    <mergeCell ref="KNY11:KNZ11"/>
    <mergeCell ref="KOC11:KOD11"/>
    <mergeCell ref="KOG11:KOH11"/>
    <mergeCell ref="KOK11:KOL11"/>
    <mergeCell ref="KOO11:KOP11"/>
    <mergeCell ref="KNE11:KNF11"/>
    <mergeCell ref="KNI11:KNJ11"/>
    <mergeCell ref="KNM11:KNN11"/>
    <mergeCell ref="KNQ11:KNR11"/>
    <mergeCell ref="KNU11:KNV11"/>
    <mergeCell ref="KMK11:KML11"/>
    <mergeCell ref="KMO11:KMP11"/>
    <mergeCell ref="KMS11:KMT11"/>
    <mergeCell ref="KMW11:KMX11"/>
    <mergeCell ref="KNA11:KNB11"/>
    <mergeCell ref="KLQ11:KLR11"/>
    <mergeCell ref="KLU11:KLV11"/>
    <mergeCell ref="KLY11:KLZ11"/>
    <mergeCell ref="KMC11:KMD11"/>
    <mergeCell ref="KMG11:KMH11"/>
    <mergeCell ref="KKW11:KKX11"/>
    <mergeCell ref="KLA11:KLB11"/>
    <mergeCell ref="KLE11:KLF11"/>
    <mergeCell ref="KLI11:KLJ11"/>
    <mergeCell ref="KLM11:KLN11"/>
    <mergeCell ref="KKC11:KKD11"/>
    <mergeCell ref="KKG11:KKH11"/>
    <mergeCell ref="KKK11:KKL11"/>
    <mergeCell ref="KKO11:KKP11"/>
    <mergeCell ref="KKS11:KKT11"/>
    <mergeCell ref="KJI11:KJJ11"/>
    <mergeCell ref="KJM11:KJN11"/>
    <mergeCell ref="KJQ11:KJR11"/>
    <mergeCell ref="KJU11:KJV11"/>
    <mergeCell ref="KJY11:KJZ11"/>
    <mergeCell ref="KIO11:KIP11"/>
    <mergeCell ref="KIS11:KIT11"/>
    <mergeCell ref="KIW11:KIX11"/>
    <mergeCell ref="KJA11:KJB11"/>
    <mergeCell ref="KJE11:KJF11"/>
    <mergeCell ref="KHU11:KHV11"/>
    <mergeCell ref="KHY11:KHZ11"/>
    <mergeCell ref="KIC11:KID11"/>
    <mergeCell ref="KIG11:KIH11"/>
    <mergeCell ref="KIK11:KIL11"/>
    <mergeCell ref="KHA11:KHB11"/>
    <mergeCell ref="KHE11:KHF11"/>
    <mergeCell ref="KHI11:KHJ11"/>
    <mergeCell ref="KHM11:KHN11"/>
    <mergeCell ref="KHQ11:KHR11"/>
    <mergeCell ref="KGG11:KGH11"/>
    <mergeCell ref="KGK11:KGL11"/>
    <mergeCell ref="KGO11:KGP11"/>
    <mergeCell ref="KGS11:KGT11"/>
    <mergeCell ref="KGW11:KGX11"/>
    <mergeCell ref="KFM11:KFN11"/>
    <mergeCell ref="KFQ11:KFR11"/>
    <mergeCell ref="KFU11:KFV11"/>
    <mergeCell ref="KFY11:KFZ11"/>
    <mergeCell ref="KGC11:KGD11"/>
    <mergeCell ref="KES11:KET11"/>
    <mergeCell ref="KEW11:KEX11"/>
    <mergeCell ref="KFA11:KFB11"/>
    <mergeCell ref="KFE11:KFF11"/>
    <mergeCell ref="KFI11:KFJ11"/>
    <mergeCell ref="KDY11:KDZ11"/>
    <mergeCell ref="KEC11:KED11"/>
    <mergeCell ref="KEG11:KEH11"/>
    <mergeCell ref="KEK11:KEL11"/>
    <mergeCell ref="KEO11:KEP11"/>
    <mergeCell ref="KDE11:KDF11"/>
    <mergeCell ref="KDI11:KDJ11"/>
    <mergeCell ref="KDM11:KDN11"/>
    <mergeCell ref="KDQ11:KDR11"/>
    <mergeCell ref="KDU11:KDV11"/>
    <mergeCell ref="KCK11:KCL11"/>
    <mergeCell ref="KCO11:KCP11"/>
    <mergeCell ref="KCS11:KCT11"/>
    <mergeCell ref="KCW11:KCX11"/>
    <mergeCell ref="KDA11:KDB11"/>
    <mergeCell ref="KBQ11:KBR11"/>
    <mergeCell ref="KBU11:KBV11"/>
    <mergeCell ref="KBY11:KBZ11"/>
    <mergeCell ref="KCC11:KCD11"/>
    <mergeCell ref="KCG11:KCH11"/>
    <mergeCell ref="KAW11:KAX11"/>
    <mergeCell ref="KBA11:KBB11"/>
    <mergeCell ref="KBE11:KBF11"/>
    <mergeCell ref="KBI11:KBJ11"/>
    <mergeCell ref="KBM11:KBN11"/>
    <mergeCell ref="KAC11:KAD11"/>
    <mergeCell ref="KAG11:KAH11"/>
    <mergeCell ref="KAK11:KAL11"/>
    <mergeCell ref="KAO11:KAP11"/>
    <mergeCell ref="KAS11:KAT11"/>
    <mergeCell ref="JZI11:JZJ11"/>
    <mergeCell ref="JZM11:JZN11"/>
    <mergeCell ref="JZQ11:JZR11"/>
    <mergeCell ref="JZU11:JZV11"/>
    <mergeCell ref="JZY11:JZZ11"/>
    <mergeCell ref="JYO11:JYP11"/>
    <mergeCell ref="JYS11:JYT11"/>
    <mergeCell ref="JYW11:JYX11"/>
    <mergeCell ref="JZA11:JZB11"/>
    <mergeCell ref="JZE11:JZF11"/>
    <mergeCell ref="JXU11:JXV11"/>
    <mergeCell ref="JXY11:JXZ11"/>
    <mergeCell ref="JYC11:JYD11"/>
    <mergeCell ref="JYG11:JYH11"/>
    <mergeCell ref="JYK11:JYL11"/>
    <mergeCell ref="JXA11:JXB11"/>
    <mergeCell ref="JXE11:JXF11"/>
    <mergeCell ref="JXI11:JXJ11"/>
    <mergeCell ref="JXM11:JXN11"/>
    <mergeCell ref="JXQ11:JXR11"/>
    <mergeCell ref="JWG11:JWH11"/>
    <mergeCell ref="JWK11:JWL11"/>
    <mergeCell ref="JWO11:JWP11"/>
    <mergeCell ref="JWS11:JWT11"/>
    <mergeCell ref="JWW11:JWX11"/>
    <mergeCell ref="JVM11:JVN11"/>
    <mergeCell ref="JVQ11:JVR11"/>
    <mergeCell ref="JVU11:JVV11"/>
    <mergeCell ref="JVY11:JVZ11"/>
    <mergeCell ref="JWC11:JWD11"/>
    <mergeCell ref="JUS11:JUT11"/>
    <mergeCell ref="JUW11:JUX11"/>
    <mergeCell ref="JVA11:JVB11"/>
    <mergeCell ref="JVE11:JVF11"/>
    <mergeCell ref="JVI11:JVJ11"/>
    <mergeCell ref="JTY11:JTZ11"/>
    <mergeCell ref="JUC11:JUD11"/>
    <mergeCell ref="JUG11:JUH11"/>
    <mergeCell ref="JUK11:JUL11"/>
    <mergeCell ref="JUO11:JUP11"/>
    <mergeCell ref="JTE11:JTF11"/>
    <mergeCell ref="JTI11:JTJ11"/>
    <mergeCell ref="JTM11:JTN11"/>
    <mergeCell ref="JTQ11:JTR11"/>
    <mergeCell ref="JTU11:JTV11"/>
    <mergeCell ref="JSK11:JSL11"/>
    <mergeCell ref="JSO11:JSP11"/>
    <mergeCell ref="JSS11:JST11"/>
    <mergeCell ref="JSW11:JSX11"/>
    <mergeCell ref="JTA11:JTB11"/>
    <mergeCell ref="JRQ11:JRR11"/>
    <mergeCell ref="JRU11:JRV11"/>
    <mergeCell ref="JRY11:JRZ11"/>
    <mergeCell ref="JSC11:JSD11"/>
    <mergeCell ref="JSG11:JSH11"/>
    <mergeCell ref="JQW11:JQX11"/>
    <mergeCell ref="JRA11:JRB11"/>
    <mergeCell ref="JRE11:JRF11"/>
    <mergeCell ref="JRI11:JRJ11"/>
    <mergeCell ref="JRM11:JRN11"/>
    <mergeCell ref="JQC11:JQD11"/>
    <mergeCell ref="JQG11:JQH11"/>
    <mergeCell ref="JQK11:JQL11"/>
    <mergeCell ref="JQO11:JQP11"/>
    <mergeCell ref="JQS11:JQT11"/>
    <mergeCell ref="JPI11:JPJ11"/>
    <mergeCell ref="JPM11:JPN11"/>
    <mergeCell ref="JPQ11:JPR11"/>
    <mergeCell ref="JPU11:JPV11"/>
    <mergeCell ref="JPY11:JPZ11"/>
    <mergeCell ref="JOO11:JOP11"/>
    <mergeCell ref="JOS11:JOT11"/>
    <mergeCell ref="JOW11:JOX11"/>
    <mergeCell ref="JPA11:JPB11"/>
    <mergeCell ref="JPE11:JPF11"/>
    <mergeCell ref="JNU11:JNV11"/>
    <mergeCell ref="JNY11:JNZ11"/>
    <mergeCell ref="JOC11:JOD11"/>
    <mergeCell ref="JOG11:JOH11"/>
    <mergeCell ref="JOK11:JOL11"/>
    <mergeCell ref="JNA11:JNB11"/>
    <mergeCell ref="JNE11:JNF11"/>
    <mergeCell ref="JNI11:JNJ11"/>
    <mergeCell ref="JNM11:JNN11"/>
    <mergeCell ref="JNQ11:JNR11"/>
    <mergeCell ref="JMG11:JMH11"/>
    <mergeCell ref="JMK11:JML11"/>
    <mergeCell ref="JMO11:JMP11"/>
    <mergeCell ref="JMS11:JMT11"/>
    <mergeCell ref="JMW11:JMX11"/>
    <mergeCell ref="JLM11:JLN11"/>
    <mergeCell ref="JLQ11:JLR11"/>
    <mergeCell ref="JLU11:JLV11"/>
    <mergeCell ref="JLY11:JLZ11"/>
    <mergeCell ref="JMC11:JMD11"/>
    <mergeCell ref="JKS11:JKT11"/>
    <mergeCell ref="JKW11:JKX11"/>
    <mergeCell ref="JLA11:JLB11"/>
    <mergeCell ref="JLE11:JLF11"/>
    <mergeCell ref="JLI11:JLJ11"/>
    <mergeCell ref="JJY11:JJZ11"/>
    <mergeCell ref="JKC11:JKD11"/>
    <mergeCell ref="JKG11:JKH11"/>
    <mergeCell ref="JKK11:JKL11"/>
    <mergeCell ref="JKO11:JKP11"/>
    <mergeCell ref="JJE11:JJF11"/>
    <mergeCell ref="JJI11:JJJ11"/>
    <mergeCell ref="JJM11:JJN11"/>
    <mergeCell ref="JJQ11:JJR11"/>
    <mergeCell ref="JJU11:JJV11"/>
    <mergeCell ref="JIK11:JIL11"/>
    <mergeCell ref="JIO11:JIP11"/>
    <mergeCell ref="JIS11:JIT11"/>
    <mergeCell ref="JIW11:JIX11"/>
    <mergeCell ref="JJA11:JJB11"/>
    <mergeCell ref="JHQ11:JHR11"/>
    <mergeCell ref="JHU11:JHV11"/>
    <mergeCell ref="JHY11:JHZ11"/>
    <mergeCell ref="JIC11:JID11"/>
    <mergeCell ref="JIG11:JIH11"/>
    <mergeCell ref="JGW11:JGX11"/>
    <mergeCell ref="JHA11:JHB11"/>
    <mergeCell ref="JHE11:JHF11"/>
    <mergeCell ref="JHI11:JHJ11"/>
    <mergeCell ref="JHM11:JHN11"/>
    <mergeCell ref="JGC11:JGD11"/>
    <mergeCell ref="JGG11:JGH11"/>
    <mergeCell ref="JGK11:JGL11"/>
    <mergeCell ref="JGO11:JGP11"/>
    <mergeCell ref="JGS11:JGT11"/>
    <mergeCell ref="JFI11:JFJ11"/>
    <mergeCell ref="JFM11:JFN11"/>
    <mergeCell ref="JFQ11:JFR11"/>
    <mergeCell ref="JFU11:JFV11"/>
    <mergeCell ref="JFY11:JFZ11"/>
    <mergeCell ref="JEO11:JEP11"/>
    <mergeCell ref="JES11:JET11"/>
    <mergeCell ref="JEW11:JEX11"/>
    <mergeCell ref="JFA11:JFB11"/>
    <mergeCell ref="JFE11:JFF11"/>
    <mergeCell ref="JDU11:JDV11"/>
    <mergeCell ref="JDY11:JDZ11"/>
    <mergeCell ref="JEC11:JED11"/>
    <mergeCell ref="JEG11:JEH11"/>
    <mergeCell ref="JEK11:JEL11"/>
    <mergeCell ref="JDA11:JDB11"/>
    <mergeCell ref="JDE11:JDF11"/>
    <mergeCell ref="JDI11:JDJ11"/>
    <mergeCell ref="JDM11:JDN11"/>
    <mergeCell ref="JDQ11:JDR11"/>
    <mergeCell ref="JCG11:JCH11"/>
    <mergeCell ref="JCK11:JCL11"/>
    <mergeCell ref="JCO11:JCP11"/>
    <mergeCell ref="JCS11:JCT11"/>
    <mergeCell ref="JCW11:JCX11"/>
    <mergeCell ref="JBM11:JBN11"/>
    <mergeCell ref="JBQ11:JBR11"/>
    <mergeCell ref="JBU11:JBV11"/>
    <mergeCell ref="JBY11:JBZ11"/>
    <mergeCell ref="JCC11:JCD11"/>
    <mergeCell ref="JAS11:JAT11"/>
    <mergeCell ref="JAW11:JAX11"/>
    <mergeCell ref="JBA11:JBB11"/>
    <mergeCell ref="JBE11:JBF11"/>
    <mergeCell ref="JBI11:JBJ11"/>
    <mergeCell ref="IZY11:IZZ11"/>
    <mergeCell ref="JAC11:JAD11"/>
    <mergeCell ref="JAG11:JAH11"/>
    <mergeCell ref="JAK11:JAL11"/>
    <mergeCell ref="JAO11:JAP11"/>
    <mergeCell ref="IZE11:IZF11"/>
    <mergeCell ref="IZI11:IZJ11"/>
    <mergeCell ref="IZM11:IZN11"/>
    <mergeCell ref="IZQ11:IZR11"/>
    <mergeCell ref="IZU11:IZV11"/>
    <mergeCell ref="IYK11:IYL11"/>
    <mergeCell ref="IYO11:IYP11"/>
    <mergeCell ref="IYS11:IYT11"/>
    <mergeCell ref="IYW11:IYX11"/>
    <mergeCell ref="IZA11:IZB11"/>
    <mergeCell ref="IXQ11:IXR11"/>
    <mergeCell ref="IXU11:IXV11"/>
    <mergeCell ref="IXY11:IXZ11"/>
    <mergeCell ref="IYC11:IYD11"/>
    <mergeCell ref="IYG11:IYH11"/>
    <mergeCell ref="IWW11:IWX11"/>
    <mergeCell ref="IXA11:IXB11"/>
    <mergeCell ref="IXE11:IXF11"/>
    <mergeCell ref="IXI11:IXJ11"/>
    <mergeCell ref="IXM11:IXN11"/>
    <mergeCell ref="IWC11:IWD11"/>
    <mergeCell ref="IWG11:IWH11"/>
    <mergeCell ref="IWK11:IWL11"/>
    <mergeCell ref="IWO11:IWP11"/>
    <mergeCell ref="IWS11:IWT11"/>
    <mergeCell ref="IVI11:IVJ11"/>
    <mergeCell ref="IVM11:IVN11"/>
    <mergeCell ref="IVQ11:IVR11"/>
    <mergeCell ref="IVU11:IVV11"/>
    <mergeCell ref="IVY11:IVZ11"/>
    <mergeCell ref="IUO11:IUP11"/>
    <mergeCell ref="IUS11:IUT11"/>
    <mergeCell ref="IUW11:IUX11"/>
    <mergeCell ref="IVA11:IVB11"/>
    <mergeCell ref="IVE11:IVF11"/>
    <mergeCell ref="ITU11:ITV11"/>
    <mergeCell ref="ITY11:ITZ11"/>
    <mergeCell ref="IUC11:IUD11"/>
    <mergeCell ref="IUG11:IUH11"/>
    <mergeCell ref="IUK11:IUL11"/>
    <mergeCell ref="ITA11:ITB11"/>
    <mergeCell ref="ITE11:ITF11"/>
    <mergeCell ref="ITI11:ITJ11"/>
    <mergeCell ref="ITM11:ITN11"/>
    <mergeCell ref="ITQ11:ITR11"/>
    <mergeCell ref="ISG11:ISH11"/>
    <mergeCell ref="ISK11:ISL11"/>
    <mergeCell ref="ISO11:ISP11"/>
    <mergeCell ref="ISS11:IST11"/>
    <mergeCell ref="ISW11:ISX11"/>
    <mergeCell ref="IRM11:IRN11"/>
    <mergeCell ref="IRQ11:IRR11"/>
    <mergeCell ref="IRU11:IRV11"/>
    <mergeCell ref="IRY11:IRZ11"/>
    <mergeCell ref="ISC11:ISD11"/>
    <mergeCell ref="IQS11:IQT11"/>
    <mergeCell ref="IQW11:IQX11"/>
    <mergeCell ref="IRA11:IRB11"/>
    <mergeCell ref="IRE11:IRF11"/>
    <mergeCell ref="IRI11:IRJ11"/>
    <mergeCell ref="IPY11:IPZ11"/>
    <mergeCell ref="IQC11:IQD11"/>
    <mergeCell ref="IQG11:IQH11"/>
    <mergeCell ref="IQK11:IQL11"/>
    <mergeCell ref="IQO11:IQP11"/>
    <mergeCell ref="IPE11:IPF11"/>
    <mergeCell ref="IPI11:IPJ11"/>
    <mergeCell ref="IPM11:IPN11"/>
    <mergeCell ref="IPQ11:IPR11"/>
    <mergeCell ref="IPU11:IPV11"/>
    <mergeCell ref="IOK11:IOL11"/>
    <mergeCell ref="IOO11:IOP11"/>
    <mergeCell ref="IOS11:IOT11"/>
    <mergeCell ref="IOW11:IOX11"/>
    <mergeCell ref="IPA11:IPB11"/>
    <mergeCell ref="INQ11:INR11"/>
    <mergeCell ref="INU11:INV11"/>
    <mergeCell ref="INY11:INZ11"/>
    <mergeCell ref="IOC11:IOD11"/>
    <mergeCell ref="IOG11:IOH11"/>
    <mergeCell ref="IMW11:IMX11"/>
    <mergeCell ref="INA11:INB11"/>
    <mergeCell ref="INE11:INF11"/>
    <mergeCell ref="INI11:INJ11"/>
    <mergeCell ref="INM11:INN11"/>
    <mergeCell ref="IMC11:IMD11"/>
    <mergeCell ref="IMG11:IMH11"/>
    <mergeCell ref="IMK11:IML11"/>
    <mergeCell ref="IMO11:IMP11"/>
    <mergeCell ref="IMS11:IMT11"/>
    <mergeCell ref="ILI11:ILJ11"/>
    <mergeCell ref="ILM11:ILN11"/>
    <mergeCell ref="ILQ11:ILR11"/>
    <mergeCell ref="ILU11:ILV11"/>
    <mergeCell ref="ILY11:ILZ11"/>
    <mergeCell ref="IKO11:IKP11"/>
    <mergeCell ref="IKS11:IKT11"/>
    <mergeCell ref="IKW11:IKX11"/>
    <mergeCell ref="ILA11:ILB11"/>
    <mergeCell ref="ILE11:ILF11"/>
    <mergeCell ref="IJU11:IJV11"/>
    <mergeCell ref="IJY11:IJZ11"/>
    <mergeCell ref="IKC11:IKD11"/>
    <mergeCell ref="IKG11:IKH11"/>
    <mergeCell ref="IKK11:IKL11"/>
    <mergeCell ref="IJA11:IJB11"/>
    <mergeCell ref="IJE11:IJF11"/>
    <mergeCell ref="IJI11:IJJ11"/>
    <mergeCell ref="IJM11:IJN11"/>
    <mergeCell ref="IJQ11:IJR11"/>
    <mergeCell ref="IIG11:IIH11"/>
    <mergeCell ref="IIK11:IIL11"/>
    <mergeCell ref="IIO11:IIP11"/>
    <mergeCell ref="IIS11:IIT11"/>
    <mergeCell ref="IIW11:IIX11"/>
    <mergeCell ref="IHM11:IHN11"/>
    <mergeCell ref="IHQ11:IHR11"/>
    <mergeCell ref="IHU11:IHV11"/>
    <mergeCell ref="IHY11:IHZ11"/>
    <mergeCell ref="IIC11:IID11"/>
    <mergeCell ref="IGS11:IGT11"/>
    <mergeCell ref="IGW11:IGX11"/>
    <mergeCell ref="IHA11:IHB11"/>
    <mergeCell ref="IHE11:IHF11"/>
    <mergeCell ref="IHI11:IHJ11"/>
    <mergeCell ref="IFY11:IFZ11"/>
    <mergeCell ref="IGC11:IGD11"/>
    <mergeCell ref="IGG11:IGH11"/>
    <mergeCell ref="IGK11:IGL11"/>
    <mergeCell ref="IGO11:IGP11"/>
    <mergeCell ref="IFE11:IFF11"/>
    <mergeCell ref="IFI11:IFJ11"/>
    <mergeCell ref="IFM11:IFN11"/>
    <mergeCell ref="IFQ11:IFR11"/>
    <mergeCell ref="IFU11:IFV11"/>
    <mergeCell ref="IEK11:IEL11"/>
    <mergeCell ref="IEO11:IEP11"/>
    <mergeCell ref="IES11:IET11"/>
    <mergeCell ref="IEW11:IEX11"/>
    <mergeCell ref="IFA11:IFB11"/>
    <mergeCell ref="IDQ11:IDR11"/>
    <mergeCell ref="IDU11:IDV11"/>
    <mergeCell ref="IDY11:IDZ11"/>
    <mergeCell ref="IEC11:IED11"/>
    <mergeCell ref="IEG11:IEH11"/>
    <mergeCell ref="ICW11:ICX11"/>
    <mergeCell ref="IDA11:IDB11"/>
    <mergeCell ref="IDE11:IDF11"/>
    <mergeCell ref="IDI11:IDJ11"/>
    <mergeCell ref="IDM11:IDN11"/>
    <mergeCell ref="ICC11:ICD11"/>
    <mergeCell ref="ICG11:ICH11"/>
    <mergeCell ref="ICK11:ICL11"/>
    <mergeCell ref="ICO11:ICP11"/>
    <mergeCell ref="ICS11:ICT11"/>
    <mergeCell ref="IBI11:IBJ11"/>
    <mergeCell ref="IBM11:IBN11"/>
    <mergeCell ref="IBQ11:IBR11"/>
    <mergeCell ref="IBU11:IBV11"/>
    <mergeCell ref="IBY11:IBZ11"/>
    <mergeCell ref="IAO11:IAP11"/>
    <mergeCell ref="IAS11:IAT11"/>
    <mergeCell ref="IAW11:IAX11"/>
    <mergeCell ref="IBA11:IBB11"/>
    <mergeCell ref="IBE11:IBF11"/>
    <mergeCell ref="HZU11:HZV11"/>
    <mergeCell ref="HZY11:HZZ11"/>
    <mergeCell ref="IAC11:IAD11"/>
    <mergeCell ref="IAG11:IAH11"/>
    <mergeCell ref="IAK11:IAL11"/>
    <mergeCell ref="HZA11:HZB11"/>
    <mergeCell ref="HZE11:HZF11"/>
    <mergeCell ref="HZI11:HZJ11"/>
    <mergeCell ref="HZM11:HZN11"/>
    <mergeCell ref="HZQ11:HZR11"/>
    <mergeCell ref="HYG11:HYH11"/>
    <mergeCell ref="HYK11:HYL11"/>
    <mergeCell ref="HYO11:HYP11"/>
    <mergeCell ref="HYS11:HYT11"/>
    <mergeCell ref="HYW11:HYX11"/>
    <mergeCell ref="HXM11:HXN11"/>
    <mergeCell ref="HXQ11:HXR11"/>
    <mergeCell ref="HXU11:HXV11"/>
    <mergeCell ref="HXY11:HXZ11"/>
    <mergeCell ref="HYC11:HYD11"/>
    <mergeCell ref="HWS11:HWT11"/>
    <mergeCell ref="HWW11:HWX11"/>
    <mergeCell ref="HXA11:HXB11"/>
    <mergeCell ref="HXE11:HXF11"/>
    <mergeCell ref="HXI11:HXJ11"/>
    <mergeCell ref="HVY11:HVZ11"/>
    <mergeCell ref="HWC11:HWD11"/>
    <mergeCell ref="HWG11:HWH11"/>
    <mergeCell ref="HWK11:HWL11"/>
    <mergeCell ref="HWO11:HWP11"/>
    <mergeCell ref="HVE11:HVF11"/>
    <mergeCell ref="HVI11:HVJ11"/>
    <mergeCell ref="HVM11:HVN11"/>
    <mergeCell ref="HVQ11:HVR11"/>
    <mergeCell ref="HVU11:HVV11"/>
    <mergeCell ref="HUK11:HUL11"/>
    <mergeCell ref="HUO11:HUP11"/>
    <mergeCell ref="HUS11:HUT11"/>
    <mergeCell ref="HUW11:HUX11"/>
    <mergeCell ref="HVA11:HVB11"/>
    <mergeCell ref="HTQ11:HTR11"/>
    <mergeCell ref="HTU11:HTV11"/>
    <mergeCell ref="HTY11:HTZ11"/>
    <mergeCell ref="HUC11:HUD11"/>
    <mergeCell ref="HUG11:HUH11"/>
    <mergeCell ref="HSW11:HSX11"/>
    <mergeCell ref="HTA11:HTB11"/>
    <mergeCell ref="HTE11:HTF11"/>
    <mergeCell ref="HTI11:HTJ11"/>
    <mergeCell ref="HTM11:HTN11"/>
    <mergeCell ref="HSC11:HSD11"/>
    <mergeCell ref="HSG11:HSH11"/>
    <mergeCell ref="HSK11:HSL11"/>
    <mergeCell ref="HSO11:HSP11"/>
    <mergeCell ref="HSS11:HST11"/>
    <mergeCell ref="HRI11:HRJ11"/>
    <mergeCell ref="HRM11:HRN11"/>
    <mergeCell ref="HRQ11:HRR11"/>
    <mergeCell ref="HRU11:HRV11"/>
    <mergeCell ref="HRY11:HRZ11"/>
    <mergeCell ref="HQO11:HQP11"/>
    <mergeCell ref="HQS11:HQT11"/>
    <mergeCell ref="HQW11:HQX11"/>
    <mergeCell ref="HRA11:HRB11"/>
    <mergeCell ref="HRE11:HRF11"/>
    <mergeCell ref="HPU11:HPV11"/>
    <mergeCell ref="HPY11:HPZ11"/>
    <mergeCell ref="HQC11:HQD11"/>
    <mergeCell ref="HQG11:HQH11"/>
    <mergeCell ref="HQK11:HQL11"/>
    <mergeCell ref="HPA11:HPB11"/>
    <mergeCell ref="HPE11:HPF11"/>
    <mergeCell ref="HPI11:HPJ11"/>
    <mergeCell ref="HPM11:HPN11"/>
    <mergeCell ref="HPQ11:HPR11"/>
    <mergeCell ref="HOG11:HOH11"/>
    <mergeCell ref="HOK11:HOL11"/>
    <mergeCell ref="HOO11:HOP11"/>
    <mergeCell ref="HOS11:HOT11"/>
    <mergeCell ref="HOW11:HOX11"/>
    <mergeCell ref="HNM11:HNN11"/>
    <mergeCell ref="HNQ11:HNR11"/>
    <mergeCell ref="HNU11:HNV11"/>
    <mergeCell ref="HNY11:HNZ11"/>
    <mergeCell ref="HOC11:HOD11"/>
    <mergeCell ref="HMS11:HMT11"/>
    <mergeCell ref="HMW11:HMX11"/>
    <mergeCell ref="HNA11:HNB11"/>
    <mergeCell ref="HNE11:HNF11"/>
    <mergeCell ref="HNI11:HNJ11"/>
    <mergeCell ref="HLY11:HLZ11"/>
    <mergeCell ref="HMC11:HMD11"/>
    <mergeCell ref="HMG11:HMH11"/>
    <mergeCell ref="HMK11:HML11"/>
    <mergeCell ref="HMO11:HMP11"/>
    <mergeCell ref="HLE11:HLF11"/>
    <mergeCell ref="HLI11:HLJ11"/>
    <mergeCell ref="HLM11:HLN11"/>
    <mergeCell ref="HLQ11:HLR11"/>
    <mergeCell ref="HLU11:HLV11"/>
    <mergeCell ref="HKK11:HKL11"/>
    <mergeCell ref="HKO11:HKP11"/>
    <mergeCell ref="HKS11:HKT11"/>
    <mergeCell ref="HKW11:HKX11"/>
    <mergeCell ref="HLA11:HLB11"/>
    <mergeCell ref="HJQ11:HJR11"/>
    <mergeCell ref="HJU11:HJV11"/>
    <mergeCell ref="HJY11:HJZ11"/>
    <mergeCell ref="HKC11:HKD11"/>
    <mergeCell ref="HKG11:HKH11"/>
    <mergeCell ref="HIW11:HIX11"/>
    <mergeCell ref="HJA11:HJB11"/>
    <mergeCell ref="HJE11:HJF11"/>
    <mergeCell ref="HJI11:HJJ11"/>
    <mergeCell ref="HJM11:HJN11"/>
    <mergeCell ref="HIC11:HID11"/>
    <mergeCell ref="HIG11:HIH11"/>
    <mergeCell ref="HIK11:HIL11"/>
    <mergeCell ref="HIO11:HIP11"/>
    <mergeCell ref="HIS11:HIT11"/>
    <mergeCell ref="HHI11:HHJ11"/>
    <mergeCell ref="HHM11:HHN11"/>
    <mergeCell ref="HHQ11:HHR11"/>
    <mergeCell ref="HHU11:HHV11"/>
    <mergeCell ref="HHY11:HHZ11"/>
    <mergeCell ref="HGO11:HGP11"/>
    <mergeCell ref="HGS11:HGT11"/>
    <mergeCell ref="HGW11:HGX11"/>
    <mergeCell ref="HHA11:HHB11"/>
    <mergeCell ref="HHE11:HHF11"/>
    <mergeCell ref="HFU11:HFV11"/>
    <mergeCell ref="HFY11:HFZ11"/>
    <mergeCell ref="HGC11:HGD11"/>
    <mergeCell ref="HGG11:HGH11"/>
    <mergeCell ref="HGK11:HGL11"/>
    <mergeCell ref="HFA11:HFB11"/>
    <mergeCell ref="HFE11:HFF11"/>
    <mergeCell ref="HFI11:HFJ11"/>
    <mergeCell ref="HFM11:HFN11"/>
    <mergeCell ref="HFQ11:HFR11"/>
    <mergeCell ref="HEG11:HEH11"/>
    <mergeCell ref="HEK11:HEL11"/>
    <mergeCell ref="HEO11:HEP11"/>
    <mergeCell ref="HES11:HET11"/>
    <mergeCell ref="HEW11:HEX11"/>
    <mergeCell ref="HDM11:HDN11"/>
    <mergeCell ref="HDQ11:HDR11"/>
    <mergeCell ref="HDU11:HDV11"/>
    <mergeCell ref="HDY11:HDZ11"/>
    <mergeCell ref="HEC11:HED11"/>
    <mergeCell ref="HCS11:HCT11"/>
    <mergeCell ref="HCW11:HCX11"/>
    <mergeCell ref="HDA11:HDB11"/>
    <mergeCell ref="HDE11:HDF11"/>
    <mergeCell ref="HDI11:HDJ11"/>
    <mergeCell ref="HBY11:HBZ11"/>
    <mergeCell ref="HCC11:HCD11"/>
    <mergeCell ref="HCG11:HCH11"/>
    <mergeCell ref="HCK11:HCL11"/>
    <mergeCell ref="HCO11:HCP11"/>
    <mergeCell ref="HBE11:HBF11"/>
    <mergeCell ref="HBI11:HBJ11"/>
    <mergeCell ref="HBM11:HBN11"/>
    <mergeCell ref="HBQ11:HBR11"/>
    <mergeCell ref="HBU11:HBV11"/>
    <mergeCell ref="HAK11:HAL11"/>
    <mergeCell ref="HAO11:HAP11"/>
    <mergeCell ref="HAS11:HAT11"/>
    <mergeCell ref="HAW11:HAX11"/>
    <mergeCell ref="HBA11:HBB11"/>
    <mergeCell ref="GZQ11:GZR11"/>
    <mergeCell ref="GZU11:GZV11"/>
    <mergeCell ref="GZY11:GZZ11"/>
    <mergeCell ref="HAC11:HAD11"/>
    <mergeCell ref="HAG11:HAH11"/>
    <mergeCell ref="GYW11:GYX11"/>
    <mergeCell ref="GZA11:GZB11"/>
    <mergeCell ref="GZE11:GZF11"/>
    <mergeCell ref="GZI11:GZJ11"/>
    <mergeCell ref="GZM11:GZN11"/>
    <mergeCell ref="GYC11:GYD11"/>
    <mergeCell ref="GYG11:GYH11"/>
    <mergeCell ref="GYK11:GYL11"/>
    <mergeCell ref="GYO11:GYP11"/>
    <mergeCell ref="GYS11:GYT11"/>
    <mergeCell ref="GXI11:GXJ11"/>
    <mergeCell ref="GXM11:GXN11"/>
    <mergeCell ref="GXQ11:GXR11"/>
    <mergeCell ref="GXU11:GXV11"/>
    <mergeCell ref="GXY11:GXZ11"/>
    <mergeCell ref="GWO11:GWP11"/>
    <mergeCell ref="GWS11:GWT11"/>
    <mergeCell ref="GWW11:GWX11"/>
    <mergeCell ref="GXA11:GXB11"/>
    <mergeCell ref="GXE11:GXF11"/>
    <mergeCell ref="GVU11:GVV11"/>
    <mergeCell ref="GVY11:GVZ11"/>
    <mergeCell ref="GWC11:GWD11"/>
    <mergeCell ref="GWG11:GWH11"/>
    <mergeCell ref="GWK11:GWL11"/>
    <mergeCell ref="GVA11:GVB11"/>
    <mergeCell ref="GVE11:GVF11"/>
    <mergeCell ref="GVI11:GVJ11"/>
    <mergeCell ref="GVM11:GVN11"/>
    <mergeCell ref="GVQ11:GVR11"/>
    <mergeCell ref="GUG11:GUH11"/>
    <mergeCell ref="GUK11:GUL11"/>
    <mergeCell ref="GUO11:GUP11"/>
    <mergeCell ref="GUS11:GUT11"/>
    <mergeCell ref="GUW11:GUX11"/>
    <mergeCell ref="GTM11:GTN11"/>
    <mergeCell ref="GTQ11:GTR11"/>
    <mergeCell ref="GTU11:GTV11"/>
    <mergeCell ref="GTY11:GTZ11"/>
    <mergeCell ref="GUC11:GUD11"/>
    <mergeCell ref="GSS11:GST11"/>
    <mergeCell ref="GSW11:GSX11"/>
    <mergeCell ref="GTA11:GTB11"/>
    <mergeCell ref="GTE11:GTF11"/>
    <mergeCell ref="GTI11:GTJ11"/>
    <mergeCell ref="GRY11:GRZ11"/>
    <mergeCell ref="GSC11:GSD11"/>
    <mergeCell ref="GSG11:GSH11"/>
    <mergeCell ref="GSK11:GSL11"/>
    <mergeCell ref="GSO11:GSP11"/>
    <mergeCell ref="GRE11:GRF11"/>
    <mergeCell ref="GRI11:GRJ11"/>
    <mergeCell ref="GRM11:GRN11"/>
    <mergeCell ref="GRQ11:GRR11"/>
    <mergeCell ref="GRU11:GRV11"/>
    <mergeCell ref="GQK11:GQL11"/>
    <mergeCell ref="GQO11:GQP11"/>
    <mergeCell ref="GQS11:GQT11"/>
    <mergeCell ref="GQW11:GQX11"/>
    <mergeCell ref="GRA11:GRB11"/>
    <mergeCell ref="GPQ11:GPR11"/>
    <mergeCell ref="GPU11:GPV11"/>
    <mergeCell ref="GPY11:GPZ11"/>
    <mergeCell ref="GQC11:GQD11"/>
    <mergeCell ref="GQG11:GQH11"/>
    <mergeCell ref="GOW11:GOX11"/>
    <mergeCell ref="GPA11:GPB11"/>
    <mergeCell ref="GPE11:GPF11"/>
    <mergeCell ref="GPI11:GPJ11"/>
    <mergeCell ref="GPM11:GPN11"/>
    <mergeCell ref="GOC11:GOD11"/>
    <mergeCell ref="GOG11:GOH11"/>
    <mergeCell ref="GOK11:GOL11"/>
    <mergeCell ref="GOO11:GOP11"/>
    <mergeCell ref="GOS11:GOT11"/>
    <mergeCell ref="GNI11:GNJ11"/>
    <mergeCell ref="GNM11:GNN11"/>
    <mergeCell ref="GNQ11:GNR11"/>
    <mergeCell ref="GNU11:GNV11"/>
    <mergeCell ref="GNY11:GNZ11"/>
    <mergeCell ref="GMO11:GMP11"/>
    <mergeCell ref="GMS11:GMT11"/>
    <mergeCell ref="GMW11:GMX11"/>
    <mergeCell ref="GNA11:GNB11"/>
    <mergeCell ref="GNE11:GNF11"/>
    <mergeCell ref="GLU11:GLV11"/>
    <mergeCell ref="GLY11:GLZ11"/>
    <mergeCell ref="GMC11:GMD11"/>
    <mergeCell ref="GMG11:GMH11"/>
    <mergeCell ref="GMK11:GML11"/>
    <mergeCell ref="GLA11:GLB11"/>
    <mergeCell ref="GLE11:GLF11"/>
    <mergeCell ref="GLI11:GLJ11"/>
    <mergeCell ref="GLM11:GLN11"/>
    <mergeCell ref="GLQ11:GLR11"/>
    <mergeCell ref="GKG11:GKH11"/>
    <mergeCell ref="GKK11:GKL11"/>
    <mergeCell ref="GKO11:GKP11"/>
    <mergeCell ref="GKS11:GKT11"/>
    <mergeCell ref="GKW11:GKX11"/>
    <mergeCell ref="GJM11:GJN11"/>
    <mergeCell ref="GJQ11:GJR11"/>
    <mergeCell ref="GJU11:GJV11"/>
    <mergeCell ref="GJY11:GJZ11"/>
    <mergeCell ref="GKC11:GKD11"/>
    <mergeCell ref="GIS11:GIT11"/>
    <mergeCell ref="GIW11:GIX11"/>
    <mergeCell ref="GJA11:GJB11"/>
    <mergeCell ref="GJE11:GJF11"/>
    <mergeCell ref="GJI11:GJJ11"/>
    <mergeCell ref="GHY11:GHZ11"/>
    <mergeCell ref="GIC11:GID11"/>
    <mergeCell ref="GIG11:GIH11"/>
    <mergeCell ref="GIK11:GIL11"/>
    <mergeCell ref="GIO11:GIP11"/>
    <mergeCell ref="GHE11:GHF11"/>
    <mergeCell ref="GHI11:GHJ11"/>
    <mergeCell ref="GHM11:GHN11"/>
    <mergeCell ref="GHQ11:GHR11"/>
    <mergeCell ref="GHU11:GHV11"/>
    <mergeCell ref="GGK11:GGL11"/>
    <mergeCell ref="GGO11:GGP11"/>
    <mergeCell ref="GGS11:GGT11"/>
    <mergeCell ref="GGW11:GGX11"/>
    <mergeCell ref="GHA11:GHB11"/>
    <mergeCell ref="GFQ11:GFR11"/>
    <mergeCell ref="GFU11:GFV11"/>
    <mergeCell ref="GFY11:GFZ11"/>
    <mergeCell ref="GGC11:GGD11"/>
    <mergeCell ref="GGG11:GGH11"/>
    <mergeCell ref="GEW11:GEX11"/>
    <mergeCell ref="GFA11:GFB11"/>
    <mergeCell ref="GFE11:GFF11"/>
    <mergeCell ref="GFI11:GFJ11"/>
    <mergeCell ref="GFM11:GFN11"/>
    <mergeCell ref="GEC11:GED11"/>
    <mergeCell ref="GEG11:GEH11"/>
    <mergeCell ref="GEK11:GEL11"/>
    <mergeCell ref="GEO11:GEP11"/>
    <mergeCell ref="GES11:GET11"/>
    <mergeCell ref="GDI11:GDJ11"/>
    <mergeCell ref="GDM11:GDN11"/>
    <mergeCell ref="GDQ11:GDR11"/>
    <mergeCell ref="GDU11:GDV11"/>
    <mergeCell ref="GDY11:GDZ11"/>
    <mergeCell ref="GCO11:GCP11"/>
    <mergeCell ref="GCS11:GCT11"/>
    <mergeCell ref="GCW11:GCX11"/>
    <mergeCell ref="GDA11:GDB11"/>
    <mergeCell ref="GDE11:GDF11"/>
    <mergeCell ref="GBU11:GBV11"/>
    <mergeCell ref="GBY11:GBZ11"/>
    <mergeCell ref="GCC11:GCD11"/>
    <mergeCell ref="GCG11:GCH11"/>
    <mergeCell ref="GCK11:GCL11"/>
    <mergeCell ref="GBA11:GBB11"/>
    <mergeCell ref="GBE11:GBF11"/>
    <mergeCell ref="GBI11:GBJ11"/>
    <mergeCell ref="GBM11:GBN11"/>
    <mergeCell ref="GBQ11:GBR11"/>
    <mergeCell ref="GAG11:GAH11"/>
    <mergeCell ref="GAK11:GAL11"/>
    <mergeCell ref="GAO11:GAP11"/>
    <mergeCell ref="GAS11:GAT11"/>
    <mergeCell ref="GAW11:GAX11"/>
    <mergeCell ref="FZM11:FZN11"/>
    <mergeCell ref="FZQ11:FZR11"/>
    <mergeCell ref="FZU11:FZV11"/>
    <mergeCell ref="FZY11:FZZ11"/>
    <mergeCell ref="GAC11:GAD11"/>
    <mergeCell ref="FYS11:FYT11"/>
    <mergeCell ref="FYW11:FYX11"/>
    <mergeCell ref="FZA11:FZB11"/>
    <mergeCell ref="FZE11:FZF11"/>
    <mergeCell ref="FZI11:FZJ11"/>
    <mergeCell ref="FXY11:FXZ11"/>
    <mergeCell ref="FYC11:FYD11"/>
    <mergeCell ref="FYG11:FYH11"/>
    <mergeCell ref="FYK11:FYL11"/>
    <mergeCell ref="FYO11:FYP11"/>
    <mergeCell ref="FXE11:FXF11"/>
    <mergeCell ref="FXI11:FXJ11"/>
    <mergeCell ref="FXM11:FXN11"/>
    <mergeCell ref="FXQ11:FXR11"/>
    <mergeCell ref="FXU11:FXV11"/>
    <mergeCell ref="FWK11:FWL11"/>
    <mergeCell ref="FWO11:FWP11"/>
    <mergeCell ref="FWS11:FWT11"/>
    <mergeCell ref="FWW11:FWX11"/>
    <mergeCell ref="FXA11:FXB11"/>
    <mergeCell ref="FVQ11:FVR11"/>
    <mergeCell ref="FVU11:FVV11"/>
    <mergeCell ref="FVY11:FVZ11"/>
    <mergeCell ref="FWC11:FWD11"/>
    <mergeCell ref="FWG11:FWH11"/>
    <mergeCell ref="FUW11:FUX11"/>
    <mergeCell ref="FVA11:FVB11"/>
    <mergeCell ref="FVE11:FVF11"/>
    <mergeCell ref="FVI11:FVJ11"/>
    <mergeCell ref="FVM11:FVN11"/>
    <mergeCell ref="FUC11:FUD11"/>
    <mergeCell ref="FUG11:FUH11"/>
    <mergeCell ref="FUK11:FUL11"/>
    <mergeCell ref="FUO11:FUP11"/>
    <mergeCell ref="FUS11:FUT11"/>
    <mergeCell ref="FTI11:FTJ11"/>
    <mergeCell ref="FTM11:FTN11"/>
    <mergeCell ref="FTQ11:FTR11"/>
    <mergeCell ref="FTU11:FTV11"/>
    <mergeCell ref="FTY11:FTZ11"/>
    <mergeCell ref="FSO11:FSP11"/>
    <mergeCell ref="FSS11:FST11"/>
    <mergeCell ref="FSW11:FSX11"/>
    <mergeCell ref="FTA11:FTB11"/>
    <mergeCell ref="FTE11:FTF11"/>
    <mergeCell ref="FRU11:FRV11"/>
    <mergeCell ref="FRY11:FRZ11"/>
    <mergeCell ref="FSC11:FSD11"/>
    <mergeCell ref="FSG11:FSH11"/>
    <mergeCell ref="FSK11:FSL11"/>
    <mergeCell ref="FRA11:FRB11"/>
    <mergeCell ref="FRE11:FRF11"/>
    <mergeCell ref="FRI11:FRJ11"/>
    <mergeCell ref="FRM11:FRN11"/>
    <mergeCell ref="FRQ11:FRR11"/>
    <mergeCell ref="FQG11:FQH11"/>
    <mergeCell ref="FQK11:FQL11"/>
    <mergeCell ref="FQO11:FQP11"/>
    <mergeCell ref="FQS11:FQT11"/>
    <mergeCell ref="FQW11:FQX11"/>
    <mergeCell ref="FPM11:FPN11"/>
    <mergeCell ref="FPQ11:FPR11"/>
    <mergeCell ref="FPU11:FPV11"/>
    <mergeCell ref="FPY11:FPZ11"/>
    <mergeCell ref="FQC11:FQD11"/>
    <mergeCell ref="FOS11:FOT11"/>
    <mergeCell ref="FOW11:FOX11"/>
    <mergeCell ref="FPA11:FPB11"/>
    <mergeCell ref="FPE11:FPF11"/>
    <mergeCell ref="FPI11:FPJ11"/>
    <mergeCell ref="FNY11:FNZ11"/>
    <mergeCell ref="FOC11:FOD11"/>
    <mergeCell ref="FOG11:FOH11"/>
    <mergeCell ref="FOK11:FOL11"/>
    <mergeCell ref="FOO11:FOP11"/>
    <mergeCell ref="FNE11:FNF11"/>
    <mergeCell ref="FNI11:FNJ11"/>
    <mergeCell ref="FNM11:FNN11"/>
    <mergeCell ref="FNQ11:FNR11"/>
    <mergeCell ref="FNU11:FNV11"/>
    <mergeCell ref="FMK11:FML11"/>
    <mergeCell ref="FMO11:FMP11"/>
    <mergeCell ref="FMS11:FMT11"/>
    <mergeCell ref="FMW11:FMX11"/>
    <mergeCell ref="FNA11:FNB11"/>
    <mergeCell ref="FLQ11:FLR11"/>
    <mergeCell ref="FLU11:FLV11"/>
    <mergeCell ref="FLY11:FLZ11"/>
    <mergeCell ref="FMC11:FMD11"/>
    <mergeCell ref="FMG11:FMH11"/>
    <mergeCell ref="FKW11:FKX11"/>
    <mergeCell ref="FLA11:FLB11"/>
    <mergeCell ref="FLE11:FLF11"/>
    <mergeCell ref="FLI11:FLJ11"/>
    <mergeCell ref="FLM11:FLN11"/>
    <mergeCell ref="FKC11:FKD11"/>
    <mergeCell ref="FKG11:FKH11"/>
    <mergeCell ref="FKK11:FKL11"/>
    <mergeCell ref="FKO11:FKP11"/>
    <mergeCell ref="FKS11:FKT11"/>
    <mergeCell ref="FJI11:FJJ11"/>
    <mergeCell ref="FJM11:FJN11"/>
    <mergeCell ref="FJQ11:FJR11"/>
    <mergeCell ref="FJU11:FJV11"/>
    <mergeCell ref="FJY11:FJZ11"/>
    <mergeCell ref="FIO11:FIP11"/>
    <mergeCell ref="FIS11:FIT11"/>
    <mergeCell ref="FIW11:FIX11"/>
    <mergeCell ref="FJA11:FJB11"/>
    <mergeCell ref="FJE11:FJF11"/>
    <mergeCell ref="FHU11:FHV11"/>
    <mergeCell ref="FHY11:FHZ11"/>
    <mergeCell ref="FIC11:FID11"/>
    <mergeCell ref="FIG11:FIH11"/>
    <mergeCell ref="FIK11:FIL11"/>
    <mergeCell ref="FHA11:FHB11"/>
    <mergeCell ref="FHE11:FHF11"/>
    <mergeCell ref="FHI11:FHJ11"/>
    <mergeCell ref="FHM11:FHN11"/>
    <mergeCell ref="FHQ11:FHR11"/>
    <mergeCell ref="FGG11:FGH11"/>
    <mergeCell ref="FGK11:FGL11"/>
    <mergeCell ref="FGO11:FGP11"/>
    <mergeCell ref="FGS11:FGT11"/>
    <mergeCell ref="FGW11:FGX11"/>
    <mergeCell ref="FFM11:FFN11"/>
    <mergeCell ref="FFQ11:FFR11"/>
    <mergeCell ref="FFU11:FFV11"/>
    <mergeCell ref="FFY11:FFZ11"/>
    <mergeCell ref="FGC11:FGD11"/>
    <mergeCell ref="FES11:FET11"/>
    <mergeCell ref="FEW11:FEX11"/>
    <mergeCell ref="FFA11:FFB11"/>
    <mergeCell ref="FFE11:FFF11"/>
    <mergeCell ref="FFI11:FFJ11"/>
    <mergeCell ref="FDY11:FDZ11"/>
    <mergeCell ref="FEC11:FED11"/>
    <mergeCell ref="FEG11:FEH11"/>
    <mergeCell ref="FEK11:FEL11"/>
    <mergeCell ref="FEO11:FEP11"/>
    <mergeCell ref="FDE11:FDF11"/>
    <mergeCell ref="FDI11:FDJ11"/>
    <mergeCell ref="FDM11:FDN11"/>
    <mergeCell ref="FDQ11:FDR11"/>
    <mergeCell ref="FDU11:FDV11"/>
    <mergeCell ref="FCK11:FCL11"/>
    <mergeCell ref="FCO11:FCP11"/>
    <mergeCell ref="FCS11:FCT11"/>
    <mergeCell ref="FCW11:FCX11"/>
    <mergeCell ref="FDA11:FDB11"/>
    <mergeCell ref="FBQ11:FBR11"/>
    <mergeCell ref="FBU11:FBV11"/>
    <mergeCell ref="FBY11:FBZ11"/>
    <mergeCell ref="FCC11:FCD11"/>
    <mergeCell ref="FCG11:FCH11"/>
    <mergeCell ref="FAW11:FAX11"/>
    <mergeCell ref="FBA11:FBB11"/>
    <mergeCell ref="FBE11:FBF11"/>
    <mergeCell ref="FBI11:FBJ11"/>
    <mergeCell ref="FBM11:FBN11"/>
    <mergeCell ref="FAC11:FAD11"/>
    <mergeCell ref="FAG11:FAH11"/>
    <mergeCell ref="FAK11:FAL11"/>
    <mergeCell ref="FAO11:FAP11"/>
    <mergeCell ref="FAS11:FAT11"/>
    <mergeCell ref="EZI11:EZJ11"/>
    <mergeCell ref="EZM11:EZN11"/>
    <mergeCell ref="EZQ11:EZR11"/>
    <mergeCell ref="EZU11:EZV11"/>
    <mergeCell ref="EZY11:EZZ11"/>
    <mergeCell ref="EYO11:EYP11"/>
    <mergeCell ref="EYS11:EYT11"/>
    <mergeCell ref="EYW11:EYX11"/>
    <mergeCell ref="EZA11:EZB11"/>
    <mergeCell ref="EZE11:EZF11"/>
    <mergeCell ref="EXU11:EXV11"/>
    <mergeCell ref="EXY11:EXZ11"/>
    <mergeCell ref="EYC11:EYD11"/>
    <mergeCell ref="EYG11:EYH11"/>
    <mergeCell ref="EYK11:EYL11"/>
    <mergeCell ref="EXA11:EXB11"/>
    <mergeCell ref="EXE11:EXF11"/>
    <mergeCell ref="EXI11:EXJ11"/>
    <mergeCell ref="EXM11:EXN11"/>
    <mergeCell ref="EXQ11:EXR11"/>
    <mergeCell ref="EWG11:EWH11"/>
    <mergeCell ref="EWK11:EWL11"/>
    <mergeCell ref="EWO11:EWP11"/>
    <mergeCell ref="EWS11:EWT11"/>
    <mergeCell ref="EWW11:EWX11"/>
    <mergeCell ref="EVM11:EVN11"/>
    <mergeCell ref="EVQ11:EVR11"/>
    <mergeCell ref="EVU11:EVV11"/>
    <mergeCell ref="EVY11:EVZ11"/>
    <mergeCell ref="EWC11:EWD11"/>
    <mergeCell ref="EUS11:EUT11"/>
    <mergeCell ref="EUW11:EUX11"/>
    <mergeCell ref="EVA11:EVB11"/>
    <mergeCell ref="EVE11:EVF11"/>
    <mergeCell ref="EVI11:EVJ11"/>
    <mergeCell ref="ETY11:ETZ11"/>
    <mergeCell ref="EUC11:EUD11"/>
    <mergeCell ref="EUG11:EUH11"/>
    <mergeCell ref="EUK11:EUL11"/>
    <mergeCell ref="EUO11:EUP11"/>
    <mergeCell ref="ETE11:ETF11"/>
    <mergeCell ref="ETI11:ETJ11"/>
    <mergeCell ref="ETM11:ETN11"/>
    <mergeCell ref="ETQ11:ETR11"/>
    <mergeCell ref="ETU11:ETV11"/>
    <mergeCell ref="ESK11:ESL11"/>
    <mergeCell ref="ESO11:ESP11"/>
    <mergeCell ref="ESS11:EST11"/>
    <mergeCell ref="ESW11:ESX11"/>
    <mergeCell ref="ETA11:ETB11"/>
    <mergeCell ref="ERQ11:ERR11"/>
    <mergeCell ref="ERU11:ERV11"/>
    <mergeCell ref="ERY11:ERZ11"/>
    <mergeCell ref="ESC11:ESD11"/>
    <mergeCell ref="ESG11:ESH11"/>
    <mergeCell ref="EQW11:EQX11"/>
    <mergeCell ref="ERA11:ERB11"/>
    <mergeCell ref="ERE11:ERF11"/>
    <mergeCell ref="ERI11:ERJ11"/>
    <mergeCell ref="ERM11:ERN11"/>
    <mergeCell ref="EQC11:EQD11"/>
    <mergeCell ref="EQG11:EQH11"/>
    <mergeCell ref="EQK11:EQL11"/>
    <mergeCell ref="EQO11:EQP11"/>
    <mergeCell ref="EQS11:EQT11"/>
    <mergeCell ref="EPI11:EPJ11"/>
    <mergeCell ref="EPM11:EPN11"/>
    <mergeCell ref="EPQ11:EPR11"/>
    <mergeCell ref="EPU11:EPV11"/>
    <mergeCell ref="EPY11:EPZ11"/>
    <mergeCell ref="EOO11:EOP11"/>
    <mergeCell ref="EOS11:EOT11"/>
    <mergeCell ref="EOW11:EOX11"/>
    <mergeCell ref="EPA11:EPB11"/>
    <mergeCell ref="EPE11:EPF11"/>
    <mergeCell ref="ENU11:ENV11"/>
    <mergeCell ref="ENY11:ENZ11"/>
    <mergeCell ref="EOC11:EOD11"/>
    <mergeCell ref="EOG11:EOH11"/>
    <mergeCell ref="EOK11:EOL11"/>
    <mergeCell ref="ENA11:ENB11"/>
    <mergeCell ref="ENE11:ENF11"/>
    <mergeCell ref="ENI11:ENJ11"/>
    <mergeCell ref="ENM11:ENN11"/>
    <mergeCell ref="ENQ11:ENR11"/>
    <mergeCell ref="EMG11:EMH11"/>
    <mergeCell ref="EMK11:EML11"/>
    <mergeCell ref="EMO11:EMP11"/>
    <mergeCell ref="EMS11:EMT11"/>
    <mergeCell ref="EMW11:EMX11"/>
    <mergeCell ref="ELM11:ELN11"/>
    <mergeCell ref="ELQ11:ELR11"/>
    <mergeCell ref="ELU11:ELV11"/>
    <mergeCell ref="ELY11:ELZ11"/>
    <mergeCell ref="EMC11:EMD11"/>
    <mergeCell ref="EKS11:EKT11"/>
    <mergeCell ref="EKW11:EKX11"/>
    <mergeCell ref="ELA11:ELB11"/>
    <mergeCell ref="ELE11:ELF11"/>
    <mergeCell ref="ELI11:ELJ11"/>
    <mergeCell ref="EJY11:EJZ11"/>
    <mergeCell ref="EKC11:EKD11"/>
    <mergeCell ref="EKG11:EKH11"/>
    <mergeCell ref="EKK11:EKL11"/>
    <mergeCell ref="EKO11:EKP11"/>
    <mergeCell ref="EJE11:EJF11"/>
    <mergeCell ref="EJI11:EJJ11"/>
    <mergeCell ref="EJM11:EJN11"/>
    <mergeCell ref="EJQ11:EJR11"/>
    <mergeCell ref="EJU11:EJV11"/>
    <mergeCell ref="EIK11:EIL11"/>
    <mergeCell ref="EIO11:EIP11"/>
    <mergeCell ref="EIS11:EIT11"/>
    <mergeCell ref="EIW11:EIX11"/>
    <mergeCell ref="EJA11:EJB11"/>
    <mergeCell ref="EHQ11:EHR11"/>
    <mergeCell ref="EHU11:EHV11"/>
    <mergeCell ref="EHY11:EHZ11"/>
    <mergeCell ref="EIC11:EID11"/>
    <mergeCell ref="EIG11:EIH11"/>
    <mergeCell ref="EGW11:EGX11"/>
    <mergeCell ref="EHA11:EHB11"/>
    <mergeCell ref="EHE11:EHF11"/>
    <mergeCell ref="EHI11:EHJ11"/>
    <mergeCell ref="EHM11:EHN11"/>
    <mergeCell ref="EGC11:EGD11"/>
    <mergeCell ref="EGG11:EGH11"/>
    <mergeCell ref="EGK11:EGL11"/>
    <mergeCell ref="EGO11:EGP11"/>
    <mergeCell ref="EGS11:EGT11"/>
    <mergeCell ref="EFI11:EFJ11"/>
    <mergeCell ref="EFM11:EFN11"/>
    <mergeCell ref="EFQ11:EFR11"/>
    <mergeCell ref="EFU11:EFV11"/>
    <mergeCell ref="EFY11:EFZ11"/>
    <mergeCell ref="EEO11:EEP11"/>
    <mergeCell ref="EES11:EET11"/>
    <mergeCell ref="EEW11:EEX11"/>
    <mergeCell ref="EFA11:EFB11"/>
    <mergeCell ref="EFE11:EFF11"/>
    <mergeCell ref="EDU11:EDV11"/>
    <mergeCell ref="EDY11:EDZ11"/>
    <mergeCell ref="EEC11:EED11"/>
    <mergeCell ref="EEG11:EEH11"/>
    <mergeCell ref="EEK11:EEL11"/>
    <mergeCell ref="EDA11:EDB11"/>
    <mergeCell ref="EDE11:EDF11"/>
    <mergeCell ref="EDI11:EDJ11"/>
    <mergeCell ref="EDM11:EDN11"/>
    <mergeCell ref="EDQ11:EDR11"/>
    <mergeCell ref="ECG11:ECH11"/>
    <mergeCell ref="ECK11:ECL11"/>
    <mergeCell ref="ECO11:ECP11"/>
    <mergeCell ref="ECS11:ECT11"/>
    <mergeCell ref="ECW11:ECX11"/>
    <mergeCell ref="EBM11:EBN11"/>
    <mergeCell ref="EBQ11:EBR11"/>
    <mergeCell ref="EBU11:EBV11"/>
    <mergeCell ref="EBY11:EBZ11"/>
    <mergeCell ref="ECC11:ECD11"/>
    <mergeCell ref="EAS11:EAT11"/>
    <mergeCell ref="EAW11:EAX11"/>
    <mergeCell ref="EBA11:EBB11"/>
    <mergeCell ref="EBE11:EBF11"/>
    <mergeCell ref="EBI11:EBJ11"/>
    <mergeCell ref="DZY11:DZZ11"/>
    <mergeCell ref="EAC11:EAD11"/>
    <mergeCell ref="EAG11:EAH11"/>
    <mergeCell ref="EAK11:EAL11"/>
    <mergeCell ref="EAO11:EAP11"/>
    <mergeCell ref="DZE11:DZF11"/>
    <mergeCell ref="DZI11:DZJ11"/>
    <mergeCell ref="DZM11:DZN11"/>
    <mergeCell ref="DZQ11:DZR11"/>
    <mergeCell ref="DZU11:DZV11"/>
    <mergeCell ref="DYK11:DYL11"/>
    <mergeCell ref="DYO11:DYP11"/>
    <mergeCell ref="DYS11:DYT11"/>
    <mergeCell ref="DYW11:DYX11"/>
    <mergeCell ref="DZA11:DZB11"/>
    <mergeCell ref="DXQ11:DXR11"/>
    <mergeCell ref="DXU11:DXV11"/>
    <mergeCell ref="DXY11:DXZ11"/>
    <mergeCell ref="DYC11:DYD11"/>
    <mergeCell ref="DYG11:DYH11"/>
    <mergeCell ref="DWW11:DWX11"/>
    <mergeCell ref="DXA11:DXB11"/>
    <mergeCell ref="DXE11:DXF11"/>
    <mergeCell ref="DXI11:DXJ11"/>
    <mergeCell ref="DXM11:DXN11"/>
    <mergeCell ref="DWC11:DWD11"/>
    <mergeCell ref="DWG11:DWH11"/>
    <mergeCell ref="DWK11:DWL11"/>
    <mergeCell ref="DWO11:DWP11"/>
    <mergeCell ref="DWS11:DWT11"/>
    <mergeCell ref="DVI11:DVJ11"/>
    <mergeCell ref="DVM11:DVN11"/>
    <mergeCell ref="DVQ11:DVR11"/>
    <mergeCell ref="DVU11:DVV11"/>
    <mergeCell ref="DVY11:DVZ11"/>
    <mergeCell ref="DUO11:DUP11"/>
    <mergeCell ref="DUS11:DUT11"/>
    <mergeCell ref="DUW11:DUX11"/>
    <mergeCell ref="DVA11:DVB11"/>
    <mergeCell ref="DVE11:DVF11"/>
    <mergeCell ref="DTU11:DTV11"/>
    <mergeCell ref="DTY11:DTZ11"/>
    <mergeCell ref="DUC11:DUD11"/>
    <mergeCell ref="DUG11:DUH11"/>
    <mergeCell ref="DUK11:DUL11"/>
    <mergeCell ref="DTA11:DTB11"/>
    <mergeCell ref="DTE11:DTF11"/>
    <mergeCell ref="DTI11:DTJ11"/>
    <mergeCell ref="DTM11:DTN11"/>
    <mergeCell ref="DTQ11:DTR11"/>
    <mergeCell ref="DSG11:DSH11"/>
    <mergeCell ref="DSK11:DSL11"/>
    <mergeCell ref="DSO11:DSP11"/>
    <mergeCell ref="DSS11:DST11"/>
    <mergeCell ref="DSW11:DSX11"/>
    <mergeCell ref="DRM11:DRN11"/>
    <mergeCell ref="DRQ11:DRR11"/>
    <mergeCell ref="DRU11:DRV11"/>
    <mergeCell ref="DRY11:DRZ11"/>
    <mergeCell ref="DSC11:DSD11"/>
    <mergeCell ref="DQS11:DQT11"/>
    <mergeCell ref="DQW11:DQX11"/>
    <mergeCell ref="DRA11:DRB11"/>
    <mergeCell ref="DRE11:DRF11"/>
    <mergeCell ref="DRI11:DRJ11"/>
    <mergeCell ref="DPY11:DPZ11"/>
    <mergeCell ref="DQC11:DQD11"/>
    <mergeCell ref="DQG11:DQH11"/>
    <mergeCell ref="DQK11:DQL11"/>
    <mergeCell ref="DQO11:DQP11"/>
    <mergeCell ref="DPE11:DPF11"/>
    <mergeCell ref="DPI11:DPJ11"/>
    <mergeCell ref="DPM11:DPN11"/>
    <mergeCell ref="DPQ11:DPR11"/>
    <mergeCell ref="DPU11:DPV11"/>
    <mergeCell ref="DOK11:DOL11"/>
    <mergeCell ref="DOO11:DOP11"/>
    <mergeCell ref="DOS11:DOT11"/>
    <mergeCell ref="DOW11:DOX11"/>
    <mergeCell ref="DPA11:DPB11"/>
    <mergeCell ref="DNQ11:DNR11"/>
    <mergeCell ref="DNU11:DNV11"/>
    <mergeCell ref="DNY11:DNZ11"/>
    <mergeCell ref="DOC11:DOD11"/>
    <mergeCell ref="DOG11:DOH11"/>
    <mergeCell ref="DMW11:DMX11"/>
    <mergeCell ref="DNA11:DNB11"/>
    <mergeCell ref="DNE11:DNF11"/>
    <mergeCell ref="DNI11:DNJ11"/>
    <mergeCell ref="DNM11:DNN11"/>
    <mergeCell ref="DMC11:DMD11"/>
    <mergeCell ref="DMG11:DMH11"/>
    <mergeCell ref="DMK11:DML11"/>
    <mergeCell ref="DMO11:DMP11"/>
    <mergeCell ref="DMS11:DMT11"/>
    <mergeCell ref="DLI11:DLJ11"/>
    <mergeCell ref="DLM11:DLN11"/>
    <mergeCell ref="DLQ11:DLR11"/>
    <mergeCell ref="DLU11:DLV11"/>
    <mergeCell ref="DLY11:DLZ11"/>
    <mergeCell ref="DKO11:DKP11"/>
    <mergeCell ref="DKS11:DKT11"/>
    <mergeCell ref="DKW11:DKX11"/>
    <mergeCell ref="DLA11:DLB11"/>
    <mergeCell ref="DLE11:DLF11"/>
    <mergeCell ref="DJU11:DJV11"/>
    <mergeCell ref="DJY11:DJZ11"/>
    <mergeCell ref="DKC11:DKD11"/>
    <mergeCell ref="DKG11:DKH11"/>
    <mergeCell ref="DKK11:DKL11"/>
    <mergeCell ref="DJA11:DJB11"/>
    <mergeCell ref="DJE11:DJF11"/>
    <mergeCell ref="DJI11:DJJ11"/>
    <mergeCell ref="DJM11:DJN11"/>
    <mergeCell ref="DJQ11:DJR11"/>
    <mergeCell ref="DIG11:DIH11"/>
    <mergeCell ref="DIK11:DIL11"/>
    <mergeCell ref="DIO11:DIP11"/>
    <mergeCell ref="DIS11:DIT11"/>
    <mergeCell ref="DIW11:DIX11"/>
    <mergeCell ref="DHM11:DHN11"/>
    <mergeCell ref="DHQ11:DHR11"/>
    <mergeCell ref="DHU11:DHV11"/>
    <mergeCell ref="DHY11:DHZ11"/>
    <mergeCell ref="DIC11:DID11"/>
    <mergeCell ref="DGS11:DGT11"/>
    <mergeCell ref="DGW11:DGX11"/>
    <mergeCell ref="DHA11:DHB11"/>
    <mergeCell ref="DHE11:DHF11"/>
    <mergeCell ref="DHI11:DHJ11"/>
    <mergeCell ref="DFY11:DFZ11"/>
    <mergeCell ref="DGC11:DGD11"/>
    <mergeCell ref="DGG11:DGH11"/>
    <mergeCell ref="DGK11:DGL11"/>
    <mergeCell ref="DGO11:DGP11"/>
    <mergeCell ref="DFE11:DFF11"/>
    <mergeCell ref="DFI11:DFJ11"/>
    <mergeCell ref="DFM11:DFN11"/>
    <mergeCell ref="DFQ11:DFR11"/>
    <mergeCell ref="DFU11:DFV11"/>
    <mergeCell ref="DEK11:DEL11"/>
    <mergeCell ref="DEO11:DEP11"/>
    <mergeCell ref="DES11:DET11"/>
    <mergeCell ref="DEW11:DEX11"/>
    <mergeCell ref="DFA11:DFB11"/>
    <mergeCell ref="DDQ11:DDR11"/>
    <mergeCell ref="DDU11:DDV11"/>
    <mergeCell ref="DDY11:DDZ11"/>
    <mergeCell ref="DEC11:DED11"/>
    <mergeCell ref="DEG11:DEH11"/>
    <mergeCell ref="DCW11:DCX11"/>
    <mergeCell ref="DDA11:DDB11"/>
    <mergeCell ref="DDE11:DDF11"/>
    <mergeCell ref="DDI11:DDJ11"/>
    <mergeCell ref="DDM11:DDN11"/>
    <mergeCell ref="DCC11:DCD11"/>
    <mergeCell ref="DCG11:DCH11"/>
    <mergeCell ref="DCK11:DCL11"/>
    <mergeCell ref="DCO11:DCP11"/>
    <mergeCell ref="DCS11:DCT11"/>
    <mergeCell ref="DBI11:DBJ11"/>
    <mergeCell ref="DBM11:DBN11"/>
    <mergeCell ref="DBQ11:DBR11"/>
    <mergeCell ref="DBU11:DBV11"/>
    <mergeCell ref="DBY11:DBZ11"/>
    <mergeCell ref="DAO11:DAP11"/>
    <mergeCell ref="DAS11:DAT11"/>
    <mergeCell ref="DAW11:DAX11"/>
    <mergeCell ref="DBA11:DBB11"/>
    <mergeCell ref="DBE11:DBF11"/>
    <mergeCell ref="CZU11:CZV11"/>
    <mergeCell ref="CZY11:CZZ11"/>
    <mergeCell ref="DAC11:DAD11"/>
    <mergeCell ref="DAG11:DAH11"/>
    <mergeCell ref="DAK11:DAL11"/>
    <mergeCell ref="CZA11:CZB11"/>
    <mergeCell ref="CZE11:CZF11"/>
    <mergeCell ref="CZI11:CZJ11"/>
    <mergeCell ref="CZM11:CZN11"/>
    <mergeCell ref="CZQ11:CZR11"/>
    <mergeCell ref="CYG11:CYH11"/>
    <mergeCell ref="CYK11:CYL11"/>
    <mergeCell ref="CYO11:CYP11"/>
    <mergeCell ref="CYS11:CYT11"/>
    <mergeCell ref="CYW11:CYX11"/>
    <mergeCell ref="CXM11:CXN11"/>
    <mergeCell ref="CXQ11:CXR11"/>
    <mergeCell ref="CXU11:CXV11"/>
    <mergeCell ref="CXY11:CXZ11"/>
    <mergeCell ref="CYC11:CYD11"/>
    <mergeCell ref="CWS11:CWT11"/>
    <mergeCell ref="CWW11:CWX11"/>
    <mergeCell ref="CXA11:CXB11"/>
    <mergeCell ref="CXE11:CXF11"/>
    <mergeCell ref="CXI11:CXJ11"/>
    <mergeCell ref="CVY11:CVZ11"/>
    <mergeCell ref="CWC11:CWD11"/>
    <mergeCell ref="CWG11:CWH11"/>
    <mergeCell ref="CWK11:CWL11"/>
    <mergeCell ref="CWO11:CWP11"/>
    <mergeCell ref="CVE11:CVF11"/>
    <mergeCell ref="CVI11:CVJ11"/>
    <mergeCell ref="CVM11:CVN11"/>
    <mergeCell ref="CVQ11:CVR11"/>
    <mergeCell ref="CVU11:CVV11"/>
    <mergeCell ref="CUK11:CUL11"/>
    <mergeCell ref="CUO11:CUP11"/>
    <mergeCell ref="CUS11:CUT11"/>
    <mergeCell ref="CUW11:CUX11"/>
    <mergeCell ref="CVA11:CVB11"/>
    <mergeCell ref="CTQ11:CTR11"/>
    <mergeCell ref="CTU11:CTV11"/>
    <mergeCell ref="CTY11:CTZ11"/>
    <mergeCell ref="CUC11:CUD11"/>
    <mergeCell ref="CUG11:CUH11"/>
    <mergeCell ref="CSW11:CSX11"/>
    <mergeCell ref="CTA11:CTB11"/>
    <mergeCell ref="CTE11:CTF11"/>
    <mergeCell ref="CTI11:CTJ11"/>
    <mergeCell ref="CTM11:CTN11"/>
    <mergeCell ref="CSC11:CSD11"/>
    <mergeCell ref="CSG11:CSH11"/>
    <mergeCell ref="CSK11:CSL11"/>
    <mergeCell ref="CSO11:CSP11"/>
    <mergeCell ref="CSS11:CST11"/>
    <mergeCell ref="CRI11:CRJ11"/>
    <mergeCell ref="CRM11:CRN11"/>
    <mergeCell ref="CRQ11:CRR11"/>
    <mergeCell ref="CRU11:CRV11"/>
    <mergeCell ref="CRY11:CRZ11"/>
    <mergeCell ref="CQO11:CQP11"/>
    <mergeCell ref="CQS11:CQT11"/>
    <mergeCell ref="CQW11:CQX11"/>
    <mergeCell ref="CRA11:CRB11"/>
    <mergeCell ref="CRE11:CRF11"/>
    <mergeCell ref="CPU11:CPV11"/>
    <mergeCell ref="CPY11:CPZ11"/>
    <mergeCell ref="CQC11:CQD11"/>
    <mergeCell ref="CQG11:CQH11"/>
    <mergeCell ref="CQK11:CQL11"/>
    <mergeCell ref="CPA11:CPB11"/>
    <mergeCell ref="CPE11:CPF11"/>
    <mergeCell ref="CPI11:CPJ11"/>
    <mergeCell ref="CPM11:CPN11"/>
    <mergeCell ref="CPQ11:CPR11"/>
    <mergeCell ref="COG11:COH11"/>
    <mergeCell ref="COK11:COL11"/>
    <mergeCell ref="COO11:COP11"/>
    <mergeCell ref="COS11:COT11"/>
    <mergeCell ref="COW11:COX11"/>
    <mergeCell ref="CNM11:CNN11"/>
    <mergeCell ref="CNQ11:CNR11"/>
    <mergeCell ref="CNU11:CNV11"/>
    <mergeCell ref="CNY11:CNZ11"/>
    <mergeCell ref="COC11:COD11"/>
    <mergeCell ref="CMS11:CMT11"/>
    <mergeCell ref="CMW11:CMX11"/>
    <mergeCell ref="CNA11:CNB11"/>
    <mergeCell ref="CNE11:CNF11"/>
    <mergeCell ref="CNI11:CNJ11"/>
    <mergeCell ref="CLY11:CLZ11"/>
    <mergeCell ref="CMC11:CMD11"/>
    <mergeCell ref="CMG11:CMH11"/>
    <mergeCell ref="CMK11:CML11"/>
    <mergeCell ref="CMO11:CMP11"/>
    <mergeCell ref="CLE11:CLF11"/>
    <mergeCell ref="CLI11:CLJ11"/>
    <mergeCell ref="CLM11:CLN11"/>
    <mergeCell ref="CLQ11:CLR11"/>
    <mergeCell ref="CLU11:CLV11"/>
    <mergeCell ref="CKK11:CKL11"/>
    <mergeCell ref="CKO11:CKP11"/>
    <mergeCell ref="CKS11:CKT11"/>
    <mergeCell ref="CKW11:CKX11"/>
    <mergeCell ref="CLA11:CLB11"/>
    <mergeCell ref="CJQ11:CJR11"/>
    <mergeCell ref="CJU11:CJV11"/>
    <mergeCell ref="CJY11:CJZ11"/>
    <mergeCell ref="CKC11:CKD11"/>
    <mergeCell ref="CKG11:CKH11"/>
    <mergeCell ref="CIW11:CIX11"/>
    <mergeCell ref="CJA11:CJB11"/>
    <mergeCell ref="CJE11:CJF11"/>
    <mergeCell ref="CJI11:CJJ11"/>
    <mergeCell ref="CJM11:CJN11"/>
    <mergeCell ref="CIC11:CID11"/>
    <mergeCell ref="CIG11:CIH11"/>
    <mergeCell ref="CIK11:CIL11"/>
    <mergeCell ref="CIO11:CIP11"/>
    <mergeCell ref="CIS11:CIT11"/>
    <mergeCell ref="CHI11:CHJ11"/>
    <mergeCell ref="CHM11:CHN11"/>
    <mergeCell ref="CHQ11:CHR11"/>
    <mergeCell ref="CHU11:CHV11"/>
    <mergeCell ref="CHY11:CHZ11"/>
    <mergeCell ref="CGO11:CGP11"/>
    <mergeCell ref="CGS11:CGT11"/>
    <mergeCell ref="CGW11:CGX11"/>
    <mergeCell ref="CHA11:CHB11"/>
    <mergeCell ref="CHE11:CHF11"/>
    <mergeCell ref="CFU11:CFV11"/>
    <mergeCell ref="CFY11:CFZ11"/>
    <mergeCell ref="CGC11:CGD11"/>
    <mergeCell ref="CGG11:CGH11"/>
    <mergeCell ref="CGK11:CGL11"/>
    <mergeCell ref="CFA11:CFB11"/>
    <mergeCell ref="CFE11:CFF11"/>
    <mergeCell ref="CFI11:CFJ11"/>
    <mergeCell ref="CFM11:CFN11"/>
    <mergeCell ref="CFQ11:CFR11"/>
    <mergeCell ref="CEG11:CEH11"/>
    <mergeCell ref="CEK11:CEL11"/>
    <mergeCell ref="CEO11:CEP11"/>
    <mergeCell ref="CES11:CET11"/>
    <mergeCell ref="CEW11:CEX11"/>
    <mergeCell ref="CDM11:CDN11"/>
    <mergeCell ref="CDQ11:CDR11"/>
    <mergeCell ref="CDU11:CDV11"/>
    <mergeCell ref="CDY11:CDZ11"/>
    <mergeCell ref="CEC11:CED11"/>
    <mergeCell ref="CCS11:CCT11"/>
    <mergeCell ref="CCW11:CCX11"/>
    <mergeCell ref="CDA11:CDB11"/>
    <mergeCell ref="CDE11:CDF11"/>
    <mergeCell ref="CDI11:CDJ11"/>
    <mergeCell ref="CBY11:CBZ11"/>
    <mergeCell ref="CCC11:CCD11"/>
    <mergeCell ref="CCG11:CCH11"/>
    <mergeCell ref="CCK11:CCL11"/>
    <mergeCell ref="CCO11:CCP11"/>
    <mergeCell ref="CBE11:CBF11"/>
    <mergeCell ref="CBI11:CBJ11"/>
    <mergeCell ref="CBM11:CBN11"/>
    <mergeCell ref="CBQ11:CBR11"/>
    <mergeCell ref="CBU11:CBV11"/>
    <mergeCell ref="CAK11:CAL11"/>
    <mergeCell ref="CAO11:CAP11"/>
    <mergeCell ref="CAS11:CAT11"/>
    <mergeCell ref="CAW11:CAX11"/>
    <mergeCell ref="CBA11:CBB11"/>
    <mergeCell ref="BZQ11:BZR11"/>
    <mergeCell ref="BZU11:BZV11"/>
    <mergeCell ref="BZY11:BZZ11"/>
    <mergeCell ref="CAC11:CAD11"/>
    <mergeCell ref="CAG11:CAH11"/>
    <mergeCell ref="BYW11:BYX11"/>
    <mergeCell ref="BZA11:BZB11"/>
    <mergeCell ref="BZE11:BZF11"/>
    <mergeCell ref="BZI11:BZJ11"/>
    <mergeCell ref="BZM11:BZN11"/>
    <mergeCell ref="BYC11:BYD11"/>
    <mergeCell ref="BYG11:BYH11"/>
    <mergeCell ref="BYK11:BYL11"/>
    <mergeCell ref="BYO11:BYP11"/>
    <mergeCell ref="BYS11:BYT11"/>
    <mergeCell ref="BXI11:BXJ11"/>
    <mergeCell ref="BXM11:BXN11"/>
    <mergeCell ref="BXQ11:BXR11"/>
    <mergeCell ref="BXU11:BXV11"/>
    <mergeCell ref="BXY11:BXZ11"/>
    <mergeCell ref="BWO11:BWP11"/>
    <mergeCell ref="BWS11:BWT11"/>
    <mergeCell ref="BWW11:BWX11"/>
    <mergeCell ref="BXA11:BXB11"/>
    <mergeCell ref="BXE11:BXF11"/>
    <mergeCell ref="BVU11:BVV11"/>
    <mergeCell ref="BVY11:BVZ11"/>
    <mergeCell ref="BWC11:BWD11"/>
    <mergeCell ref="BWG11:BWH11"/>
    <mergeCell ref="BWK11:BWL11"/>
    <mergeCell ref="BVA11:BVB11"/>
    <mergeCell ref="BVE11:BVF11"/>
    <mergeCell ref="BVI11:BVJ11"/>
    <mergeCell ref="BVM11:BVN11"/>
    <mergeCell ref="BVQ11:BVR11"/>
    <mergeCell ref="BUG11:BUH11"/>
    <mergeCell ref="BUK11:BUL11"/>
    <mergeCell ref="BUO11:BUP11"/>
    <mergeCell ref="BUS11:BUT11"/>
    <mergeCell ref="BUW11:BUX11"/>
    <mergeCell ref="BTM11:BTN11"/>
    <mergeCell ref="BTQ11:BTR11"/>
    <mergeCell ref="BTU11:BTV11"/>
    <mergeCell ref="BTY11:BTZ11"/>
    <mergeCell ref="BUC11:BUD11"/>
    <mergeCell ref="BSS11:BST11"/>
    <mergeCell ref="BSW11:BSX11"/>
    <mergeCell ref="BTA11:BTB11"/>
    <mergeCell ref="BTE11:BTF11"/>
    <mergeCell ref="BTI11:BTJ11"/>
    <mergeCell ref="BRY11:BRZ11"/>
    <mergeCell ref="BSC11:BSD11"/>
    <mergeCell ref="BSG11:BSH11"/>
    <mergeCell ref="BSK11:BSL11"/>
    <mergeCell ref="BSO11:BSP11"/>
    <mergeCell ref="BRE11:BRF11"/>
    <mergeCell ref="BRI11:BRJ11"/>
    <mergeCell ref="BRM11:BRN11"/>
    <mergeCell ref="BRQ11:BRR11"/>
    <mergeCell ref="BRU11:BRV11"/>
    <mergeCell ref="BQK11:BQL11"/>
    <mergeCell ref="BQO11:BQP11"/>
    <mergeCell ref="BQS11:BQT11"/>
    <mergeCell ref="BQW11:BQX11"/>
    <mergeCell ref="BRA11:BRB11"/>
    <mergeCell ref="BPQ11:BPR11"/>
    <mergeCell ref="BPU11:BPV11"/>
    <mergeCell ref="BPY11:BPZ11"/>
    <mergeCell ref="BQC11:BQD11"/>
    <mergeCell ref="BQG11:BQH11"/>
    <mergeCell ref="BOW11:BOX11"/>
    <mergeCell ref="BPA11:BPB11"/>
    <mergeCell ref="BPE11:BPF11"/>
    <mergeCell ref="BPI11:BPJ11"/>
    <mergeCell ref="BPM11:BPN11"/>
    <mergeCell ref="BOC11:BOD11"/>
    <mergeCell ref="BOG11:BOH11"/>
    <mergeCell ref="BOK11:BOL11"/>
    <mergeCell ref="BOO11:BOP11"/>
    <mergeCell ref="BOS11:BOT11"/>
    <mergeCell ref="BNI11:BNJ11"/>
    <mergeCell ref="BNM11:BNN11"/>
    <mergeCell ref="BNQ11:BNR11"/>
    <mergeCell ref="BNU11:BNV11"/>
    <mergeCell ref="BNY11:BNZ11"/>
    <mergeCell ref="BMO11:BMP11"/>
    <mergeCell ref="BMS11:BMT11"/>
    <mergeCell ref="BMW11:BMX11"/>
    <mergeCell ref="BNA11:BNB11"/>
    <mergeCell ref="BNE11:BNF11"/>
    <mergeCell ref="BLU11:BLV11"/>
    <mergeCell ref="BLY11:BLZ11"/>
    <mergeCell ref="BMC11:BMD11"/>
    <mergeCell ref="BMG11:BMH11"/>
    <mergeCell ref="BMK11:BML11"/>
    <mergeCell ref="BLA11:BLB11"/>
    <mergeCell ref="BLE11:BLF11"/>
    <mergeCell ref="BLI11:BLJ11"/>
    <mergeCell ref="BLM11:BLN11"/>
    <mergeCell ref="BLQ11:BLR11"/>
    <mergeCell ref="BKG11:BKH11"/>
    <mergeCell ref="BKK11:BKL11"/>
    <mergeCell ref="BKO11:BKP11"/>
    <mergeCell ref="BKS11:BKT11"/>
    <mergeCell ref="BKW11:BKX11"/>
    <mergeCell ref="BJM11:BJN11"/>
    <mergeCell ref="BJQ11:BJR11"/>
    <mergeCell ref="BJU11:BJV11"/>
    <mergeCell ref="BJY11:BJZ11"/>
    <mergeCell ref="BKC11:BKD11"/>
    <mergeCell ref="BIS11:BIT11"/>
    <mergeCell ref="BIW11:BIX11"/>
    <mergeCell ref="BJA11:BJB11"/>
    <mergeCell ref="BJE11:BJF11"/>
    <mergeCell ref="BJI11:BJJ11"/>
    <mergeCell ref="BHY11:BHZ11"/>
    <mergeCell ref="BIC11:BID11"/>
    <mergeCell ref="BIG11:BIH11"/>
    <mergeCell ref="BIK11:BIL11"/>
    <mergeCell ref="BIO11:BIP11"/>
    <mergeCell ref="BHE11:BHF11"/>
    <mergeCell ref="BHI11:BHJ11"/>
    <mergeCell ref="BHM11:BHN11"/>
    <mergeCell ref="BHQ11:BHR11"/>
    <mergeCell ref="BHU11:BHV11"/>
    <mergeCell ref="BGK11:BGL11"/>
    <mergeCell ref="BGO11:BGP11"/>
    <mergeCell ref="BGS11:BGT11"/>
    <mergeCell ref="BGW11:BGX11"/>
    <mergeCell ref="BHA11:BHB11"/>
    <mergeCell ref="BFQ11:BFR11"/>
    <mergeCell ref="BFU11:BFV11"/>
    <mergeCell ref="BFY11:BFZ11"/>
    <mergeCell ref="BGC11:BGD11"/>
    <mergeCell ref="BGG11:BGH11"/>
    <mergeCell ref="BEW11:BEX11"/>
    <mergeCell ref="BFA11:BFB11"/>
    <mergeCell ref="BFE11:BFF11"/>
    <mergeCell ref="BFI11:BFJ11"/>
    <mergeCell ref="BFM11:BFN11"/>
    <mergeCell ref="BEC11:BED11"/>
    <mergeCell ref="BEG11:BEH11"/>
    <mergeCell ref="BEK11:BEL11"/>
    <mergeCell ref="BEO11:BEP11"/>
    <mergeCell ref="BES11:BET11"/>
    <mergeCell ref="BDI11:BDJ11"/>
    <mergeCell ref="BDM11:BDN11"/>
    <mergeCell ref="BDQ11:BDR11"/>
    <mergeCell ref="BDU11:BDV11"/>
    <mergeCell ref="BDY11:BDZ11"/>
    <mergeCell ref="BCO11:BCP11"/>
    <mergeCell ref="BCS11:BCT11"/>
    <mergeCell ref="BCW11:BCX11"/>
    <mergeCell ref="BDA11:BDB11"/>
    <mergeCell ref="BDE11:BDF11"/>
    <mergeCell ref="BBU11:BBV11"/>
    <mergeCell ref="BBY11:BBZ11"/>
    <mergeCell ref="BCC11:BCD11"/>
    <mergeCell ref="BCG11:BCH11"/>
    <mergeCell ref="BCK11:BCL11"/>
    <mergeCell ref="BBA11:BBB11"/>
    <mergeCell ref="BBE11:BBF11"/>
    <mergeCell ref="BBI11:BBJ11"/>
    <mergeCell ref="BBM11:BBN11"/>
    <mergeCell ref="BBQ11:BBR11"/>
    <mergeCell ref="BAG11:BAH11"/>
    <mergeCell ref="BAK11:BAL11"/>
    <mergeCell ref="BAO11:BAP11"/>
    <mergeCell ref="BAS11:BAT11"/>
    <mergeCell ref="BAW11:BAX11"/>
    <mergeCell ref="AZM11:AZN11"/>
    <mergeCell ref="AZQ11:AZR11"/>
    <mergeCell ref="AZU11:AZV11"/>
    <mergeCell ref="AZY11:AZZ11"/>
    <mergeCell ref="BAC11:BAD11"/>
    <mergeCell ref="AYS11:AYT11"/>
    <mergeCell ref="AYW11:AYX11"/>
    <mergeCell ref="AZA11:AZB11"/>
    <mergeCell ref="AZE11:AZF11"/>
    <mergeCell ref="AZI11:AZJ11"/>
    <mergeCell ref="AXY11:AXZ11"/>
    <mergeCell ref="AYC11:AYD11"/>
    <mergeCell ref="AYG11:AYH11"/>
    <mergeCell ref="AYK11:AYL11"/>
    <mergeCell ref="AYO11:AYP11"/>
    <mergeCell ref="AXE11:AXF11"/>
    <mergeCell ref="AXI11:AXJ11"/>
    <mergeCell ref="AXM11:AXN11"/>
    <mergeCell ref="AXQ11:AXR11"/>
    <mergeCell ref="AXU11:AXV11"/>
    <mergeCell ref="AWK11:AWL11"/>
    <mergeCell ref="AWO11:AWP11"/>
    <mergeCell ref="AWS11:AWT11"/>
    <mergeCell ref="AWW11:AWX11"/>
    <mergeCell ref="AXA11:AXB11"/>
    <mergeCell ref="AVQ11:AVR11"/>
    <mergeCell ref="AVU11:AVV11"/>
    <mergeCell ref="AVY11:AVZ11"/>
    <mergeCell ref="AWC11:AWD11"/>
    <mergeCell ref="AWG11:AWH11"/>
    <mergeCell ref="AUW11:AUX11"/>
    <mergeCell ref="AVA11:AVB11"/>
    <mergeCell ref="AVE11:AVF11"/>
    <mergeCell ref="AVI11:AVJ11"/>
    <mergeCell ref="AVM11:AVN11"/>
    <mergeCell ref="AUC11:AUD11"/>
    <mergeCell ref="AUG11:AUH11"/>
    <mergeCell ref="AUK11:AUL11"/>
    <mergeCell ref="AUO11:AUP11"/>
    <mergeCell ref="AUS11:AUT11"/>
    <mergeCell ref="ATI11:ATJ11"/>
    <mergeCell ref="ATM11:ATN11"/>
    <mergeCell ref="ATQ11:ATR11"/>
    <mergeCell ref="ATU11:ATV11"/>
    <mergeCell ref="ATY11:ATZ11"/>
    <mergeCell ref="ASO11:ASP11"/>
    <mergeCell ref="ASS11:AST11"/>
    <mergeCell ref="ASW11:ASX11"/>
    <mergeCell ref="ATA11:ATB11"/>
    <mergeCell ref="ATE11:ATF11"/>
    <mergeCell ref="ARU11:ARV11"/>
    <mergeCell ref="ARY11:ARZ11"/>
    <mergeCell ref="ASC11:ASD11"/>
    <mergeCell ref="ASG11:ASH11"/>
    <mergeCell ref="ASK11:ASL11"/>
    <mergeCell ref="ARA11:ARB11"/>
    <mergeCell ref="ARE11:ARF11"/>
    <mergeCell ref="ARI11:ARJ11"/>
    <mergeCell ref="ARM11:ARN11"/>
    <mergeCell ref="ARQ11:ARR11"/>
    <mergeCell ref="AQG11:AQH11"/>
    <mergeCell ref="AQK11:AQL11"/>
    <mergeCell ref="AQO11:AQP11"/>
    <mergeCell ref="AQS11:AQT11"/>
    <mergeCell ref="AQW11:AQX11"/>
    <mergeCell ref="APM11:APN11"/>
    <mergeCell ref="APQ11:APR11"/>
    <mergeCell ref="APU11:APV11"/>
    <mergeCell ref="APY11:APZ11"/>
    <mergeCell ref="AQC11:AQD11"/>
    <mergeCell ref="AOS11:AOT11"/>
    <mergeCell ref="AOW11:AOX11"/>
    <mergeCell ref="APA11:APB11"/>
    <mergeCell ref="APE11:APF11"/>
    <mergeCell ref="API11:APJ11"/>
    <mergeCell ref="ANY11:ANZ11"/>
    <mergeCell ref="AOC11:AOD11"/>
    <mergeCell ref="AOG11:AOH11"/>
    <mergeCell ref="AOK11:AOL11"/>
    <mergeCell ref="AOO11:AOP11"/>
    <mergeCell ref="ANE11:ANF11"/>
    <mergeCell ref="ANI11:ANJ11"/>
    <mergeCell ref="ANM11:ANN11"/>
    <mergeCell ref="ANQ11:ANR11"/>
    <mergeCell ref="ANU11:ANV11"/>
    <mergeCell ref="AMK11:AML11"/>
    <mergeCell ref="AMO11:AMP11"/>
    <mergeCell ref="AMS11:AMT11"/>
    <mergeCell ref="AMW11:AMX11"/>
    <mergeCell ref="ANA11:ANB11"/>
    <mergeCell ref="ALQ11:ALR11"/>
    <mergeCell ref="ALU11:ALV11"/>
    <mergeCell ref="ALY11:ALZ11"/>
    <mergeCell ref="AMC11:AMD11"/>
    <mergeCell ref="AMG11:AMH11"/>
    <mergeCell ref="AKW11:AKX11"/>
    <mergeCell ref="ALA11:ALB11"/>
    <mergeCell ref="ALE11:ALF11"/>
    <mergeCell ref="ALI11:ALJ11"/>
    <mergeCell ref="ALM11:ALN11"/>
    <mergeCell ref="AKC11:AKD11"/>
    <mergeCell ref="AKG11:AKH11"/>
    <mergeCell ref="AKK11:AKL11"/>
    <mergeCell ref="AKO11:AKP11"/>
    <mergeCell ref="AKS11:AKT11"/>
    <mergeCell ref="AJI11:AJJ11"/>
    <mergeCell ref="AJM11:AJN11"/>
    <mergeCell ref="AJQ11:AJR11"/>
    <mergeCell ref="AJU11:AJV11"/>
    <mergeCell ref="AJY11:AJZ11"/>
    <mergeCell ref="AIO11:AIP11"/>
    <mergeCell ref="AIS11:AIT11"/>
    <mergeCell ref="AIW11:AIX11"/>
    <mergeCell ref="AJA11:AJB11"/>
    <mergeCell ref="AJE11:AJF11"/>
    <mergeCell ref="AHU11:AHV11"/>
    <mergeCell ref="AHY11:AHZ11"/>
    <mergeCell ref="AIC11:AID11"/>
    <mergeCell ref="AIG11:AIH11"/>
    <mergeCell ref="AIK11:AIL11"/>
    <mergeCell ref="AHA11:AHB11"/>
    <mergeCell ref="AHE11:AHF11"/>
    <mergeCell ref="AHI11:AHJ11"/>
    <mergeCell ref="AHM11:AHN11"/>
    <mergeCell ref="AHQ11:AHR11"/>
    <mergeCell ref="AGG11:AGH11"/>
    <mergeCell ref="AGK11:AGL11"/>
    <mergeCell ref="AGO11:AGP11"/>
    <mergeCell ref="AGS11:AGT11"/>
    <mergeCell ref="AGW11:AGX11"/>
    <mergeCell ref="AFM11:AFN11"/>
    <mergeCell ref="AFQ11:AFR11"/>
    <mergeCell ref="AFU11:AFV11"/>
    <mergeCell ref="AFY11:AFZ11"/>
    <mergeCell ref="AGC11:AGD11"/>
    <mergeCell ref="AES11:AET11"/>
    <mergeCell ref="AEW11:AEX11"/>
    <mergeCell ref="AFA11:AFB11"/>
    <mergeCell ref="AFE11:AFF11"/>
    <mergeCell ref="AFI11:AFJ11"/>
    <mergeCell ref="ADY11:ADZ11"/>
    <mergeCell ref="AEC11:AED11"/>
    <mergeCell ref="AEG11:AEH11"/>
    <mergeCell ref="AEK11:AEL11"/>
    <mergeCell ref="AEO11:AEP11"/>
    <mergeCell ref="ADE11:ADF11"/>
    <mergeCell ref="ADI11:ADJ11"/>
    <mergeCell ref="ADM11:ADN11"/>
    <mergeCell ref="ADQ11:ADR11"/>
    <mergeCell ref="ADU11:ADV11"/>
    <mergeCell ref="ACK11:ACL11"/>
    <mergeCell ref="ACO11:ACP11"/>
    <mergeCell ref="ACS11:ACT11"/>
    <mergeCell ref="ACW11:ACX11"/>
    <mergeCell ref="ADA11:ADB11"/>
    <mergeCell ref="ABQ11:ABR11"/>
    <mergeCell ref="ABU11:ABV11"/>
    <mergeCell ref="ABY11:ABZ11"/>
    <mergeCell ref="ACC11:ACD11"/>
    <mergeCell ref="ACG11:ACH11"/>
    <mergeCell ref="AAW11:AAX11"/>
    <mergeCell ref="ABA11:ABB11"/>
    <mergeCell ref="ABE11:ABF11"/>
    <mergeCell ref="ABI11:ABJ11"/>
    <mergeCell ref="ABM11:ABN11"/>
    <mergeCell ref="AAC11:AAD11"/>
    <mergeCell ref="AAG11:AAH11"/>
    <mergeCell ref="AAK11:AAL11"/>
    <mergeCell ref="AAO11:AAP11"/>
    <mergeCell ref="AAS11:AAT11"/>
    <mergeCell ref="ZI11:ZJ11"/>
    <mergeCell ref="ZM11:ZN11"/>
    <mergeCell ref="ZQ11:ZR11"/>
    <mergeCell ref="ZU11:ZV11"/>
    <mergeCell ref="ZY11:ZZ11"/>
    <mergeCell ref="YO11:YP11"/>
    <mergeCell ref="YS11:YT11"/>
    <mergeCell ref="YW11:YX11"/>
    <mergeCell ref="ZA11:ZB11"/>
    <mergeCell ref="ZE11:ZF11"/>
    <mergeCell ref="XU11:XV11"/>
    <mergeCell ref="XY11:XZ11"/>
    <mergeCell ref="YC11:YD11"/>
    <mergeCell ref="YG11:YH11"/>
    <mergeCell ref="YK11:YL11"/>
    <mergeCell ref="XA11:XB11"/>
    <mergeCell ref="XE11:XF11"/>
    <mergeCell ref="XI11:XJ11"/>
    <mergeCell ref="XM11:XN11"/>
    <mergeCell ref="XQ11:XR11"/>
    <mergeCell ref="WG11:WH11"/>
    <mergeCell ref="WK11:WL11"/>
    <mergeCell ref="WO11:WP11"/>
    <mergeCell ref="WS11:WT11"/>
    <mergeCell ref="WW11:WX11"/>
    <mergeCell ref="VM11:VN11"/>
    <mergeCell ref="VQ11:VR11"/>
    <mergeCell ref="VU11:VV11"/>
    <mergeCell ref="VY11:VZ11"/>
    <mergeCell ref="WC11:WD11"/>
    <mergeCell ref="KS11:KT11"/>
    <mergeCell ref="KW11:KX11"/>
    <mergeCell ref="LA11:LB11"/>
    <mergeCell ref="LE11:LF11"/>
    <mergeCell ref="LI11:LJ11"/>
    <mergeCell ref="US11:UT11"/>
    <mergeCell ref="UW11:UX11"/>
    <mergeCell ref="VA11:VB11"/>
    <mergeCell ref="VE11:VF11"/>
    <mergeCell ref="VI11:VJ11"/>
    <mergeCell ref="TY11:TZ11"/>
    <mergeCell ref="UC11:UD11"/>
    <mergeCell ref="UG11:UH11"/>
    <mergeCell ref="UK11:UL11"/>
    <mergeCell ref="UO11:UP11"/>
    <mergeCell ref="TE11:TF11"/>
    <mergeCell ref="TI11:TJ11"/>
    <mergeCell ref="TM11:TN11"/>
    <mergeCell ref="TQ11:TR11"/>
    <mergeCell ref="TU11:TV11"/>
    <mergeCell ref="SK11:SL11"/>
    <mergeCell ref="SO11:SP11"/>
    <mergeCell ref="SS11:ST11"/>
    <mergeCell ref="SW11:SX11"/>
    <mergeCell ref="TA11:TB11"/>
    <mergeCell ref="RQ11:RR11"/>
    <mergeCell ref="RU11:RV11"/>
    <mergeCell ref="RY11:RZ11"/>
    <mergeCell ref="SC11:SD11"/>
    <mergeCell ref="SG11:SH11"/>
    <mergeCell ref="QW11:QX11"/>
    <mergeCell ref="RA11:RB11"/>
    <mergeCell ref="RE11:RF11"/>
    <mergeCell ref="RI11:RJ11"/>
    <mergeCell ref="RM11:RN11"/>
    <mergeCell ref="QC11:QD11"/>
    <mergeCell ref="QG11:QH11"/>
    <mergeCell ref="QK11:QL11"/>
    <mergeCell ref="QO11:QP11"/>
    <mergeCell ref="QS11:QT11"/>
    <mergeCell ref="DA11:DB11"/>
    <mergeCell ref="DE11:DF11"/>
    <mergeCell ref="DI11:DJ11"/>
    <mergeCell ref="DM11:DN11"/>
    <mergeCell ref="DQ11:DR11"/>
    <mergeCell ref="CG11:CH11"/>
    <mergeCell ref="CK11:CL11"/>
    <mergeCell ref="CO11:CP11"/>
    <mergeCell ref="CS11:CT11"/>
    <mergeCell ref="CW11:CX11"/>
    <mergeCell ref="BM11:BN11"/>
    <mergeCell ref="BQ11:BR11"/>
    <mergeCell ref="BU11:BV11"/>
    <mergeCell ref="BY11:BZ11"/>
    <mergeCell ref="CC11:CD11"/>
    <mergeCell ref="AS11:AT11"/>
    <mergeCell ref="AW11:AX11"/>
    <mergeCell ref="BA11:BB11"/>
    <mergeCell ref="BE11:BF11"/>
    <mergeCell ref="BI11:BJ11"/>
    <mergeCell ref="Y11:Z11"/>
    <mergeCell ref="AC11:AD11"/>
    <mergeCell ref="AG11:AH11"/>
    <mergeCell ref="AK11:AL11"/>
    <mergeCell ref="AO11:AP11"/>
    <mergeCell ref="JY11:JZ11"/>
    <mergeCell ref="KC11:KD11"/>
    <mergeCell ref="KG11:KH11"/>
    <mergeCell ref="KK11:KL11"/>
    <mergeCell ref="KO11:KP11"/>
    <mergeCell ref="JE11:JF11"/>
    <mergeCell ref="JI11:JJ11"/>
    <mergeCell ref="JM11:JN11"/>
    <mergeCell ref="JQ11:JR11"/>
    <mergeCell ref="JU11:JV11"/>
    <mergeCell ref="IK11:IL11"/>
    <mergeCell ref="IO11:IP11"/>
    <mergeCell ref="IS11:IT11"/>
    <mergeCell ref="IW11:IX11"/>
    <mergeCell ref="JA11:JB11"/>
    <mergeCell ref="HQ11:HR11"/>
    <mergeCell ref="HU11:HV11"/>
    <mergeCell ref="HY11:HZ11"/>
    <mergeCell ref="IC11:ID11"/>
    <mergeCell ref="IG11:IH11"/>
    <mergeCell ref="GW11:GX11"/>
    <mergeCell ref="HA11:HB11"/>
    <mergeCell ref="HE11:HF11"/>
    <mergeCell ref="HI11:HJ11"/>
    <mergeCell ref="HM11:HN11"/>
    <mergeCell ref="GC11:GD11"/>
    <mergeCell ref="GG11:GH11"/>
    <mergeCell ref="GK11:GL11"/>
    <mergeCell ref="GO11:GP11"/>
    <mergeCell ref="GS11:GT11"/>
    <mergeCell ref="FI11:FJ11"/>
    <mergeCell ref="FM11:FN11"/>
    <mergeCell ref="FQ11:FR11"/>
    <mergeCell ref="FU11:FV11"/>
    <mergeCell ref="FY11:FZ11"/>
    <mergeCell ref="WZA10:WZB10"/>
    <mergeCell ref="WZE10:WZF10"/>
    <mergeCell ref="WZI10:WZJ10"/>
    <mergeCell ref="WZM10:WZN10"/>
    <mergeCell ref="WZQ10:WZR10"/>
    <mergeCell ref="WYG10:WYH10"/>
    <mergeCell ref="WYK10:WYL10"/>
    <mergeCell ref="WYO10:WYP10"/>
    <mergeCell ref="WYS10:WYT10"/>
    <mergeCell ref="WYW10:WYX10"/>
    <mergeCell ref="WXM10:WXN10"/>
    <mergeCell ref="WXQ10:WXR10"/>
    <mergeCell ref="WXU10:WXV10"/>
    <mergeCell ref="WXY10:WXZ10"/>
    <mergeCell ref="WYC10:WYD10"/>
    <mergeCell ref="WWS10:WWT10"/>
    <mergeCell ref="WWW10:WWX10"/>
    <mergeCell ref="WXA10:WXB10"/>
    <mergeCell ref="WXE10:WXF10"/>
    <mergeCell ref="WXI10:WXJ10"/>
    <mergeCell ref="WVY10:WVZ10"/>
    <mergeCell ref="WWC10:WWD10"/>
    <mergeCell ref="WWG10:WWH10"/>
    <mergeCell ref="WWK10:WWL10"/>
    <mergeCell ref="EO11:EP11"/>
    <mergeCell ref="ES11:ET11"/>
    <mergeCell ref="EW11:EX11"/>
    <mergeCell ref="FA11:FB11"/>
    <mergeCell ref="FE11:FF11"/>
    <mergeCell ref="DU11:DV11"/>
    <mergeCell ref="DY11:DZ11"/>
    <mergeCell ref="EC11:ED11"/>
    <mergeCell ref="EG11:EH11"/>
    <mergeCell ref="EK11:EL11"/>
    <mergeCell ref="PI11:PJ11"/>
    <mergeCell ref="PM11:PN11"/>
    <mergeCell ref="PQ11:PR11"/>
    <mergeCell ref="PU11:PV11"/>
    <mergeCell ref="PY11:PZ11"/>
    <mergeCell ref="OO11:OP11"/>
    <mergeCell ref="OS11:OT11"/>
    <mergeCell ref="OW11:OX11"/>
    <mergeCell ref="PA11:PB11"/>
    <mergeCell ref="PE11:PF11"/>
    <mergeCell ref="NU11:NV11"/>
    <mergeCell ref="NY11:NZ11"/>
    <mergeCell ref="OC11:OD11"/>
    <mergeCell ref="OG11:OH11"/>
    <mergeCell ref="OK11:OL11"/>
    <mergeCell ref="NA11:NB11"/>
    <mergeCell ref="NE11:NF11"/>
    <mergeCell ref="NI11:NJ11"/>
    <mergeCell ref="NM11:NN11"/>
    <mergeCell ref="NQ11:NR11"/>
    <mergeCell ref="MG11:MH11"/>
    <mergeCell ref="MK11:ML11"/>
    <mergeCell ref="MO11:MP11"/>
    <mergeCell ref="MS11:MT11"/>
    <mergeCell ref="MW11:MX11"/>
    <mergeCell ref="LM11:LN11"/>
    <mergeCell ref="LQ11:LR11"/>
    <mergeCell ref="LU11:LV11"/>
    <mergeCell ref="LY11:LZ11"/>
    <mergeCell ref="MC11:MD11"/>
    <mergeCell ref="XEK10:XEL10"/>
    <mergeCell ref="XEO10:XEP10"/>
    <mergeCell ref="XES10:XET10"/>
    <mergeCell ref="XEW10:XEX10"/>
    <mergeCell ref="XFA10:XFB10"/>
    <mergeCell ref="XDQ10:XDR10"/>
    <mergeCell ref="XDU10:XDV10"/>
    <mergeCell ref="XDY10:XDZ10"/>
    <mergeCell ref="XEC10:XED10"/>
    <mergeCell ref="XEG10:XEH10"/>
    <mergeCell ref="XCW10:XCX10"/>
    <mergeCell ref="XDA10:XDB10"/>
    <mergeCell ref="XDE10:XDF10"/>
    <mergeCell ref="XDI10:XDJ10"/>
    <mergeCell ref="XDM10:XDN10"/>
    <mergeCell ref="XCC10:XCD10"/>
    <mergeCell ref="XCG10:XCH10"/>
    <mergeCell ref="XCK10:XCL10"/>
    <mergeCell ref="XCO10:XCP10"/>
    <mergeCell ref="XCS10:XCT10"/>
    <mergeCell ref="XBI10:XBJ10"/>
    <mergeCell ref="XBM10:XBN10"/>
    <mergeCell ref="XBQ10:XBR10"/>
    <mergeCell ref="XBU10:XBV10"/>
    <mergeCell ref="XBY10:XBZ10"/>
    <mergeCell ref="XAO10:XAP10"/>
    <mergeCell ref="XAS10:XAT10"/>
    <mergeCell ref="XAW10:XAX10"/>
    <mergeCell ref="XBA10:XBB10"/>
    <mergeCell ref="XBE10:XBF10"/>
    <mergeCell ref="WZU10:WZV10"/>
    <mergeCell ref="WZY10:WZZ10"/>
    <mergeCell ref="XAC10:XAD10"/>
    <mergeCell ref="XAG10:XAH10"/>
    <mergeCell ref="XAK10:XAL10"/>
    <mergeCell ref="WWO10:WWP10"/>
    <mergeCell ref="WVE10:WVF10"/>
    <mergeCell ref="WVI10:WVJ10"/>
    <mergeCell ref="WVM10:WVN10"/>
    <mergeCell ref="WVQ10:WVR10"/>
    <mergeCell ref="WVU10:WVV10"/>
    <mergeCell ref="WUK10:WUL10"/>
    <mergeCell ref="WUO10:WUP10"/>
    <mergeCell ref="WUS10:WUT10"/>
    <mergeCell ref="WUW10:WUX10"/>
    <mergeCell ref="WVA10:WVB10"/>
    <mergeCell ref="WTQ10:WTR10"/>
    <mergeCell ref="WTU10:WTV10"/>
    <mergeCell ref="WTY10:WTZ10"/>
    <mergeCell ref="WUC10:WUD10"/>
    <mergeCell ref="WUG10:WUH10"/>
    <mergeCell ref="WSW10:WSX10"/>
    <mergeCell ref="WTA10:WTB10"/>
    <mergeCell ref="WTE10:WTF10"/>
    <mergeCell ref="WTI10:WTJ10"/>
    <mergeCell ref="WTM10:WTN10"/>
    <mergeCell ref="WSC10:WSD10"/>
    <mergeCell ref="WSG10:WSH10"/>
    <mergeCell ref="WSK10:WSL10"/>
    <mergeCell ref="WSO10:WSP10"/>
    <mergeCell ref="WSS10:WST10"/>
    <mergeCell ref="WRI10:WRJ10"/>
    <mergeCell ref="WRM10:WRN10"/>
    <mergeCell ref="WRQ10:WRR10"/>
    <mergeCell ref="WRU10:WRV10"/>
    <mergeCell ref="WRY10:WRZ10"/>
    <mergeCell ref="WQO10:WQP10"/>
    <mergeCell ref="WQS10:WQT10"/>
    <mergeCell ref="WQW10:WQX10"/>
    <mergeCell ref="WRA10:WRB10"/>
    <mergeCell ref="WRE10:WRF10"/>
    <mergeCell ref="WPU10:WPV10"/>
    <mergeCell ref="WPY10:WPZ10"/>
    <mergeCell ref="WQC10:WQD10"/>
    <mergeCell ref="WQG10:WQH10"/>
    <mergeCell ref="WQK10:WQL10"/>
    <mergeCell ref="WPA10:WPB10"/>
    <mergeCell ref="WPE10:WPF10"/>
    <mergeCell ref="WPI10:WPJ10"/>
    <mergeCell ref="WPM10:WPN10"/>
    <mergeCell ref="WPQ10:WPR10"/>
    <mergeCell ref="WOG10:WOH10"/>
    <mergeCell ref="WOK10:WOL10"/>
    <mergeCell ref="WOO10:WOP10"/>
    <mergeCell ref="WOS10:WOT10"/>
    <mergeCell ref="WOW10:WOX10"/>
    <mergeCell ref="WNM10:WNN10"/>
    <mergeCell ref="WNQ10:WNR10"/>
    <mergeCell ref="WNU10:WNV10"/>
    <mergeCell ref="WNY10:WNZ10"/>
    <mergeCell ref="WOC10:WOD10"/>
    <mergeCell ref="WMS10:WMT10"/>
    <mergeCell ref="WMW10:WMX10"/>
    <mergeCell ref="WNA10:WNB10"/>
    <mergeCell ref="WNE10:WNF10"/>
    <mergeCell ref="WNI10:WNJ10"/>
    <mergeCell ref="WLY10:WLZ10"/>
    <mergeCell ref="WMC10:WMD10"/>
    <mergeCell ref="WMG10:WMH10"/>
    <mergeCell ref="WMK10:WML10"/>
    <mergeCell ref="WMO10:WMP10"/>
    <mergeCell ref="WLE10:WLF10"/>
    <mergeCell ref="WLI10:WLJ10"/>
    <mergeCell ref="WLM10:WLN10"/>
    <mergeCell ref="WLQ10:WLR10"/>
    <mergeCell ref="WLU10:WLV10"/>
    <mergeCell ref="WKK10:WKL10"/>
    <mergeCell ref="WKO10:WKP10"/>
    <mergeCell ref="WKS10:WKT10"/>
    <mergeCell ref="WKW10:WKX10"/>
    <mergeCell ref="WLA10:WLB10"/>
    <mergeCell ref="WJQ10:WJR10"/>
    <mergeCell ref="WJU10:WJV10"/>
    <mergeCell ref="WJY10:WJZ10"/>
    <mergeCell ref="WKC10:WKD10"/>
    <mergeCell ref="WKG10:WKH10"/>
    <mergeCell ref="WIW10:WIX10"/>
    <mergeCell ref="WJA10:WJB10"/>
    <mergeCell ref="WJE10:WJF10"/>
    <mergeCell ref="WJI10:WJJ10"/>
    <mergeCell ref="WJM10:WJN10"/>
    <mergeCell ref="WIC10:WID10"/>
    <mergeCell ref="WIG10:WIH10"/>
    <mergeCell ref="WIK10:WIL10"/>
    <mergeCell ref="WIO10:WIP10"/>
    <mergeCell ref="WIS10:WIT10"/>
    <mergeCell ref="WHI10:WHJ10"/>
    <mergeCell ref="WHM10:WHN10"/>
    <mergeCell ref="WHQ10:WHR10"/>
    <mergeCell ref="WHU10:WHV10"/>
    <mergeCell ref="WHY10:WHZ10"/>
    <mergeCell ref="WGO10:WGP10"/>
    <mergeCell ref="WGS10:WGT10"/>
    <mergeCell ref="WGW10:WGX10"/>
    <mergeCell ref="WHA10:WHB10"/>
    <mergeCell ref="WHE10:WHF10"/>
    <mergeCell ref="WFU10:WFV10"/>
    <mergeCell ref="WFY10:WFZ10"/>
    <mergeCell ref="WGC10:WGD10"/>
    <mergeCell ref="WGG10:WGH10"/>
    <mergeCell ref="WGK10:WGL10"/>
    <mergeCell ref="WFA10:WFB10"/>
    <mergeCell ref="WFE10:WFF10"/>
    <mergeCell ref="WFI10:WFJ10"/>
    <mergeCell ref="WFM10:WFN10"/>
    <mergeCell ref="WFQ10:WFR10"/>
    <mergeCell ref="WEG10:WEH10"/>
    <mergeCell ref="WEK10:WEL10"/>
    <mergeCell ref="WEO10:WEP10"/>
    <mergeCell ref="WES10:WET10"/>
    <mergeCell ref="WEW10:WEX10"/>
    <mergeCell ref="WDM10:WDN10"/>
    <mergeCell ref="WDQ10:WDR10"/>
    <mergeCell ref="WDU10:WDV10"/>
    <mergeCell ref="WDY10:WDZ10"/>
    <mergeCell ref="WEC10:WED10"/>
    <mergeCell ref="WCS10:WCT10"/>
    <mergeCell ref="WCW10:WCX10"/>
    <mergeCell ref="WDA10:WDB10"/>
    <mergeCell ref="WDE10:WDF10"/>
    <mergeCell ref="WDI10:WDJ10"/>
    <mergeCell ref="WBY10:WBZ10"/>
    <mergeCell ref="WCC10:WCD10"/>
    <mergeCell ref="WCG10:WCH10"/>
    <mergeCell ref="WCK10:WCL10"/>
    <mergeCell ref="WCO10:WCP10"/>
    <mergeCell ref="WBE10:WBF10"/>
    <mergeCell ref="WBI10:WBJ10"/>
    <mergeCell ref="WBM10:WBN10"/>
    <mergeCell ref="WBQ10:WBR10"/>
    <mergeCell ref="WBU10:WBV10"/>
    <mergeCell ref="WAK10:WAL10"/>
    <mergeCell ref="WAO10:WAP10"/>
    <mergeCell ref="WAS10:WAT10"/>
    <mergeCell ref="WAW10:WAX10"/>
    <mergeCell ref="WBA10:WBB10"/>
    <mergeCell ref="VZQ10:VZR10"/>
    <mergeCell ref="VZU10:VZV10"/>
    <mergeCell ref="VZY10:VZZ10"/>
    <mergeCell ref="WAC10:WAD10"/>
    <mergeCell ref="WAG10:WAH10"/>
    <mergeCell ref="VYW10:VYX10"/>
    <mergeCell ref="VZA10:VZB10"/>
    <mergeCell ref="VZE10:VZF10"/>
    <mergeCell ref="VZI10:VZJ10"/>
    <mergeCell ref="VZM10:VZN10"/>
    <mergeCell ref="VYC10:VYD10"/>
    <mergeCell ref="VYG10:VYH10"/>
    <mergeCell ref="VYK10:VYL10"/>
    <mergeCell ref="VYO10:VYP10"/>
    <mergeCell ref="VYS10:VYT10"/>
    <mergeCell ref="VXI10:VXJ10"/>
    <mergeCell ref="VXM10:VXN10"/>
    <mergeCell ref="VXQ10:VXR10"/>
    <mergeCell ref="VXU10:VXV10"/>
    <mergeCell ref="VXY10:VXZ10"/>
    <mergeCell ref="VWO10:VWP10"/>
    <mergeCell ref="VWS10:VWT10"/>
    <mergeCell ref="VWW10:VWX10"/>
    <mergeCell ref="VXA10:VXB10"/>
    <mergeCell ref="VXE10:VXF10"/>
    <mergeCell ref="VVU10:VVV10"/>
    <mergeCell ref="VVY10:VVZ10"/>
    <mergeCell ref="VWC10:VWD10"/>
    <mergeCell ref="VWG10:VWH10"/>
    <mergeCell ref="VWK10:VWL10"/>
    <mergeCell ref="VVA10:VVB10"/>
    <mergeCell ref="VVE10:VVF10"/>
    <mergeCell ref="VVI10:VVJ10"/>
    <mergeCell ref="VVM10:VVN10"/>
    <mergeCell ref="VVQ10:VVR10"/>
    <mergeCell ref="VUG10:VUH10"/>
    <mergeCell ref="VUK10:VUL10"/>
    <mergeCell ref="VUO10:VUP10"/>
    <mergeCell ref="VUS10:VUT10"/>
    <mergeCell ref="VUW10:VUX10"/>
    <mergeCell ref="VTM10:VTN10"/>
    <mergeCell ref="VTQ10:VTR10"/>
    <mergeCell ref="VTU10:VTV10"/>
    <mergeCell ref="VTY10:VTZ10"/>
    <mergeCell ref="VUC10:VUD10"/>
    <mergeCell ref="VSS10:VST10"/>
    <mergeCell ref="VSW10:VSX10"/>
    <mergeCell ref="VTA10:VTB10"/>
    <mergeCell ref="VTE10:VTF10"/>
    <mergeCell ref="VTI10:VTJ10"/>
    <mergeCell ref="VRY10:VRZ10"/>
    <mergeCell ref="VSC10:VSD10"/>
    <mergeCell ref="VSG10:VSH10"/>
    <mergeCell ref="VSK10:VSL10"/>
    <mergeCell ref="VSO10:VSP10"/>
    <mergeCell ref="VRE10:VRF10"/>
    <mergeCell ref="VRI10:VRJ10"/>
    <mergeCell ref="VRM10:VRN10"/>
    <mergeCell ref="VRQ10:VRR10"/>
    <mergeCell ref="VRU10:VRV10"/>
    <mergeCell ref="VQK10:VQL10"/>
    <mergeCell ref="VQO10:VQP10"/>
    <mergeCell ref="VQS10:VQT10"/>
    <mergeCell ref="VQW10:VQX10"/>
    <mergeCell ref="VRA10:VRB10"/>
    <mergeCell ref="VPQ10:VPR10"/>
    <mergeCell ref="VPU10:VPV10"/>
    <mergeCell ref="VPY10:VPZ10"/>
    <mergeCell ref="VQC10:VQD10"/>
    <mergeCell ref="VQG10:VQH10"/>
    <mergeCell ref="VOW10:VOX10"/>
    <mergeCell ref="VPA10:VPB10"/>
    <mergeCell ref="VPE10:VPF10"/>
    <mergeCell ref="VPI10:VPJ10"/>
    <mergeCell ref="VPM10:VPN10"/>
    <mergeCell ref="VOC10:VOD10"/>
    <mergeCell ref="VOG10:VOH10"/>
    <mergeCell ref="VOK10:VOL10"/>
    <mergeCell ref="VOO10:VOP10"/>
    <mergeCell ref="VOS10:VOT10"/>
    <mergeCell ref="VNI10:VNJ10"/>
    <mergeCell ref="VNM10:VNN10"/>
    <mergeCell ref="VNQ10:VNR10"/>
    <mergeCell ref="VNU10:VNV10"/>
    <mergeCell ref="VNY10:VNZ10"/>
    <mergeCell ref="VMO10:VMP10"/>
    <mergeCell ref="VMS10:VMT10"/>
    <mergeCell ref="VMW10:VMX10"/>
    <mergeCell ref="VNA10:VNB10"/>
    <mergeCell ref="VNE10:VNF10"/>
    <mergeCell ref="VLU10:VLV10"/>
    <mergeCell ref="VLY10:VLZ10"/>
    <mergeCell ref="VMC10:VMD10"/>
    <mergeCell ref="VMG10:VMH10"/>
    <mergeCell ref="VMK10:VML10"/>
    <mergeCell ref="VLA10:VLB10"/>
    <mergeCell ref="VLE10:VLF10"/>
    <mergeCell ref="VLI10:VLJ10"/>
    <mergeCell ref="VLM10:VLN10"/>
    <mergeCell ref="VLQ10:VLR10"/>
    <mergeCell ref="VKG10:VKH10"/>
    <mergeCell ref="VKK10:VKL10"/>
    <mergeCell ref="VKO10:VKP10"/>
    <mergeCell ref="VKS10:VKT10"/>
    <mergeCell ref="VKW10:VKX10"/>
    <mergeCell ref="VJM10:VJN10"/>
    <mergeCell ref="VJQ10:VJR10"/>
    <mergeCell ref="VJU10:VJV10"/>
    <mergeCell ref="VJY10:VJZ10"/>
    <mergeCell ref="VKC10:VKD10"/>
    <mergeCell ref="VIS10:VIT10"/>
    <mergeCell ref="VIW10:VIX10"/>
    <mergeCell ref="VJA10:VJB10"/>
    <mergeCell ref="VJE10:VJF10"/>
    <mergeCell ref="VJI10:VJJ10"/>
    <mergeCell ref="VHY10:VHZ10"/>
    <mergeCell ref="VIC10:VID10"/>
    <mergeCell ref="VIG10:VIH10"/>
    <mergeCell ref="VIK10:VIL10"/>
    <mergeCell ref="VIO10:VIP10"/>
    <mergeCell ref="VHE10:VHF10"/>
    <mergeCell ref="VHI10:VHJ10"/>
    <mergeCell ref="VHM10:VHN10"/>
    <mergeCell ref="VHQ10:VHR10"/>
    <mergeCell ref="VHU10:VHV10"/>
    <mergeCell ref="VGK10:VGL10"/>
    <mergeCell ref="VGO10:VGP10"/>
    <mergeCell ref="VGS10:VGT10"/>
    <mergeCell ref="VGW10:VGX10"/>
    <mergeCell ref="VHA10:VHB10"/>
    <mergeCell ref="VFQ10:VFR10"/>
    <mergeCell ref="VFU10:VFV10"/>
    <mergeCell ref="VFY10:VFZ10"/>
    <mergeCell ref="VGC10:VGD10"/>
    <mergeCell ref="VGG10:VGH10"/>
    <mergeCell ref="VEW10:VEX10"/>
    <mergeCell ref="VFA10:VFB10"/>
    <mergeCell ref="VFE10:VFF10"/>
    <mergeCell ref="VFI10:VFJ10"/>
    <mergeCell ref="VFM10:VFN10"/>
    <mergeCell ref="VEC10:VED10"/>
    <mergeCell ref="VEG10:VEH10"/>
    <mergeCell ref="VEK10:VEL10"/>
    <mergeCell ref="VEO10:VEP10"/>
    <mergeCell ref="VES10:VET10"/>
    <mergeCell ref="VDI10:VDJ10"/>
    <mergeCell ref="VDM10:VDN10"/>
    <mergeCell ref="VDQ10:VDR10"/>
    <mergeCell ref="VDU10:VDV10"/>
    <mergeCell ref="VDY10:VDZ10"/>
    <mergeCell ref="VCO10:VCP10"/>
    <mergeCell ref="VCS10:VCT10"/>
    <mergeCell ref="VCW10:VCX10"/>
    <mergeCell ref="VDA10:VDB10"/>
    <mergeCell ref="VDE10:VDF10"/>
    <mergeCell ref="VBU10:VBV10"/>
    <mergeCell ref="VBY10:VBZ10"/>
    <mergeCell ref="VCC10:VCD10"/>
    <mergeCell ref="VCG10:VCH10"/>
    <mergeCell ref="VCK10:VCL10"/>
    <mergeCell ref="VBA10:VBB10"/>
    <mergeCell ref="VBE10:VBF10"/>
    <mergeCell ref="VBI10:VBJ10"/>
    <mergeCell ref="VBM10:VBN10"/>
    <mergeCell ref="VBQ10:VBR10"/>
    <mergeCell ref="VAG10:VAH10"/>
    <mergeCell ref="VAK10:VAL10"/>
    <mergeCell ref="VAO10:VAP10"/>
    <mergeCell ref="VAS10:VAT10"/>
    <mergeCell ref="VAW10:VAX10"/>
    <mergeCell ref="UZM10:UZN10"/>
    <mergeCell ref="UZQ10:UZR10"/>
    <mergeCell ref="UZU10:UZV10"/>
    <mergeCell ref="UZY10:UZZ10"/>
    <mergeCell ref="VAC10:VAD10"/>
    <mergeCell ref="UYS10:UYT10"/>
    <mergeCell ref="UYW10:UYX10"/>
    <mergeCell ref="UZA10:UZB10"/>
    <mergeCell ref="UZE10:UZF10"/>
    <mergeCell ref="UZI10:UZJ10"/>
    <mergeCell ref="UXY10:UXZ10"/>
    <mergeCell ref="UYC10:UYD10"/>
    <mergeCell ref="UYG10:UYH10"/>
    <mergeCell ref="UYK10:UYL10"/>
    <mergeCell ref="UYO10:UYP10"/>
    <mergeCell ref="UXE10:UXF10"/>
    <mergeCell ref="UXI10:UXJ10"/>
    <mergeCell ref="UXM10:UXN10"/>
    <mergeCell ref="UXQ10:UXR10"/>
    <mergeCell ref="UXU10:UXV10"/>
    <mergeCell ref="UWK10:UWL10"/>
    <mergeCell ref="UWO10:UWP10"/>
    <mergeCell ref="UWS10:UWT10"/>
    <mergeCell ref="UWW10:UWX10"/>
    <mergeCell ref="UXA10:UXB10"/>
    <mergeCell ref="UVQ10:UVR10"/>
    <mergeCell ref="UVU10:UVV10"/>
    <mergeCell ref="UVY10:UVZ10"/>
    <mergeCell ref="UWC10:UWD10"/>
    <mergeCell ref="UWG10:UWH10"/>
    <mergeCell ref="UUW10:UUX10"/>
    <mergeCell ref="UVA10:UVB10"/>
    <mergeCell ref="UVE10:UVF10"/>
    <mergeCell ref="UVI10:UVJ10"/>
    <mergeCell ref="UVM10:UVN10"/>
    <mergeCell ref="UUC10:UUD10"/>
    <mergeCell ref="UUG10:UUH10"/>
    <mergeCell ref="UUK10:UUL10"/>
    <mergeCell ref="UUO10:UUP10"/>
    <mergeCell ref="UUS10:UUT10"/>
    <mergeCell ref="UTI10:UTJ10"/>
    <mergeCell ref="UTM10:UTN10"/>
    <mergeCell ref="UTQ10:UTR10"/>
    <mergeCell ref="UTU10:UTV10"/>
    <mergeCell ref="UTY10:UTZ10"/>
    <mergeCell ref="USO10:USP10"/>
    <mergeCell ref="USS10:UST10"/>
    <mergeCell ref="USW10:USX10"/>
    <mergeCell ref="UTA10:UTB10"/>
    <mergeCell ref="UTE10:UTF10"/>
    <mergeCell ref="URU10:URV10"/>
    <mergeCell ref="URY10:URZ10"/>
    <mergeCell ref="USC10:USD10"/>
    <mergeCell ref="USG10:USH10"/>
    <mergeCell ref="USK10:USL10"/>
    <mergeCell ref="URA10:URB10"/>
    <mergeCell ref="URE10:URF10"/>
    <mergeCell ref="URI10:URJ10"/>
    <mergeCell ref="URM10:URN10"/>
    <mergeCell ref="URQ10:URR10"/>
    <mergeCell ref="UQG10:UQH10"/>
    <mergeCell ref="UQK10:UQL10"/>
    <mergeCell ref="UQO10:UQP10"/>
    <mergeCell ref="UQS10:UQT10"/>
    <mergeCell ref="UQW10:UQX10"/>
    <mergeCell ref="UPM10:UPN10"/>
    <mergeCell ref="UPQ10:UPR10"/>
    <mergeCell ref="UPU10:UPV10"/>
    <mergeCell ref="UPY10:UPZ10"/>
    <mergeCell ref="UQC10:UQD10"/>
    <mergeCell ref="UOS10:UOT10"/>
    <mergeCell ref="UOW10:UOX10"/>
    <mergeCell ref="UPA10:UPB10"/>
    <mergeCell ref="UPE10:UPF10"/>
    <mergeCell ref="UPI10:UPJ10"/>
    <mergeCell ref="UNY10:UNZ10"/>
    <mergeCell ref="UOC10:UOD10"/>
    <mergeCell ref="UOG10:UOH10"/>
    <mergeCell ref="UOK10:UOL10"/>
    <mergeCell ref="UOO10:UOP10"/>
    <mergeCell ref="UNE10:UNF10"/>
    <mergeCell ref="UNI10:UNJ10"/>
    <mergeCell ref="UNM10:UNN10"/>
    <mergeCell ref="UNQ10:UNR10"/>
    <mergeCell ref="UNU10:UNV10"/>
    <mergeCell ref="UMK10:UML10"/>
    <mergeCell ref="UMO10:UMP10"/>
    <mergeCell ref="UMS10:UMT10"/>
    <mergeCell ref="UMW10:UMX10"/>
    <mergeCell ref="UNA10:UNB10"/>
    <mergeCell ref="ULQ10:ULR10"/>
    <mergeCell ref="ULU10:ULV10"/>
    <mergeCell ref="ULY10:ULZ10"/>
    <mergeCell ref="UMC10:UMD10"/>
    <mergeCell ref="UMG10:UMH10"/>
    <mergeCell ref="UKW10:UKX10"/>
    <mergeCell ref="ULA10:ULB10"/>
    <mergeCell ref="ULE10:ULF10"/>
    <mergeCell ref="ULI10:ULJ10"/>
    <mergeCell ref="ULM10:ULN10"/>
    <mergeCell ref="UKC10:UKD10"/>
    <mergeCell ref="UKG10:UKH10"/>
    <mergeCell ref="UKK10:UKL10"/>
    <mergeCell ref="UKO10:UKP10"/>
    <mergeCell ref="UKS10:UKT10"/>
    <mergeCell ref="UJI10:UJJ10"/>
    <mergeCell ref="UJM10:UJN10"/>
    <mergeCell ref="UJQ10:UJR10"/>
    <mergeCell ref="UJU10:UJV10"/>
    <mergeCell ref="UJY10:UJZ10"/>
    <mergeCell ref="UIO10:UIP10"/>
    <mergeCell ref="UIS10:UIT10"/>
    <mergeCell ref="UIW10:UIX10"/>
    <mergeCell ref="UJA10:UJB10"/>
    <mergeCell ref="UJE10:UJF10"/>
    <mergeCell ref="UHU10:UHV10"/>
    <mergeCell ref="UHY10:UHZ10"/>
    <mergeCell ref="UIC10:UID10"/>
    <mergeCell ref="UIG10:UIH10"/>
    <mergeCell ref="UIK10:UIL10"/>
    <mergeCell ref="UHA10:UHB10"/>
    <mergeCell ref="UHE10:UHF10"/>
    <mergeCell ref="UHI10:UHJ10"/>
    <mergeCell ref="UHM10:UHN10"/>
    <mergeCell ref="UHQ10:UHR10"/>
    <mergeCell ref="UGG10:UGH10"/>
    <mergeCell ref="UGK10:UGL10"/>
    <mergeCell ref="UGO10:UGP10"/>
    <mergeCell ref="UGS10:UGT10"/>
    <mergeCell ref="UGW10:UGX10"/>
    <mergeCell ref="UFM10:UFN10"/>
    <mergeCell ref="UFQ10:UFR10"/>
    <mergeCell ref="UFU10:UFV10"/>
    <mergeCell ref="UFY10:UFZ10"/>
    <mergeCell ref="UGC10:UGD10"/>
    <mergeCell ref="UES10:UET10"/>
    <mergeCell ref="UEW10:UEX10"/>
    <mergeCell ref="UFA10:UFB10"/>
    <mergeCell ref="UFE10:UFF10"/>
    <mergeCell ref="UFI10:UFJ10"/>
    <mergeCell ref="UDY10:UDZ10"/>
    <mergeCell ref="UEC10:UED10"/>
    <mergeCell ref="UEG10:UEH10"/>
    <mergeCell ref="UEK10:UEL10"/>
    <mergeCell ref="UEO10:UEP10"/>
    <mergeCell ref="UDE10:UDF10"/>
    <mergeCell ref="UDI10:UDJ10"/>
    <mergeCell ref="UDM10:UDN10"/>
    <mergeCell ref="UDQ10:UDR10"/>
    <mergeCell ref="UDU10:UDV10"/>
    <mergeCell ref="UCK10:UCL10"/>
    <mergeCell ref="UCO10:UCP10"/>
    <mergeCell ref="UCS10:UCT10"/>
    <mergeCell ref="UCW10:UCX10"/>
    <mergeCell ref="UDA10:UDB10"/>
    <mergeCell ref="UBQ10:UBR10"/>
    <mergeCell ref="UBU10:UBV10"/>
    <mergeCell ref="UBY10:UBZ10"/>
    <mergeCell ref="UCC10:UCD10"/>
    <mergeCell ref="UCG10:UCH10"/>
    <mergeCell ref="UAW10:UAX10"/>
    <mergeCell ref="UBA10:UBB10"/>
    <mergeCell ref="UBE10:UBF10"/>
    <mergeCell ref="UBI10:UBJ10"/>
    <mergeCell ref="UBM10:UBN10"/>
    <mergeCell ref="UAC10:UAD10"/>
    <mergeCell ref="UAG10:UAH10"/>
    <mergeCell ref="UAK10:UAL10"/>
    <mergeCell ref="UAO10:UAP10"/>
    <mergeCell ref="UAS10:UAT10"/>
    <mergeCell ref="TZI10:TZJ10"/>
    <mergeCell ref="TZM10:TZN10"/>
    <mergeCell ref="TZQ10:TZR10"/>
    <mergeCell ref="TZU10:TZV10"/>
    <mergeCell ref="TZY10:TZZ10"/>
    <mergeCell ref="TYO10:TYP10"/>
    <mergeCell ref="TYS10:TYT10"/>
    <mergeCell ref="TYW10:TYX10"/>
    <mergeCell ref="TZA10:TZB10"/>
    <mergeCell ref="TZE10:TZF10"/>
    <mergeCell ref="TXU10:TXV10"/>
    <mergeCell ref="TXY10:TXZ10"/>
    <mergeCell ref="TYC10:TYD10"/>
    <mergeCell ref="TYG10:TYH10"/>
    <mergeCell ref="TYK10:TYL10"/>
    <mergeCell ref="TXA10:TXB10"/>
    <mergeCell ref="TXE10:TXF10"/>
    <mergeCell ref="TXI10:TXJ10"/>
    <mergeCell ref="TXM10:TXN10"/>
    <mergeCell ref="TXQ10:TXR10"/>
    <mergeCell ref="TWG10:TWH10"/>
    <mergeCell ref="TWK10:TWL10"/>
    <mergeCell ref="TWO10:TWP10"/>
    <mergeCell ref="TWS10:TWT10"/>
    <mergeCell ref="TWW10:TWX10"/>
    <mergeCell ref="TVM10:TVN10"/>
    <mergeCell ref="TVQ10:TVR10"/>
    <mergeCell ref="TVU10:TVV10"/>
    <mergeCell ref="TVY10:TVZ10"/>
    <mergeCell ref="TWC10:TWD10"/>
    <mergeCell ref="TUS10:TUT10"/>
    <mergeCell ref="TUW10:TUX10"/>
    <mergeCell ref="TVA10:TVB10"/>
    <mergeCell ref="TVE10:TVF10"/>
    <mergeCell ref="TVI10:TVJ10"/>
    <mergeCell ref="TTY10:TTZ10"/>
    <mergeCell ref="TUC10:TUD10"/>
    <mergeCell ref="TUG10:TUH10"/>
    <mergeCell ref="TUK10:TUL10"/>
    <mergeCell ref="TUO10:TUP10"/>
    <mergeCell ref="TTE10:TTF10"/>
    <mergeCell ref="TTI10:TTJ10"/>
    <mergeCell ref="TTM10:TTN10"/>
    <mergeCell ref="TTQ10:TTR10"/>
    <mergeCell ref="TTU10:TTV10"/>
    <mergeCell ref="TSK10:TSL10"/>
    <mergeCell ref="TSO10:TSP10"/>
    <mergeCell ref="TSS10:TST10"/>
    <mergeCell ref="TSW10:TSX10"/>
    <mergeCell ref="TTA10:TTB10"/>
    <mergeCell ref="TRQ10:TRR10"/>
    <mergeCell ref="TRU10:TRV10"/>
    <mergeCell ref="TRY10:TRZ10"/>
    <mergeCell ref="TSC10:TSD10"/>
    <mergeCell ref="TSG10:TSH10"/>
    <mergeCell ref="TQW10:TQX10"/>
    <mergeCell ref="TRA10:TRB10"/>
    <mergeCell ref="TRE10:TRF10"/>
    <mergeCell ref="TRI10:TRJ10"/>
    <mergeCell ref="TRM10:TRN10"/>
    <mergeCell ref="TQC10:TQD10"/>
    <mergeCell ref="TQG10:TQH10"/>
    <mergeCell ref="TQK10:TQL10"/>
    <mergeCell ref="TQO10:TQP10"/>
    <mergeCell ref="TQS10:TQT10"/>
    <mergeCell ref="TPI10:TPJ10"/>
    <mergeCell ref="TPM10:TPN10"/>
    <mergeCell ref="TPQ10:TPR10"/>
    <mergeCell ref="TPU10:TPV10"/>
    <mergeCell ref="TPY10:TPZ10"/>
    <mergeCell ref="TOO10:TOP10"/>
    <mergeCell ref="TOS10:TOT10"/>
    <mergeCell ref="TOW10:TOX10"/>
    <mergeCell ref="TPA10:TPB10"/>
    <mergeCell ref="TPE10:TPF10"/>
    <mergeCell ref="TNU10:TNV10"/>
    <mergeCell ref="TNY10:TNZ10"/>
    <mergeCell ref="TOC10:TOD10"/>
    <mergeCell ref="TOG10:TOH10"/>
    <mergeCell ref="TOK10:TOL10"/>
    <mergeCell ref="TNA10:TNB10"/>
    <mergeCell ref="TNE10:TNF10"/>
    <mergeCell ref="TNI10:TNJ10"/>
    <mergeCell ref="TNM10:TNN10"/>
    <mergeCell ref="TNQ10:TNR10"/>
    <mergeCell ref="TMG10:TMH10"/>
    <mergeCell ref="TMK10:TML10"/>
    <mergeCell ref="TMO10:TMP10"/>
    <mergeCell ref="TMS10:TMT10"/>
    <mergeCell ref="TMW10:TMX10"/>
    <mergeCell ref="TLM10:TLN10"/>
    <mergeCell ref="TLQ10:TLR10"/>
    <mergeCell ref="TLU10:TLV10"/>
    <mergeCell ref="TLY10:TLZ10"/>
    <mergeCell ref="TMC10:TMD10"/>
    <mergeCell ref="TKS10:TKT10"/>
    <mergeCell ref="TKW10:TKX10"/>
    <mergeCell ref="TLA10:TLB10"/>
    <mergeCell ref="TLE10:TLF10"/>
    <mergeCell ref="TLI10:TLJ10"/>
    <mergeCell ref="TJY10:TJZ10"/>
    <mergeCell ref="TKC10:TKD10"/>
    <mergeCell ref="TKG10:TKH10"/>
    <mergeCell ref="TKK10:TKL10"/>
    <mergeCell ref="TKO10:TKP10"/>
    <mergeCell ref="TJE10:TJF10"/>
    <mergeCell ref="TJI10:TJJ10"/>
    <mergeCell ref="TJM10:TJN10"/>
    <mergeCell ref="TJQ10:TJR10"/>
    <mergeCell ref="TJU10:TJV10"/>
    <mergeCell ref="TIK10:TIL10"/>
    <mergeCell ref="TIO10:TIP10"/>
    <mergeCell ref="TIS10:TIT10"/>
    <mergeCell ref="TIW10:TIX10"/>
    <mergeCell ref="TJA10:TJB10"/>
    <mergeCell ref="THQ10:THR10"/>
    <mergeCell ref="THU10:THV10"/>
    <mergeCell ref="THY10:THZ10"/>
    <mergeCell ref="TIC10:TID10"/>
    <mergeCell ref="TIG10:TIH10"/>
    <mergeCell ref="TGW10:TGX10"/>
    <mergeCell ref="THA10:THB10"/>
    <mergeCell ref="THE10:THF10"/>
    <mergeCell ref="THI10:THJ10"/>
    <mergeCell ref="THM10:THN10"/>
    <mergeCell ref="TGC10:TGD10"/>
    <mergeCell ref="TGG10:TGH10"/>
    <mergeCell ref="TGK10:TGL10"/>
    <mergeCell ref="TGO10:TGP10"/>
    <mergeCell ref="TGS10:TGT10"/>
    <mergeCell ref="TFI10:TFJ10"/>
    <mergeCell ref="TFM10:TFN10"/>
    <mergeCell ref="TFQ10:TFR10"/>
    <mergeCell ref="TFU10:TFV10"/>
    <mergeCell ref="TFY10:TFZ10"/>
    <mergeCell ref="TEO10:TEP10"/>
    <mergeCell ref="TES10:TET10"/>
    <mergeCell ref="TEW10:TEX10"/>
    <mergeCell ref="TFA10:TFB10"/>
    <mergeCell ref="TFE10:TFF10"/>
    <mergeCell ref="TDU10:TDV10"/>
    <mergeCell ref="TDY10:TDZ10"/>
    <mergeCell ref="TEC10:TED10"/>
    <mergeCell ref="TEG10:TEH10"/>
    <mergeCell ref="TEK10:TEL10"/>
    <mergeCell ref="TDA10:TDB10"/>
    <mergeCell ref="TDE10:TDF10"/>
    <mergeCell ref="TDI10:TDJ10"/>
    <mergeCell ref="TDM10:TDN10"/>
    <mergeCell ref="TDQ10:TDR10"/>
    <mergeCell ref="TCG10:TCH10"/>
    <mergeCell ref="TCK10:TCL10"/>
    <mergeCell ref="TCO10:TCP10"/>
    <mergeCell ref="TCS10:TCT10"/>
    <mergeCell ref="TCW10:TCX10"/>
    <mergeCell ref="TBM10:TBN10"/>
    <mergeCell ref="TBQ10:TBR10"/>
    <mergeCell ref="TBU10:TBV10"/>
    <mergeCell ref="TBY10:TBZ10"/>
    <mergeCell ref="TCC10:TCD10"/>
    <mergeCell ref="TAS10:TAT10"/>
    <mergeCell ref="TAW10:TAX10"/>
    <mergeCell ref="TBA10:TBB10"/>
    <mergeCell ref="TBE10:TBF10"/>
    <mergeCell ref="TBI10:TBJ10"/>
    <mergeCell ref="SZY10:SZZ10"/>
    <mergeCell ref="TAC10:TAD10"/>
    <mergeCell ref="TAG10:TAH10"/>
    <mergeCell ref="TAK10:TAL10"/>
    <mergeCell ref="TAO10:TAP10"/>
    <mergeCell ref="SZE10:SZF10"/>
    <mergeCell ref="SZI10:SZJ10"/>
    <mergeCell ref="SZM10:SZN10"/>
    <mergeCell ref="SZQ10:SZR10"/>
    <mergeCell ref="SZU10:SZV10"/>
    <mergeCell ref="SYK10:SYL10"/>
    <mergeCell ref="SYO10:SYP10"/>
    <mergeCell ref="SYS10:SYT10"/>
    <mergeCell ref="SYW10:SYX10"/>
    <mergeCell ref="SZA10:SZB10"/>
    <mergeCell ref="SXQ10:SXR10"/>
    <mergeCell ref="SXU10:SXV10"/>
    <mergeCell ref="SXY10:SXZ10"/>
    <mergeCell ref="SYC10:SYD10"/>
    <mergeCell ref="SYG10:SYH10"/>
    <mergeCell ref="SWW10:SWX10"/>
    <mergeCell ref="SXA10:SXB10"/>
    <mergeCell ref="SXE10:SXF10"/>
    <mergeCell ref="SXI10:SXJ10"/>
    <mergeCell ref="SXM10:SXN10"/>
    <mergeCell ref="SWC10:SWD10"/>
    <mergeCell ref="SWG10:SWH10"/>
    <mergeCell ref="SWK10:SWL10"/>
    <mergeCell ref="SWO10:SWP10"/>
    <mergeCell ref="SWS10:SWT10"/>
    <mergeCell ref="SVI10:SVJ10"/>
    <mergeCell ref="SVM10:SVN10"/>
    <mergeCell ref="SVQ10:SVR10"/>
    <mergeCell ref="SVU10:SVV10"/>
    <mergeCell ref="SVY10:SVZ10"/>
    <mergeCell ref="SUO10:SUP10"/>
    <mergeCell ref="SUS10:SUT10"/>
    <mergeCell ref="SUW10:SUX10"/>
    <mergeCell ref="SVA10:SVB10"/>
    <mergeCell ref="SVE10:SVF10"/>
    <mergeCell ref="STU10:STV10"/>
    <mergeCell ref="STY10:STZ10"/>
    <mergeCell ref="SUC10:SUD10"/>
    <mergeCell ref="SUG10:SUH10"/>
    <mergeCell ref="SUK10:SUL10"/>
    <mergeCell ref="STA10:STB10"/>
    <mergeCell ref="STE10:STF10"/>
    <mergeCell ref="STI10:STJ10"/>
    <mergeCell ref="STM10:STN10"/>
    <mergeCell ref="STQ10:STR10"/>
    <mergeCell ref="SSG10:SSH10"/>
    <mergeCell ref="SSK10:SSL10"/>
    <mergeCell ref="SSO10:SSP10"/>
    <mergeCell ref="SSS10:SST10"/>
    <mergeCell ref="SSW10:SSX10"/>
    <mergeCell ref="SRM10:SRN10"/>
    <mergeCell ref="SRQ10:SRR10"/>
    <mergeCell ref="SRU10:SRV10"/>
    <mergeCell ref="SRY10:SRZ10"/>
    <mergeCell ref="SSC10:SSD10"/>
    <mergeCell ref="SQS10:SQT10"/>
    <mergeCell ref="SQW10:SQX10"/>
    <mergeCell ref="SRA10:SRB10"/>
    <mergeCell ref="SRE10:SRF10"/>
    <mergeCell ref="SRI10:SRJ10"/>
    <mergeCell ref="SPY10:SPZ10"/>
    <mergeCell ref="SQC10:SQD10"/>
    <mergeCell ref="SQG10:SQH10"/>
    <mergeCell ref="SQK10:SQL10"/>
    <mergeCell ref="SQO10:SQP10"/>
    <mergeCell ref="SPE10:SPF10"/>
    <mergeCell ref="SPI10:SPJ10"/>
    <mergeCell ref="SPM10:SPN10"/>
    <mergeCell ref="SPQ10:SPR10"/>
    <mergeCell ref="SPU10:SPV10"/>
    <mergeCell ref="SOK10:SOL10"/>
    <mergeCell ref="SOO10:SOP10"/>
    <mergeCell ref="SOS10:SOT10"/>
    <mergeCell ref="SOW10:SOX10"/>
    <mergeCell ref="SPA10:SPB10"/>
    <mergeCell ref="SNQ10:SNR10"/>
    <mergeCell ref="SNU10:SNV10"/>
    <mergeCell ref="SNY10:SNZ10"/>
    <mergeCell ref="SOC10:SOD10"/>
    <mergeCell ref="SOG10:SOH10"/>
    <mergeCell ref="SMW10:SMX10"/>
    <mergeCell ref="SNA10:SNB10"/>
    <mergeCell ref="SNE10:SNF10"/>
    <mergeCell ref="SNI10:SNJ10"/>
    <mergeCell ref="SNM10:SNN10"/>
    <mergeCell ref="SMC10:SMD10"/>
    <mergeCell ref="SMG10:SMH10"/>
    <mergeCell ref="SMK10:SML10"/>
    <mergeCell ref="SMO10:SMP10"/>
    <mergeCell ref="SMS10:SMT10"/>
    <mergeCell ref="SLI10:SLJ10"/>
    <mergeCell ref="SLM10:SLN10"/>
    <mergeCell ref="SLQ10:SLR10"/>
    <mergeCell ref="SLU10:SLV10"/>
    <mergeCell ref="SLY10:SLZ10"/>
    <mergeCell ref="SKO10:SKP10"/>
    <mergeCell ref="SKS10:SKT10"/>
    <mergeCell ref="SKW10:SKX10"/>
    <mergeCell ref="SLA10:SLB10"/>
    <mergeCell ref="SLE10:SLF10"/>
    <mergeCell ref="SJU10:SJV10"/>
    <mergeCell ref="SJY10:SJZ10"/>
    <mergeCell ref="SKC10:SKD10"/>
    <mergeCell ref="SKG10:SKH10"/>
    <mergeCell ref="SKK10:SKL10"/>
    <mergeCell ref="SJA10:SJB10"/>
    <mergeCell ref="SJE10:SJF10"/>
    <mergeCell ref="SJI10:SJJ10"/>
    <mergeCell ref="SJM10:SJN10"/>
    <mergeCell ref="SJQ10:SJR10"/>
    <mergeCell ref="SIG10:SIH10"/>
    <mergeCell ref="SIK10:SIL10"/>
    <mergeCell ref="SIO10:SIP10"/>
    <mergeCell ref="SIS10:SIT10"/>
    <mergeCell ref="SIW10:SIX10"/>
    <mergeCell ref="SHM10:SHN10"/>
    <mergeCell ref="SHQ10:SHR10"/>
    <mergeCell ref="SHU10:SHV10"/>
    <mergeCell ref="SHY10:SHZ10"/>
    <mergeCell ref="SIC10:SID10"/>
    <mergeCell ref="SGS10:SGT10"/>
    <mergeCell ref="SGW10:SGX10"/>
    <mergeCell ref="SHA10:SHB10"/>
    <mergeCell ref="SHE10:SHF10"/>
    <mergeCell ref="SHI10:SHJ10"/>
    <mergeCell ref="SFY10:SFZ10"/>
    <mergeCell ref="SGC10:SGD10"/>
    <mergeCell ref="SGG10:SGH10"/>
    <mergeCell ref="SGK10:SGL10"/>
    <mergeCell ref="SGO10:SGP10"/>
    <mergeCell ref="SFE10:SFF10"/>
    <mergeCell ref="SFI10:SFJ10"/>
    <mergeCell ref="SFM10:SFN10"/>
    <mergeCell ref="SFQ10:SFR10"/>
    <mergeCell ref="SFU10:SFV10"/>
    <mergeCell ref="SEK10:SEL10"/>
    <mergeCell ref="SEO10:SEP10"/>
    <mergeCell ref="SES10:SET10"/>
    <mergeCell ref="SEW10:SEX10"/>
    <mergeCell ref="SFA10:SFB10"/>
    <mergeCell ref="SDQ10:SDR10"/>
    <mergeCell ref="SDU10:SDV10"/>
    <mergeCell ref="SDY10:SDZ10"/>
    <mergeCell ref="SEC10:SED10"/>
    <mergeCell ref="SEG10:SEH10"/>
    <mergeCell ref="SCW10:SCX10"/>
    <mergeCell ref="SDA10:SDB10"/>
    <mergeCell ref="SDE10:SDF10"/>
    <mergeCell ref="SDI10:SDJ10"/>
    <mergeCell ref="SDM10:SDN10"/>
    <mergeCell ref="SCC10:SCD10"/>
    <mergeCell ref="SCG10:SCH10"/>
    <mergeCell ref="SCK10:SCL10"/>
    <mergeCell ref="SCO10:SCP10"/>
    <mergeCell ref="SCS10:SCT10"/>
    <mergeCell ref="SBI10:SBJ10"/>
    <mergeCell ref="SBM10:SBN10"/>
    <mergeCell ref="SBQ10:SBR10"/>
    <mergeCell ref="SBU10:SBV10"/>
    <mergeCell ref="SBY10:SBZ10"/>
    <mergeCell ref="SAO10:SAP10"/>
    <mergeCell ref="SAS10:SAT10"/>
    <mergeCell ref="SAW10:SAX10"/>
    <mergeCell ref="SBA10:SBB10"/>
    <mergeCell ref="SBE10:SBF10"/>
    <mergeCell ref="RZU10:RZV10"/>
    <mergeCell ref="RZY10:RZZ10"/>
    <mergeCell ref="SAC10:SAD10"/>
    <mergeCell ref="SAG10:SAH10"/>
    <mergeCell ref="SAK10:SAL10"/>
    <mergeCell ref="RZA10:RZB10"/>
    <mergeCell ref="RZE10:RZF10"/>
    <mergeCell ref="RZI10:RZJ10"/>
    <mergeCell ref="RZM10:RZN10"/>
    <mergeCell ref="RZQ10:RZR10"/>
    <mergeCell ref="RYG10:RYH10"/>
    <mergeCell ref="RYK10:RYL10"/>
    <mergeCell ref="RYO10:RYP10"/>
    <mergeCell ref="RYS10:RYT10"/>
    <mergeCell ref="RYW10:RYX10"/>
    <mergeCell ref="RXM10:RXN10"/>
    <mergeCell ref="RXQ10:RXR10"/>
    <mergeCell ref="RXU10:RXV10"/>
    <mergeCell ref="RXY10:RXZ10"/>
    <mergeCell ref="RYC10:RYD10"/>
    <mergeCell ref="RWS10:RWT10"/>
    <mergeCell ref="RWW10:RWX10"/>
    <mergeCell ref="RXA10:RXB10"/>
    <mergeCell ref="RXE10:RXF10"/>
    <mergeCell ref="RXI10:RXJ10"/>
    <mergeCell ref="RVY10:RVZ10"/>
    <mergeCell ref="RWC10:RWD10"/>
    <mergeCell ref="RWG10:RWH10"/>
    <mergeCell ref="RWK10:RWL10"/>
    <mergeCell ref="RWO10:RWP10"/>
    <mergeCell ref="RVE10:RVF10"/>
    <mergeCell ref="RVI10:RVJ10"/>
    <mergeCell ref="RVM10:RVN10"/>
    <mergeCell ref="RVQ10:RVR10"/>
    <mergeCell ref="RVU10:RVV10"/>
    <mergeCell ref="RUK10:RUL10"/>
    <mergeCell ref="RUO10:RUP10"/>
    <mergeCell ref="RUS10:RUT10"/>
    <mergeCell ref="RUW10:RUX10"/>
    <mergeCell ref="RVA10:RVB10"/>
    <mergeCell ref="RTQ10:RTR10"/>
    <mergeCell ref="RTU10:RTV10"/>
    <mergeCell ref="RTY10:RTZ10"/>
    <mergeCell ref="RUC10:RUD10"/>
    <mergeCell ref="RUG10:RUH10"/>
    <mergeCell ref="RSW10:RSX10"/>
    <mergeCell ref="RTA10:RTB10"/>
    <mergeCell ref="RTE10:RTF10"/>
    <mergeCell ref="RTI10:RTJ10"/>
    <mergeCell ref="RTM10:RTN10"/>
    <mergeCell ref="RSC10:RSD10"/>
    <mergeCell ref="RSG10:RSH10"/>
    <mergeCell ref="RSK10:RSL10"/>
    <mergeCell ref="RSO10:RSP10"/>
    <mergeCell ref="RSS10:RST10"/>
    <mergeCell ref="RRI10:RRJ10"/>
    <mergeCell ref="RRM10:RRN10"/>
    <mergeCell ref="RRQ10:RRR10"/>
    <mergeCell ref="RRU10:RRV10"/>
    <mergeCell ref="RRY10:RRZ10"/>
    <mergeCell ref="RQO10:RQP10"/>
    <mergeCell ref="RQS10:RQT10"/>
    <mergeCell ref="RQW10:RQX10"/>
    <mergeCell ref="RRA10:RRB10"/>
    <mergeCell ref="RRE10:RRF10"/>
    <mergeCell ref="RPU10:RPV10"/>
    <mergeCell ref="RPY10:RPZ10"/>
    <mergeCell ref="RQC10:RQD10"/>
    <mergeCell ref="RQG10:RQH10"/>
    <mergeCell ref="RQK10:RQL10"/>
    <mergeCell ref="RPA10:RPB10"/>
    <mergeCell ref="RPE10:RPF10"/>
    <mergeCell ref="RPI10:RPJ10"/>
    <mergeCell ref="RPM10:RPN10"/>
    <mergeCell ref="RPQ10:RPR10"/>
    <mergeCell ref="ROG10:ROH10"/>
    <mergeCell ref="ROK10:ROL10"/>
    <mergeCell ref="ROO10:ROP10"/>
    <mergeCell ref="ROS10:ROT10"/>
    <mergeCell ref="ROW10:ROX10"/>
    <mergeCell ref="RNM10:RNN10"/>
    <mergeCell ref="RNQ10:RNR10"/>
    <mergeCell ref="RNU10:RNV10"/>
    <mergeCell ref="RNY10:RNZ10"/>
    <mergeCell ref="ROC10:ROD10"/>
    <mergeCell ref="RMS10:RMT10"/>
    <mergeCell ref="RMW10:RMX10"/>
    <mergeCell ref="RNA10:RNB10"/>
    <mergeCell ref="RNE10:RNF10"/>
    <mergeCell ref="RNI10:RNJ10"/>
    <mergeCell ref="RLY10:RLZ10"/>
    <mergeCell ref="RMC10:RMD10"/>
    <mergeCell ref="RMG10:RMH10"/>
    <mergeCell ref="RMK10:RML10"/>
    <mergeCell ref="RMO10:RMP10"/>
    <mergeCell ref="RLE10:RLF10"/>
    <mergeCell ref="RLI10:RLJ10"/>
    <mergeCell ref="RLM10:RLN10"/>
    <mergeCell ref="RLQ10:RLR10"/>
    <mergeCell ref="RLU10:RLV10"/>
    <mergeCell ref="RKK10:RKL10"/>
    <mergeCell ref="RKO10:RKP10"/>
    <mergeCell ref="RKS10:RKT10"/>
    <mergeCell ref="RKW10:RKX10"/>
    <mergeCell ref="RLA10:RLB10"/>
    <mergeCell ref="RJQ10:RJR10"/>
    <mergeCell ref="RJU10:RJV10"/>
    <mergeCell ref="RJY10:RJZ10"/>
    <mergeCell ref="RKC10:RKD10"/>
    <mergeCell ref="RKG10:RKH10"/>
    <mergeCell ref="RIW10:RIX10"/>
    <mergeCell ref="RJA10:RJB10"/>
    <mergeCell ref="RJE10:RJF10"/>
    <mergeCell ref="RJI10:RJJ10"/>
    <mergeCell ref="RJM10:RJN10"/>
    <mergeCell ref="RIC10:RID10"/>
    <mergeCell ref="RIG10:RIH10"/>
    <mergeCell ref="RIK10:RIL10"/>
    <mergeCell ref="RIO10:RIP10"/>
    <mergeCell ref="RIS10:RIT10"/>
    <mergeCell ref="RHI10:RHJ10"/>
    <mergeCell ref="RHM10:RHN10"/>
    <mergeCell ref="RHQ10:RHR10"/>
    <mergeCell ref="RHU10:RHV10"/>
    <mergeCell ref="RHY10:RHZ10"/>
    <mergeCell ref="RGO10:RGP10"/>
    <mergeCell ref="RGS10:RGT10"/>
    <mergeCell ref="RGW10:RGX10"/>
    <mergeCell ref="RHA10:RHB10"/>
    <mergeCell ref="RHE10:RHF10"/>
    <mergeCell ref="RFU10:RFV10"/>
    <mergeCell ref="RFY10:RFZ10"/>
    <mergeCell ref="RGC10:RGD10"/>
    <mergeCell ref="RGG10:RGH10"/>
    <mergeCell ref="RGK10:RGL10"/>
    <mergeCell ref="RFA10:RFB10"/>
    <mergeCell ref="RFE10:RFF10"/>
    <mergeCell ref="RFI10:RFJ10"/>
    <mergeCell ref="RFM10:RFN10"/>
    <mergeCell ref="RFQ10:RFR10"/>
    <mergeCell ref="REG10:REH10"/>
    <mergeCell ref="REK10:REL10"/>
    <mergeCell ref="REO10:REP10"/>
    <mergeCell ref="RES10:RET10"/>
    <mergeCell ref="REW10:REX10"/>
    <mergeCell ref="RDM10:RDN10"/>
    <mergeCell ref="RDQ10:RDR10"/>
    <mergeCell ref="RDU10:RDV10"/>
    <mergeCell ref="RDY10:RDZ10"/>
    <mergeCell ref="REC10:RED10"/>
    <mergeCell ref="RCS10:RCT10"/>
    <mergeCell ref="RCW10:RCX10"/>
    <mergeCell ref="RDA10:RDB10"/>
    <mergeCell ref="RDE10:RDF10"/>
    <mergeCell ref="RDI10:RDJ10"/>
    <mergeCell ref="RBY10:RBZ10"/>
    <mergeCell ref="RCC10:RCD10"/>
    <mergeCell ref="RCG10:RCH10"/>
    <mergeCell ref="RCK10:RCL10"/>
    <mergeCell ref="RCO10:RCP10"/>
    <mergeCell ref="RBE10:RBF10"/>
    <mergeCell ref="RBI10:RBJ10"/>
    <mergeCell ref="RBM10:RBN10"/>
    <mergeCell ref="RBQ10:RBR10"/>
    <mergeCell ref="RBU10:RBV10"/>
    <mergeCell ref="RAK10:RAL10"/>
    <mergeCell ref="RAO10:RAP10"/>
    <mergeCell ref="RAS10:RAT10"/>
    <mergeCell ref="RAW10:RAX10"/>
    <mergeCell ref="RBA10:RBB10"/>
    <mergeCell ref="QZQ10:QZR10"/>
    <mergeCell ref="QZU10:QZV10"/>
    <mergeCell ref="QZY10:QZZ10"/>
    <mergeCell ref="RAC10:RAD10"/>
    <mergeCell ref="RAG10:RAH10"/>
    <mergeCell ref="QYW10:QYX10"/>
    <mergeCell ref="QZA10:QZB10"/>
    <mergeCell ref="QZE10:QZF10"/>
    <mergeCell ref="QZI10:QZJ10"/>
    <mergeCell ref="QZM10:QZN10"/>
    <mergeCell ref="QYC10:QYD10"/>
    <mergeCell ref="QYG10:QYH10"/>
    <mergeCell ref="QYK10:QYL10"/>
    <mergeCell ref="QYO10:QYP10"/>
    <mergeCell ref="QYS10:QYT10"/>
    <mergeCell ref="QXI10:QXJ10"/>
    <mergeCell ref="QXM10:QXN10"/>
    <mergeCell ref="QXQ10:QXR10"/>
    <mergeCell ref="QXU10:QXV10"/>
    <mergeCell ref="QXY10:QXZ10"/>
    <mergeCell ref="QWO10:QWP10"/>
    <mergeCell ref="QWS10:QWT10"/>
    <mergeCell ref="QWW10:QWX10"/>
    <mergeCell ref="QXA10:QXB10"/>
    <mergeCell ref="QXE10:QXF10"/>
    <mergeCell ref="QVU10:QVV10"/>
    <mergeCell ref="QVY10:QVZ10"/>
    <mergeCell ref="QWC10:QWD10"/>
    <mergeCell ref="QWG10:QWH10"/>
    <mergeCell ref="QWK10:QWL10"/>
    <mergeCell ref="QVA10:QVB10"/>
    <mergeCell ref="QVE10:QVF10"/>
    <mergeCell ref="QVI10:QVJ10"/>
    <mergeCell ref="QVM10:QVN10"/>
    <mergeCell ref="QVQ10:QVR10"/>
    <mergeCell ref="QUG10:QUH10"/>
    <mergeCell ref="QUK10:QUL10"/>
    <mergeCell ref="QUO10:QUP10"/>
    <mergeCell ref="QUS10:QUT10"/>
    <mergeCell ref="QUW10:QUX10"/>
    <mergeCell ref="QTM10:QTN10"/>
    <mergeCell ref="QTQ10:QTR10"/>
    <mergeCell ref="QTU10:QTV10"/>
    <mergeCell ref="QTY10:QTZ10"/>
    <mergeCell ref="QUC10:QUD10"/>
    <mergeCell ref="QSS10:QST10"/>
    <mergeCell ref="QSW10:QSX10"/>
    <mergeCell ref="QTA10:QTB10"/>
    <mergeCell ref="QTE10:QTF10"/>
    <mergeCell ref="QTI10:QTJ10"/>
    <mergeCell ref="QRY10:QRZ10"/>
    <mergeCell ref="QSC10:QSD10"/>
    <mergeCell ref="QSG10:QSH10"/>
    <mergeCell ref="QSK10:QSL10"/>
    <mergeCell ref="QSO10:QSP10"/>
    <mergeCell ref="QRE10:QRF10"/>
    <mergeCell ref="QRI10:QRJ10"/>
    <mergeCell ref="QRM10:QRN10"/>
    <mergeCell ref="QRQ10:QRR10"/>
    <mergeCell ref="QRU10:QRV10"/>
    <mergeCell ref="QQK10:QQL10"/>
    <mergeCell ref="QQO10:QQP10"/>
    <mergeCell ref="QQS10:QQT10"/>
    <mergeCell ref="QQW10:QQX10"/>
    <mergeCell ref="QRA10:QRB10"/>
    <mergeCell ref="QPQ10:QPR10"/>
    <mergeCell ref="QPU10:QPV10"/>
    <mergeCell ref="QPY10:QPZ10"/>
    <mergeCell ref="QQC10:QQD10"/>
    <mergeCell ref="QQG10:QQH10"/>
    <mergeCell ref="QOW10:QOX10"/>
    <mergeCell ref="QPA10:QPB10"/>
    <mergeCell ref="QPE10:QPF10"/>
    <mergeCell ref="QPI10:QPJ10"/>
    <mergeCell ref="QPM10:QPN10"/>
    <mergeCell ref="QOC10:QOD10"/>
    <mergeCell ref="QOG10:QOH10"/>
    <mergeCell ref="QOK10:QOL10"/>
    <mergeCell ref="QOO10:QOP10"/>
    <mergeCell ref="QOS10:QOT10"/>
    <mergeCell ref="QNI10:QNJ10"/>
    <mergeCell ref="QNM10:QNN10"/>
    <mergeCell ref="QNQ10:QNR10"/>
    <mergeCell ref="QNU10:QNV10"/>
    <mergeCell ref="QNY10:QNZ10"/>
    <mergeCell ref="QMO10:QMP10"/>
    <mergeCell ref="QMS10:QMT10"/>
    <mergeCell ref="QMW10:QMX10"/>
    <mergeCell ref="QNA10:QNB10"/>
    <mergeCell ref="QNE10:QNF10"/>
    <mergeCell ref="QLU10:QLV10"/>
    <mergeCell ref="QLY10:QLZ10"/>
    <mergeCell ref="QMC10:QMD10"/>
    <mergeCell ref="QMG10:QMH10"/>
    <mergeCell ref="QMK10:QML10"/>
    <mergeCell ref="QLA10:QLB10"/>
    <mergeCell ref="QLE10:QLF10"/>
    <mergeCell ref="QLI10:QLJ10"/>
    <mergeCell ref="QLM10:QLN10"/>
    <mergeCell ref="QLQ10:QLR10"/>
    <mergeCell ref="QKG10:QKH10"/>
    <mergeCell ref="QKK10:QKL10"/>
    <mergeCell ref="QKO10:QKP10"/>
    <mergeCell ref="QKS10:QKT10"/>
    <mergeCell ref="QKW10:QKX10"/>
    <mergeCell ref="QJM10:QJN10"/>
    <mergeCell ref="QJQ10:QJR10"/>
    <mergeCell ref="QJU10:QJV10"/>
    <mergeCell ref="QJY10:QJZ10"/>
    <mergeCell ref="QKC10:QKD10"/>
    <mergeCell ref="QIS10:QIT10"/>
    <mergeCell ref="QIW10:QIX10"/>
    <mergeCell ref="QJA10:QJB10"/>
    <mergeCell ref="QJE10:QJF10"/>
    <mergeCell ref="QJI10:QJJ10"/>
    <mergeCell ref="QHY10:QHZ10"/>
    <mergeCell ref="QIC10:QID10"/>
    <mergeCell ref="QIG10:QIH10"/>
    <mergeCell ref="QIK10:QIL10"/>
    <mergeCell ref="QIO10:QIP10"/>
    <mergeCell ref="QHE10:QHF10"/>
    <mergeCell ref="QHI10:QHJ10"/>
    <mergeCell ref="QHM10:QHN10"/>
    <mergeCell ref="QHQ10:QHR10"/>
    <mergeCell ref="QHU10:QHV10"/>
    <mergeCell ref="QGK10:QGL10"/>
    <mergeCell ref="QGO10:QGP10"/>
    <mergeCell ref="QGS10:QGT10"/>
    <mergeCell ref="QGW10:QGX10"/>
    <mergeCell ref="QHA10:QHB10"/>
    <mergeCell ref="QFQ10:QFR10"/>
    <mergeCell ref="QFU10:QFV10"/>
    <mergeCell ref="QFY10:QFZ10"/>
    <mergeCell ref="QGC10:QGD10"/>
    <mergeCell ref="QGG10:QGH10"/>
    <mergeCell ref="QEW10:QEX10"/>
    <mergeCell ref="QFA10:QFB10"/>
    <mergeCell ref="QFE10:QFF10"/>
    <mergeCell ref="QFI10:QFJ10"/>
    <mergeCell ref="QFM10:QFN10"/>
    <mergeCell ref="QEC10:QED10"/>
    <mergeCell ref="QEG10:QEH10"/>
    <mergeCell ref="QEK10:QEL10"/>
    <mergeCell ref="QEO10:QEP10"/>
    <mergeCell ref="QES10:QET10"/>
    <mergeCell ref="QDI10:QDJ10"/>
    <mergeCell ref="QDM10:QDN10"/>
    <mergeCell ref="QDQ10:QDR10"/>
    <mergeCell ref="QDU10:QDV10"/>
    <mergeCell ref="QDY10:QDZ10"/>
    <mergeCell ref="QCO10:QCP10"/>
    <mergeCell ref="QCS10:QCT10"/>
    <mergeCell ref="QCW10:QCX10"/>
    <mergeCell ref="QDA10:QDB10"/>
    <mergeCell ref="QDE10:QDF10"/>
    <mergeCell ref="QBU10:QBV10"/>
    <mergeCell ref="QBY10:QBZ10"/>
    <mergeCell ref="QCC10:QCD10"/>
    <mergeCell ref="QCG10:QCH10"/>
    <mergeCell ref="QCK10:QCL10"/>
    <mergeCell ref="QBA10:QBB10"/>
    <mergeCell ref="QBE10:QBF10"/>
    <mergeCell ref="QBI10:QBJ10"/>
    <mergeCell ref="QBM10:QBN10"/>
    <mergeCell ref="QBQ10:QBR10"/>
    <mergeCell ref="QAG10:QAH10"/>
    <mergeCell ref="QAK10:QAL10"/>
    <mergeCell ref="QAO10:QAP10"/>
    <mergeCell ref="QAS10:QAT10"/>
    <mergeCell ref="QAW10:QAX10"/>
    <mergeCell ref="PZM10:PZN10"/>
    <mergeCell ref="PZQ10:PZR10"/>
    <mergeCell ref="PZU10:PZV10"/>
    <mergeCell ref="PZY10:PZZ10"/>
    <mergeCell ref="QAC10:QAD10"/>
    <mergeCell ref="PYS10:PYT10"/>
    <mergeCell ref="PYW10:PYX10"/>
    <mergeCell ref="PZA10:PZB10"/>
    <mergeCell ref="PZE10:PZF10"/>
    <mergeCell ref="PZI10:PZJ10"/>
    <mergeCell ref="PXY10:PXZ10"/>
    <mergeCell ref="PYC10:PYD10"/>
    <mergeCell ref="PYG10:PYH10"/>
    <mergeCell ref="PYK10:PYL10"/>
    <mergeCell ref="PYO10:PYP10"/>
    <mergeCell ref="PXE10:PXF10"/>
    <mergeCell ref="PXI10:PXJ10"/>
    <mergeCell ref="PXM10:PXN10"/>
    <mergeCell ref="PXQ10:PXR10"/>
    <mergeCell ref="PXU10:PXV10"/>
    <mergeCell ref="PWK10:PWL10"/>
    <mergeCell ref="PWO10:PWP10"/>
    <mergeCell ref="PWS10:PWT10"/>
    <mergeCell ref="PWW10:PWX10"/>
    <mergeCell ref="PXA10:PXB10"/>
    <mergeCell ref="PVQ10:PVR10"/>
    <mergeCell ref="PVU10:PVV10"/>
    <mergeCell ref="PVY10:PVZ10"/>
    <mergeCell ref="PWC10:PWD10"/>
    <mergeCell ref="PWG10:PWH10"/>
    <mergeCell ref="PUW10:PUX10"/>
    <mergeCell ref="PVA10:PVB10"/>
    <mergeCell ref="PVE10:PVF10"/>
    <mergeCell ref="PVI10:PVJ10"/>
    <mergeCell ref="PVM10:PVN10"/>
    <mergeCell ref="PUC10:PUD10"/>
    <mergeCell ref="PUG10:PUH10"/>
    <mergeCell ref="PUK10:PUL10"/>
    <mergeCell ref="PUO10:PUP10"/>
    <mergeCell ref="PUS10:PUT10"/>
    <mergeCell ref="PTI10:PTJ10"/>
    <mergeCell ref="PTM10:PTN10"/>
    <mergeCell ref="PTQ10:PTR10"/>
    <mergeCell ref="PTU10:PTV10"/>
    <mergeCell ref="PTY10:PTZ10"/>
    <mergeCell ref="PSO10:PSP10"/>
    <mergeCell ref="PSS10:PST10"/>
    <mergeCell ref="PSW10:PSX10"/>
    <mergeCell ref="PTA10:PTB10"/>
    <mergeCell ref="PTE10:PTF10"/>
    <mergeCell ref="PRU10:PRV10"/>
    <mergeCell ref="PRY10:PRZ10"/>
    <mergeCell ref="PSC10:PSD10"/>
    <mergeCell ref="PSG10:PSH10"/>
    <mergeCell ref="PSK10:PSL10"/>
    <mergeCell ref="PRA10:PRB10"/>
    <mergeCell ref="PRE10:PRF10"/>
    <mergeCell ref="PRI10:PRJ10"/>
    <mergeCell ref="PRM10:PRN10"/>
    <mergeCell ref="PRQ10:PRR10"/>
    <mergeCell ref="PQG10:PQH10"/>
    <mergeCell ref="PQK10:PQL10"/>
    <mergeCell ref="PQO10:PQP10"/>
    <mergeCell ref="PQS10:PQT10"/>
    <mergeCell ref="PQW10:PQX10"/>
    <mergeCell ref="PPM10:PPN10"/>
    <mergeCell ref="PPQ10:PPR10"/>
    <mergeCell ref="PPU10:PPV10"/>
    <mergeCell ref="PPY10:PPZ10"/>
    <mergeCell ref="PQC10:PQD10"/>
    <mergeCell ref="POS10:POT10"/>
    <mergeCell ref="POW10:POX10"/>
    <mergeCell ref="PPA10:PPB10"/>
    <mergeCell ref="PPE10:PPF10"/>
    <mergeCell ref="PPI10:PPJ10"/>
    <mergeCell ref="PNY10:PNZ10"/>
    <mergeCell ref="POC10:POD10"/>
    <mergeCell ref="POG10:POH10"/>
    <mergeCell ref="POK10:POL10"/>
    <mergeCell ref="POO10:POP10"/>
    <mergeCell ref="PNE10:PNF10"/>
    <mergeCell ref="PNI10:PNJ10"/>
    <mergeCell ref="PNM10:PNN10"/>
    <mergeCell ref="PNQ10:PNR10"/>
    <mergeCell ref="PNU10:PNV10"/>
    <mergeCell ref="PMK10:PML10"/>
    <mergeCell ref="PMO10:PMP10"/>
    <mergeCell ref="PMS10:PMT10"/>
    <mergeCell ref="PMW10:PMX10"/>
    <mergeCell ref="PNA10:PNB10"/>
    <mergeCell ref="PLQ10:PLR10"/>
    <mergeCell ref="PLU10:PLV10"/>
    <mergeCell ref="PLY10:PLZ10"/>
    <mergeCell ref="PMC10:PMD10"/>
    <mergeCell ref="PMG10:PMH10"/>
    <mergeCell ref="PKW10:PKX10"/>
    <mergeCell ref="PLA10:PLB10"/>
    <mergeCell ref="PLE10:PLF10"/>
    <mergeCell ref="PLI10:PLJ10"/>
    <mergeCell ref="PLM10:PLN10"/>
    <mergeCell ref="PKC10:PKD10"/>
    <mergeCell ref="PKG10:PKH10"/>
    <mergeCell ref="PKK10:PKL10"/>
    <mergeCell ref="PKO10:PKP10"/>
    <mergeCell ref="PKS10:PKT10"/>
    <mergeCell ref="PJI10:PJJ10"/>
    <mergeCell ref="PJM10:PJN10"/>
    <mergeCell ref="PJQ10:PJR10"/>
    <mergeCell ref="PJU10:PJV10"/>
    <mergeCell ref="PJY10:PJZ10"/>
    <mergeCell ref="PIO10:PIP10"/>
    <mergeCell ref="PIS10:PIT10"/>
    <mergeCell ref="PIW10:PIX10"/>
    <mergeCell ref="PJA10:PJB10"/>
    <mergeCell ref="PJE10:PJF10"/>
    <mergeCell ref="PHU10:PHV10"/>
    <mergeCell ref="PHY10:PHZ10"/>
    <mergeCell ref="PIC10:PID10"/>
    <mergeCell ref="PIG10:PIH10"/>
    <mergeCell ref="PIK10:PIL10"/>
    <mergeCell ref="PHA10:PHB10"/>
    <mergeCell ref="PHE10:PHF10"/>
    <mergeCell ref="PHI10:PHJ10"/>
    <mergeCell ref="PHM10:PHN10"/>
    <mergeCell ref="PHQ10:PHR10"/>
    <mergeCell ref="PGG10:PGH10"/>
    <mergeCell ref="PGK10:PGL10"/>
    <mergeCell ref="PGO10:PGP10"/>
    <mergeCell ref="PGS10:PGT10"/>
    <mergeCell ref="PGW10:PGX10"/>
    <mergeCell ref="PFM10:PFN10"/>
    <mergeCell ref="PFQ10:PFR10"/>
    <mergeCell ref="PFU10:PFV10"/>
    <mergeCell ref="PFY10:PFZ10"/>
    <mergeCell ref="PGC10:PGD10"/>
    <mergeCell ref="PES10:PET10"/>
    <mergeCell ref="PEW10:PEX10"/>
    <mergeCell ref="PFA10:PFB10"/>
    <mergeCell ref="PFE10:PFF10"/>
    <mergeCell ref="PFI10:PFJ10"/>
    <mergeCell ref="PDY10:PDZ10"/>
    <mergeCell ref="PEC10:PED10"/>
    <mergeCell ref="PEG10:PEH10"/>
    <mergeCell ref="PEK10:PEL10"/>
    <mergeCell ref="PEO10:PEP10"/>
    <mergeCell ref="PDE10:PDF10"/>
    <mergeCell ref="PDI10:PDJ10"/>
    <mergeCell ref="PDM10:PDN10"/>
    <mergeCell ref="PDQ10:PDR10"/>
    <mergeCell ref="PDU10:PDV10"/>
    <mergeCell ref="PCK10:PCL10"/>
    <mergeCell ref="PCO10:PCP10"/>
    <mergeCell ref="PCS10:PCT10"/>
    <mergeCell ref="PCW10:PCX10"/>
    <mergeCell ref="PDA10:PDB10"/>
    <mergeCell ref="PBQ10:PBR10"/>
    <mergeCell ref="PBU10:PBV10"/>
    <mergeCell ref="PBY10:PBZ10"/>
    <mergeCell ref="PCC10:PCD10"/>
    <mergeCell ref="PCG10:PCH10"/>
    <mergeCell ref="PAW10:PAX10"/>
    <mergeCell ref="PBA10:PBB10"/>
    <mergeCell ref="PBE10:PBF10"/>
    <mergeCell ref="PBI10:PBJ10"/>
    <mergeCell ref="PBM10:PBN10"/>
    <mergeCell ref="PAC10:PAD10"/>
    <mergeCell ref="PAG10:PAH10"/>
    <mergeCell ref="PAK10:PAL10"/>
    <mergeCell ref="PAO10:PAP10"/>
    <mergeCell ref="PAS10:PAT10"/>
    <mergeCell ref="OZI10:OZJ10"/>
    <mergeCell ref="OZM10:OZN10"/>
    <mergeCell ref="OZQ10:OZR10"/>
    <mergeCell ref="OZU10:OZV10"/>
    <mergeCell ref="OZY10:OZZ10"/>
    <mergeCell ref="OYO10:OYP10"/>
    <mergeCell ref="OYS10:OYT10"/>
    <mergeCell ref="OYW10:OYX10"/>
    <mergeCell ref="OZA10:OZB10"/>
    <mergeCell ref="OZE10:OZF10"/>
    <mergeCell ref="OXU10:OXV10"/>
    <mergeCell ref="OXY10:OXZ10"/>
    <mergeCell ref="OYC10:OYD10"/>
    <mergeCell ref="OYG10:OYH10"/>
    <mergeCell ref="OYK10:OYL10"/>
    <mergeCell ref="OXA10:OXB10"/>
    <mergeCell ref="OXE10:OXF10"/>
    <mergeCell ref="OXI10:OXJ10"/>
    <mergeCell ref="OXM10:OXN10"/>
    <mergeCell ref="OXQ10:OXR10"/>
    <mergeCell ref="OWG10:OWH10"/>
    <mergeCell ref="OWK10:OWL10"/>
    <mergeCell ref="OWO10:OWP10"/>
    <mergeCell ref="OWS10:OWT10"/>
    <mergeCell ref="OWW10:OWX10"/>
    <mergeCell ref="OVM10:OVN10"/>
    <mergeCell ref="OVQ10:OVR10"/>
    <mergeCell ref="OVU10:OVV10"/>
    <mergeCell ref="OVY10:OVZ10"/>
    <mergeCell ref="OWC10:OWD10"/>
    <mergeCell ref="OUS10:OUT10"/>
    <mergeCell ref="OUW10:OUX10"/>
    <mergeCell ref="OVA10:OVB10"/>
    <mergeCell ref="OVE10:OVF10"/>
    <mergeCell ref="OVI10:OVJ10"/>
    <mergeCell ref="OTY10:OTZ10"/>
    <mergeCell ref="OUC10:OUD10"/>
    <mergeCell ref="OUG10:OUH10"/>
    <mergeCell ref="OUK10:OUL10"/>
    <mergeCell ref="OUO10:OUP10"/>
    <mergeCell ref="OTE10:OTF10"/>
    <mergeCell ref="OTI10:OTJ10"/>
    <mergeCell ref="OTM10:OTN10"/>
    <mergeCell ref="OTQ10:OTR10"/>
    <mergeCell ref="OTU10:OTV10"/>
    <mergeCell ref="OSK10:OSL10"/>
    <mergeCell ref="OSO10:OSP10"/>
    <mergeCell ref="OSS10:OST10"/>
    <mergeCell ref="OSW10:OSX10"/>
    <mergeCell ref="OTA10:OTB10"/>
    <mergeCell ref="ORQ10:ORR10"/>
    <mergeCell ref="ORU10:ORV10"/>
    <mergeCell ref="ORY10:ORZ10"/>
    <mergeCell ref="OSC10:OSD10"/>
    <mergeCell ref="OSG10:OSH10"/>
    <mergeCell ref="OQW10:OQX10"/>
    <mergeCell ref="ORA10:ORB10"/>
    <mergeCell ref="ORE10:ORF10"/>
    <mergeCell ref="ORI10:ORJ10"/>
    <mergeCell ref="ORM10:ORN10"/>
    <mergeCell ref="OQC10:OQD10"/>
    <mergeCell ref="OQG10:OQH10"/>
    <mergeCell ref="OQK10:OQL10"/>
    <mergeCell ref="OQO10:OQP10"/>
    <mergeCell ref="OQS10:OQT10"/>
    <mergeCell ref="OPI10:OPJ10"/>
    <mergeCell ref="OPM10:OPN10"/>
    <mergeCell ref="OPQ10:OPR10"/>
    <mergeCell ref="OPU10:OPV10"/>
    <mergeCell ref="OPY10:OPZ10"/>
    <mergeCell ref="OOO10:OOP10"/>
    <mergeCell ref="OOS10:OOT10"/>
    <mergeCell ref="OOW10:OOX10"/>
    <mergeCell ref="OPA10:OPB10"/>
    <mergeCell ref="OPE10:OPF10"/>
    <mergeCell ref="ONU10:ONV10"/>
    <mergeCell ref="ONY10:ONZ10"/>
    <mergeCell ref="OOC10:OOD10"/>
    <mergeCell ref="OOG10:OOH10"/>
    <mergeCell ref="OOK10:OOL10"/>
    <mergeCell ref="ONA10:ONB10"/>
    <mergeCell ref="ONE10:ONF10"/>
    <mergeCell ref="ONI10:ONJ10"/>
    <mergeCell ref="ONM10:ONN10"/>
    <mergeCell ref="ONQ10:ONR10"/>
    <mergeCell ref="OMG10:OMH10"/>
    <mergeCell ref="OMK10:OML10"/>
    <mergeCell ref="OMO10:OMP10"/>
    <mergeCell ref="OMS10:OMT10"/>
    <mergeCell ref="OMW10:OMX10"/>
    <mergeCell ref="OLM10:OLN10"/>
    <mergeCell ref="OLQ10:OLR10"/>
    <mergeCell ref="OLU10:OLV10"/>
    <mergeCell ref="OLY10:OLZ10"/>
    <mergeCell ref="OMC10:OMD10"/>
    <mergeCell ref="OKS10:OKT10"/>
    <mergeCell ref="OKW10:OKX10"/>
    <mergeCell ref="OLA10:OLB10"/>
    <mergeCell ref="OLE10:OLF10"/>
    <mergeCell ref="OLI10:OLJ10"/>
    <mergeCell ref="OJY10:OJZ10"/>
    <mergeCell ref="OKC10:OKD10"/>
    <mergeCell ref="OKG10:OKH10"/>
    <mergeCell ref="OKK10:OKL10"/>
    <mergeCell ref="OKO10:OKP10"/>
    <mergeCell ref="OJE10:OJF10"/>
    <mergeCell ref="OJI10:OJJ10"/>
    <mergeCell ref="OJM10:OJN10"/>
    <mergeCell ref="OJQ10:OJR10"/>
    <mergeCell ref="OJU10:OJV10"/>
    <mergeCell ref="OIK10:OIL10"/>
    <mergeCell ref="OIO10:OIP10"/>
    <mergeCell ref="OIS10:OIT10"/>
    <mergeCell ref="OIW10:OIX10"/>
    <mergeCell ref="OJA10:OJB10"/>
    <mergeCell ref="OHQ10:OHR10"/>
    <mergeCell ref="OHU10:OHV10"/>
    <mergeCell ref="OHY10:OHZ10"/>
    <mergeCell ref="OIC10:OID10"/>
    <mergeCell ref="OIG10:OIH10"/>
    <mergeCell ref="OGW10:OGX10"/>
    <mergeCell ref="OHA10:OHB10"/>
    <mergeCell ref="OHE10:OHF10"/>
    <mergeCell ref="OHI10:OHJ10"/>
    <mergeCell ref="OHM10:OHN10"/>
    <mergeCell ref="OGC10:OGD10"/>
    <mergeCell ref="OGG10:OGH10"/>
    <mergeCell ref="OGK10:OGL10"/>
    <mergeCell ref="OGO10:OGP10"/>
    <mergeCell ref="OGS10:OGT10"/>
    <mergeCell ref="OFI10:OFJ10"/>
    <mergeCell ref="OFM10:OFN10"/>
    <mergeCell ref="OFQ10:OFR10"/>
    <mergeCell ref="OFU10:OFV10"/>
    <mergeCell ref="OFY10:OFZ10"/>
    <mergeCell ref="OEO10:OEP10"/>
    <mergeCell ref="OES10:OET10"/>
    <mergeCell ref="OEW10:OEX10"/>
    <mergeCell ref="OFA10:OFB10"/>
    <mergeCell ref="OFE10:OFF10"/>
    <mergeCell ref="ODU10:ODV10"/>
    <mergeCell ref="ODY10:ODZ10"/>
    <mergeCell ref="OEC10:OED10"/>
    <mergeCell ref="OEG10:OEH10"/>
    <mergeCell ref="OEK10:OEL10"/>
    <mergeCell ref="ODA10:ODB10"/>
    <mergeCell ref="ODE10:ODF10"/>
    <mergeCell ref="ODI10:ODJ10"/>
    <mergeCell ref="ODM10:ODN10"/>
    <mergeCell ref="ODQ10:ODR10"/>
    <mergeCell ref="OCG10:OCH10"/>
    <mergeCell ref="OCK10:OCL10"/>
    <mergeCell ref="OCO10:OCP10"/>
    <mergeCell ref="OCS10:OCT10"/>
    <mergeCell ref="OCW10:OCX10"/>
    <mergeCell ref="OBM10:OBN10"/>
    <mergeCell ref="OBQ10:OBR10"/>
    <mergeCell ref="OBU10:OBV10"/>
    <mergeCell ref="OBY10:OBZ10"/>
    <mergeCell ref="OCC10:OCD10"/>
    <mergeCell ref="OAS10:OAT10"/>
    <mergeCell ref="OAW10:OAX10"/>
    <mergeCell ref="OBA10:OBB10"/>
    <mergeCell ref="OBE10:OBF10"/>
    <mergeCell ref="OBI10:OBJ10"/>
    <mergeCell ref="NZY10:NZZ10"/>
    <mergeCell ref="OAC10:OAD10"/>
    <mergeCell ref="OAG10:OAH10"/>
    <mergeCell ref="OAK10:OAL10"/>
    <mergeCell ref="OAO10:OAP10"/>
    <mergeCell ref="NZE10:NZF10"/>
    <mergeCell ref="NZI10:NZJ10"/>
    <mergeCell ref="NZM10:NZN10"/>
    <mergeCell ref="NZQ10:NZR10"/>
    <mergeCell ref="NZU10:NZV10"/>
    <mergeCell ref="NYK10:NYL10"/>
    <mergeCell ref="NYO10:NYP10"/>
    <mergeCell ref="NYS10:NYT10"/>
    <mergeCell ref="NYW10:NYX10"/>
    <mergeCell ref="NZA10:NZB10"/>
    <mergeCell ref="NXQ10:NXR10"/>
    <mergeCell ref="NXU10:NXV10"/>
    <mergeCell ref="NXY10:NXZ10"/>
    <mergeCell ref="NYC10:NYD10"/>
    <mergeCell ref="NYG10:NYH10"/>
    <mergeCell ref="NWW10:NWX10"/>
    <mergeCell ref="NXA10:NXB10"/>
    <mergeCell ref="NXE10:NXF10"/>
    <mergeCell ref="NXI10:NXJ10"/>
    <mergeCell ref="NXM10:NXN10"/>
    <mergeCell ref="NWC10:NWD10"/>
    <mergeCell ref="NWG10:NWH10"/>
    <mergeCell ref="NWK10:NWL10"/>
    <mergeCell ref="NWO10:NWP10"/>
    <mergeCell ref="NWS10:NWT10"/>
    <mergeCell ref="NVI10:NVJ10"/>
    <mergeCell ref="NVM10:NVN10"/>
    <mergeCell ref="NVQ10:NVR10"/>
    <mergeCell ref="NVU10:NVV10"/>
    <mergeCell ref="NVY10:NVZ10"/>
    <mergeCell ref="NUO10:NUP10"/>
    <mergeCell ref="NUS10:NUT10"/>
    <mergeCell ref="NUW10:NUX10"/>
    <mergeCell ref="NVA10:NVB10"/>
    <mergeCell ref="NVE10:NVF10"/>
    <mergeCell ref="NTU10:NTV10"/>
    <mergeCell ref="NTY10:NTZ10"/>
    <mergeCell ref="NUC10:NUD10"/>
    <mergeCell ref="NUG10:NUH10"/>
    <mergeCell ref="NUK10:NUL10"/>
    <mergeCell ref="NTA10:NTB10"/>
    <mergeCell ref="NTE10:NTF10"/>
    <mergeCell ref="NTI10:NTJ10"/>
    <mergeCell ref="NTM10:NTN10"/>
    <mergeCell ref="NTQ10:NTR10"/>
    <mergeCell ref="NSG10:NSH10"/>
    <mergeCell ref="NSK10:NSL10"/>
    <mergeCell ref="NSO10:NSP10"/>
    <mergeCell ref="NSS10:NST10"/>
    <mergeCell ref="NSW10:NSX10"/>
    <mergeCell ref="NRM10:NRN10"/>
    <mergeCell ref="NRQ10:NRR10"/>
    <mergeCell ref="NRU10:NRV10"/>
    <mergeCell ref="NRY10:NRZ10"/>
    <mergeCell ref="NSC10:NSD10"/>
    <mergeCell ref="NQS10:NQT10"/>
    <mergeCell ref="NQW10:NQX10"/>
    <mergeCell ref="NRA10:NRB10"/>
    <mergeCell ref="NRE10:NRF10"/>
    <mergeCell ref="NRI10:NRJ10"/>
    <mergeCell ref="NPY10:NPZ10"/>
    <mergeCell ref="NQC10:NQD10"/>
    <mergeCell ref="NQG10:NQH10"/>
    <mergeCell ref="NQK10:NQL10"/>
    <mergeCell ref="NQO10:NQP10"/>
    <mergeCell ref="NPE10:NPF10"/>
    <mergeCell ref="NPI10:NPJ10"/>
    <mergeCell ref="NPM10:NPN10"/>
    <mergeCell ref="NPQ10:NPR10"/>
    <mergeCell ref="NPU10:NPV10"/>
    <mergeCell ref="NOK10:NOL10"/>
    <mergeCell ref="NOO10:NOP10"/>
    <mergeCell ref="NOS10:NOT10"/>
    <mergeCell ref="NOW10:NOX10"/>
    <mergeCell ref="NPA10:NPB10"/>
    <mergeCell ref="NNQ10:NNR10"/>
    <mergeCell ref="NNU10:NNV10"/>
    <mergeCell ref="NNY10:NNZ10"/>
    <mergeCell ref="NOC10:NOD10"/>
    <mergeCell ref="NOG10:NOH10"/>
    <mergeCell ref="NMW10:NMX10"/>
    <mergeCell ref="NNA10:NNB10"/>
    <mergeCell ref="NNE10:NNF10"/>
    <mergeCell ref="NNI10:NNJ10"/>
    <mergeCell ref="NNM10:NNN10"/>
    <mergeCell ref="NMC10:NMD10"/>
    <mergeCell ref="NMG10:NMH10"/>
    <mergeCell ref="NMK10:NML10"/>
    <mergeCell ref="NMO10:NMP10"/>
    <mergeCell ref="NMS10:NMT10"/>
    <mergeCell ref="NLI10:NLJ10"/>
    <mergeCell ref="NLM10:NLN10"/>
    <mergeCell ref="NLQ10:NLR10"/>
    <mergeCell ref="NLU10:NLV10"/>
    <mergeCell ref="NLY10:NLZ10"/>
    <mergeCell ref="NKO10:NKP10"/>
    <mergeCell ref="NKS10:NKT10"/>
    <mergeCell ref="NKW10:NKX10"/>
    <mergeCell ref="NLA10:NLB10"/>
    <mergeCell ref="NLE10:NLF10"/>
    <mergeCell ref="NJU10:NJV10"/>
    <mergeCell ref="NJY10:NJZ10"/>
    <mergeCell ref="NKC10:NKD10"/>
    <mergeCell ref="NKG10:NKH10"/>
    <mergeCell ref="NKK10:NKL10"/>
    <mergeCell ref="NJA10:NJB10"/>
    <mergeCell ref="NJE10:NJF10"/>
    <mergeCell ref="NJI10:NJJ10"/>
    <mergeCell ref="NJM10:NJN10"/>
    <mergeCell ref="NJQ10:NJR10"/>
    <mergeCell ref="NIG10:NIH10"/>
    <mergeCell ref="NIK10:NIL10"/>
    <mergeCell ref="NIO10:NIP10"/>
    <mergeCell ref="NIS10:NIT10"/>
    <mergeCell ref="NIW10:NIX10"/>
    <mergeCell ref="NHM10:NHN10"/>
    <mergeCell ref="NHQ10:NHR10"/>
    <mergeCell ref="NHU10:NHV10"/>
    <mergeCell ref="NHY10:NHZ10"/>
    <mergeCell ref="NIC10:NID10"/>
    <mergeCell ref="NGS10:NGT10"/>
    <mergeCell ref="NGW10:NGX10"/>
    <mergeCell ref="NHA10:NHB10"/>
    <mergeCell ref="NHE10:NHF10"/>
    <mergeCell ref="NHI10:NHJ10"/>
    <mergeCell ref="NFY10:NFZ10"/>
    <mergeCell ref="NGC10:NGD10"/>
    <mergeCell ref="NGG10:NGH10"/>
    <mergeCell ref="NGK10:NGL10"/>
    <mergeCell ref="NGO10:NGP10"/>
    <mergeCell ref="NFE10:NFF10"/>
    <mergeCell ref="NFI10:NFJ10"/>
    <mergeCell ref="NFM10:NFN10"/>
    <mergeCell ref="NFQ10:NFR10"/>
    <mergeCell ref="NFU10:NFV10"/>
    <mergeCell ref="NEK10:NEL10"/>
    <mergeCell ref="NEO10:NEP10"/>
    <mergeCell ref="NES10:NET10"/>
    <mergeCell ref="NEW10:NEX10"/>
    <mergeCell ref="NFA10:NFB10"/>
    <mergeCell ref="NDQ10:NDR10"/>
    <mergeCell ref="NDU10:NDV10"/>
    <mergeCell ref="NDY10:NDZ10"/>
    <mergeCell ref="NEC10:NED10"/>
    <mergeCell ref="NEG10:NEH10"/>
    <mergeCell ref="NCW10:NCX10"/>
    <mergeCell ref="NDA10:NDB10"/>
    <mergeCell ref="NDE10:NDF10"/>
    <mergeCell ref="NDI10:NDJ10"/>
    <mergeCell ref="NDM10:NDN10"/>
    <mergeCell ref="NCC10:NCD10"/>
    <mergeCell ref="NCG10:NCH10"/>
    <mergeCell ref="NCK10:NCL10"/>
    <mergeCell ref="NCO10:NCP10"/>
    <mergeCell ref="NCS10:NCT10"/>
    <mergeCell ref="NBI10:NBJ10"/>
    <mergeCell ref="NBM10:NBN10"/>
    <mergeCell ref="NBQ10:NBR10"/>
    <mergeCell ref="NBU10:NBV10"/>
    <mergeCell ref="NBY10:NBZ10"/>
    <mergeCell ref="NAO10:NAP10"/>
    <mergeCell ref="NAS10:NAT10"/>
    <mergeCell ref="NAW10:NAX10"/>
    <mergeCell ref="NBA10:NBB10"/>
    <mergeCell ref="NBE10:NBF10"/>
    <mergeCell ref="MZU10:MZV10"/>
    <mergeCell ref="MZY10:MZZ10"/>
    <mergeCell ref="NAC10:NAD10"/>
    <mergeCell ref="NAG10:NAH10"/>
    <mergeCell ref="NAK10:NAL10"/>
    <mergeCell ref="MZA10:MZB10"/>
    <mergeCell ref="MZE10:MZF10"/>
    <mergeCell ref="MZI10:MZJ10"/>
    <mergeCell ref="MZM10:MZN10"/>
    <mergeCell ref="MZQ10:MZR10"/>
    <mergeCell ref="MYG10:MYH10"/>
    <mergeCell ref="MYK10:MYL10"/>
    <mergeCell ref="MYO10:MYP10"/>
    <mergeCell ref="MYS10:MYT10"/>
    <mergeCell ref="MYW10:MYX10"/>
    <mergeCell ref="MXM10:MXN10"/>
    <mergeCell ref="MXQ10:MXR10"/>
    <mergeCell ref="MXU10:MXV10"/>
    <mergeCell ref="MXY10:MXZ10"/>
    <mergeCell ref="MYC10:MYD10"/>
    <mergeCell ref="MWS10:MWT10"/>
    <mergeCell ref="MWW10:MWX10"/>
    <mergeCell ref="MXA10:MXB10"/>
    <mergeCell ref="MXE10:MXF10"/>
    <mergeCell ref="MXI10:MXJ10"/>
    <mergeCell ref="MVY10:MVZ10"/>
    <mergeCell ref="MWC10:MWD10"/>
    <mergeCell ref="MWG10:MWH10"/>
    <mergeCell ref="MWK10:MWL10"/>
    <mergeCell ref="MWO10:MWP10"/>
    <mergeCell ref="MVE10:MVF10"/>
    <mergeCell ref="MVI10:MVJ10"/>
    <mergeCell ref="MVM10:MVN10"/>
    <mergeCell ref="MVQ10:MVR10"/>
    <mergeCell ref="MVU10:MVV10"/>
    <mergeCell ref="MUK10:MUL10"/>
    <mergeCell ref="MUO10:MUP10"/>
    <mergeCell ref="MUS10:MUT10"/>
    <mergeCell ref="MUW10:MUX10"/>
    <mergeCell ref="MVA10:MVB10"/>
    <mergeCell ref="MTQ10:MTR10"/>
    <mergeCell ref="MTU10:MTV10"/>
    <mergeCell ref="MTY10:MTZ10"/>
    <mergeCell ref="MUC10:MUD10"/>
    <mergeCell ref="MUG10:MUH10"/>
    <mergeCell ref="MSW10:MSX10"/>
    <mergeCell ref="MTA10:MTB10"/>
    <mergeCell ref="MTE10:MTF10"/>
    <mergeCell ref="MTI10:MTJ10"/>
    <mergeCell ref="MTM10:MTN10"/>
    <mergeCell ref="MSC10:MSD10"/>
    <mergeCell ref="MSG10:MSH10"/>
    <mergeCell ref="MSK10:MSL10"/>
    <mergeCell ref="MSO10:MSP10"/>
    <mergeCell ref="MSS10:MST10"/>
    <mergeCell ref="MRI10:MRJ10"/>
    <mergeCell ref="MRM10:MRN10"/>
    <mergeCell ref="MRQ10:MRR10"/>
    <mergeCell ref="MRU10:MRV10"/>
    <mergeCell ref="MRY10:MRZ10"/>
    <mergeCell ref="MQO10:MQP10"/>
    <mergeCell ref="MQS10:MQT10"/>
    <mergeCell ref="MQW10:MQX10"/>
    <mergeCell ref="MRA10:MRB10"/>
    <mergeCell ref="MRE10:MRF10"/>
    <mergeCell ref="MPU10:MPV10"/>
    <mergeCell ref="MPY10:MPZ10"/>
    <mergeCell ref="MQC10:MQD10"/>
    <mergeCell ref="MQG10:MQH10"/>
    <mergeCell ref="MQK10:MQL10"/>
    <mergeCell ref="MPA10:MPB10"/>
    <mergeCell ref="MPE10:MPF10"/>
    <mergeCell ref="MPI10:MPJ10"/>
    <mergeCell ref="MPM10:MPN10"/>
    <mergeCell ref="MPQ10:MPR10"/>
    <mergeCell ref="MOG10:MOH10"/>
    <mergeCell ref="MOK10:MOL10"/>
    <mergeCell ref="MOO10:MOP10"/>
    <mergeCell ref="MOS10:MOT10"/>
    <mergeCell ref="MOW10:MOX10"/>
    <mergeCell ref="MNM10:MNN10"/>
    <mergeCell ref="MNQ10:MNR10"/>
    <mergeCell ref="MNU10:MNV10"/>
    <mergeCell ref="MNY10:MNZ10"/>
    <mergeCell ref="MOC10:MOD10"/>
    <mergeCell ref="MMS10:MMT10"/>
    <mergeCell ref="MMW10:MMX10"/>
    <mergeCell ref="MNA10:MNB10"/>
    <mergeCell ref="MNE10:MNF10"/>
    <mergeCell ref="MNI10:MNJ10"/>
    <mergeCell ref="MLY10:MLZ10"/>
    <mergeCell ref="MMC10:MMD10"/>
    <mergeCell ref="MMG10:MMH10"/>
    <mergeCell ref="MMK10:MML10"/>
    <mergeCell ref="MMO10:MMP10"/>
    <mergeCell ref="MLE10:MLF10"/>
    <mergeCell ref="MLI10:MLJ10"/>
    <mergeCell ref="MLM10:MLN10"/>
    <mergeCell ref="MLQ10:MLR10"/>
    <mergeCell ref="MLU10:MLV10"/>
    <mergeCell ref="MKK10:MKL10"/>
    <mergeCell ref="MKO10:MKP10"/>
    <mergeCell ref="MKS10:MKT10"/>
    <mergeCell ref="MKW10:MKX10"/>
    <mergeCell ref="MLA10:MLB10"/>
    <mergeCell ref="MJQ10:MJR10"/>
    <mergeCell ref="MJU10:MJV10"/>
    <mergeCell ref="MJY10:MJZ10"/>
    <mergeCell ref="MKC10:MKD10"/>
    <mergeCell ref="MKG10:MKH10"/>
    <mergeCell ref="MIW10:MIX10"/>
    <mergeCell ref="MJA10:MJB10"/>
    <mergeCell ref="MJE10:MJF10"/>
    <mergeCell ref="MJI10:MJJ10"/>
    <mergeCell ref="MJM10:MJN10"/>
    <mergeCell ref="MIC10:MID10"/>
    <mergeCell ref="MIG10:MIH10"/>
    <mergeCell ref="MIK10:MIL10"/>
    <mergeCell ref="MIO10:MIP10"/>
    <mergeCell ref="MIS10:MIT10"/>
    <mergeCell ref="MHI10:MHJ10"/>
    <mergeCell ref="MHM10:MHN10"/>
    <mergeCell ref="MHQ10:MHR10"/>
    <mergeCell ref="MHU10:MHV10"/>
    <mergeCell ref="MHY10:MHZ10"/>
    <mergeCell ref="MGO10:MGP10"/>
    <mergeCell ref="MGS10:MGT10"/>
    <mergeCell ref="MGW10:MGX10"/>
    <mergeCell ref="MHA10:MHB10"/>
    <mergeCell ref="MHE10:MHF10"/>
    <mergeCell ref="MFU10:MFV10"/>
    <mergeCell ref="MFY10:MFZ10"/>
    <mergeCell ref="MGC10:MGD10"/>
    <mergeCell ref="MGG10:MGH10"/>
    <mergeCell ref="MGK10:MGL10"/>
    <mergeCell ref="MFA10:MFB10"/>
    <mergeCell ref="MFE10:MFF10"/>
    <mergeCell ref="MFI10:MFJ10"/>
    <mergeCell ref="MFM10:MFN10"/>
    <mergeCell ref="MFQ10:MFR10"/>
    <mergeCell ref="MEG10:MEH10"/>
    <mergeCell ref="MEK10:MEL10"/>
    <mergeCell ref="MEO10:MEP10"/>
    <mergeCell ref="MES10:MET10"/>
    <mergeCell ref="MEW10:MEX10"/>
    <mergeCell ref="MDM10:MDN10"/>
    <mergeCell ref="MDQ10:MDR10"/>
    <mergeCell ref="MDU10:MDV10"/>
    <mergeCell ref="MDY10:MDZ10"/>
    <mergeCell ref="MEC10:MED10"/>
    <mergeCell ref="MCS10:MCT10"/>
    <mergeCell ref="MCW10:MCX10"/>
    <mergeCell ref="MDA10:MDB10"/>
    <mergeCell ref="MDE10:MDF10"/>
    <mergeCell ref="MDI10:MDJ10"/>
    <mergeCell ref="MBY10:MBZ10"/>
    <mergeCell ref="MCC10:MCD10"/>
    <mergeCell ref="MCG10:MCH10"/>
    <mergeCell ref="MCK10:MCL10"/>
    <mergeCell ref="MCO10:MCP10"/>
    <mergeCell ref="MBE10:MBF10"/>
    <mergeCell ref="MBI10:MBJ10"/>
    <mergeCell ref="MBM10:MBN10"/>
    <mergeCell ref="MBQ10:MBR10"/>
    <mergeCell ref="MBU10:MBV10"/>
    <mergeCell ref="MAK10:MAL10"/>
    <mergeCell ref="MAO10:MAP10"/>
    <mergeCell ref="MAS10:MAT10"/>
    <mergeCell ref="MAW10:MAX10"/>
    <mergeCell ref="MBA10:MBB10"/>
    <mergeCell ref="LZQ10:LZR10"/>
    <mergeCell ref="LZU10:LZV10"/>
    <mergeCell ref="LZY10:LZZ10"/>
    <mergeCell ref="MAC10:MAD10"/>
    <mergeCell ref="MAG10:MAH10"/>
    <mergeCell ref="LYW10:LYX10"/>
    <mergeCell ref="LZA10:LZB10"/>
    <mergeCell ref="LZE10:LZF10"/>
    <mergeCell ref="LZI10:LZJ10"/>
    <mergeCell ref="LZM10:LZN10"/>
    <mergeCell ref="LYC10:LYD10"/>
    <mergeCell ref="LYG10:LYH10"/>
    <mergeCell ref="LYK10:LYL10"/>
    <mergeCell ref="LYO10:LYP10"/>
    <mergeCell ref="LYS10:LYT10"/>
    <mergeCell ref="LXI10:LXJ10"/>
    <mergeCell ref="LXM10:LXN10"/>
    <mergeCell ref="LXQ10:LXR10"/>
    <mergeCell ref="LXU10:LXV10"/>
    <mergeCell ref="LXY10:LXZ10"/>
    <mergeCell ref="LWO10:LWP10"/>
    <mergeCell ref="LWS10:LWT10"/>
    <mergeCell ref="LWW10:LWX10"/>
    <mergeCell ref="LXA10:LXB10"/>
    <mergeCell ref="LXE10:LXF10"/>
    <mergeCell ref="LVU10:LVV10"/>
    <mergeCell ref="LVY10:LVZ10"/>
    <mergeCell ref="LWC10:LWD10"/>
    <mergeCell ref="LWG10:LWH10"/>
    <mergeCell ref="LWK10:LWL10"/>
    <mergeCell ref="LVA10:LVB10"/>
    <mergeCell ref="LVE10:LVF10"/>
    <mergeCell ref="LVI10:LVJ10"/>
    <mergeCell ref="LVM10:LVN10"/>
    <mergeCell ref="LVQ10:LVR10"/>
    <mergeCell ref="LUG10:LUH10"/>
    <mergeCell ref="LUK10:LUL10"/>
    <mergeCell ref="LUO10:LUP10"/>
    <mergeCell ref="LUS10:LUT10"/>
    <mergeCell ref="LUW10:LUX10"/>
    <mergeCell ref="LTM10:LTN10"/>
    <mergeCell ref="LTQ10:LTR10"/>
    <mergeCell ref="LTU10:LTV10"/>
    <mergeCell ref="LTY10:LTZ10"/>
    <mergeCell ref="LUC10:LUD10"/>
    <mergeCell ref="LSS10:LST10"/>
    <mergeCell ref="LSW10:LSX10"/>
    <mergeCell ref="LTA10:LTB10"/>
    <mergeCell ref="LTE10:LTF10"/>
    <mergeCell ref="LTI10:LTJ10"/>
    <mergeCell ref="LRY10:LRZ10"/>
    <mergeCell ref="LSC10:LSD10"/>
    <mergeCell ref="LSG10:LSH10"/>
    <mergeCell ref="LSK10:LSL10"/>
    <mergeCell ref="LSO10:LSP10"/>
    <mergeCell ref="LRE10:LRF10"/>
    <mergeCell ref="LRI10:LRJ10"/>
    <mergeCell ref="LRM10:LRN10"/>
    <mergeCell ref="LRQ10:LRR10"/>
    <mergeCell ref="LRU10:LRV10"/>
    <mergeCell ref="LQK10:LQL10"/>
    <mergeCell ref="LQO10:LQP10"/>
    <mergeCell ref="LQS10:LQT10"/>
    <mergeCell ref="LQW10:LQX10"/>
    <mergeCell ref="LRA10:LRB10"/>
    <mergeCell ref="LPQ10:LPR10"/>
    <mergeCell ref="LPU10:LPV10"/>
    <mergeCell ref="LPY10:LPZ10"/>
    <mergeCell ref="LQC10:LQD10"/>
    <mergeCell ref="LQG10:LQH10"/>
    <mergeCell ref="LOW10:LOX10"/>
    <mergeCell ref="LPA10:LPB10"/>
    <mergeCell ref="LPE10:LPF10"/>
    <mergeCell ref="LPI10:LPJ10"/>
    <mergeCell ref="LPM10:LPN10"/>
    <mergeCell ref="LOC10:LOD10"/>
    <mergeCell ref="LOG10:LOH10"/>
    <mergeCell ref="LOK10:LOL10"/>
    <mergeCell ref="LOO10:LOP10"/>
    <mergeCell ref="LOS10:LOT10"/>
    <mergeCell ref="LNI10:LNJ10"/>
    <mergeCell ref="LNM10:LNN10"/>
    <mergeCell ref="LNQ10:LNR10"/>
    <mergeCell ref="LNU10:LNV10"/>
    <mergeCell ref="LNY10:LNZ10"/>
    <mergeCell ref="LMO10:LMP10"/>
    <mergeCell ref="LMS10:LMT10"/>
    <mergeCell ref="LMW10:LMX10"/>
    <mergeCell ref="LNA10:LNB10"/>
    <mergeCell ref="LNE10:LNF10"/>
    <mergeCell ref="LLU10:LLV10"/>
    <mergeCell ref="LLY10:LLZ10"/>
    <mergeCell ref="LMC10:LMD10"/>
    <mergeCell ref="LMG10:LMH10"/>
    <mergeCell ref="LMK10:LML10"/>
    <mergeCell ref="LLA10:LLB10"/>
    <mergeCell ref="LLE10:LLF10"/>
    <mergeCell ref="LLI10:LLJ10"/>
    <mergeCell ref="LLM10:LLN10"/>
    <mergeCell ref="LLQ10:LLR10"/>
    <mergeCell ref="LKG10:LKH10"/>
    <mergeCell ref="LKK10:LKL10"/>
    <mergeCell ref="LKO10:LKP10"/>
    <mergeCell ref="LKS10:LKT10"/>
    <mergeCell ref="LKW10:LKX10"/>
    <mergeCell ref="LJM10:LJN10"/>
    <mergeCell ref="LJQ10:LJR10"/>
    <mergeCell ref="LJU10:LJV10"/>
    <mergeCell ref="LJY10:LJZ10"/>
    <mergeCell ref="LKC10:LKD10"/>
    <mergeCell ref="LIS10:LIT10"/>
    <mergeCell ref="LIW10:LIX10"/>
    <mergeCell ref="LJA10:LJB10"/>
    <mergeCell ref="LJE10:LJF10"/>
    <mergeCell ref="LJI10:LJJ10"/>
    <mergeCell ref="LHY10:LHZ10"/>
    <mergeCell ref="LIC10:LID10"/>
    <mergeCell ref="LIG10:LIH10"/>
    <mergeCell ref="LIK10:LIL10"/>
    <mergeCell ref="LIO10:LIP10"/>
    <mergeCell ref="LHE10:LHF10"/>
    <mergeCell ref="LHI10:LHJ10"/>
    <mergeCell ref="LHM10:LHN10"/>
    <mergeCell ref="LHQ10:LHR10"/>
    <mergeCell ref="LHU10:LHV10"/>
    <mergeCell ref="LGK10:LGL10"/>
    <mergeCell ref="LGO10:LGP10"/>
    <mergeCell ref="LGS10:LGT10"/>
    <mergeCell ref="LGW10:LGX10"/>
    <mergeCell ref="LHA10:LHB10"/>
    <mergeCell ref="LFQ10:LFR10"/>
    <mergeCell ref="LFU10:LFV10"/>
    <mergeCell ref="LFY10:LFZ10"/>
    <mergeCell ref="LGC10:LGD10"/>
    <mergeCell ref="LGG10:LGH10"/>
    <mergeCell ref="LEW10:LEX10"/>
    <mergeCell ref="LFA10:LFB10"/>
    <mergeCell ref="LFE10:LFF10"/>
    <mergeCell ref="LFI10:LFJ10"/>
    <mergeCell ref="LFM10:LFN10"/>
    <mergeCell ref="LEC10:LED10"/>
    <mergeCell ref="LEG10:LEH10"/>
    <mergeCell ref="LEK10:LEL10"/>
    <mergeCell ref="LEO10:LEP10"/>
    <mergeCell ref="LES10:LET10"/>
    <mergeCell ref="LDI10:LDJ10"/>
    <mergeCell ref="LDM10:LDN10"/>
    <mergeCell ref="LDQ10:LDR10"/>
    <mergeCell ref="LDU10:LDV10"/>
    <mergeCell ref="LDY10:LDZ10"/>
    <mergeCell ref="LCO10:LCP10"/>
    <mergeCell ref="LCS10:LCT10"/>
    <mergeCell ref="LCW10:LCX10"/>
    <mergeCell ref="LDA10:LDB10"/>
    <mergeCell ref="LDE10:LDF10"/>
    <mergeCell ref="LBU10:LBV10"/>
    <mergeCell ref="LBY10:LBZ10"/>
    <mergeCell ref="LCC10:LCD10"/>
    <mergeCell ref="LCG10:LCH10"/>
    <mergeCell ref="LCK10:LCL10"/>
    <mergeCell ref="LBA10:LBB10"/>
    <mergeCell ref="LBE10:LBF10"/>
    <mergeCell ref="LBI10:LBJ10"/>
    <mergeCell ref="LBM10:LBN10"/>
    <mergeCell ref="LBQ10:LBR10"/>
    <mergeCell ref="LAG10:LAH10"/>
    <mergeCell ref="LAK10:LAL10"/>
    <mergeCell ref="LAO10:LAP10"/>
    <mergeCell ref="LAS10:LAT10"/>
    <mergeCell ref="LAW10:LAX10"/>
    <mergeCell ref="KZM10:KZN10"/>
    <mergeCell ref="KZQ10:KZR10"/>
    <mergeCell ref="KZU10:KZV10"/>
    <mergeCell ref="KZY10:KZZ10"/>
    <mergeCell ref="LAC10:LAD10"/>
    <mergeCell ref="KYS10:KYT10"/>
    <mergeCell ref="KYW10:KYX10"/>
    <mergeCell ref="KZA10:KZB10"/>
    <mergeCell ref="KZE10:KZF10"/>
    <mergeCell ref="KZI10:KZJ10"/>
    <mergeCell ref="KXY10:KXZ10"/>
    <mergeCell ref="KYC10:KYD10"/>
    <mergeCell ref="KYG10:KYH10"/>
    <mergeCell ref="KYK10:KYL10"/>
    <mergeCell ref="KYO10:KYP10"/>
    <mergeCell ref="KXE10:KXF10"/>
    <mergeCell ref="KXI10:KXJ10"/>
    <mergeCell ref="KXM10:KXN10"/>
    <mergeCell ref="KXQ10:KXR10"/>
    <mergeCell ref="KXU10:KXV10"/>
    <mergeCell ref="KWK10:KWL10"/>
    <mergeCell ref="KWO10:KWP10"/>
    <mergeCell ref="KWS10:KWT10"/>
    <mergeCell ref="KWW10:KWX10"/>
    <mergeCell ref="KXA10:KXB10"/>
    <mergeCell ref="KVQ10:KVR10"/>
    <mergeCell ref="KVU10:KVV10"/>
    <mergeCell ref="KVY10:KVZ10"/>
    <mergeCell ref="KWC10:KWD10"/>
    <mergeCell ref="KWG10:KWH10"/>
    <mergeCell ref="KUW10:KUX10"/>
    <mergeCell ref="KVA10:KVB10"/>
    <mergeCell ref="KVE10:KVF10"/>
    <mergeCell ref="KVI10:KVJ10"/>
    <mergeCell ref="KVM10:KVN10"/>
    <mergeCell ref="KUC10:KUD10"/>
    <mergeCell ref="KUG10:KUH10"/>
    <mergeCell ref="KUK10:KUL10"/>
    <mergeCell ref="KUO10:KUP10"/>
    <mergeCell ref="KUS10:KUT10"/>
    <mergeCell ref="KTI10:KTJ10"/>
    <mergeCell ref="KTM10:KTN10"/>
    <mergeCell ref="KTQ10:KTR10"/>
    <mergeCell ref="KTU10:KTV10"/>
    <mergeCell ref="KTY10:KTZ10"/>
    <mergeCell ref="KSO10:KSP10"/>
    <mergeCell ref="KSS10:KST10"/>
    <mergeCell ref="KSW10:KSX10"/>
    <mergeCell ref="KTA10:KTB10"/>
    <mergeCell ref="KTE10:KTF10"/>
    <mergeCell ref="KRU10:KRV10"/>
    <mergeCell ref="KRY10:KRZ10"/>
    <mergeCell ref="KSC10:KSD10"/>
    <mergeCell ref="KSG10:KSH10"/>
    <mergeCell ref="KSK10:KSL10"/>
    <mergeCell ref="KRA10:KRB10"/>
    <mergeCell ref="KRE10:KRF10"/>
    <mergeCell ref="KRI10:KRJ10"/>
    <mergeCell ref="KRM10:KRN10"/>
    <mergeCell ref="KRQ10:KRR10"/>
    <mergeCell ref="KQG10:KQH10"/>
    <mergeCell ref="KQK10:KQL10"/>
    <mergeCell ref="KQO10:KQP10"/>
    <mergeCell ref="KQS10:KQT10"/>
    <mergeCell ref="KQW10:KQX10"/>
    <mergeCell ref="KPM10:KPN10"/>
    <mergeCell ref="KPQ10:KPR10"/>
    <mergeCell ref="KPU10:KPV10"/>
    <mergeCell ref="KPY10:KPZ10"/>
    <mergeCell ref="KQC10:KQD10"/>
    <mergeCell ref="KOS10:KOT10"/>
    <mergeCell ref="KOW10:KOX10"/>
    <mergeCell ref="KPA10:KPB10"/>
    <mergeCell ref="KPE10:KPF10"/>
    <mergeCell ref="KPI10:KPJ10"/>
    <mergeCell ref="KNY10:KNZ10"/>
    <mergeCell ref="KOC10:KOD10"/>
    <mergeCell ref="KOG10:KOH10"/>
    <mergeCell ref="KOK10:KOL10"/>
    <mergeCell ref="KOO10:KOP10"/>
    <mergeCell ref="KNE10:KNF10"/>
    <mergeCell ref="KNI10:KNJ10"/>
    <mergeCell ref="KNM10:KNN10"/>
    <mergeCell ref="KNQ10:KNR10"/>
    <mergeCell ref="KNU10:KNV10"/>
    <mergeCell ref="KMK10:KML10"/>
    <mergeCell ref="KMO10:KMP10"/>
    <mergeCell ref="KMS10:KMT10"/>
    <mergeCell ref="KMW10:KMX10"/>
    <mergeCell ref="KNA10:KNB10"/>
    <mergeCell ref="KLQ10:KLR10"/>
    <mergeCell ref="KLU10:KLV10"/>
    <mergeCell ref="KLY10:KLZ10"/>
    <mergeCell ref="KMC10:KMD10"/>
    <mergeCell ref="KMG10:KMH10"/>
    <mergeCell ref="KKW10:KKX10"/>
    <mergeCell ref="KLA10:KLB10"/>
    <mergeCell ref="KLE10:KLF10"/>
    <mergeCell ref="KLI10:KLJ10"/>
    <mergeCell ref="KLM10:KLN10"/>
    <mergeCell ref="KKC10:KKD10"/>
    <mergeCell ref="KKG10:KKH10"/>
    <mergeCell ref="KKK10:KKL10"/>
    <mergeCell ref="KKO10:KKP10"/>
    <mergeCell ref="KKS10:KKT10"/>
    <mergeCell ref="KJI10:KJJ10"/>
    <mergeCell ref="KJM10:KJN10"/>
    <mergeCell ref="KJQ10:KJR10"/>
    <mergeCell ref="KJU10:KJV10"/>
    <mergeCell ref="KJY10:KJZ10"/>
    <mergeCell ref="KIO10:KIP10"/>
    <mergeCell ref="KIS10:KIT10"/>
    <mergeCell ref="KIW10:KIX10"/>
    <mergeCell ref="KJA10:KJB10"/>
    <mergeCell ref="KJE10:KJF10"/>
    <mergeCell ref="KHU10:KHV10"/>
    <mergeCell ref="KHY10:KHZ10"/>
    <mergeCell ref="KIC10:KID10"/>
    <mergeCell ref="KIG10:KIH10"/>
    <mergeCell ref="KIK10:KIL10"/>
    <mergeCell ref="KHA10:KHB10"/>
    <mergeCell ref="KHE10:KHF10"/>
    <mergeCell ref="KHI10:KHJ10"/>
    <mergeCell ref="KHM10:KHN10"/>
    <mergeCell ref="KHQ10:KHR10"/>
    <mergeCell ref="KGG10:KGH10"/>
    <mergeCell ref="KGK10:KGL10"/>
    <mergeCell ref="KGO10:KGP10"/>
    <mergeCell ref="KGS10:KGT10"/>
    <mergeCell ref="KGW10:KGX10"/>
    <mergeCell ref="KFM10:KFN10"/>
    <mergeCell ref="KFQ10:KFR10"/>
    <mergeCell ref="KFU10:KFV10"/>
    <mergeCell ref="KFY10:KFZ10"/>
    <mergeCell ref="KGC10:KGD10"/>
    <mergeCell ref="KES10:KET10"/>
    <mergeCell ref="KEW10:KEX10"/>
    <mergeCell ref="KFA10:KFB10"/>
    <mergeCell ref="KFE10:KFF10"/>
    <mergeCell ref="KFI10:KFJ10"/>
    <mergeCell ref="KDY10:KDZ10"/>
    <mergeCell ref="KEC10:KED10"/>
    <mergeCell ref="KEG10:KEH10"/>
    <mergeCell ref="KEK10:KEL10"/>
    <mergeCell ref="KEO10:KEP10"/>
    <mergeCell ref="KDE10:KDF10"/>
    <mergeCell ref="KDI10:KDJ10"/>
    <mergeCell ref="KDM10:KDN10"/>
    <mergeCell ref="KDQ10:KDR10"/>
    <mergeCell ref="KDU10:KDV10"/>
    <mergeCell ref="KCK10:KCL10"/>
    <mergeCell ref="KCO10:KCP10"/>
    <mergeCell ref="KCS10:KCT10"/>
    <mergeCell ref="KCW10:KCX10"/>
    <mergeCell ref="KDA10:KDB10"/>
    <mergeCell ref="KBQ10:KBR10"/>
    <mergeCell ref="KBU10:KBV10"/>
    <mergeCell ref="KBY10:KBZ10"/>
    <mergeCell ref="KCC10:KCD10"/>
    <mergeCell ref="KCG10:KCH10"/>
    <mergeCell ref="KAW10:KAX10"/>
    <mergeCell ref="KBA10:KBB10"/>
    <mergeCell ref="KBE10:KBF10"/>
    <mergeCell ref="KBI10:KBJ10"/>
    <mergeCell ref="KBM10:KBN10"/>
    <mergeCell ref="KAC10:KAD10"/>
    <mergeCell ref="KAG10:KAH10"/>
    <mergeCell ref="KAK10:KAL10"/>
    <mergeCell ref="KAO10:KAP10"/>
    <mergeCell ref="KAS10:KAT10"/>
    <mergeCell ref="JZI10:JZJ10"/>
    <mergeCell ref="JZM10:JZN10"/>
    <mergeCell ref="JZQ10:JZR10"/>
    <mergeCell ref="JZU10:JZV10"/>
    <mergeCell ref="JZY10:JZZ10"/>
    <mergeCell ref="JYO10:JYP10"/>
    <mergeCell ref="JYS10:JYT10"/>
    <mergeCell ref="JYW10:JYX10"/>
    <mergeCell ref="JZA10:JZB10"/>
    <mergeCell ref="JZE10:JZF10"/>
    <mergeCell ref="JXU10:JXV10"/>
    <mergeCell ref="JXY10:JXZ10"/>
    <mergeCell ref="JYC10:JYD10"/>
    <mergeCell ref="JYG10:JYH10"/>
    <mergeCell ref="JYK10:JYL10"/>
    <mergeCell ref="JXA10:JXB10"/>
    <mergeCell ref="JXE10:JXF10"/>
    <mergeCell ref="JXI10:JXJ10"/>
    <mergeCell ref="JXM10:JXN10"/>
    <mergeCell ref="JXQ10:JXR10"/>
    <mergeCell ref="JWG10:JWH10"/>
    <mergeCell ref="JWK10:JWL10"/>
    <mergeCell ref="JWO10:JWP10"/>
    <mergeCell ref="JWS10:JWT10"/>
    <mergeCell ref="JWW10:JWX10"/>
    <mergeCell ref="JVM10:JVN10"/>
    <mergeCell ref="JVQ10:JVR10"/>
    <mergeCell ref="JVU10:JVV10"/>
    <mergeCell ref="JVY10:JVZ10"/>
    <mergeCell ref="JWC10:JWD10"/>
    <mergeCell ref="JUS10:JUT10"/>
    <mergeCell ref="JUW10:JUX10"/>
    <mergeCell ref="JVA10:JVB10"/>
    <mergeCell ref="JVE10:JVF10"/>
    <mergeCell ref="JVI10:JVJ10"/>
    <mergeCell ref="JTY10:JTZ10"/>
    <mergeCell ref="JUC10:JUD10"/>
    <mergeCell ref="JUG10:JUH10"/>
    <mergeCell ref="JUK10:JUL10"/>
    <mergeCell ref="JUO10:JUP10"/>
    <mergeCell ref="JTE10:JTF10"/>
    <mergeCell ref="JTI10:JTJ10"/>
    <mergeCell ref="JTM10:JTN10"/>
    <mergeCell ref="JTQ10:JTR10"/>
    <mergeCell ref="JTU10:JTV10"/>
    <mergeCell ref="JSK10:JSL10"/>
    <mergeCell ref="JSO10:JSP10"/>
    <mergeCell ref="JSS10:JST10"/>
    <mergeCell ref="JSW10:JSX10"/>
    <mergeCell ref="JTA10:JTB10"/>
    <mergeCell ref="JRQ10:JRR10"/>
    <mergeCell ref="JRU10:JRV10"/>
    <mergeCell ref="JRY10:JRZ10"/>
    <mergeCell ref="JSC10:JSD10"/>
    <mergeCell ref="JSG10:JSH10"/>
    <mergeCell ref="JQW10:JQX10"/>
    <mergeCell ref="JRA10:JRB10"/>
    <mergeCell ref="JRE10:JRF10"/>
    <mergeCell ref="JRI10:JRJ10"/>
    <mergeCell ref="JRM10:JRN10"/>
    <mergeCell ref="JQC10:JQD10"/>
    <mergeCell ref="JQG10:JQH10"/>
    <mergeCell ref="JQK10:JQL10"/>
    <mergeCell ref="JQO10:JQP10"/>
    <mergeCell ref="JQS10:JQT10"/>
    <mergeCell ref="JPI10:JPJ10"/>
    <mergeCell ref="JPM10:JPN10"/>
    <mergeCell ref="JPQ10:JPR10"/>
    <mergeCell ref="JPU10:JPV10"/>
    <mergeCell ref="JPY10:JPZ10"/>
    <mergeCell ref="JOO10:JOP10"/>
    <mergeCell ref="JOS10:JOT10"/>
    <mergeCell ref="JOW10:JOX10"/>
    <mergeCell ref="JPA10:JPB10"/>
    <mergeCell ref="JPE10:JPF10"/>
    <mergeCell ref="JNU10:JNV10"/>
    <mergeCell ref="JNY10:JNZ10"/>
    <mergeCell ref="JOC10:JOD10"/>
    <mergeCell ref="JOG10:JOH10"/>
    <mergeCell ref="JOK10:JOL10"/>
    <mergeCell ref="JNA10:JNB10"/>
    <mergeCell ref="JNE10:JNF10"/>
    <mergeCell ref="JNI10:JNJ10"/>
    <mergeCell ref="JNM10:JNN10"/>
    <mergeCell ref="JNQ10:JNR10"/>
    <mergeCell ref="JMG10:JMH10"/>
    <mergeCell ref="JMK10:JML10"/>
    <mergeCell ref="JMO10:JMP10"/>
    <mergeCell ref="JMS10:JMT10"/>
    <mergeCell ref="JMW10:JMX10"/>
    <mergeCell ref="JLM10:JLN10"/>
    <mergeCell ref="JLQ10:JLR10"/>
    <mergeCell ref="JLU10:JLV10"/>
    <mergeCell ref="JLY10:JLZ10"/>
    <mergeCell ref="JMC10:JMD10"/>
    <mergeCell ref="JKS10:JKT10"/>
    <mergeCell ref="JKW10:JKX10"/>
    <mergeCell ref="JLA10:JLB10"/>
    <mergeCell ref="JLE10:JLF10"/>
    <mergeCell ref="JLI10:JLJ10"/>
    <mergeCell ref="JJY10:JJZ10"/>
    <mergeCell ref="JKC10:JKD10"/>
    <mergeCell ref="JKG10:JKH10"/>
    <mergeCell ref="JKK10:JKL10"/>
    <mergeCell ref="JKO10:JKP10"/>
    <mergeCell ref="JJE10:JJF10"/>
    <mergeCell ref="JJI10:JJJ10"/>
    <mergeCell ref="JJM10:JJN10"/>
    <mergeCell ref="JJQ10:JJR10"/>
    <mergeCell ref="JJU10:JJV10"/>
    <mergeCell ref="JIK10:JIL10"/>
    <mergeCell ref="JIO10:JIP10"/>
    <mergeCell ref="JIS10:JIT10"/>
    <mergeCell ref="JIW10:JIX10"/>
    <mergeCell ref="JJA10:JJB10"/>
    <mergeCell ref="JHQ10:JHR10"/>
    <mergeCell ref="JHU10:JHV10"/>
    <mergeCell ref="JHY10:JHZ10"/>
    <mergeCell ref="JIC10:JID10"/>
    <mergeCell ref="JIG10:JIH10"/>
    <mergeCell ref="JGW10:JGX10"/>
    <mergeCell ref="JHA10:JHB10"/>
    <mergeCell ref="JHE10:JHF10"/>
    <mergeCell ref="JHI10:JHJ10"/>
    <mergeCell ref="JHM10:JHN10"/>
    <mergeCell ref="JGC10:JGD10"/>
    <mergeCell ref="JGG10:JGH10"/>
    <mergeCell ref="JGK10:JGL10"/>
    <mergeCell ref="JGO10:JGP10"/>
    <mergeCell ref="JGS10:JGT10"/>
    <mergeCell ref="JFI10:JFJ10"/>
    <mergeCell ref="JFM10:JFN10"/>
    <mergeCell ref="JFQ10:JFR10"/>
    <mergeCell ref="JFU10:JFV10"/>
    <mergeCell ref="JFY10:JFZ10"/>
    <mergeCell ref="JEO10:JEP10"/>
    <mergeCell ref="JES10:JET10"/>
    <mergeCell ref="JEW10:JEX10"/>
    <mergeCell ref="JFA10:JFB10"/>
    <mergeCell ref="JFE10:JFF10"/>
    <mergeCell ref="JDU10:JDV10"/>
    <mergeCell ref="JDY10:JDZ10"/>
    <mergeCell ref="JEC10:JED10"/>
    <mergeCell ref="JEG10:JEH10"/>
    <mergeCell ref="JEK10:JEL10"/>
    <mergeCell ref="JDA10:JDB10"/>
    <mergeCell ref="JDE10:JDF10"/>
    <mergeCell ref="JDI10:JDJ10"/>
    <mergeCell ref="JDM10:JDN10"/>
    <mergeCell ref="JDQ10:JDR10"/>
    <mergeCell ref="JCG10:JCH10"/>
    <mergeCell ref="JCK10:JCL10"/>
    <mergeCell ref="JCO10:JCP10"/>
    <mergeCell ref="JCS10:JCT10"/>
    <mergeCell ref="JCW10:JCX10"/>
    <mergeCell ref="JBM10:JBN10"/>
    <mergeCell ref="JBQ10:JBR10"/>
    <mergeCell ref="JBU10:JBV10"/>
    <mergeCell ref="JBY10:JBZ10"/>
    <mergeCell ref="JCC10:JCD10"/>
    <mergeCell ref="JAS10:JAT10"/>
    <mergeCell ref="JAW10:JAX10"/>
    <mergeCell ref="JBA10:JBB10"/>
    <mergeCell ref="JBE10:JBF10"/>
    <mergeCell ref="JBI10:JBJ10"/>
    <mergeCell ref="IZY10:IZZ10"/>
    <mergeCell ref="JAC10:JAD10"/>
    <mergeCell ref="JAG10:JAH10"/>
    <mergeCell ref="JAK10:JAL10"/>
    <mergeCell ref="JAO10:JAP10"/>
    <mergeCell ref="IZE10:IZF10"/>
    <mergeCell ref="IZI10:IZJ10"/>
    <mergeCell ref="IZM10:IZN10"/>
    <mergeCell ref="IZQ10:IZR10"/>
    <mergeCell ref="IZU10:IZV10"/>
    <mergeCell ref="IYK10:IYL10"/>
    <mergeCell ref="IYO10:IYP10"/>
    <mergeCell ref="IYS10:IYT10"/>
    <mergeCell ref="IYW10:IYX10"/>
    <mergeCell ref="IZA10:IZB10"/>
    <mergeCell ref="IXQ10:IXR10"/>
    <mergeCell ref="IXU10:IXV10"/>
    <mergeCell ref="IXY10:IXZ10"/>
    <mergeCell ref="IYC10:IYD10"/>
    <mergeCell ref="IYG10:IYH10"/>
    <mergeCell ref="IWW10:IWX10"/>
    <mergeCell ref="IXA10:IXB10"/>
    <mergeCell ref="IXE10:IXF10"/>
    <mergeCell ref="IXI10:IXJ10"/>
    <mergeCell ref="IXM10:IXN10"/>
    <mergeCell ref="IWC10:IWD10"/>
    <mergeCell ref="IWG10:IWH10"/>
    <mergeCell ref="IWK10:IWL10"/>
    <mergeCell ref="IWO10:IWP10"/>
    <mergeCell ref="IWS10:IWT10"/>
    <mergeCell ref="IVI10:IVJ10"/>
    <mergeCell ref="IVM10:IVN10"/>
    <mergeCell ref="IVQ10:IVR10"/>
    <mergeCell ref="IVU10:IVV10"/>
    <mergeCell ref="IVY10:IVZ10"/>
    <mergeCell ref="IUO10:IUP10"/>
    <mergeCell ref="IUS10:IUT10"/>
    <mergeCell ref="IUW10:IUX10"/>
    <mergeCell ref="IVA10:IVB10"/>
    <mergeCell ref="IVE10:IVF10"/>
    <mergeCell ref="ITU10:ITV10"/>
    <mergeCell ref="ITY10:ITZ10"/>
    <mergeCell ref="IUC10:IUD10"/>
    <mergeCell ref="IUG10:IUH10"/>
    <mergeCell ref="IUK10:IUL10"/>
    <mergeCell ref="ITA10:ITB10"/>
    <mergeCell ref="ITE10:ITF10"/>
    <mergeCell ref="ITI10:ITJ10"/>
    <mergeCell ref="ITM10:ITN10"/>
    <mergeCell ref="ITQ10:ITR10"/>
    <mergeCell ref="ISG10:ISH10"/>
    <mergeCell ref="ISK10:ISL10"/>
    <mergeCell ref="ISO10:ISP10"/>
    <mergeCell ref="ISS10:IST10"/>
    <mergeCell ref="ISW10:ISX10"/>
    <mergeCell ref="IRM10:IRN10"/>
    <mergeCell ref="IRQ10:IRR10"/>
    <mergeCell ref="IRU10:IRV10"/>
    <mergeCell ref="IRY10:IRZ10"/>
    <mergeCell ref="ISC10:ISD10"/>
    <mergeCell ref="IQS10:IQT10"/>
    <mergeCell ref="IQW10:IQX10"/>
    <mergeCell ref="IRA10:IRB10"/>
    <mergeCell ref="IRE10:IRF10"/>
    <mergeCell ref="IRI10:IRJ10"/>
    <mergeCell ref="IPY10:IPZ10"/>
    <mergeCell ref="IQC10:IQD10"/>
    <mergeCell ref="IQG10:IQH10"/>
    <mergeCell ref="IQK10:IQL10"/>
    <mergeCell ref="IQO10:IQP10"/>
    <mergeCell ref="IPE10:IPF10"/>
    <mergeCell ref="IPI10:IPJ10"/>
    <mergeCell ref="IPM10:IPN10"/>
    <mergeCell ref="IPQ10:IPR10"/>
    <mergeCell ref="IPU10:IPV10"/>
    <mergeCell ref="IOK10:IOL10"/>
    <mergeCell ref="IOO10:IOP10"/>
    <mergeCell ref="IOS10:IOT10"/>
    <mergeCell ref="IOW10:IOX10"/>
    <mergeCell ref="IPA10:IPB10"/>
    <mergeCell ref="INQ10:INR10"/>
    <mergeCell ref="INU10:INV10"/>
    <mergeCell ref="INY10:INZ10"/>
    <mergeCell ref="IOC10:IOD10"/>
    <mergeCell ref="IOG10:IOH10"/>
    <mergeCell ref="IMW10:IMX10"/>
    <mergeCell ref="INA10:INB10"/>
    <mergeCell ref="INE10:INF10"/>
    <mergeCell ref="INI10:INJ10"/>
    <mergeCell ref="INM10:INN10"/>
    <mergeCell ref="IMC10:IMD10"/>
    <mergeCell ref="IMG10:IMH10"/>
    <mergeCell ref="IMK10:IML10"/>
    <mergeCell ref="IMO10:IMP10"/>
    <mergeCell ref="IMS10:IMT10"/>
    <mergeCell ref="ILI10:ILJ10"/>
    <mergeCell ref="ILM10:ILN10"/>
    <mergeCell ref="ILQ10:ILR10"/>
    <mergeCell ref="ILU10:ILV10"/>
    <mergeCell ref="ILY10:ILZ10"/>
    <mergeCell ref="IKO10:IKP10"/>
    <mergeCell ref="IKS10:IKT10"/>
    <mergeCell ref="IKW10:IKX10"/>
    <mergeCell ref="ILA10:ILB10"/>
    <mergeCell ref="ILE10:ILF10"/>
    <mergeCell ref="IJU10:IJV10"/>
    <mergeCell ref="IJY10:IJZ10"/>
    <mergeCell ref="IKC10:IKD10"/>
    <mergeCell ref="IKG10:IKH10"/>
    <mergeCell ref="IKK10:IKL10"/>
    <mergeCell ref="IJA10:IJB10"/>
    <mergeCell ref="IJE10:IJF10"/>
    <mergeCell ref="IJI10:IJJ10"/>
    <mergeCell ref="IJM10:IJN10"/>
    <mergeCell ref="IJQ10:IJR10"/>
    <mergeCell ref="IIG10:IIH10"/>
    <mergeCell ref="IIK10:IIL10"/>
    <mergeCell ref="IIO10:IIP10"/>
    <mergeCell ref="IIS10:IIT10"/>
    <mergeCell ref="IIW10:IIX10"/>
    <mergeCell ref="IHM10:IHN10"/>
    <mergeCell ref="IHQ10:IHR10"/>
    <mergeCell ref="IHU10:IHV10"/>
    <mergeCell ref="IHY10:IHZ10"/>
    <mergeCell ref="IIC10:IID10"/>
    <mergeCell ref="IGS10:IGT10"/>
    <mergeCell ref="IGW10:IGX10"/>
    <mergeCell ref="IHA10:IHB10"/>
    <mergeCell ref="IHE10:IHF10"/>
    <mergeCell ref="IHI10:IHJ10"/>
    <mergeCell ref="IFY10:IFZ10"/>
    <mergeCell ref="IGC10:IGD10"/>
    <mergeCell ref="IGG10:IGH10"/>
    <mergeCell ref="IGK10:IGL10"/>
    <mergeCell ref="IGO10:IGP10"/>
    <mergeCell ref="IFE10:IFF10"/>
    <mergeCell ref="IFI10:IFJ10"/>
    <mergeCell ref="IFM10:IFN10"/>
    <mergeCell ref="IFQ10:IFR10"/>
    <mergeCell ref="IFU10:IFV10"/>
    <mergeCell ref="IEK10:IEL10"/>
    <mergeCell ref="IEO10:IEP10"/>
    <mergeCell ref="IES10:IET10"/>
    <mergeCell ref="IEW10:IEX10"/>
    <mergeCell ref="IFA10:IFB10"/>
    <mergeCell ref="IDQ10:IDR10"/>
    <mergeCell ref="IDU10:IDV10"/>
    <mergeCell ref="IDY10:IDZ10"/>
    <mergeCell ref="IEC10:IED10"/>
    <mergeCell ref="IEG10:IEH10"/>
    <mergeCell ref="ICW10:ICX10"/>
    <mergeCell ref="IDA10:IDB10"/>
    <mergeCell ref="IDE10:IDF10"/>
    <mergeCell ref="IDI10:IDJ10"/>
    <mergeCell ref="IDM10:IDN10"/>
    <mergeCell ref="ICC10:ICD10"/>
    <mergeCell ref="ICG10:ICH10"/>
    <mergeCell ref="ICK10:ICL10"/>
    <mergeCell ref="ICO10:ICP10"/>
    <mergeCell ref="ICS10:ICT10"/>
    <mergeCell ref="IBI10:IBJ10"/>
    <mergeCell ref="IBM10:IBN10"/>
    <mergeCell ref="IBQ10:IBR10"/>
    <mergeCell ref="IBU10:IBV10"/>
    <mergeCell ref="IBY10:IBZ10"/>
    <mergeCell ref="IAO10:IAP10"/>
    <mergeCell ref="IAS10:IAT10"/>
    <mergeCell ref="IAW10:IAX10"/>
    <mergeCell ref="IBA10:IBB10"/>
    <mergeCell ref="IBE10:IBF10"/>
    <mergeCell ref="HZU10:HZV10"/>
    <mergeCell ref="HZY10:HZZ10"/>
    <mergeCell ref="IAC10:IAD10"/>
    <mergeCell ref="IAG10:IAH10"/>
    <mergeCell ref="IAK10:IAL10"/>
    <mergeCell ref="HZA10:HZB10"/>
    <mergeCell ref="HZE10:HZF10"/>
    <mergeCell ref="HZI10:HZJ10"/>
    <mergeCell ref="HZM10:HZN10"/>
    <mergeCell ref="HZQ10:HZR10"/>
    <mergeCell ref="HYG10:HYH10"/>
    <mergeCell ref="HYK10:HYL10"/>
    <mergeCell ref="HYO10:HYP10"/>
    <mergeCell ref="HYS10:HYT10"/>
    <mergeCell ref="HYW10:HYX10"/>
    <mergeCell ref="HXM10:HXN10"/>
    <mergeCell ref="HXQ10:HXR10"/>
    <mergeCell ref="HXU10:HXV10"/>
    <mergeCell ref="HXY10:HXZ10"/>
    <mergeCell ref="HYC10:HYD10"/>
    <mergeCell ref="HWS10:HWT10"/>
    <mergeCell ref="HWW10:HWX10"/>
    <mergeCell ref="HXA10:HXB10"/>
    <mergeCell ref="HXE10:HXF10"/>
    <mergeCell ref="HXI10:HXJ10"/>
    <mergeCell ref="HVY10:HVZ10"/>
    <mergeCell ref="HWC10:HWD10"/>
    <mergeCell ref="HWG10:HWH10"/>
    <mergeCell ref="HWK10:HWL10"/>
    <mergeCell ref="HWO10:HWP10"/>
    <mergeCell ref="HVE10:HVF10"/>
    <mergeCell ref="HVI10:HVJ10"/>
    <mergeCell ref="HVM10:HVN10"/>
    <mergeCell ref="HVQ10:HVR10"/>
    <mergeCell ref="HVU10:HVV10"/>
    <mergeCell ref="HUK10:HUL10"/>
    <mergeCell ref="HUO10:HUP10"/>
    <mergeCell ref="HUS10:HUT10"/>
    <mergeCell ref="HUW10:HUX10"/>
    <mergeCell ref="HVA10:HVB10"/>
    <mergeCell ref="HTQ10:HTR10"/>
    <mergeCell ref="HTU10:HTV10"/>
    <mergeCell ref="HTY10:HTZ10"/>
    <mergeCell ref="HUC10:HUD10"/>
    <mergeCell ref="HUG10:HUH10"/>
    <mergeCell ref="HSW10:HSX10"/>
    <mergeCell ref="HTA10:HTB10"/>
    <mergeCell ref="HTE10:HTF10"/>
    <mergeCell ref="HTI10:HTJ10"/>
    <mergeCell ref="HTM10:HTN10"/>
    <mergeCell ref="HSC10:HSD10"/>
    <mergeCell ref="HSG10:HSH10"/>
    <mergeCell ref="HSK10:HSL10"/>
    <mergeCell ref="HSO10:HSP10"/>
    <mergeCell ref="HSS10:HST10"/>
    <mergeCell ref="HRI10:HRJ10"/>
    <mergeCell ref="HRM10:HRN10"/>
    <mergeCell ref="HRQ10:HRR10"/>
    <mergeCell ref="HRU10:HRV10"/>
    <mergeCell ref="HRY10:HRZ10"/>
    <mergeCell ref="HQO10:HQP10"/>
    <mergeCell ref="HQS10:HQT10"/>
    <mergeCell ref="HQW10:HQX10"/>
    <mergeCell ref="HRA10:HRB10"/>
    <mergeCell ref="HRE10:HRF10"/>
    <mergeCell ref="HPU10:HPV10"/>
    <mergeCell ref="HPY10:HPZ10"/>
    <mergeCell ref="HQC10:HQD10"/>
    <mergeCell ref="HQG10:HQH10"/>
    <mergeCell ref="HQK10:HQL10"/>
    <mergeCell ref="HPA10:HPB10"/>
    <mergeCell ref="HPE10:HPF10"/>
    <mergeCell ref="HPI10:HPJ10"/>
    <mergeCell ref="HPM10:HPN10"/>
    <mergeCell ref="HPQ10:HPR10"/>
    <mergeCell ref="HOG10:HOH10"/>
    <mergeCell ref="HOK10:HOL10"/>
    <mergeCell ref="HOO10:HOP10"/>
    <mergeCell ref="HOS10:HOT10"/>
    <mergeCell ref="HOW10:HOX10"/>
    <mergeCell ref="HNM10:HNN10"/>
    <mergeCell ref="HNQ10:HNR10"/>
    <mergeCell ref="HNU10:HNV10"/>
    <mergeCell ref="HNY10:HNZ10"/>
    <mergeCell ref="HOC10:HOD10"/>
    <mergeCell ref="HMS10:HMT10"/>
    <mergeCell ref="HMW10:HMX10"/>
    <mergeCell ref="HNA10:HNB10"/>
    <mergeCell ref="HNE10:HNF10"/>
    <mergeCell ref="HNI10:HNJ10"/>
    <mergeCell ref="HLY10:HLZ10"/>
    <mergeCell ref="HMC10:HMD10"/>
    <mergeCell ref="HMG10:HMH10"/>
    <mergeCell ref="HMK10:HML10"/>
    <mergeCell ref="HMO10:HMP10"/>
    <mergeCell ref="HLE10:HLF10"/>
    <mergeCell ref="HLI10:HLJ10"/>
    <mergeCell ref="HLM10:HLN10"/>
    <mergeCell ref="HLQ10:HLR10"/>
    <mergeCell ref="HLU10:HLV10"/>
    <mergeCell ref="HKK10:HKL10"/>
    <mergeCell ref="HKO10:HKP10"/>
    <mergeCell ref="HKS10:HKT10"/>
    <mergeCell ref="HKW10:HKX10"/>
    <mergeCell ref="HLA10:HLB10"/>
    <mergeCell ref="HJQ10:HJR10"/>
    <mergeCell ref="HJU10:HJV10"/>
    <mergeCell ref="HJY10:HJZ10"/>
    <mergeCell ref="HKC10:HKD10"/>
    <mergeCell ref="HKG10:HKH10"/>
    <mergeCell ref="HIW10:HIX10"/>
    <mergeCell ref="HJA10:HJB10"/>
    <mergeCell ref="HJE10:HJF10"/>
    <mergeCell ref="HJI10:HJJ10"/>
    <mergeCell ref="HJM10:HJN10"/>
    <mergeCell ref="HIC10:HID10"/>
    <mergeCell ref="HIG10:HIH10"/>
    <mergeCell ref="HIK10:HIL10"/>
    <mergeCell ref="HIO10:HIP10"/>
    <mergeCell ref="HIS10:HIT10"/>
    <mergeCell ref="HHI10:HHJ10"/>
    <mergeCell ref="HHM10:HHN10"/>
    <mergeCell ref="HHQ10:HHR10"/>
    <mergeCell ref="HHU10:HHV10"/>
    <mergeCell ref="HHY10:HHZ10"/>
    <mergeCell ref="HGO10:HGP10"/>
    <mergeCell ref="HGS10:HGT10"/>
    <mergeCell ref="HGW10:HGX10"/>
    <mergeCell ref="HHA10:HHB10"/>
    <mergeCell ref="HHE10:HHF10"/>
    <mergeCell ref="HFU10:HFV10"/>
    <mergeCell ref="HFY10:HFZ10"/>
    <mergeCell ref="HGC10:HGD10"/>
    <mergeCell ref="HGG10:HGH10"/>
    <mergeCell ref="HGK10:HGL10"/>
    <mergeCell ref="HFA10:HFB10"/>
    <mergeCell ref="HFE10:HFF10"/>
    <mergeCell ref="HFI10:HFJ10"/>
    <mergeCell ref="HFM10:HFN10"/>
    <mergeCell ref="HFQ10:HFR10"/>
    <mergeCell ref="HEG10:HEH10"/>
    <mergeCell ref="HEK10:HEL10"/>
    <mergeCell ref="HEO10:HEP10"/>
    <mergeCell ref="HES10:HET10"/>
    <mergeCell ref="HEW10:HEX10"/>
    <mergeCell ref="HDM10:HDN10"/>
    <mergeCell ref="HDQ10:HDR10"/>
    <mergeCell ref="HDU10:HDV10"/>
    <mergeCell ref="HDY10:HDZ10"/>
    <mergeCell ref="HEC10:HED10"/>
    <mergeCell ref="HCS10:HCT10"/>
    <mergeCell ref="HCW10:HCX10"/>
    <mergeCell ref="HDA10:HDB10"/>
    <mergeCell ref="HDE10:HDF10"/>
    <mergeCell ref="HDI10:HDJ10"/>
    <mergeCell ref="HBY10:HBZ10"/>
    <mergeCell ref="HCC10:HCD10"/>
    <mergeCell ref="HCG10:HCH10"/>
    <mergeCell ref="HCK10:HCL10"/>
    <mergeCell ref="HCO10:HCP10"/>
    <mergeCell ref="HBE10:HBF10"/>
    <mergeCell ref="HBI10:HBJ10"/>
    <mergeCell ref="HBM10:HBN10"/>
    <mergeCell ref="HBQ10:HBR10"/>
    <mergeCell ref="HBU10:HBV10"/>
    <mergeCell ref="HAK10:HAL10"/>
    <mergeCell ref="HAO10:HAP10"/>
    <mergeCell ref="HAS10:HAT10"/>
    <mergeCell ref="HAW10:HAX10"/>
    <mergeCell ref="HBA10:HBB10"/>
    <mergeCell ref="GZQ10:GZR10"/>
    <mergeCell ref="GZU10:GZV10"/>
    <mergeCell ref="GZY10:GZZ10"/>
    <mergeCell ref="HAC10:HAD10"/>
    <mergeCell ref="HAG10:HAH10"/>
    <mergeCell ref="GYW10:GYX10"/>
    <mergeCell ref="GZA10:GZB10"/>
    <mergeCell ref="GZE10:GZF10"/>
    <mergeCell ref="GZI10:GZJ10"/>
    <mergeCell ref="GZM10:GZN10"/>
    <mergeCell ref="GYC10:GYD10"/>
    <mergeCell ref="GYG10:GYH10"/>
    <mergeCell ref="GYK10:GYL10"/>
    <mergeCell ref="GYO10:GYP10"/>
    <mergeCell ref="GYS10:GYT10"/>
    <mergeCell ref="GXI10:GXJ10"/>
    <mergeCell ref="GXM10:GXN10"/>
    <mergeCell ref="GXQ10:GXR10"/>
    <mergeCell ref="GXU10:GXV10"/>
    <mergeCell ref="GXY10:GXZ10"/>
    <mergeCell ref="GWO10:GWP10"/>
    <mergeCell ref="GWS10:GWT10"/>
    <mergeCell ref="GWW10:GWX10"/>
    <mergeCell ref="GXA10:GXB10"/>
    <mergeCell ref="GXE10:GXF10"/>
    <mergeCell ref="GVU10:GVV10"/>
    <mergeCell ref="GVY10:GVZ10"/>
    <mergeCell ref="GWC10:GWD10"/>
    <mergeCell ref="GWG10:GWH10"/>
    <mergeCell ref="GWK10:GWL10"/>
    <mergeCell ref="GVA10:GVB10"/>
    <mergeCell ref="GVE10:GVF10"/>
    <mergeCell ref="GVI10:GVJ10"/>
    <mergeCell ref="GVM10:GVN10"/>
    <mergeCell ref="GVQ10:GVR10"/>
    <mergeCell ref="GUG10:GUH10"/>
    <mergeCell ref="GUK10:GUL10"/>
    <mergeCell ref="GUO10:GUP10"/>
    <mergeCell ref="GUS10:GUT10"/>
    <mergeCell ref="GUW10:GUX10"/>
    <mergeCell ref="GTM10:GTN10"/>
    <mergeCell ref="GTQ10:GTR10"/>
    <mergeCell ref="GTU10:GTV10"/>
    <mergeCell ref="GTY10:GTZ10"/>
    <mergeCell ref="GUC10:GUD10"/>
    <mergeCell ref="GSS10:GST10"/>
    <mergeCell ref="GSW10:GSX10"/>
    <mergeCell ref="GTA10:GTB10"/>
    <mergeCell ref="GTE10:GTF10"/>
    <mergeCell ref="GTI10:GTJ10"/>
    <mergeCell ref="GRY10:GRZ10"/>
    <mergeCell ref="GSC10:GSD10"/>
    <mergeCell ref="GSG10:GSH10"/>
    <mergeCell ref="GSK10:GSL10"/>
    <mergeCell ref="GSO10:GSP10"/>
    <mergeCell ref="GRE10:GRF10"/>
    <mergeCell ref="GRI10:GRJ10"/>
    <mergeCell ref="GRM10:GRN10"/>
    <mergeCell ref="GRQ10:GRR10"/>
    <mergeCell ref="GRU10:GRV10"/>
    <mergeCell ref="GQK10:GQL10"/>
    <mergeCell ref="GQO10:GQP10"/>
    <mergeCell ref="GQS10:GQT10"/>
    <mergeCell ref="GQW10:GQX10"/>
    <mergeCell ref="GRA10:GRB10"/>
    <mergeCell ref="GPQ10:GPR10"/>
    <mergeCell ref="GPU10:GPV10"/>
    <mergeCell ref="GPY10:GPZ10"/>
    <mergeCell ref="GQC10:GQD10"/>
    <mergeCell ref="GQG10:GQH10"/>
    <mergeCell ref="GOW10:GOX10"/>
    <mergeCell ref="GPA10:GPB10"/>
    <mergeCell ref="GPE10:GPF10"/>
    <mergeCell ref="GPI10:GPJ10"/>
    <mergeCell ref="GPM10:GPN10"/>
    <mergeCell ref="GOC10:GOD10"/>
    <mergeCell ref="GOG10:GOH10"/>
    <mergeCell ref="GOK10:GOL10"/>
    <mergeCell ref="GOO10:GOP10"/>
    <mergeCell ref="GOS10:GOT10"/>
    <mergeCell ref="GNI10:GNJ10"/>
    <mergeCell ref="GNM10:GNN10"/>
    <mergeCell ref="GNQ10:GNR10"/>
    <mergeCell ref="GNU10:GNV10"/>
    <mergeCell ref="GNY10:GNZ10"/>
    <mergeCell ref="GMO10:GMP10"/>
    <mergeCell ref="GMS10:GMT10"/>
    <mergeCell ref="GMW10:GMX10"/>
    <mergeCell ref="GNA10:GNB10"/>
    <mergeCell ref="GNE10:GNF10"/>
    <mergeCell ref="GLU10:GLV10"/>
    <mergeCell ref="GLY10:GLZ10"/>
    <mergeCell ref="GMC10:GMD10"/>
    <mergeCell ref="GMG10:GMH10"/>
    <mergeCell ref="GMK10:GML10"/>
    <mergeCell ref="GLA10:GLB10"/>
    <mergeCell ref="GLE10:GLF10"/>
    <mergeCell ref="GLI10:GLJ10"/>
    <mergeCell ref="GLM10:GLN10"/>
    <mergeCell ref="GLQ10:GLR10"/>
    <mergeCell ref="GKG10:GKH10"/>
    <mergeCell ref="GKK10:GKL10"/>
    <mergeCell ref="GKO10:GKP10"/>
    <mergeCell ref="GKS10:GKT10"/>
    <mergeCell ref="GKW10:GKX10"/>
    <mergeCell ref="GJM10:GJN10"/>
    <mergeCell ref="GJQ10:GJR10"/>
    <mergeCell ref="GJU10:GJV10"/>
    <mergeCell ref="GJY10:GJZ10"/>
    <mergeCell ref="GKC10:GKD10"/>
    <mergeCell ref="GIS10:GIT10"/>
    <mergeCell ref="GIW10:GIX10"/>
    <mergeCell ref="GJA10:GJB10"/>
    <mergeCell ref="GJE10:GJF10"/>
    <mergeCell ref="GJI10:GJJ10"/>
    <mergeCell ref="GHY10:GHZ10"/>
    <mergeCell ref="GIC10:GID10"/>
    <mergeCell ref="GIG10:GIH10"/>
    <mergeCell ref="GIK10:GIL10"/>
    <mergeCell ref="GIO10:GIP10"/>
    <mergeCell ref="GHE10:GHF10"/>
    <mergeCell ref="GHI10:GHJ10"/>
    <mergeCell ref="GHM10:GHN10"/>
    <mergeCell ref="GHQ10:GHR10"/>
    <mergeCell ref="GHU10:GHV10"/>
    <mergeCell ref="GGK10:GGL10"/>
    <mergeCell ref="GGO10:GGP10"/>
    <mergeCell ref="GGS10:GGT10"/>
    <mergeCell ref="GGW10:GGX10"/>
    <mergeCell ref="GHA10:GHB10"/>
    <mergeCell ref="GFQ10:GFR10"/>
    <mergeCell ref="GFU10:GFV10"/>
    <mergeCell ref="GFY10:GFZ10"/>
    <mergeCell ref="GGC10:GGD10"/>
    <mergeCell ref="GGG10:GGH10"/>
    <mergeCell ref="GEW10:GEX10"/>
    <mergeCell ref="GFA10:GFB10"/>
    <mergeCell ref="GFE10:GFF10"/>
    <mergeCell ref="GFI10:GFJ10"/>
    <mergeCell ref="GFM10:GFN10"/>
    <mergeCell ref="GEC10:GED10"/>
    <mergeCell ref="GEG10:GEH10"/>
    <mergeCell ref="GEK10:GEL10"/>
    <mergeCell ref="GEO10:GEP10"/>
    <mergeCell ref="GES10:GET10"/>
    <mergeCell ref="GDI10:GDJ10"/>
    <mergeCell ref="GDM10:GDN10"/>
    <mergeCell ref="GDQ10:GDR10"/>
    <mergeCell ref="GDU10:GDV10"/>
    <mergeCell ref="GDY10:GDZ10"/>
    <mergeCell ref="GCO10:GCP10"/>
    <mergeCell ref="GCS10:GCT10"/>
    <mergeCell ref="GCW10:GCX10"/>
    <mergeCell ref="GDA10:GDB10"/>
    <mergeCell ref="GDE10:GDF10"/>
    <mergeCell ref="GBU10:GBV10"/>
    <mergeCell ref="GBY10:GBZ10"/>
    <mergeCell ref="GCC10:GCD10"/>
    <mergeCell ref="GCG10:GCH10"/>
    <mergeCell ref="GCK10:GCL10"/>
    <mergeCell ref="GBA10:GBB10"/>
    <mergeCell ref="GBE10:GBF10"/>
    <mergeCell ref="GBI10:GBJ10"/>
    <mergeCell ref="GBM10:GBN10"/>
    <mergeCell ref="GBQ10:GBR10"/>
    <mergeCell ref="GAG10:GAH10"/>
    <mergeCell ref="GAK10:GAL10"/>
    <mergeCell ref="GAO10:GAP10"/>
    <mergeCell ref="GAS10:GAT10"/>
    <mergeCell ref="GAW10:GAX10"/>
    <mergeCell ref="FZM10:FZN10"/>
    <mergeCell ref="FZQ10:FZR10"/>
    <mergeCell ref="FZU10:FZV10"/>
    <mergeCell ref="FZY10:FZZ10"/>
    <mergeCell ref="GAC10:GAD10"/>
    <mergeCell ref="FYS10:FYT10"/>
    <mergeCell ref="FYW10:FYX10"/>
    <mergeCell ref="FZA10:FZB10"/>
    <mergeCell ref="FZE10:FZF10"/>
    <mergeCell ref="FZI10:FZJ10"/>
    <mergeCell ref="FXY10:FXZ10"/>
    <mergeCell ref="FYC10:FYD10"/>
    <mergeCell ref="FYG10:FYH10"/>
    <mergeCell ref="FYK10:FYL10"/>
    <mergeCell ref="FYO10:FYP10"/>
    <mergeCell ref="FXE10:FXF10"/>
    <mergeCell ref="FXI10:FXJ10"/>
    <mergeCell ref="FXM10:FXN10"/>
    <mergeCell ref="FXQ10:FXR10"/>
    <mergeCell ref="FXU10:FXV10"/>
    <mergeCell ref="FWK10:FWL10"/>
    <mergeCell ref="FWO10:FWP10"/>
    <mergeCell ref="FWS10:FWT10"/>
    <mergeCell ref="FWW10:FWX10"/>
    <mergeCell ref="FXA10:FXB10"/>
    <mergeCell ref="FVQ10:FVR10"/>
    <mergeCell ref="FVU10:FVV10"/>
    <mergeCell ref="FVY10:FVZ10"/>
    <mergeCell ref="FWC10:FWD10"/>
    <mergeCell ref="FWG10:FWH10"/>
    <mergeCell ref="FUW10:FUX10"/>
    <mergeCell ref="FVA10:FVB10"/>
    <mergeCell ref="FVE10:FVF10"/>
    <mergeCell ref="FVI10:FVJ10"/>
    <mergeCell ref="FVM10:FVN10"/>
    <mergeCell ref="FUC10:FUD10"/>
    <mergeCell ref="FUG10:FUH10"/>
    <mergeCell ref="FUK10:FUL10"/>
    <mergeCell ref="FUO10:FUP10"/>
    <mergeCell ref="FUS10:FUT10"/>
    <mergeCell ref="FTI10:FTJ10"/>
    <mergeCell ref="FTM10:FTN10"/>
    <mergeCell ref="FTQ10:FTR10"/>
    <mergeCell ref="FTU10:FTV10"/>
    <mergeCell ref="FTY10:FTZ10"/>
    <mergeCell ref="FSO10:FSP10"/>
    <mergeCell ref="FSS10:FST10"/>
    <mergeCell ref="FSW10:FSX10"/>
    <mergeCell ref="FTA10:FTB10"/>
    <mergeCell ref="FTE10:FTF10"/>
    <mergeCell ref="FRU10:FRV10"/>
    <mergeCell ref="FRY10:FRZ10"/>
    <mergeCell ref="FSC10:FSD10"/>
    <mergeCell ref="FSG10:FSH10"/>
    <mergeCell ref="FSK10:FSL10"/>
    <mergeCell ref="FRA10:FRB10"/>
    <mergeCell ref="FRE10:FRF10"/>
    <mergeCell ref="FRI10:FRJ10"/>
    <mergeCell ref="FRM10:FRN10"/>
    <mergeCell ref="FRQ10:FRR10"/>
    <mergeCell ref="FQG10:FQH10"/>
    <mergeCell ref="FQK10:FQL10"/>
    <mergeCell ref="FQO10:FQP10"/>
    <mergeCell ref="FQS10:FQT10"/>
    <mergeCell ref="FQW10:FQX10"/>
    <mergeCell ref="FPM10:FPN10"/>
    <mergeCell ref="FPQ10:FPR10"/>
    <mergeCell ref="FPU10:FPV10"/>
    <mergeCell ref="FPY10:FPZ10"/>
    <mergeCell ref="FQC10:FQD10"/>
    <mergeCell ref="FOS10:FOT10"/>
    <mergeCell ref="FOW10:FOX10"/>
    <mergeCell ref="FPA10:FPB10"/>
    <mergeCell ref="FPE10:FPF10"/>
    <mergeCell ref="FPI10:FPJ10"/>
    <mergeCell ref="FNY10:FNZ10"/>
    <mergeCell ref="FOC10:FOD10"/>
    <mergeCell ref="FOG10:FOH10"/>
    <mergeCell ref="FOK10:FOL10"/>
    <mergeCell ref="FOO10:FOP10"/>
    <mergeCell ref="FNE10:FNF10"/>
    <mergeCell ref="FNI10:FNJ10"/>
    <mergeCell ref="FNM10:FNN10"/>
    <mergeCell ref="FNQ10:FNR10"/>
    <mergeCell ref="FNU10:FNV10"/>
    <mergeCell ref="FMK10:FML10"/>
    <mergeCell ref="FMO10:FMP10"/>
    <mergeCell ref="FMS10:FMT10"/>
    <mergeCell ref="FMW10:FMX10"/>
    <mergeCell ref="FNA10:FNB10"/>
    <mergeCell ref="FLQ10:FLR10"/>
    <mergeCell ref="FLU10:FLV10"/>
    <mergeCell ref="FLY10:FLZ10"/>
    <mergeCell ref="FMC10:FMD10"/>
    <mergeCell ref="FMG10:FMH10"/>
    <mergeCell ref="FKW10:FKX10"/>
    <mergeCell ref="FLA10:FLB10"/>
    <mergeCell ref="FLE10:FLF10"/>
    <mergeCell ref="FLI10:FLJ10"/>
    <mergeCell ref="FLM10:FLN10"/>
    <mergeCell ref="FKC10:FKD10"/>
    <mergeCell ref="FKG10:FKH10"/>
    <mergeCell ref="FKK10:FKL10"/>
    <mergeCell ref="FKO10:FKP10"/>
    <mergeCell ref="FKS10:FKT10"/>
    <mergeCell ref="FJI10:FJJ10"/>
    <mergeCell ref="FJM10:FJN10"/>
    <mergeCell ref="FJQ10:FJR10"/>
    <mergeCell ref="FJU10:FJV10"/>
    <mergeCell ref="FJY10:FJZ10"/>
    <mergeCell ref="FIO10:FIP10"/>
    <mergeCell ref="FIS10:FIT10"/>
    <mergeCell ref="FIW10:FIX10"/>
    <mergeCell ref="FJA10:FJB10"/>
    <mergeCell ref="FJE10:FJF10"/>
    <mergeCell ref="FHU10:FHV10"/>
    <mergeCell ref="FHY10:FHZ10"/>
    <mergeCell ref="FIC10:FID10"/>
    <mergeCell ref="FIG10:FIH10"/>
    <mergeCell ref="FIK10:FIL10"/>
    <mergeCell ref="FHA10:FHB10"/>
    <mergeCell ref="FHE10:FHF10"/>
    <mergeCell ref="FHI10:FHJ10"/>
    <mergeCell ref="FHM10:FHN10"/>
    <mergeCell ref="FHQ10:FHR10"/>
    <mergeCell ref="FGG10:FGH10"/>
    <mergeCell ref="FGK10:FGL10"/>
    <mergeCell ref="FGO10:FGP10"/>
    <mergeCell ref="FGS10:FGT10"/>
    <mergeCell ref="FGW10:FGX10"/>
    <mergeCell ref="FFM10:FFN10"/>
    <mergeCell ref="FFQ10:FFR10"/>
    <mergeCell ref="FFU10:FFV10"/>
    <mergeCell ref="FFY10:FFZ10"/>
    <mergeCell ref="FGC10:FGD10"/>
    <mergeCell ref="FES10:FET10"/>
    <mergeCell ref="FEW10:FEX10"/>
    <mergeCell ref="FFA10:FFB10"/>
    <mergeCell ref="FFE10:FFF10"/>
    <mergeCell ref="FFI10:FFJ10"/>
    <mergeCell ref="FDY10:FDZ10"/>
    <mergeCell ref="FEC10:FED10"/>
    <mergeCell ref="FEG10:FEH10"/>
    <mergeCell ref="FEK10:FEL10"/>
    <mergeCell ref="FEO10:FEP10"/>
    <mergeCell ref="FDE10:FDF10"/>
    <mergeCell ref="FDI10:FDJ10"/>
    <mergeCell ref="FDM10:FDN10"/>
    <mergeCell ref="FDQ10:FDR10"/>
    <mergeCell ref="FDU10:FDV10"/>
    <mergeCell ref="FCK10:FCL10"/>
    <mergeCell ref="FCO10:FCP10"/>
    <mergeCell ref="FCS10:FCT10"/>
    <mergeCell ref="FCW10:FCX10"/>
    <mergeCell ref="FDA10:FDB10"/>
    <mergeCell ref="FBQ10:FBR10"/>
    <mergeCell ref="FBU10:FBV10"/>
    <mergeCell ref="FBY10:FBZ10"/>
    <mergeCell ref="FCC10:FCD10"/>
    <mergeCell ref="FCG10:FCH10"/>
    <mergeCell ref="FAW10:FAX10"/>
    <mergeCell ref="FBA10:FBB10"/>
    <mergeCell ref="FBE10:FBF10"/>
    <mergeCell ref="FBI10:FBJ10"/>
    <mergeCell ref="FBM10:FBN10"/>
    <mergeCell ref="FAC10:FAD10"/>
    <mergeCell ref="FAG10:FAH10"/>
    <mergeCell ref="FAK10:FAL10"/>
    <mergeCell ref="FAO10:FAP10"/>
    <mergeCell ref="FAS10:FAT10"/>
    <mergeCell ref="EZI10:EZJ10"/>
    <mergeCell ref="EZM10:EZN10"/>
    <mergeCell ref="EZQ10:EZR10"/>
    <mergeCell ref="EZU10:EZV10"/>
    <mergeCell ref="EZY10:EZZ10"/>
    <mergeCell ref="EYO10:EYP10"/>
    <mergeCell ref="EYS10:EYT10"/>
    <mergeCell ref="EYW10:EYX10"/>
    <mergeCell ref="EZA10:EZB10"/>
    <mergeCell ref="EZE10:EZF10"/>
    <mergeCell ref="EXU10:EXV10"/>
    <mergeCell ref="EXY10:EXZ10"/>
    <mergeCell ref="EYC10:EYD10"/>
    <mergeCell ref="EYG10:EYH10"/>
    <mergeCell ref="EYK10:EYL10"/>
    <mergeCell ref="EXA10:EXB10"/>
    <mergeCell ref="EXE10:EXF10"/>
    <mergeCell ref="EXI10:EXJ10"/>
    <mergeCell ref="EXM10:EXN10"/>
    <mergeCell ref="EXQ10:EXR10"/>
    <mergeCell ref="EWG10:EWH10"/>
    <mergeCell ref="EWK10:EWL10"/>
    <mergeCell ref="EWO10:EWP10"/>
    <mergeCell ref="EWS10:EWT10"/>
    <mergeCell ref="EWW10:EWX10"/>
    <mergeCell ref="EVM10:EVN10"/>
    <mergeCell ref="EVQ10:EVR10"/>
    <mergeCell ref="EVU10:EVV10"/>
    <mergeCell ref="EVY10:EVZ10"/>
    <mergeCell ref="EWC10:EWD10"/>
    <mergeCell ref="EUS10:EUT10"/>
    <mergeCell ref="EUW10:EUX10"/>
    <mergeCell ref="EVA10:EVB10"/>
    <mergeCell ref="EVE10:EVF10"/>
    <mergeCell ref="EVI10:EVJ10"/>
    <mergeCell ref="ETY10:ETZ10"/>
    <mergeCell ref="EUC10:EUD10"/>
    <mergeCell ref="EUG10:EUH10"/>
    <mergeCell ref="EUK10:EUL10"/>
    <mergeCell ref="EUO10:EUP10"/>
    <mergeCell ref="ETE10:ETF10"/>
    <mergeCell ref="ETI10:ETJ10"/>
    <mergeCell ref="ETM10:ETN10"/>
    <mergeCell ref="ETQ10:ETR10"/>
    <mergeCell ref="ETU10:ETV10"/>
    <mergeCell ref="ESK10:ESL10"/>
    <mergeCell ref="ESO10:ESP10"/>
    <mergeCell ref="ESS10:EST10"/>
    <mergeCell ref="ESW10:ESX10"/>
    <mergeCell ref="ETA10:ETB10"/>
    <mergeCell ref="ERQ10:ERR10"/>
    <mergeCell ref="ERU10:ERV10"/>
    <mergeCell ref="ERY10:ERZ10"/>
    <mergeCell ref="ESC10:ESD10"/>
    <mergeCell ref="ESG10:ESH10"/>
    <mergeCell ref="EQW10:EQX10"/>
    <mergeCell ref="ERA10:ERB10"/>
    <mergeCell ref="ERE10:ERF10"/>
    <mergeCell ref="ERI10:ERJ10"/>
    <mergeCell ref="ERM10:ERN10"/>
    <mergeCell ref="EQC10:EQD10"/>
    <mergeCell ref="EQG10:EQH10"/>
    <mergeCell ref="EQK10:EQL10"/>
    <mergeCell ref="EQO10:EQP10"/>
    <mergeCell ref="EQS10:EQT10"/>
    <mergeCell ref="EPI10:EPJ10"/>
    <mergeCell ref="EPM10:EPN10"/>
    <mergeCell ref="EPQ10:EPR10"/>
    <mergeCell ref="EPU10:EPV10"/>
    <mergeCell ref="EPY10:EPZ10"/>
    <mergeCell ref="EOO10:EOP10"/>
    <mergeCell ref="EOS10:EOT10"/>
    <mergeCell ref="EOW10:EOX10"/>
    <mergeCell ref="EPA10:EPB10"/>
    <mergeCell ref="EPE10:EPF10"/>
    <mergeCell ref="ENU10:ENV10"/>
    <mergeCell ref="ENY10:ENZ10"/>
    <mergeCell ref="EOC10:EOD10"/>
    <mergeCell ref="EOG10:EOH10"/>
    <mergeCell ref="EOK10:EOL10"/>
    <mergeCell ref="ENA10:ENB10"/>
    <mergeCell ref="ENE10:ENF10"/>
    <mergeCell ref="ENI10:ENJ10"/>
    <mergeCell ref="ENM10:ENN10"/>
    <mergeCell ref="ENQ10:ENR10"/>
    <mergeCell ref="EMG10:EMH10"/>
    <mergeCell ref="EMK10:EML10"/>
    <mergeCell ref="EMO10:EMP10"/>
    <mergeCell ref="EMS10:EMT10"/>
    <mergeCell ref="EMW10:EMX10"/>
    <mergeCell ref="ELM10:ELN10"/>
    <mergeCell ref="ELQ10:ELR10"/>
    <mergeCell ref="ELU10:ELV10"/>
    <mergeCell ref="ELY10:ELZ10"/>
    <mergeCell ref="EMC10:EMD10"/>
    <mergeCell ref="EKS10:EKT10"/>
    <mergeCell ref="EKW10:EKX10"/>
    <mergeCell ref="ELA10:ELB10"/>
    <mergeCell ref="ELE10:ELF10"/>
    <mergeCell ref="ELI10:ELJ10"/>
    <mergeCell ref="EJY10:EJZ10"/>
    <mergeCell ref="EKC10:EKD10"/>
    <mergeCell ref="EKG10:EKH10"/>
    <mergeCell ref="EKK10:EKL10"/>
    <mergeCell ref="EKO10:EKP10"/>
    <mergeCell ref="EJE10:EJF10"/>
    <mergeCell ref="EJI10:EJJ10"/>
    <mergeCell ref="EJM10:EJN10"/>
    <mergeCell ref="EJQ10:EJR10"/>
    <mergeCell ref="EJU10:EJV10"/>
    <mergeCell ref="EIK10:EIL10"/>
    <mergeCell ref="EIO10:EIP10"/>
    <mergeCell ref="EIS10:EIT10"/>
    <mergeCell ref="EIW10:EIX10"/>
    <mergeCell ref="EJA10:EJB10"/>
    <mergeCell ref="EHQ10:EHR10"/>
    <mergeCell ref="EHU10:EHV10"/>
    <mergeCell ref="EHY10:EHZ10"/>
    <mergeCell ref="EIC10:EID10"/>
    <mergeCell ref="EIG10:EIH10"/>
    <mergeCell ref="EGW10:EGX10"/>
    <mergeCell ref="EHA10:EHB10"/>
    <mergeCell ref="EHE10:EHF10"/>
    <mergeCell ref="EHI10:EHJ10"/>
    <mergeCell ref="EHM10:EHN10"/>
    <mergeCell ref="EGC10:EGD10"/>
    <mergeCell ref="EGG10:EGH10"/>
    <mergeCell ref="EGK10:EGL10"/>
    <mergeCell ref="EGO10:EGP10"/>
    <mergeCell ref="EGS10:EGT10"/>
    <mergeCell ref="EFI10:EFJ10"/>
    <mergeCell ref="EFM10:EFN10"/>
    <mergeCell ref="EFQ10:EFR10"/>
    <mergeCell ref="EFU10:EFV10"/>
    <mergeCell ref="EFY10:EFZ10"/>
    <mergeCell ref="EEO10:EEP10"/>
    <mergeCell ref="EES10:EET10"/>
    <mergeCell ref="EEW10:EEX10"/>
    <mergeCell ref="EFA10:EFB10"/>
    <mergeCell ref="EFE10:EFF10"/>
    <mergeCell ref="EDU10:EDV10"/>
    <mergeCell ref="EDY10:EDZ10"/>
    <mergeCell ref="EEC10:EED10"/>
    <mergeCell ref="EEG10:EEH10"/>
    <mergeCell ref="EEK10:EEL10"/>
    <mergeCell ref="EDA10:EDB10"/>
    <mergeCell ref="EDE10:EDF10"/>
    <mergeCell ref="EDI10:EDJ10"/>
    <mergeCell ref="EDM10:EDN10"/>
    <mergeCell ref="EDQ10:EDR10"/>
    <mergeCell ref="ECG10:ECH10"/>
    <mergeCell ref="ECK10:ECL10"/>
    <mergeCell ref="ECO10:ECP10"/>
    <mergeCell ref="ECS10:ECT10"/>
    <mergeCell ref="ECW10:ECX10"/>
    <mergeCell ref="EBM10:EBN10"/>
    <mergeCell ref="EBQ10:EBR10"/>
    <mergeCell ref="EBU10:EBV10"/>
    <mergeCell ref="EBY10:EBZ10"/>
    <mergeCell ref="ECC10:ECD10"/>
    <mergeCell ref="EAS10:EAT10"/>
    <mergeCell ref="EAW10:EAX10"/>
    <mergeCell ref="EBA10:EBB10"/>
    <mergeCell ref="EBE10:EBF10"/>
    <mergeCell ref="EBI10:EBJ10"/>
    <mergeCell ref="DZY10:DZZ10"/>
    <mergeCell ref="EAC10:EAD10"/>
    <mergeCell ref="EAG10:EAH10"/>
    <mergeCell ref="EAK10:EAL10"/>
    <mergeCell ref="EAO10:EAP10"/>
    <mergeCell ref="DZE10:DZF10"/>
    <mergeCell ref="DZI10:DZJ10"/>
    <mergeCell ref="DZM10:DZN10"/>
    <mergeCell ref="DZQ10:DZR10"/>
    <mergeCell ref="DZU10:DZV10"/>
    <mergeCell ref="DYK10:DYL10"/>
    <mergeCell ref="DYO10:DYP10"/>
    <mergeCell ref="DYS10:DYT10"/>
    <mergeCell ref="DYW10:DYX10"/>
    <mergeCell ref="DZA10:DZB10"/>
    <mergeCell ref="DXQ10:DXR10"/>
    <mergeCell ref="DXU10:DXV10"/>
    <mergeCell ref="DXY10:DXZ10"/>
    <mergeCell ref="DYC10:DYD10"/>
    <mergeCell ref="DYG10:DYH10"/>
    <mergeCell ref="DWW10:DWX10"/>
    <mergeCell ref="DXA10:DXB10"/>
    <mergeCell ref="DXE10:DXF10"/>
    <mergeCell ref="DXI10:DXJ10"/>
    <mergeCell ref="DXM10:DXN10"/>
    <mergeCell ref="DWC10:DWD10"/>
    <mergeCell ref="DWG10:DWH10"/>
    <mergeCell ref="DWK10:DWL10"/>
    <mergeCell ref="DWO10:DWP10"/>
    <mergeCell ref="DWS10:DWT10"/>
    <mergeCell ref="DVI10:DVJ10"/>
    <mergeCell ref="DVM10:DVN10"/>
    <mergeCell ref="DVQ10:DVR10"/>
    <mergeCell ref="DVU10:DVV10"/>
    <mergeCell ref="DVY10:DVZ10"/>
    <mergeCell ref="DUO10:DUP10"/>
    <mergeCell ref="DUS10:DUT10"/>
    <mergeCell ref="DUW10:DUX10"/>
    <mergeCell ref="DVA10:DVB10"/>
    <mergeCell ref="DVE10:DVF10"/>
    <mergeCell ref="DTU10:DTV10"/>
    <mergeCell ref="DTY10:DTZ10"/>
    <mergeCell ref="DUC10:DUD10"/>
    <mergeCell ref="DUG10:DUH10"/>
    <mergeCell ref="DUK10:DUL10"/>
    <mergeCell ref="DTA10:DTB10"/>
    <mergeCell ref="DTE10:DTF10"/>
    <mergeCell ref="DTI10:DTJ10"/>
    <mergeCell ref="DTM10:DTN10"/>
    <mergeCell ref="DTQ10:DTR10"/>
    <mergeCell ref="DSG10:DSH10"/>
    <mergeCell ref="DSK10:DSL10"/>
    <mergeCell ref="DSO10:DSP10"/>
    <mergeCell ref="DSS10:DST10"/>
    <mergeCell ref="DSW10:DSX10"/>
    <mergeCell ref="DRM10:DRN10"/>
    <mergeCell ref="DRQ10:DRR10"/>
    <mergeCell ref="DRU10:DRV10"/>
    <mergeCell ref="DRY10:DRZ10"/>
    <mergeCell ref="DSC10:DSD10"/>
    <mergeCell ref="DQS10:DQT10"/>
    <mergeCell ref="DQW10:DQX10"/>
    <mergeCell ref="DRA10:DRB10"/>
    <mergeCell ref="DRE10:DRF10"/>
    <mergeCell ref="DRI10:DRJ10"/>
    <mergeCell ref="DPY10:DPZ10"/>
    <mergeCell ref="DQC10:DQD10"/>
    <mergeCell ref="DQG10:DQH10"/>
    <mergeCell ref="DQK10:DQL10"/>
    <mergeCell ref="DQO10:DQP10"/>
    <mergeCell ref="DPE10:DPF10"/>
    <mergeCell ref="DPI10:DPJ10"/>
    <mergeCell ref="DPM10:DPN10"/>
    <mergeCell ref="DPQ10:DPR10"/>
    <mergeCell ref="DPU10:DPV10"/>
    <mergeCell ref="DOK10:DOL10"/>
    <mergeCell ref="DOO10:DOP10"/>
    <mergeCell ref="DOS10:DOT10"/>
    <mergeCell ref="DOW10:DOX10"/>
    <mergeCell ref="DPA10:DPB10"/>
    <mergeCell ref="DNQ10:DNR10"/>
    <mergeCell ref="DNU10:DNV10"/>
    <mergeCell ref="DNY10:DNZ10"/>
    <mergeCell ref="DOC10:DOD10"/>
    <mergeCell ref="DOG10:DOH10"/>
    <mergeCell ref="DMW10:DMX10"/>
    <mergeCell ref="DNA10:DNB10"/>
    <mergeCell ref="DNE10:DNF10"/>
    <mergeCell ref="DNI10:DNJ10"/>
    <mergeCell ref="DNM10:DNN10"/>
    <mergeCell ref="DMC10:DMD10"/>
    <mergeCell ref="DMG10:DMH10"/>
    <mergeCell ref="DMK10:DML10"/>
    <mergeCell ref="DMO10:DMP10"/>
    <mergeCell ref="DMS10:DMT10"/>
    <mergeCell ref="DLI10:DLJ10"/>
    <mergeCell ref="DLM10:DLN10"/>
    <mergeCell ref="DLQ10:DLR10"/>
    <mergeCell ref="DLU10:DLV10"/>
    <mergeCell ref="DLY10:DLZ10"/>
    <mergeCell ref="DKO10:DKP10"/>
    <mergeCell ref="DKS10:DKT10"/>
    <mergeCell ref="DKW10:DKX10"/>
    <mergeCell ref="DLA10:DLB10"/>
    <mergeCell ref="DLE10:DLF10"/>
    <mergeCell ref="DJU10:DJV10"/>
    <mergeCell ref="DJY10:DJZ10"/>
    <mergeCell ref="DKC10:DKD10"/>
    <mergeCell ref="DKG10:DKH10"/>
    <mergeCell ref="DKK10:DKL10"/>
    <mergeCell ref="DJA10:DJB10"/>
    <mergeCell ref="DJE10:DJF10"/>
    <mergeCell ref="DJI10:DJJ10"/>
    <mergeCell ref="DJM10:DJN10"/>
    <mergeCell ref="DJQ10:DJR10"/>
    <mergeCell ref="DIG10:DIH10"/>
    <mergeCell ref="DIK10:DIL10"/>
    <mergeCell ref="DIO10:DIP10"/>
    <mergeCell ref="DIS10:DIT10"/>
    <mergeCell ref="DIW10:DIX10"/>
    <mergeCell ref="DHM10:DHN10"/>
    <mergeCell ref="DHQ10:DHR10"/>
    <mergeCell ref="DHU10:DHV10"/>
    <mergeCell ref="DHY10:DHZ10"/>
    <mergeCell ref="DIC10:DID10"/>
    <mergeCell ref="DGS10:DGT10"/>
    <mergeCell ref="DGW10:DGX10"/>
    <mergeCell ref="DHA10:DHB10"/>
    <mergeCell ref="DHE10:DHF10"/>
    <mergeCell ref="DHI10:DHJ10"/>
    <mergeCell ref="DFY10:DFZ10"/>
    <mergeCell ref="DGC10:DGD10"/>
    <mergeCell ref="DGG10:DGH10"/>
    <mergeCell ref="DGK10:DGL10"/>
    <mergeCell ref="DGO10:DGP10"/>
    <mergeCell ref="DFE10:DFF10"/>
    <mergeCell ref="DFI10:DFJ10"/>
    <mergeCell ref="DFM10:DFN10"/>
    <mergeCell ref="DFQ10:DFR10"/>
    <mergeCell ref="DFU10:DFV10"/>
    <mergeCell ref="DEK10:DEL10"/>
    <mergeCell ref="DEO10:DEP10"/>
    <mergeCell ref="DES10:DET10"/>
    <mergeCell ref="DEW10:DEX10"/>
    <mergeCell ref="DFA10:DFB10"/>
    <mergeCell ref="DDQ10:DDR10"/>
    <mergeCell ref="DDU10:DDV10"/>
    <mergeCell ref="DDY10:DDZ10"/>
    <mergeCell ref="DEC10:DED10"/>
    <mergeCell ref="DEG10:DEH10"/>
    <mergeCell ref="DCW10:DCX10"/>
    <mergeCell ref="DDA10:DDB10"/>
    <mergeCell ref="DDE10:DDF10"/>
    <mergeCell ref="DDI10:DDJ10"/>
    <mergeCell ref="DDM10:DDN10"/>
    <mergeCell ref="DCC10:DCD10"/>
    <mergeCell ref="DCG10:DCH10"/>
    <mergeCell ref="DCK10:DCL10"/>
    <mergeCell ref="DCO10:DCP10"/>
    <mergeCell ref="DCS10:DCT10"/>
    <mergeCell ref="DBI10:DBJ10"/>
    <mergeCell ref="DBM10:DBN10"/>
    <mergeCell ref="DBQ10:DBR10"/>
    <mergeCell ref="DBU10:DBV10"/>
    <mergeCell ref="DBY10:DBZ10"/>
    <mergeCell ref="DAO10:DAP10"/>
    <mergeCell ref="DAS10:DAT10"/>
    <mergeCell ref="DAW10:DAX10"/>
    <mergeCell ref="DBA10:DBB10"/>
    <mergeCell ref="DBE10:DBF10"/>
    <mergeCell ref="CZU10:CZV10"/>
    <mergeCell ref="CZY10:CZZ10"/>
    <mergeCell ref="DAC10:DAD10"/>
    <mergeCell ref="DAG10:DAH10"/>
    <mergeCell ref="DAK10:DAL10"/>
    <mergeCell ref="CZA10:CZB10"/>
    <mergeCell ref="CZE10:CZF10"/>
    <mergeCell ref="CZI10:CZJ10"/>
    <mergeCell ref="CZM10:CZN10"/>
    <mergeCell ref="CZQ10:CZR10"/>
    <mergeCell ref="CYG10:CYH10"/>
    <mergeCell ref="CYK10:CYL10"/>
    <mergeCell ref="CYO10:CYP10"/>
    <mergeCell ref="CYS10:CYT10"/>
    <mergeCell ref="CYW10:CYX10"/>
    <mergeCell ref="CXM10:CXN10"/>
    <mergeCell ref="CXQ10:CXR10"/>
    <mergeCell ref="CXU10:CXV10"/>
    <mergeCell ref="CXY10:CXZ10"/>
    <mergeCell ref="CYC10:CYD10"/>
    <mergeCell ref="CWS10:CWT10"/>
    <mergeCell ref="CWW10:CWX10"/>
    <mergeCell ref="CXA10:CXB10"/>
    <mergeCell ref="CXE10:CXF10"/>
    <mergeCell ref="CXI10:CXJ10"/>
    <mergeCell ref="CVY10:CVZ10"/>
    <mergeCell ref="CWC10:CWD10"/>
    <mergeCell ref="CWG10:CWH10"/>
    <mergeCell ref="CWK10:CWL10"/>
    <mergeCell ref="CWO10:CWP10"/>
    <mergeCell ref="CVE10:CVF10"/>
    <mergeCell ref="CVI10:CVJ10"/>
    <mergeCell ref="CVM10:CVN10"/>
    <mergeCell ref="CVQ10:CVR10"/>
    <mergeCell ref="CVU10:CVV10"/>
    <mergeCell ref="CUK10:CUL10"/>
    <mergeCell ref="CUO10:CUP10"/>
    <mergeCell ref="CUS10:CUT10"/>
    <mergeCell ref="CUW10:CUX10"/>
    <mergeCell ref="CVA10:CVB10"/>
    <mergeCell ref="CTQ10:CTR10"/>
    <mergeCell ref="CTU10:CTV10"/>
    <mergeCell ref="CTY10:CTZ10"/>
    <mergeCell ref="CUC10:CUD10"/>
    <mergeCell ref="CUG10:CUH10"/>
    <mergeCell ref="CSW10:CSX10"/>
    <mergeCell ref="CTA10:CTB10"/>
    <mergeCell ref="CTE10:CTF10"/>
    <mergeCell ref="CTI10:CTJ10"/>
    <mergeCell ref="CTM10:CTN10"/>
    <mergeCell ref="CSC10:CSD10"/>
    <mergeCell ref="CSG10:CSH10"/>
    <mergeCell ref="CSK10:CSL10"/>
    <mergeCell ref="CSO10:CSP10"/>
    <mergeCell ref="CSS10:CST10"/>
    <mergeCell ref="CRI10:CRJ10"/>
    <mergeCell ref="CRM10:CRN10"/>
    <mergeCell ref="CRQ10:CRR10"/>
    <mergeCell ref="CRU10:CRV10"/>
    <mergeCell ref="CRY10:CRZ10"/>
    <mergeCell ref="CQO10:CQP10"/>
    <mergeCell ref="CQS10:CQT10"/>
    <mergeCell ref="CQW10:CQX10"/>
    <mergeCell ref="CRA10:CRB10"/>
    <mergeCell ref="CRE10:CRF10"/>
    <mergeCell ref="CPU10:CPV10"/>
    <mergeCell ref="CPY10:CPZ10"/>
    <mergeCell ref="CQC10:CQD10"/>
    <mergeCell ref="CQG10:CQH10"/>
    <mergeCell ref="CQK10:CQL10"/>
    <mergeCell ref="CPA10:CPB10"/>
    <mergeCell ref="CPE10:CPF10"/>
    <mergeCell ref="CPI10:CPJ10"/>
    <mergeCell ref="CPM10:CPN10"/>
    <mergeCell ref="CPQ10:CPR10"/>
    <mergeCell ref="COG10:COH10"/>
    <mergeCell ref="COK10:COL10"/>
    <mergeCell ref="COO10:COP10"/>
    <mergeCell ref="COS10:COT10"/>
    <mergeCell ref="COW10:COX10"/>
    <mergeCell ref="CNM10:CNN10"/>
    <mergeCell ref="CNQ10:CNR10"/>
    <mergeCell ref="CNU10:CNV10"/>
    <mergeCell ref="CNY10:CNZ10"/>
    <mergeCell ref="COC10:COD10"/>
    <mergeCell ref="CMS10:CMT10"/>
    <mergeCell ref="CMW10:CMX10"/>
    <mergeCell ref="CNA10:CNB10"/>
    <mergeCell ref="CNE10:CNF10"/>
    <mergeCell ref="CNI10:CNJ10"/>
    <mergeCell ref="CLY10:CLZ10"/>
    <mergeCell ref="CMC10:CMD10"/>
    <mergeCell ref="CMG10:CMH10"/>
    <mergeCell ref="CMK10:CML10"/>
    <mergeCell ref="CMO10:CMP10"/>
    <mergeCell ref="CLE10:CLF10"/>
    <mergeCell ref="CLI10:CLJ10"/>
    <mergeCell ref="CLM10:CLN10"/>
    <mergeCell ref="CLQ10:CLR10"/>
    <mergeCell ref="CLU10:CLV10"/>
    <mergeCell ref="CKK10:CKL10"/>
    <mergeCell ref="CKO10:CKP10"/>
    <mergeCell ref="CKS10:CKT10"/>
    <mergeCell ref="CKW10:CKX10"/>
    <mergeCell ref="CLA10:CLB10"/>
    <mergeCell ref="CJQ10:CJR10"/>
    <mergeCell ref="CJU10:CJV10"/>
    <mergeCell ref="CJY10:CJZ10"/>
    <mergeCell ref="CKC10:CKD10"/>
    <mergeCell ref="CKG10:CKH10"/>
    <mergeCell ref="CIW10:CIX10"/>
    <mergeCell ref="CJA10:CJB10"/>
    <mergeCell ref="CJE10:CJF10"/>
    <mergeCell ref="CJI10:CJJ10"/>
    <mergeCell ref="CJM10:CJN10"/>
    <mergeCell ref="CIC10:CID10"/>
    <mergeCell ref="CIG10:CIH10"/>
    <mergeCell ref="CIK10:CIL10"/>
    <mergeCell ref="CIO10:CIP10"/>
    <mergeCell ref="CIS10:CIT10"/>
    <mergeCell ref="CHI10:CHJ10"/>
    <mergeCell ref="CHM10:CHN10"/>
    <mergeCell ref="CHQ10:CHR10"/>
    <mergeCell ref="CHU10:CHV10"/>
    <mergeCell ref="CHY10:CHZ10"/>
    <mergeCell ref="CGO10:CGP10"/>
    <mergeCell ref="CGS10:CGT10"/>
    <mergeCell ref="CGW10:CGX10"/>
    <mergeCell ref="CHA10:CHB10"/>
    <mergeCell ref="CHE10:CHF10"/>
    <mergeCell ref="CFU10:CFV10"/>
    <mergeCell ref="CFY10:CFZ10"/>
    <mergeCell ref="CGC10:CGD10"/>
    <mergeCell ref="CGG10:CGH10"/>
    <mergeCell ref="CGK10:CGL10"/>
    <mergeCell ref="CFA10:CFB10"/>
    <mergeCell ref="CFE10:CFF10"/>
    <mergeCell ref="CFI10:CFJ10"/>
    <mergeCell ref="CFM10:CFN10"/>
    <mergeCell ref="CFQ10:CFR10"/>
    <mergeCell ref="CEG10:CEH10"/>
    <mergeCell ref="CEK10:CEL10"/>
    <mergeCell ref="CEO10:CEP10"/>
    <mergeCell ref="CES10:CET10"/>
    <mergeCell ref="CEW10:CEX10"/>
    <mergeCell ref="CDM10:CDN10"/>
    <mergeCell ref="CDQ10:CDR10"/>
    <mergeCell ref="CDU10:CDV10"/>
    <mergeCell ref="CDY10:CDZ10"/>
    <mergeCell ref="CEC10:CED10"/>
    <mergeCell ref="CCS10:CCT10"/>
    <mergeCell ref="CCW10:CCX10"/>
    <mergeCell ref="CDA10:CDB10"/>
    <mergeCell ref="CDE10:CDF10"/>
    <mergeCell ref="CDI10:CDJ10"/>
    <mergeCell ref="CBY10:CBZ10"/>
    <mergeCell ref="CCC10:CCD10"/>
    <mergeCell ref="CCG10:CCH10"/>
    <mergeCell ref="CCK10:CCL10"/>
    <mergeCell ref="CCO10:CCP10"/>
    <mergeCell ref="CBE10:CBF10"/>
    <mergeCell ref="CBI10:CBJ10"/>
    <mergeCell ref="CBM10:CBN10"/>
    <mergeCell ref="CBQ10:CBR10"/>
    <mergeCell ref="CBU10:CBV10"/>
    <mergeCell ref="CAK10:CAL10"/>
    <mergeCell ref="CAO10:CAP10"/>
    <mergeCell ref="CAS10:CAT10"/>
    <mergeCell ref="CAW10:CAX10"/>
    <mergeCell ref="CBA10:CBB10"/>
    <mergeCell ref="BZQ10:BZR10"/>
    <mergeCell ref="BZU10:BZV10"/>
    <mergeCell ref="BZY10:BZZ10"/>
    <mergeCell ref="CAC10:CAD10"/>
    <mergeCell ref="CAG10:CAH10"/>
    <mergeCell ref="BYW10:BYX10"/>
    <mergeCell ref="BZA10:BZB10"/>
    <mergeCell ref="BZE10:BZF10"/>
    <mergeCell ref="BZI10:BZJ10"/>
    <mergeCell ref="BZM10:BZN10"/>
    <mergeCell ref="BYC10:BYD10"/>
    <mergeCell ref="BYG10:BYH10"/>
    <mergeCell ref="BYK10:BYL10"/>
    <mergeCell ref="BYO10:BYP10"/>
    <mergeCell ref="BYS10:BYT10"/>
    <mergeCell ref="BXI10:BXJ10"/>
    <mergeCell ref="BXM10:BXN10"/>
    <mergeCell ref="BXQ10:BXR10"/>
    <mergeCell ref="BXU10:BXV10"/>
    <mergeCell ref="BXY10:BXZ10"/>
    <mergeCell ref="BWO10:BWP10"/>
    <mergeCell ref="BWS10:BWT10"/>
    <mergeCell ref="BWW10:BWX10"/>
    <mergeCell ref="BXA10:BXB10"/>
    <mergeCell ref="BXE10:BXF10"/>
    <mergeCell ref="BVU10:BVV10"/>
    <mergeCell ref="BVY10:BVZ10"/>
    <mergeCell ref="BWC10:BWD10"/>
    <mergeCell ref="BWG10:BWH10"/>
    <mergeCell ref="BWK10:BWL10"/>
    <mergeCell ref="BVA10:BVB10"/>
    <mergeCell ref="BVE10:BVF10"/>
    <mergeCell ref="BVI10:BVJ10"/>
    <mergeCell ref="BVM10:BVN10"/>
    <mergeCell ref="BVQ10:BVR10"/>
    <mergeCell ref="BUG10:BUH10"/>
    <mergeCell ref="BUK10:BUL10"/>
    <mergeCell ref="BUO10:BUP10"/>
    <mergeCell ref="BUS10:BUT10"/>
    <mergeCell ref="BUW10:BUX10"/>
    <mergeCell ref="BTM10:BTN10"/>
    <mergeCell ref="BTQ10:BTR10"/>
    <mergeCell ref="BTU10:BTV10"/>
    <mergeCell ref="BTY10:BTZ10"/>
    <mergeCell ref="BUC10:BUD10"/>
    <mergeCell ref="BSS10:BST10"/>
    <mergeCell ref="BSW10:BSX10"/>
    <mergeCell ref="BTA10:BTB10"/>
    <mergeCell ref="BTE10:BTF10"/>
    <mergeCell ref="BTI10:BTJ10"/>
    <mergeCell ref="BRY10:BRZ10"/>
    <mergeCell ref="BSC10:BSD10"/>
    <mergeCell ref="BSG10:BSH10"/>
    <mergeCell ref="BSK10:BSL10"/>
    <mergeCell ref="BSO10:BSP10"/>
    <mergeCell ref="BRE10:BRF10"/>
    <mergeCell ref="BRI10:BRJ10"/>
    <mergeCell ref="BRM10:BRN10"/>
    <mergeCell ref="BRQ10:BRR10"/>
    <mergeCell ref="BRU10:BRV10"/>
    <mergeCell ref="BQK10:BQL10"/>
    <mergeCell ref="BQO10:BQP10"/>
    <mergeCell ref="BQS10:BQT10"/>
    <mergeCell ref="BQW10:BQX10"/>
    <mergeCell ref="BRA10:BRB10"/>
    <mergeCell ref="BPQ10:BPR10"/>
    <mergeCell ref="BPU10:BPV10"/>
    <mergeCell ref="BPY10:BPZ10"/>
    <mergeCell ref="BQC10:BQD10"/>
    <mergeCell ref="BQG10:BQH10"/>
    <mergeCell ref="BOW10:BOX10"/>
    <mergeCell ref="BPA10:BPB10"/>
    <mergeCell ref="BPE10:BPF10"/>
    <mergeCell ref="BPI10:BPJ10"/>
    <mergeCell ref="BPM10:BPN10"/>
    <mergeCell ref="BOC10:BOD10"/>
    <mergeCell ref="BOG10:BOH10"/>
    <mergeCell ref="BOK10:BOL10"/>
    <mergeCell ref="BOO10:BOP10"/>
    <mergeCell ref="BOS10:BOT10"/>
    <mergeCell ref="BNI10:BNJ10"/>
    <mergeCell ref="BNM10:BNN10"/>
    <mergeCell ref="BNQ10:BNR10"/>
    <mergeCell ref="BNU10:BNV10"/>
    <mergeCell ref="BNY10:BNZ10"/>
    <mergeCell ref="BMO10:BMP10"/>
    <mergeCell ref="BMS10:BMT10"/>
    <mergeCell ref="BMW10:BMX10"/>
    <mergeCell ref="BNA10:BNB10"/>
    <mergeCell ref="BNE10:BNF10"/>
    <mergeCell ref="BLU10:BLV10"/>
    <mergeCell ref="BLY10:BLZ10"/>
    <mergeCell ref="BMC10:BMD10"/>
    <mergeCell ref="BMG10:BMH10"/>
    <mergeCell ref="BMK10:BML10"/>
    <mergeCell ref="BLA10:BLB10"/>
    <mergeCell ref="BLE10:BLF10"/>
    <mergeCell ref="BLI10:BLJ10"/>
    <mergeCell ref="BLM10:BLN10"/>
    <mergeCell ref="BLQ10:BLR10"/>
    <mergeCell ref="BKG10:BKH10"/>
    <mergeCell ref="BKK10:BKL10"/>
    <mergeCell ref="BKO10:BKP10"/>
    <mergeCell ref="BKS10:BKT10"/>
    <mergeCell ref="BKW10:BKX10"/>
    <mergeCell ref="BJM10:BJN10"/>
    <mergeCell ref="BJQ10:BJR10"/>
    <mergeCell ref="BJU10:BJV10"/>
    <mergeCell ref="BJY10:BJZ10"/>
    <mergeCell ref="BKC10:BKD10"/>
    <mergeCell ref="BIS10:BIT10"/>
    <mergeCell ref="BIW10:BIX10"/>
    <mergeCell ref="BJA10:BJB10"/>
    <mergeCell ref="BJE10:BJF10"/>
    <mergeCell ref="BJI10:BJJ10"/>
    <mergeCell ref="BHY10:BHZ10"/>
    <mergeCell ref="BIC10:BID10"/>
    <mergeCell ref="BIG10:BIH10"/>
    <mergeCell ref="BIK10:BIL10"/>
    <mergeCell ref="BIO10:BIP10"/>
    <mergeCell ref="BHE10:BHF10"/>
    <mergeCell ref="BHI10:BHJ10"/>
    <mergeCell ref="BHM10:BHN10"/>
    <mergeCell ref="BHQ10:BHR10"/>
    <mergeCell ref="BHU10:BHV10"/>
    <mergeCell ref="BGK10:BGL10"/>
    <mergeCell ref="BGO10:BGP10"/>
    <mergeCell ref="BGS10:BGT10"/>
    <mergeCell ref="BGW10:BGX10"/>
    <mergeCell ref="BHA10:BHB10"/>
    <mergeCell ref="BFQ10:BFR10"/>
    <mergeCell ref="BFU10:BFV10"/>
    <mergeCell ref="BFY10:BFZ10"/>
    <mergeCell ref="BGC10:BGD10"/>
    <mergeCell ref="BGG10:BGH10"/>
    <mergeCell ref="BEW10:BEX10"/>
    <mergeCell ref="BFA10:BFB10"/>
    <mergeCell ref="BFE10:BFF10"/>
    <mergeCell ref="BFI10:BFJ10"/>
    <mergeCell ref="BFM10:BFN10"/>
    <mergeCell ref="BEC10:BED10"/>
    <mergeCell ref="BEG10:BEH10"/>
    <mergeCell ref="BEK10:BEL10"/>
    <mergeCell ref="BEO10:BEP10"/>
    <mergeCell ref="BES10:BET10"/>
    <mergeCell ref="BDI10:BDJ10"/>
    <mergeCell ref="BDM10:BDN10"/>
    <mergeCell ref="BDQ10:BDR10"/>
    <mergeCell ref="BDU10:BDV10"/>
    <mergeCell ref="BDY10:BDZ10"/>
    <mergeCell ref="BCO10:BCP10"/>
    <mergeCell ref="BCS10:BCT10"/>
    <mergeCell ref="BCW10:BCX10"/>
    <mergeCell ref="BDA10:BDB10"/>
    <mergeCell ref="BDE10:BDF10"/>
    <mergeCell ref="BBU10:BBV10"/>
    <mergeCell ref="BBY10:BBZ10"/>
    <mergeCell ref="BCC10:BCD10"/>
    <mergeCell ref="BCG10:BCH10"/>
    <mergeCell ref="BCK10:BCL10"/>
    <mergeCell ref="BBA10:BBB10"/>
    <mergeCell ref="BBE10:BBF10"/>
    <mergeCell ref="BBI10:BBJ10"/>
    <mergeCell ref="BBM10:BBN10"/>
    <mergeCell ref="BBQ10:BBR10"/>
    <mergeCell ref="BAG10:BAH10"/>
    <mergeCell ref="BAK10:BAL10"/>
    <mergeCell ref="BAO10:BAP10"/>
    <mergeCell ref="BAS10:BAT10"/>
    <mergeCell ref="BAW10:BAX10"/>
    <mergeCell ref="AZM10:AZN10"/>
    <mergeCell ref="AZQ10:AZR10"/>
    <mergeCell ref="AZU10:AZV10"/>
    <mergeCell ref="AZY10:AZZ10"/>
    <mergeCell ref="BAC10:BAD10"/>
    <mergeCell ref="AYS10:AYT10"/>
    <mergeCell ref="AYW10:AYX10"/>
    <mergeCell ref="AZA10:AZB10"/>
    <mergeCell ref="AZE10:AZF10"/>
    <mergeCell ref="AZI10:AZJ10"/>
    <mergeCell ref="AXY10:AXZ10"/>
    <mergeCell ref="AYC10:AYD10"/>
    <mergeCell ref="AYG10:AYH10"/>
    <mergeCell ref="AYK10:AYL10"/>
    <mergeCell ref="AYO10:AYP10"/>
    <mergeCell ref="AXE10:AXF10"/>
    <mergeCell ref="AXI10:AXJ10"/>
    <mergeCell ref="AXM10:AXN10"/>
    <mergeCell ref="AXQ10:AXR10"/>
    <mergeCell ref="AXU10:AXV10"/>
    <mergeCell ref="AWK10:AWL10"/>
    <mergeCell ref="AWO10:AWP10"/>
    <mergeCell ref="AWS10:AWT10"/>
    <mergeCell ref="AWW10:AWX10"/>
    <mergeCell ref="AXA10:AXB10"/>
    <mergeCell ref="AVQ10:AVR10"/>
    <mergeCell ref="AVU10:AVV10"/>
    <mergeCell ref="AVY10:AVZ10"/>
    <mergeCell ref="AWC10:AWD10"/>
    <mergeCell ref="AWG10:AWH10"/>
    <mergeCell ref="AUW10:AUX10"/>
    <mergeCell ref="AVA10:AVB10"/>
    <mergeCell ref="AVE10:AVF10"/>
    <mergeCell ref="AVI10:AVJ10"/>
    <mergeCell ref="AVM10:AVN10"/>
    <mergeCell ref="AUC10:AUD10"/>
    <mergeCell ref="AUG10:AUH10"/>
    <mergeCell ref="AUK10:AUL10"/>
    <mergeCell ref="AUO10:AUP10"/>
    <mergeCell ref="AUS10:AUT10"/>
    <mergeCell ref="ATI10:ATJ10"/>
    <mergeCell ref="ATM10:ATN10"/>
    <mergeCell ref="ATQ10:ATR10"/>
    <mergeCell ref="ATU10:ATV10"/>
    <mergeCell ref="ATY10:ATZ10"/>
    <mergeCell ref="ASO10:ASP10"/>
    <mergeCell ref="ASS10:AST10"/>
    <mergeCell ref="ASW10:ASX10"/>
    <mergeCell ref="ATA10:ATB10"/>
    <mergeCell ref="ATE10:ATF10"/>
    <mergeCell ref="ARU10:ARV10"/>
    <mergeCell ref="ARY10:ARZ10"/>
    <mergeCell ref="ASC10:ASD10"/>
    <mergeCell ref="ASG10:ASH10"/>
    <mergeCell ref="ASK10:ASL10"/>
    <mergeCell ref="ARA10:ARB10"/>
    <mergeCell ref="ARE10:ARF10"/>
    <mergeCell ref="ARI10:ARJ10"/>
    <mergeCell ref="ARM10:ARN10"/>
    <mergeCell ref="ARQ10:ARR10"/>
    <mergeCell ref="AQG10:AQH10"/>
    <mergeCell ref="AQK10:AQL10"/>
    <mergeCell ref="AQO10:AQP10"/>
    <mergeCell ref="AQS10:AQT10"/>
    <mergeCell ref="AQW10:AQX10"/>
    <mergeCell ref="APM10:APN10"/>
    <mergeCell ref="APQ10:APR10"/>
    <mergeCell ref="APU10:APV10"/>
    <mergeCell ref="APY10:APZ10"/>
    <mergeCell ref="AQC10:AQD10"/>
    <mergeCell ref="AOS10:AOT10"/>
    <mergeCell ref="AOW10:AOX10"/>
    <mergeCell ref="APA10:APB10"/>
    <mergeCell ref="APE10:APF10"/>
    <mergeCell ref="API10:APJ10"/>
    <mergeCell ref="ANY10:ANZ10"/>
    <mergeCell ref="AOC10:AOD10"/>
    <mergeCell ref="AOG10:AOH10"/>
    <mergeCell ref="AOK10:AOL10"/>
    <mergeCell ref="AOO10:AOP10"/>
    <mergeCell ref="ANE10:ANF10"/>
    <mergeCell ref="ANI10:ANJ10"/>
    <mergeCell ref="ANM10:ANN10"/>
    <mergeCell ref="ANQ10:ANR10"/>
    <mergeCell ref="ANU10:ANV10"/>
    <mergeCell ref="AMK10:AML10"/>
    <mergeCell ref="AMO10:AMP10"/>
    <mergeCell ref="AMS10:AMT10"/>
    <mergeCell ref="AMW10:AMX10"/>
    <mergeCell ref="ANA10:ANB10"/>
    <mergeCell ref="ALQ10:ALR10"/>
    <mergeCell ref="ALU10:ALV10"/>
    <mergeCell ref="ALY10:ALZ10"/>
    <mergeCell ref="AMC10:AMD10"/>
    <mergeCell ref="AMG10:AMH10"/>
    <mergeCell ref="AKW10:AKX10"/>
    <mergeCell ref="ALA10:ALB10"/>
    <mergeCell ref="ALE10:ALF10"/>
    <mergeCell ref="ALI10:ALJ10"/>
    <mergeCell ref="ALM10:ALN10"/>
    <mergeCell ref="AKC10:AKD10"/>
    <mergeCell ref="AKG10:AKH10"/>
    <mergeCell ref="AKK10:AKL10"/>
    <mergeCell ref="AKO10:AKP10"/>
    <mergeCell ref="AKS10:AKT10"/>
    <mergeCell ref="AJI10:AJJ10"/>
    <mergeCell ref="AJM10:AJN10"/>
    <mergeCell ref="AJQ10:AJR10"/>
    <mergeCell ref="AJU10:AJV10"/>
    <mergeCell ref="AJY10:AJZ10"/>
    <mergeCell ref="AIO10:AIP10"/>
    <mergeCell ref="AIS10:AIT10"/>
    <mergeCell ref="AIW10:AIX10"/>
    <mergeCell ref="AJA10:AJB10"/>
    <mergeCell ref="AJE10:AJF10"/>
    <mergeCell ref="AHU10:AHV10"/>
    <mergeCell ref="AHY10:AHZ10"/>
    <mergeCell ref="AIC10:AID10"/>
    <mergeCell ref="AIG10:AIH10"/>
    <mergeCell ref="AIK10:AIL10"/>
    <mergeCell ref="AHA10:AHB10"/>
    <mergeCell ref="AHE10:AHF10"/>
    <mergeCell ref="AHI10:AHJ10"/>
    <mergeCell ref="AHM10:AHN10"/>
    <mergeCell ref="AHQ10:AHR10"/>
    <mergeCell ref="AGG10:AGH10"/>
    <mergeCell ref="AGK10:AGL10"/>
    <mergeCell ref="AGO10:AGP10"/>
    <mergeCell ref="AGS10:AGT10"/>
    <mergeCell ref="AGW10:AGX10"/>
    <mergeCell ref="AFM10:AFN10"/>
    <mergeCell ref="AFQ10:AFR10"/>
    <mergeCell ref="AFU10:AFV10"/>
    <mergeCell ref="AFY10:AFZ10"/>
    <mergeCell ref="AGC10:AGD10"/>
    <mergeCell ref="AES10:AET10"/>
    <mergeCell ref="AEW10:AEX10"/>
    <mergeCell ref="AFA10:AFB10"/>
    <mergeCell ref="AFE10:AFF10"/>
    <mergeCell ref="AFI10:AFJ10"/>
    <mergeCell ref="ADY10:ADZ10"/>
    <mergeCell ref="AEC10:AED10"/>
    <mergeCell ref="AEG10:AEH10"/>
    <mergeCell ref="AEK10:AEL10"/>
    <mergeCell ref="AEO10:AEP10"/>
    <mergeCell ref="ADE10:ADF10"/>
    <mergeCell ref="ADI10:ADJ10"/>
    <mergeCell ref="ADM10:ADN10"/>
    <mergeCell ref="ADQ10:ADR10"/>
    <mergeCell ref="ADU10:ADV10"/>
    <mergeCell ref="ACK10:ACL10"/>
    <mergeCell ref="ACO10:ACP10"/>
    <mergeCell ref="ACS10:ACT10"/>
    <mergeCell ref="ACW10:ACX10"/>
    <mergeCell ref="ADA10:ADB10"/>
    <mergeCell ref="ABQ10:ABR10"/>
    <mergeCell ref="ABU10:ABV10"/>
    <mergeCell ref="ABY10:ABZ10"/>
    <mergeCell ref="ACC10:ACD10"/>
    <mergeCell ref="ACG10:ACH10"/>
    <mergeCell ref="AAW10:AAX10"/>
    <mergeCell ref="ABA10:ABB10"/>
    <mergeCell ref="ABE10:ABF10"/>
    <mergeCell ref="ABI10:ABJ10"/>
    <mergeCell ref="ABM10:ABN10"/>
    <mergeCell ref="AAC10:AAD10"/>
    <mergeCell ref="AAG10:AAH10"/>
    <mergeCell ref="AAK10:AAL10"/>
    <mergeCell ref="AAO10:AAP10"/>
    <mergeCell ref="AAS10:AAT10"/>
    <mergeCell ref="ZI10:ZJ10"/>
    <mergeCell ref="ZM10:ZN10"/>
    <mergeCell ref="ZQ10:ZR10"/>
    <mergeCell ref="ZU10:ZV10"/>
    <mergeCell ref="ZY10:ZZ10"/>
    <mergeCell ref="YO10:YP10"/>
    <mergeCell ref="YS10:YT10"/>
    <mergeCell ref="YW10:YX10"/>
    <mergeCell ref="ZA10:ZB10"/>
    <mergeCell ref="ZE10:ZF10"/>
    <mergeCell ref="XU10:XV10"/>
    <mergeCell ref="XY10:XZ10"/>
    <mergeCell ref="YC10:YD10"/>
    <mergeCell ref="YG10:YH10"/>
    <mergeCell ref="YK10:YL10"/>
    <mergeCell ref="XA10:XB10"/>
    <mergeCell ref="XE10:XF10"/>
    <mergeCell ref="XI10:XJ10"/>
    <mergeCell ref="XM10:XN10"/>
    <mergeCell ref="XQ10:XR10"/>
    <mergeCell ref="WG10:WH10"/>
    <mergeCell ref="WK10:WL10"/>
    <mergeCell ref="WO10:WP10"/>
    <mergeCell ref="WS10:WT10"/>
    <mergeCell ref="WW10:WX10"/>
    <mergeCell ref="LM10:LN10"/>
    <mergeCell ref="LQ10:LR10"/>
    <mergeCell ref="LU10:LV10"/>
    <mergeCell ref="LY10:LZ10"/>
    <mergeCell ref="MC10:MD10"/>
    <mergeCell ref="VM10:VN10"/>
    <mergeCell ref="VQ10:VR10"/>
    <mergeCell ref="VU10:VV10"/>
    <mergeCell ref="VY10:VZ10"/>
    <mergeCell ref="WC10:WD10"/>
    <mergeCell ref="US10:UT10"/>
    <mergeCell ref="UW10:UX10"/>
    <mergeCell ref="VA10:VB10"/>
    <mergeCell ref="VE10:VF10"/>
    <mergeCell ref="VI10:VJ10"/>
    <mergeCell ref="TY10:TZ10"/>
    <mergeCell ref="UC10:UD10"/>
    <mergeCell ref="UG10:UH10"/>
    <mergeCell ref="UK10:UL10"/>
    <mergeCell ref="UO10:UP10"/>
    <mergeCell ref="TE10:TF10"/>
    <mergeCell ref="TI10:TJ10"/>
    <mergeCell ref="TM10:TN10"/>
    <mergeCell ref="TQ10:TR10"/>
    <mergeCell ref="TU10:TV10"/>
    <mergeCell ref="SK10:SL10"/>
    <mergeCell ref="SO10:SP10"/>
    <mergeCell ref="SS10:ST10"/>
    <mergeCell ref="SW10:SX10"/>
    <mergeCell ref="TA10:TB10"/>
    <mergeCell ref="RQ10:RR10"/>
    <mergeCell ref="RU10:RV10"/>
    <mergeCell ref="RY10:RZ10"/>
    <mergeCell ref="SC10:SD10"/>
    <mergeCell ref="SG10:SH10"/>
    <mergeCell ref="QW10:QX10"/>
    <mergeCell ref="RA10:RB10"/>
    <mergeCell ref="RE10:RF10"/>
    <mergeCell ref="RI10:RJ10"/>
    <mergeCell ref="RM10:RN10"/>
    <mergeCell ref="DA10:DB10"/>
    <mergeCell ref="DE10:DF10"/>
    <mergeCell ref="DI10:DJ10"/>
    <mergeCell ref="DM10:DN10"/>
    <mergeCell ref="DQ10:DR10"/>
    <mergeCell ref="CG10:CH10"/>
    <mergeCell ref="CK10:CL10"/>
    <mergeCell ref="CO10:CP10"/>
    <mergeCell ref="CS10:CT10"/>
    <mergeCell ref="CW10:CX10"/>
    <mergeCell ref="BM10:BN10"/>
    <mergeCell ref="BQ10:BR10"/>
    <mergeCell ref="BU10:BV10"/>
    <mergeCell ref="BY10:BZ10"/>
    <mergeCell ref="CC10:CD10"/>
    <mergeCell ref="AS10:AT10"/>
    <mergeCell ref="AW10:AX10"/>
    <mergeCell ref="BA10:BB10"/>
    <mergeCell ref="BE10:BF10"/>
    <mergeCell ref="BI10:BJ10"/>
    <mergeCell ref="KS10:KT10"/>
    <mergeCell ref="KW10:KX10"/>
    <mergeCell ref="LA10:LB10"/>
    <mergeCell ref="LE10:LF10"/>
    <mergeCell ref="LI10:LJ10"/>
    <mergeCell ref="JY10:JZ10"/>
    <mergeCell ref="KC10:KD10"/>
    <mergeCell ref="KG10:KH10"/>
    <mergeCell ref="KK10:KL10"/>
    <mergeCell ref="KO10:KP10"/>
    <mergeCell ref="JE10:JF10"/>
    <mergeCell ref="JI10:JJ10"/>
    <mergeCell ref="JM10:JN10"/>
    <mergeCell ref="JQ10:JR10"/>
    <mergeCell ref="JU10:JV10"/>
    <mergeCell ref="IK10:IL10"/>
    <mergeCell ref="IO10:IP10"/>
    <mergeCell ref="IS10:IT10"/>
    <mergeCell ref="IW10:IX10"/>
    <mergeCell ref="JA10:JB10"/>
    <mergeCell ref="HQ10:HR10"/>
    <mergeCell ref="HU10:HV10"/>
    <mergeCell ref="HY10:HZ10"/>
    <mergeCell ref="IC10:ID10"/>
    <mergeCell ref="IG10:IH10"/>
    <mergeCell ref="GW10:GX10"/>
    <mergeCell ref="HA10:HB10"/>
    <mergeCell ref="HE10:HF10"/>
    <mergeCell ref="HI10:HJ10"/>
    <mergeCell ref="HM10:HN10"/>
    <mergeCell ref="GC10:GD10"/>
    <mergeCell ref="GG10:GH10"/>
    <mergeCell ref="GK10:GL10"/>
    <mergeCell ref="GO10:GP10"/>
    <mergeCell ref="GS10:GT10"/>
    <mergeCell ref="WZA9:WZB9"/>
    <mergeCell ref="WZE9:WZF9"/>
    <mergeCell ref="WZI9:WZJ9"/>
    <mergeCell ref="WZM9:WZN9"/>
    <mergeCell ref="WZQ9:WZR9"/>
    <mergeCell ref="WYG9:WYH9"/>
    <mergeCell ref="WYK9:WYL9"/>
    <mergeCell ref="WYO9:WYP9"/>
    <mergeCell ref="WYS9:WYT9"/>
    <mergeCell ref="WYW9:WYX9"/>
    <mergeCell ref="WXM9:WXN9"/>
    <mergeCell ref="WXQ9:WXR9"/>
    <mergeCell ref="WXU9:WXV9"/>
    <mergeCell ref="WXY9:WXZ9"/>
    <mergeCell ref="WYC9:WYD9"/>
    <mergeCell ref="WWS9:WWT9"/>
    <mergeCell ref="WWW9:WWX9"/>
    <mergeCell ref="WXA9:WXB9"/>
    <mergeCell ref="WXE9:WXF9"/>
    <mergeCell ref="FI10:FJ10"/>
    <mergeCell ref="FM10:FN10"/>
    <mergeCell ref="FQ10:FR10"/>
    <mergeCell ref="FU10:FV10"/>
    <mergeCell ref="FY10:FZ10"/>
    <mergeCell ref="EO10:EP10"/>
    <mergeCell ref="ES10:ET10"/>
    <mergeCell ref="EW10:EX10"/>
    <mergeCell ref="FA10:FB10"/>
    <mergeCell ref="FE10:FF10"/>
    <mergeCell ref="DU10:DV10"/>
    <mergeCell ref="DY10:DZ10"/>
    <mergeCell ref="EC10:ED10"/>
    <mergeCell ref="EG10:EH10"/>
    <mergeCell ref="EK10:EL10"/>
    <mergeCell ref="QC10:QD10"/>
    <mergeCell ref="QG10:QH10"/>
    <mergeCell ref="QK10:QL10"/>
    <mergeCell ref="QO10:QP10"/>
    <mergeCell ref="QS10:QT10"/>
    <mergeCell ref="PI10:PJ10"/>
    <mergeCell ref="PM10:PN10"/>
    <mergeCell ref="PQ10:PR10"/>
    <mergeCell ref="PU10:PV10"/>
    <mergeCell ref="PY10:PZ10"/>
    <mergeCell ref="OO10:OP10"/>
    <mergeCell ref="OS10:OT10"/>
    <mergeCell ref="OW10:OX10"/>
    <mergeCell ref="PA10:PB10"/>
    <mergeCell ref="PE10:PF10"/>
    <mergeCell ref="NU10:NV10"/>
    <mergeCell ref="NY10:NZ10"/>
    <mergeCell ref="OC10:OD10"/>
    <mergeCell ref="OG10:OH10"/>
    <mergeCell ref="OK10:OL10"/>
    <mergeCell ref="NA10:NB10"/>
    <mergeCell ref="NE10:NF10"/>
    <mergeCell ref="NI10:NJ10"/>
    <mergeCell ref="NM10:NN10"/>
    <mergeCell ref="NQ10:NR10"/>
    <mergeCell ref="MG10:MH10"/>
    <mergeCell ref="MK10:ML10"/>
    <mergeCell ref="MO10:MP10"/>
    <mergeCell ref="MS10:MT10"/>
    <mergeCell ref="MW10:MX10"/>
    <mergeCell ref="XEK9:XEL9"/>
    <mergeCell ref="XEO9:XEP9"/>
    <mergeCell ref="XES9:XET9"/>
    <mergeCell ref="XEW9:XEX9"/>
    <mergeCell ref="XFA9:XFB9"/>
    <mergeCell ref="XDQ9:XDR9"/>
    <mergeCell ref="XDU9:XDV9"/>
    <mergeCell ref="XDY9:XDZ9"/>
    <mergeCell ref="XEC9:XED9"/>
    <mergeCell ref="XEG9:XEH9"/>
    <mergeCell ref="XCW9:XCX9"/>
    <mergeCell ref="XDA9:XDB9"/>
    <mergeCell ref="XDE9:XDF9"/>
    <mergeCell ref="XDI9:XDJ9"/>
    <mergeCell ref="XDM9:XDN9"/>
    <mergeCell ref="XCC9:XCD9"/>
    <mergeCell ref="XCG9:XCH9"/>
    <mergeCell ref="XCK9:XCL9"/>
    <mergeCell ref="XCO9:XCP9"/>
    <mergeCell ref="XCS9:XCT9"/>
    <mergeCell ref="XBI9:XBJ9"/>
    <mergeCell ref="XBM9:XBN9"/>
    <mergeCell ref="XBQ9:XBR9"/>
    <mergeCell ref="XBU9:XBV9"/>
    <mergeCell ref="XBY9:XBZ9"/>
    <mergeCell ref="XAO9:XAP9"/>
    <mergeCell ref="XAS9:XAT9"/>
    <mergeCell ref="XAW9:XAX9"/>
    <mergeCell ref="XBA9:XBB9"/>
    <mergeCell ref="XBE9:XBF9"/>
    <mergeCell ref="WZU9:WZV9"/>
    <mergeCell ref="WZY9:WZZ9"/>
    <mergeCell ref="XAC9:XAD9"/>
    <mergeCell ref="XAG9:XAH9"/>
    <mergeCell ref="XAK9:XAL9"/>
    <mergeCell ref="WXI9:WXJ9"/>
    <mergeCell ref="WVY9:WVZ9"/>
    <mergeCell ref="WWC9:WWD9"/>
    <mergeCell ref="WWG9:WWH9"/>
    <mergeCell ref="WWK9:WWL9"/>
    <mergeCell ref="WWO9:WWP9"/>
    <mergeCell ref="WVE9:WVF9"/>
    <mergeCell ref="WVI9:WVJ9"/>
    <mergeCell ref="WVM9:WVN9"/>
    <mergeCell ref="WVQ9:WVR9"/>
    <mergeCell ref="WVU9:WVV9"/>
    <mergeCell ref="WUK9:WUL9"/>
    <mergeCell ref="WUO9:WUP9"/>
    <mergeCell ref="WUS9:WUT9"/>
    <mergeCell ref="WUW9:WUX9"/>
    <mergeCell ref="WVA9:WVB9"/>
    <mergeCell ref="WTQ9:WTR9"/>
    <mergeCell ref="WTU9:WTV9"/>
    <mergeCell ref="WTY9:WTZ9"/>
    <mergeCell ref="WUC9:WUD9"/>
    <mergeCell ref="WUG9:WUH9"/>
    <mergeCell ref="WSW9:WSX9"/>
    <mergeCell ref="WTA9:WTB9"/>
    <mergeCell ref="WTE9:WTF9"/>
    <mergeCell ref="WTI9:WTJ9"/>
    <mergeCell ref="WTM9:WTN9"/>
    <mergeCell ref="WSC9:WSD9"/>
    <mergeCell ref="WSG9:WSH9"/>
    <mergeCell ref="WSK9:WSL9"/>
    <mergeCell ref="WSO9:WSP9"/>
    <mergeCell ref="WSS9:WST9"/>
    <mergeCell ref="WRI9:WRJ9"/>
    <mergeCell ref="WRM9:WRN9"/>
    <mergeCell ref="WRQ9:WRR9"/>
    <mergeCell ref="WRU9:WRV9"/>
    <mergeCell ref="WRY9:WRZ9"/>
    <mergeCell ref="WQO9:WQP9"/>
    <mergeCell ref="WQS9:WQT9"/>
    <mergeCell ref="WQW9:WQX9"/>
    <mergeCell ref="WRA9:WRB9"/>
    <mergeCell ref="WRE9:WRF9"/>
    <mergeCell ref="WPU9:WPV9"/>
    <mergeCell ref="WPY9:WPZ9"/>
    <mergeCell ref="WQC9:WQD9"/>
    <mergeCell ref="WQG9:WQH9"/>
    <mergeCell ref="WQK9:WQL9"/>
    <mergeCell ref="WPA9:WPB9"/>
    <mergeCell ref="WPE9:WPF9"/>
    <mergeCell ref="WPI9:WPJ9"/>
    <mergeCell ref="WPM9:WPN9"/>
    <mergeCell ref="WPQ9:WPR9"/>
    <mergeCell ref="WOG9:WOH9"/>
    <mergeCell ref="WOK9:WOL9"/>
    <mergeCell ref="WOO9:WOP9"/>
    <mergeCell ref="WOS9:WOT9"/>
    <mergeCell ref="WOW9:WOX9"/>
    <mergeCell ref="WNM9:WNN9"/>
    <mergeCell ref="WNQ9:WNR9"/>
    <mergeCell ref="WNU9:WNV9"/>
    <mergeCell ref="WNY9:WNZ9"/>
    <mergeCell ref="WOC9:WOD9"/>
    <mergeCell ref="WMS9:WMT9"/>
    <mergeCell ref="WMW9:WMX9"/>
    <mergeCell ref="WNA9:WNB9"/>
    <mergeCell ref="WNE9:WNF9"/>
    <mergeCell ref="WNI9:WNJ9"/>
    <mergeCell ref="WLY9:WLZ9"/>
    <mergeCell ref="WMC9:WMD9"/>
    <mergeCell ref="WMG9:WMH9"/>
    <mergeCell ref="WMK9:WML9"/>
    <mergeCell ref="WMO9:WMP9"/>
    <mergeCell ref="WLE9:WLF9"/>
    <mergeCell ref="WLI9:WLJ9"/>
    <mergeCell ref="WLM9:WLN9"/>
    <mergeCell ref="WLQ9:WLR9"/>
    <mergeCell ref="WLU9:WLV9"/>
    <mergeCell ref="WKK9:WKL9"/>
    <mergeCell ref="WKO9:WKP9"/>
    <mergeCell ref="WKS9:WKT9"/>
    <mergeCell ref="WKW9:WKX9"/>
    <mergeCell ref="WLA9:WLB9"/>
    <mergeCell ref="WJQ9:WJR9"/>
    <mergeCell ref="WJU9:WJV9"/>
    <mergeCell ref="WJY9:WJZ9"/>
    <mergeCell ref="WKC9:WKD9"/>
    <mergeCell ref="WKG9:WKH9"/>
    <mergeCell ref="WIW9:WIX9"/>
    <mergeCell ref="WJA9:WJB9"/>
    <mergeCell ref="WJE9:WJF9"/>
    <mergeCell ref="WJI9:WJJ9"/>
    <mergeCell ref="WJM9:WJN9"/>
    <mergeCell ref="WIC9:WID9"/>
    <mergeCell ref="WIG9:WIH9"/>
    <mergeCell ref="WIK9:WIL9"/>
    <mergeCell ref="WIO9:WIP9"/>
    <mergeCell ref="WIS9:WIT9"/>
    <mergeCell ref="WHI9:WHJ9"/>
    <mergeCell ref="WHM9:WHN9"/>
    <mergeCell ref="WHQ9:WHR9"/>
    <mergeCell ref="WHU9:WHV9"/>
    <mergeCell ref="WHY9:WHZ9"/>
    <mergeCell ref="WGO9:WGP9"/>
    <mergeCell ref="WGS9:WGT9"/>
    <mergeCell ref="WGW9:WGX9"/>
    <mergeCell ref="WHA9:WHB9"/>
    <mergeCell ref="WHE9:WHF9"/>
    <mergeCell ref="WFU9:WFV9"/>
    <mergeCell ref="WFY9:WFZ9"/>
    <mergeCell ref="WGC9:WGD9"/>
    <mergeCell ref="WGG9:WGH9"/>
    <mergeCell ref="WGK9:WGL9"/>
    <mergeCell ref="WFA9:WFB9"/>
    <mergeCell ref="WFE9:WFF9"/>
    <mergeCell ref="WFI9:WFJ9"/>
    <mergeCell ref="WFM9:WFN9"/>
    <mergeCell ref="WFQ9:WFR9"/>
    <mergeCell ref="WEG9:WEH9"/>
    <mergeCell ref="WEK9:WEL9"/>
    <mergeCell ref="WEO9:WEP9"/>
    <mergeCell ref="WES9:WET9"/>
    <mergeCell ref="WEW9:WEX9"/>
    <mergeCell ref="WDM9:WDN9"/>
    <mergeCell ref="WDQ9:WDR9"/>
    <mergeCell ref="WDU9:WDV9"/>
    <mergeCell ref="WDY9:WDZ9"/>
    <mergeCell ref="WEC9:WED9"/>
    <mergeCell ref="WCS9:WCT9"/>
    <mergeCell ref="WCW9:WCX9"/>
    <mergeCell ref="WDA9:WDB9"/>
    <mergeCell ref="WDE9:WDF9"/>
    <mergeCell ref="WDI9:WDJ9"/>
    <mergeCell ref="WBY9:WBZ9"/>
    <mergeCell ref="WCC9:WCD9"/>
    <mergeCell ref="WCG9:WCH9"/>
    <mergeCell ref="WCK9:WCL9"/>
    <mergeCell ref="WCO9:WCP9"/>
    <mergeCell ref="WBE9:WBF9"/>
    <mergeCell ref="WBI9:WBJ9"/>
    <mergeCell ref="WBM9:WBN9"/>
    <mergeCell ref="WBQ9:WBR9"/>
    <mergeCell ref="WBU9:WBV9"/>
    <mergeCell ref="WAK9:WAL9"/>
    <mergeCell ref="WAO9:WAP9"/>
    <mergeCell ref="WAS9:WAT9"/>
    <mergeCell ref="WAW9:WAX9"/>
    <mergeCell ref="WBA9:WBB9"/>
    <mergeCell ref="VZQ9:VZR9"/>
    <mergeCell ref="VZU9:VZV9"/>
    <mergeCell ref="VZY9:VZZ9"/>
    <mergeCell ref="WAC9:WAD9"/>
    <mergeCell ref="WAG9:WAH9"/>
    <mergeCell ref="VYW9:VYX9"/>
    <mergeCell ref="VZA9:VZB9"/>
    <mergeCell ref="VZE9:VZF9"/>
    <mergeCell ref="VZI9:VZJ9"/>
    <mergeCell ref="VZM9:VZN9"/>
    <mergeCell ref="VYC9:VYD9"/>
    <mergeCell ref="VYG9:VYH9"/>
    <mergeCell ref="VYK9:VYL9"/>
    <mergeCell ref="VYO9:VYP9"/>
    <mergeCell ref="VYS9:VYT9"/>
    <mergeCell ref="VXI9:VXJ9"/>
    <mergeCell ref="VXM9:VXN9"/>
    <mergeCell ref="VXQ9:VXR9"/>
    <mergeCell ref="VXU9:VXV9"/>
    <mergeCell ref="VXY9:VXZ9"/>
    <mergeCell ref="VWO9:VWP9"/>
    <mergeCell ref="VWS9:VWT9"/>
    <mergeCell ref="VWW9:VWX9"/>
    <mergeCell ref="VXA9:VXB9"/>
    <mergeCell ref="VXE9:VXF9"/>
    <mergeCell ref="VVU9:VVV9"/>
    <mergeCell ref="VVY9:VVZ9"/>
    <mergeCell ref="VWC9:VWD9"/>
    <mergeCell ref="VWG9:VWH9"/>
    <mergeCell ref="VWK9:VWL9"/>
    <mergeCell ref="VVA9:VVB9"/>
    <mergeCell ref="VVE9:VVF9"/>
    <mergeCell ref="VVI9:VVJ9"/>
    <mergeCell ref="VVM9:VVN9"/>
    <mergeCell ref="VVQ9:VVR9"/>
    <mergeCell ref="VUG9:VUH9"/>
    <mergeCell ref="VUK9:VUL9"/>
    <mergeCell ref="VUO9:VUP9"/>
    <mergeCell ref="VUS9:VUT9"/>
    <mergeCell ref="VUW9:VUX9"/>
    <mergeCell ref="VTM9:VTN9"/>
    <mergeCell ref="VTQ9:VTR9"/>
    <mergeCell ref="VTU9:VTV9"/>
    <mergeCell ref="VTY9:VTZ9"/>
    <mergeCell ref="VUC9:VUD9"/>
    <mergeCell ref="VSS9:VST9"/>
    <mergeCell ref="VSW9:VSX9"/>
    <mergeCell ref="VTA9:VTB9"/>
    <mergeCell ref="VTE9:VTF9"/>
    <mergeCell ref="VTI9:VTJ9"/>
    <mergeCell ref="VRY9:VRZ9"/>
    <mergeCell ref="VSC9:VSD9"/>
    <mergeCell ref="VSG9:VSH9"/>
    <mergeCell ref="VSK9:VSL9"/>
    <mergeCell ref="VSO9:VSP9"/>
    <mergeCell ref="VRE9:VRF9"/>
    <mergeCell ref="VRI9:VRJ9"/>
    <mergeCell ref="VRM9:VRN9"/>
    <mergeCell ref="VRQ9:VRR9"/>
    <mergeCell ref="VRU9:VRV9"/>
    <mergeCell ref="VQK9:VQL9"/>
    <mergeCell ref="VQO9:VQP9"/>
    <mergeCell ref="VQS9:VQT9"/>
    <mergeCell ref="VQW9:VQX9"/>
    <mergeCell ref="VRA9:VRB9"/>
    <mergeCell ref="VPQ9:VPR9"/>
    <mergeCell ref="VPU9:VPV9"/>
    <mergeCell ref="VPY9:VPZ9"/>
    <mergeCell ref="VQC9:VQD9"/>
    <mergeCell ref="VQG9:VQH9"/>
    <mergeCell ref="VOW9:VOX9"/>
    <mergeCell ref="VPA9:VPB9"/>
    <mergeCell ref="VPE9:VPF9"/>
    <mergeCell ref="VPI9:VPJ9"/>
    <mergeCell ref="VPM9:VPN9"/>
    <mergeCell ref="VOC9:VOD9"/>
    <mergeCell ref="VOG9:VOH9"/>
    <mergeCell ref="VOK9:VOL9"/>
    <mergeCell ref="VOO9:VOP9"/>
    <mergeCell ref="VOS9:VOT9"/>
    <mergeCell ref="VNI9:VNJ9"/>
    <mergeCell ref="VNM9:VNN9"/>
    <mergeCell ref="VNQ9:VNR9"/>
    <mergeCell ref="VNU9:VNV9"/>
    <mergeCell ref="VNY9:VNZ9"/>
    <mergeCell ref="VMO9:VMP9"/>
    <mergeCell ref="VMS9:VMT9"/>
    <mergeCell ref="VMW9:VMX9"/>
    <mergeCell ref="VNA9:VNB9"/>
    <mergeCell ref="VNE9:VNF9"/>
    <mergeCell ref="VLU9:VLV9"/>
    <mergeCell ref="VLY9:VLZ9"/>
    <mergeCell ref="VMC9:VMD9"/>
    <mergeCell ref="VMG9:VMH9"/>
    <mergeCell ref="VMK9:VML9"/>
    <mergeCell ref="VLA9:VLB9"/>
    <mergeCell ref="VLE9:VLF9"/>
    <mergeCell ref="VLI9:VLJ9"/>
    <mergeCell ref="VLM9:VLN9"/>
    <mergeCell ref="VLQ9:VLR9"/>
    <mergeCell ref="VKG9:VKH9"/>
    <mergeCell ref="VKK9:VKL9"/>
    <mergeCell ref="VKO9:VKP9"/>
    <mergeCell ref="VKS9:VKT9"/>
    <mergeCell ref="VKW9:VKX9"/>
    <mergeCell ref="VJM9:VJN9"/>
    <mergeCell ref="VJQ9:VJR9"/>
    <mergeCell ref="VJU9:VJV9"/>
    <mergeCell ref="VJY9:VJZ9"/>
    <mergeCell ref="VKC9:VKD9"/>
    <mergeCell ref="VIS9:VIT9"/>
    <mergeCell ref="VIW9:VIX9"/>
    <mergeCell ref="VJA9:VJB9"/>
    <mergeCell ref="VJE9:VJF9"/>
    <mergeCell ref="VJI9:VJJ9"/>
    <mergeCell ref="VHY9:VHZ9"/>
    <mergeCell ref="VIC9:VID9"/>
    <mergeCell ref="VIG9:VIH9"/>
    <mergeCell ref="VIK9:VIL9"/>
    <mergeCell ref="VIO9:VIP9"/>
    <mergeCell ref="VHE9:VHF9"/>
    <mergeCell ref="VHI9:VHJ9"/>
    <mergeCell ref="VHM9:VHN9"/>
    <mergeCell ref="VHQ9:VHR9"/>
    <mergeCell ref="VHU9:VHV9"/>
    <mergeCell ref="VGK9:VGL9"/>
    <mergeCell ref="VGO9:VGP9"/>
    <mergeCell ref="VGS9:VGT9"/>
    <mergeCell ref="VGW9:VGX9"/>
    <mergeCell ref="VHA9:VHB9"/>
    <mergeCell ref="VFQ9:VFR9"/>
    <mergeCell ref="VFU9:VFV9"/>
    <mergeCell ref="VFY9:VFZ9"/>
    <mergeCell ref="VGC9:VGD9"/>
    <mergeCell ref="VGG9:VGH9"/>
    <mergeCell ref="VEW9:VEX9"/>
    <mergeCell ref="VFA9:VFB9"/>
    <mergeCell ref="VFE9:VFF9"/>
    <mergeCell ref="VFI9:VFJ9"/>
    <mergeCell ref="VFM9:VFN9"/>
    <mergeCell ref="VEC9:VED9"/>
    <mergeCell ref="VEG9:VEH9"/>
    <mergeCell ref="VEK9:VEL9"/>
    <mergeCell ref="VEO9:VEP9"/>
    <mergeCell ref="VES9:VET9"/>
    <mergeCell ref="VDI9:VDJ9"/>
    <mergeCell ref="VDM9:VDN9"/>
    <mergeCell ref="VDQ9:VDR9"/>
    <mergeCell ref="VDU9:VDV9"/>
    <mergeCell ref="VDY9:VDZ9"/>
    <mergeCell ref="VCO9:VCP9"/>
    <mergeCell ref="VCS9:VCT9"/>
    <mergeCell ref="VCW9:VCX9"/>
    <mergeCell ref="VDA9:VDB9"/>
    <mergeCell ref="VDE9:VDF9"/>
    <mergeCell ref="VBU9:VBV9"/>
    <mergeCell ref="VBY9:VBZ9"/>
    <mergeCell ref="VCC9:VCD9"/>
    <mergeCell ref="VCG9:VCH9"/>
    <mergeCell ref="VCK9:VCL9"/>
    <mergeCell ref="VBA9:VBB9"/>
    <mergeCell ref="VBE9:VBF9"/>
    <mergeCell ref="VBI9:VBJ9"/>
    <mergeCell ref="VBM9:VBN9"/>
    <mergeCell ref="VBQ9:VBR9"/>
    <mergeCell ref="VAG9:VAH9"/>
    <mergeCell ref="VAK9:VAL9"/>
    <mergeCell ref="VAO9:VAP9"/>
    <mergeCell ref="VAS9:VAT9"/>
    <mergeCell ref="VAW9:VAX9"/>
    <mergeCell ref="UZM9:UZN9"/>
    <mergeCell ref="UZQ9:UZR9"/>
    <mergeCell ref="UZU9:UZV9"/>
    <mergeCell ref="UZY9:UZZ9"/>
    <mergeCell ref="VAC9:VAD9"/>
    <mergeCell ref="UYS9:UYT9"/>
    <mergeCell ref="UYW9:UYX9"/>
    <mergeCell ref="UZA9:UZB9"/>
    <mergeCell ref="UZE9:UZF9"/>
    <mergeCell ref="UZI9:UZJ9"/>
    <mergeCell ref="UXY9:UXZ9"/>
    <mergeCell ref="UYC9:UYD9"/>
    <mergeCell ref="UYG9:UYH9"/>
    <mergeCell ref="UYK9:UYL9"/>
    <mergeCell ref="UYO9:UYP9"/>
    <mergeCell ref="UXE9:UXF9"/>
    <mergeCell ref="UXI9:UXJ9"/>
    <mergeCell ref="UXM9:UXN9"/>
    <mergeCell ref="UXQ9:UXR9"/>
    <mergeCell ref="UXU9:UXV9"/>
    <mergeCell ref="UWK9:UWL9"/>
    <mergeCell ref="UWO9:UWP9"/>
    <mergeCell ref="UWS9:UWT9"/>
    <mergeCell ref="UWW9:UWX9"/>
    <mergeCell ref="UXA9:UXB9"/>
    <mergeCell ref="UVQ9:UVR9"/>
    <mergeCell ref="UVU9:UVV9"/>
    <mergeCell ref="UVY9:UVZ9"/>
    <mergeCell ref="UWC9:UWD9"/>
    <mergeCell ref="UWG9:UWH9"/>
    <mergeCell ref="UUW9:UUX9"/>
    <mergeCell ref="UVA9:UVB9"/>
    <mergeCell ref="UVE9:UVF9"/>
    <mergeCell ref="UVI9:UVJ9"/>
    <mergeCell ref="UVM9:UVN9"/>
    <mergeCell ref="UUC9:UUD9"/>
    <mergeCell ref="UUG9:UUH9"/>
    <mergeCell ref="UUK9:UUL9"/>
    <mergeCell ref="UUO9:UUP9"/>
    <mergeCell ref="UUS9:UUT9"/>
    <mergeCell ref="UTI9:UTJ9"/>
    <mergeCell ref="UTM9:UTN9"/>
    <mergeCell ref="UTQ9:UTR9"/>
    <mergeCell ref="UTU9:UTV9"/>
    <mergeCell ref="UTY9:UTZ9"/>
    <mergeCell ref="USO9:USP9"/>
    <mergeCell ref="USS9:UST9"/>
    <mergeCell ref="USW9:USX9"/>
    <mergeCell ref="UTA9:UTB9"/>
    <mergeCell ref="UTE9:UTF9"/>
    <mergeCell ref="URU9:URV9"/>
    <mergeCell ref="URY9:URZ9"/>
    <mergeCell ref="USC9:USD9"/>
    <mergeCell ref="USG9:USH9"/>
    <mergeCell ref="USK9:USL9"/>
    <mergeCell ref="URA9:URB9"/>
    <mergeCell ref="URE9:URF9"/>
    <mergeCell ref="URI9:URJ9"/>
    <mergeCell ref="URM9:URN9"/>
    <mergeCell ref="URQ9:URR9"/>
    <mergeCell ref="UQG9:UQH9"/>
    <mergeCell ref="UQK9:UQL9"/>
    <mergeCell ref="UQO9:UQP9"/>
    <mergeCell ref="UQS9:UQT9"/>
    <mergeCell ref="UQW9:UQX9"/>
    <mergeCell ref="UPM9:UPN9"/>
    <mergeCell ref="UPQ9:UPR9"/>
    <mergeCell ref="UPU9:UPV9"/>
    <mergeCell ref="UPY9:UPZ9"/>
    <mergeCell ref="UQC9:UQD9"/>
    <mergeCell ref="UOS9:UOT9"/>
    <mergeCell ref="UOW9:UOX9"/>
    <mergeCell ref="UPA9:UPB9"/>
    <mergeCell ref="UPE9:UPF9"/>
    <mergeCell ref="UPI9:UPJ9"/>
    <mergeCell ref="UNY9:UNZ9"/>
    <mergeCell ref="UOC9:UOD9"/>
    <mergeCell ref="UOG9:UOH9"/>
    <mergeCell ref="UOK9:UOL9"/>
    <mergeCell ref="UOO9:UOP9"/>
    <mergeCell ref="UNE9:UNF9"/>
    <mergeCell ref="UNI9:UNJ9"/>
    <mergeCell ref="UNM9:UNN9"/>
    <mergeCell ref="UNQ9:UNR9"/>
    <mergeCell ref="UNU9:UNV9"/>
    <mergeCell ref="UMK9:UML9"/>
    <mergeCell ref="UMO9:UMP9"/>
    <mergeCell ref="UMS9:UMT9"/>
    <mergeCell ref="UMW9:UMX9"/>
    <mergeCell ref="UNA9:UNB9"/>
    <mergeCell ref="ULQ9:ULR9"/>
    <mergeCell ref="ULU9:ULV9"/>
    <mergeCell ref="ULY9:ULZ9"/>
    <mergeCell ref="UMC9:UMD9"/>
    <mergeCell ref="UMG9:UMH9"/>
    <mergeCell ref="UKW9:UKX9"/>
    <mergeCell ref="ULA9:ULB9"/>
    <mergeCell ref="ULE9:ULF9"/>
    <mergeCell ref="ULI9:ULJ9"/>
    <mergeCell ref="ULM9:ULN9"/>
    <mergeCell ref="UKC9:UKD9"/>
    <mergeCell ref="UKG9:UKH9"/>
    <mergeCell ref="UKK9:UKL9"/>
    <mergeCell ref="UKO9:UKP9"/>
    <mergeCell ref="UKS9:UKT9"/>
    <mergeCell ref="UJI9:UJJ9"/>
    <mergeCell ref="UJM9:UJN9"/>
    <mergeCell ref="UJQ9:UJR9"/>
    <mergeCell ref="UJU9:UJV9"/>
    <mergeCell ref="UJY9:UJZ9"/>
    <mergeCell ref="UIO9:UIP9"/>
    <mergeCell ref="UIS9:UIT9"/>
    <mergeCell ref="UIW9:UIX9"/>
    <mergeCell ref="UJA9:UJB9"/>
    <mergeCell ref="UJE9:UJF9"/>
    <mergeCell ref="UHU9:UHV9"/>
    <mergeCell ref="UHY9:UHZ9"/>
    <mergeCell ref="UIC9:UID9"/>
    <mergeCell ref="UIG9:UIH9"/>
    <mergeCell ref="UIK9:UIL9"/>
    <mergeCell ref="UHA9:UHB9"/>
    <mergeCell ref="UHE9:UHF9"/>
    <mergeCell ref="UHI9:UHJ9"/>
    <mergeCell ref="UHM9:UHN9"/>
    <mergeCell ref="UHQ9:UHR9"/>
    <mergeCell ref="UGG9:UGH9"/>
    <mergeCell ref="UGK9:UGL9"/>
    <mergeCell ref="UGO9:UGP9"/>
    <mergeCell ref="UGS9:UGT9"/>
    <mergeCell ref="UGW9:UGX9"/>
    <mergeCell ref="UFM9:UFN9"/>
    <mergeCell ref="UFQ9:UFR9"/>
    <mergeCell ref="UFU9:UFV9"/>
    <mergeCell ref="UFY9:UFZ9"/>
    <mergeCell ref="UGC9:UGD9"/>
    <mergeCell ref="UES9:UET9"/>
    <mergeCell ref="UEW9:UEX9"/>
    <mergeCell ref="UFA9:UFB9"/>
    <mergeCell ref="UFE9:UFF9"/>
    <mergeCell ref="UFI9:UFJ9"/>
    <mergeCell ref="UDY9:UDZ9"/>
    <mergeCell ref="UEC9:UED9"/>
    <mergeCell ref="UEG9:UEH9"/>
    <mergeCell ref="UEK9:UEL9"/>
    <mergeCell ref="UEO9:UEP9"/>
    <mergeCell ref="UDE9:UDF9"/>
    <mergeCell ref="UDI9:UDJ9"/>
    <mergeCell ref="UDM9:UDN9"/>
    <mergeCell ref="UDQ9:UDR9"/>
    <mergeCell ref="UDU9:UDV9"/>
    <mergeCell ref="UCK9:UCL9"/>
    <mergeCell ref="UCO9:UCP9"/>
    <mergeCell ref="UCS9:UCT9"/>
    <mergeCell ref="UCW9:UCX9"/>
    <mergeCell ref="UDA9:UDB9"/>
    <mergeCell ref="UBQ9:UBR9"/>
    <mergeCell ref="UBU9:UBV9"/>
    <mergeCell ref="UBY9:UBZ9"/>
    <mergeCell ref="UCC9:UCD9"/>
    <mergeCell ref="UCG9:UCH9"/>
    <mergeCell ref="UAW9:UAX9"/>
    <mergeCell ref="UBA9:UBB9"/>
    <mergeCell ref="UBE9:UBF9"/>
    <mergeCell ref="UBI9:UBJ9"/>
    <mergeCell ref="UBM9:UBN9"/>
    <mergeCell ref="UAC9:UAD9"/>
    <mergeCell ref="UAG9:UAH9"/>
    <mergeCell ref="UAK9:UAL9"/>
    <mergeCell ref="UAO9:UAP9"/>
    <mergeCell ref="UAS9:UAT9"/>
    <mergeCell ref="TZI9:TZJ9"/>
    <mergeCell ref="TZM9:TZN9"/>
    <mergeCell ref="TZQ9:TZR9"/>
    <mergeCell ref="TZU9:TZV9"/>
    <mergeCell ref="TZY9:TZZ9"/>
    <mergeCell ref="TYO9:TYP9"/>
    <mergeCell ref="TYS9:TYT9"/>
    <mergeCell ref="TYW9:TYX9"/>
    <mergeCell ref="TZA9:TZB9"/>
    <mergeCell ref="TZE9:TZF9"/>
    <mergeCell ref="TXU9:TXV9"/>
    <mergeCell ref="TXY9:TXZ9"/>
    <mergeCell ref="TYC9:TYD9"/>
    <mergeCell ref="TYG9:TYH9"/>
    <mergeCell ref="TYK9:TYL9"/>
    <mergeCell ref="TXA9:TXB9"/>
    <mergeCell ref="TXE9:TXF9"/>
    <mergeCell ref="TXI9:TXJ9"/>
    <mergeCell ref="TXM9:TXN9"/>
    <mergeCell ref="TXQ9:TXR9"/>
    <mergeCell ref="TWG9:TWH9"/>
    <mergeCell ref="TWK9:TWL9"/>
    <mergeCell ref="TWO9:TWP9"/>
    <mergeCell ref="TWS9:TWT9"/>
    <mergeCell ref="TWW9:TWX9"/>
    <mergeCell ref="TVM9:TVN9"/>
    <mergeCell ref="TVQ9:TVR9"/>
    <mergeCell ref="TVU9:TVV9"/>
    <mergeCell ref="TVY9:TVZ9"/>
    <mergeCell ref="TWC9:TWD9"/>
    <mergeCell ref="TUS9:TUT9"/>
    <mergeCell ref="TUW9:TUX9"/>
    <mergeCell ref="TVA9:TVB9"/>
    <mergeCell ref="TVE9:TVF9"/>
    <mergeCell ref="TVI9:TVJ9"/>
    <mergeCell ref="TTY9:TTZ9"/>
    <mergeCell ref="TUC9:TUD9"/>
    <mergeCell ref="TUG9:TUH9"/>
    <mergeCell ref="TUK9:TUL9"/>
    <mergeCell ref="TUO9:TUP9"/>
    <mergeCell ref="TTE9:TTF9"/>
    <mergeCell ref="TTI9:TTJ9"/>
    <mergeCell ref="TTM9:TTN9"/>
    <mergeCell ref="TTQ9:TTR9"/>
    <mergeCell ref="TTU9:TTV9"/>
    <mergeCell ref="TSK9:TSL9"/>
    <mergeCell ref="TSO9:TSP9"/>
    <mergeCell ref="TSS9:TST9"/>
    <mergeCell ref="TSW9:TSX9"/>
    <mergeCell ref="TTA9:TTB9"/>
    <mergeCell ref="TRQ9:TRR9"/>
    <mergeCell ref="TRU9:TRV9"/>
    <mergeCell ref="TRY9:TRZ9"/>
    <mergeCell ref="TSC9:TSD9"/>
    <mergeCell ref="TSG9:TSH9"/>
    <mergeCell ref="TQW9:TQX9"/>
    <mergeCell ref="TRA9:TRB9"/>
    <mergeCell ref="TRE9:TRF9"/>
    <mergeCell ref="TRI9:TRJ9"/>
    <mergeCell ref="TRM9:TRN9"/>
    <mergeCell ref="TQC9:TQD9"/>
    <mergeCell ref="TQG9:TQH9"/>
    <mergeCell ref="TQK9:TQL9"/>
    <mergeCell ref="TQO9:TQP9"/>
    <mergeCell ref="TQS9:TQT9"/>
    <mergeCell ref="TPI9:TPJ9"/>
    <mergeCell ref="TPM9:TPN9"/>
    <mergeCell ref="TPQ9:TPR9"/>
    <mergeCell ref="TPU9:TPV9"/>
    <mergeCell ref="TPY9:TPZ9"/>
    <mergeCell ref="TOO9:TOP9"/>
    <mergeCell ref="TOS9:TOT9"/>
    <mergeCell ref="TOW9:TOX9"/>
    <mergeCell ref="TPA9:TPB9"/>
    <mergeCell ref="TPE9:TPF9"/>
    <mergeCell ref="TNU9:TNV9"/>
    <mergeCell ref="TNY9:TNZ9"/>
    <mergeCell ref="TOC9:TOD9"/>
    <mergeCell ref="TOG9:TOH9"/>
    <mergeCell ref="TOK9:TOL9"/>
    <mergeCell ref="TNA9:TNB9"/>
    <mergeCell ref="TNE9:TNF9"/>
    <mergeCell ref="TNI9:TNJ9"/>
    <mergeCell ref="TNM9:TNN9"/>
    <mergeCell ref="TNQ9:TNR9"/>
    <mergeCell ref="TMG9:TMH9"/>
    <mergeCell ref="TMK9:TML9"/>
    <mergeCell ref="TMO9:TMP9"/>
    <mergeCell ref="TMS9:TMT9"/>
    <mergeCell ref="TMW9:TMX9"/>
    <mergeCell ref="TLM9:TLN9"/>
    <mergeCell ref="TLQ9:TLR9"/>
    <mergeCell ref="TLU9:TLV9"/>
    <mergeCell ref="TLY9:TLZ9"/>
    <mergeCell ref="TMC9:TMD9"/>
    <mergeCell ref="TKS9:TKT9"/>
    <mergeCell ref="TKW9:TKX9"/>
    <mergeCell ref="TLA9:TLB9"/>
    <mergeCell ref="TLE9:TLF9"/>
    <mergeCell ref="TLI9:TLJ9"/>
    <mergeCell ref="TJY9:TJZ9"/>
    <mergeCell ref="TKC9:TKD9"/>
    <mergeCell ref="TKG9:TKH9"/>
    <mergeCell ref="TKK9:TKL9"/>
    <mergeCell ref="TKO9:TKP9"/>
    <mergeCell ref="TJE9:TJF9"/>
    <mergeCell ref="TJI9:TJJ9"/>
    <mergeCell ref="TJM9:TJN9"/>
    <mergeCell ref="TJQ9:TJR9"/>
    <mergeCell ref="TJU9:TJV9"/>
    <mergeCell ref="TIK9:TIL9"/>
    <mergeCell ref="TIO9:TIP9"/>
    <mergeCell ref="TIS9:TIT9"/>
    <mergeCell ref="TIW9:TIX9"/>
    <mergeCell ref="TJA9:TJB9"/>
    <mergeCell ref="THQ9:THR9"/>
    <mergeCell ref="THU9:THV9"/>
    <mergeCell ref="THY9:THZ9"/>
    <mergeCell ref="TIC9:TID9"/>
    <mergeCell ref="TIG9:TIH9"/>
    <mergeCell ref="TGW9:TGX9"/>
    <mergeCell ref="THA9:THB9"/>
    <mergeCell ref="THE9:THF9"/>
    <mergeCell ref="THI9:THJ9"/>
    <mergeCell ref="THM9:THN9"/>
    <mergeCell ref="TGC9:TGD9"/>
    <mergeCell ref="TGG9:TGH9"/>
    <mergeCell ref="TGK9:TGL9"/>
    <mergeCell ref="TGO9:TGP9"/>
    <mergeCell ref="TGS9:TGT9"/>
    <mergeCell ref="TFI9:TFJ9"/>
    <mergeCell ref="TFM9:TFN9"/>
    <mergeCell ref="TFQ9:TFR9"/>
    <mergeCell ref="TFU9:TFV9"/>
    <mergeCell ref="TFY9:TFZ9"/>
    <mergeCell ref="TEO9:TEP9"/>
    <mergeCell ref="TES9:TET9"/>
    <mergeCell ref="TEW9:TEX9"/>
    <mergeCell ref="TFA9:TFB9"/>
    <mergeCell ref="TFE9:TFF9"/>
    <mergeCell ref="TDU9:TDV9"/>
    <mergeCell ref="TDY9:TDZ9"/>
    <mergeCell ref="TEC9:TED9"/>
    <mergeCell ref="TEG9:TEH9"/>
    <mergeCell ref="TEK9:TEL9"/>
    <mergeCell ref="TDA9:TDB9"/>
    <mergeCell ref="TDE9:TDF9"/>
    <mergeCell ref="TDI9:TDJ9"/>
    <mergeCell ref="TDM9:TDN9"/>
    <mergeCell ref="TDQ9:TDR9"/>
    <mergeCell ref="TCG9:TCH9"/>
    <mergeCell ref="TCK9:TCL9"/>
    <mergeCell ref="TCO9:TCP9"/>
    <mergeCell ref="TCS9:TCT9"/>
    <mergeCell ref="TCW9:TCX9"/>
    <mergeCell ref="TBM9:TBN9"/>
    <mergeCell ref="TBQ9:TBR9"/>
    <mergeCell ref="TBU9:TBV9"/>
    <mergeCell ref="TBY9:TBZ9"/>
    <mergeCell ref="TCC9:TCD9"/>
    <mergeCell ref="TAS9:TAT9"/>
    <mergeCell ref="TAW9:TAX9"/>
    <mergeCell ref="TBA9:TBB9"/>
    <mergeCell ref="TBE9:TBF9"/>
    <mergeCell ref="TBI9:TBJ9"/>
    <mergeCell ref="SZY9:SZZ9"/>
    <mergeCell ref="TAC9:TAD9"/>
    <mergeCell ref="TAG9:TAH9"/>
    <mergeCell ref="TAK9:TAL9"/>
    <mergeCell ref="TAO9:TAP9"/>
    <mergeCell ref="SZE9:SZF9"/>
    <mergeCell ref="SZI9:SZJ9"/>
    <mergeCell ref="SZM9:SZN9"/>
    <mergeCell ref="SZQ9:SZR9"/>
    <mergeCell ref="SZU9:SZV9"/>
    <mergeCell ref="SYK9:SYL9"/>
    <mergeCell ref="SYO9:SYP9"/>
    <mergeCell ref="SYS9:SYT9"/>
    <mergeCell ref="SYW9:SYX9"/>
    <mergeCell ref="SZA9:SZB9"/>
    <mergeCell ref="SXQ9:SXR9"/>
    <mergeCell ref="SXU9:SXV9"/>
    <mergeCell ref="SXY9:SXZ9"/>
    <mergeCell ref="SYC9:SYD9"/>
    <mergeCell ref="SYG9:SYH9"/>
    <mergeCell ref="SWW9:SWX9"/>
    <mergeCell ref="SXA9:SXB9"/>
    <mergeCell ref="SXE9:SXF9"/>
    <mergeCell ref="SXI9:SXJ9"/>
    <mergeCell ref="SXM9:SXN9"/>
    <mergeCell ref="SWC9:SWD9"/>
    <mergeCell ref="SWG9:SWH9"/>
    <mergeCell ref="SWK9:SWL9"/>
    <mergeCell ref="SWO9:SWP9"/>
    <mergeCell ref="SWS9:SWT9"/>
    <mergeCell ref="SVI9:SVJ9"/>
    <mergeCell ref="SVM9:SVN9"/>
    <mergeCell ref="SVQ9:SVR9"/>
    <mergeCell ref="SVU9:SVV9"/>
    <mergeCell ref="SVY9:SVZ9"/>
    <mergeCell ref="SUO9:SUP9"/>
    <mergeCell ref="SUS9:SUT9"/>
    <mergeCell ref="SUW9:SUX9"/>
    <mergeCell ref="SVA9:SVB9"/>
    <mergeCell ref="SVE9:SVF9"/>
    <mergeCell ref="STU9:STV9"/>
    <mergeCell ref="STY9:STZ9"/>
    <mergeCell ref="SUC9:SUD9"/>
    <mergeCell ref="SUG9:SUH9"/>
    <mergeCell ref="SUK9:SUL9"/>
    <mergeCell ref="STA9:STB9"/>
    <mergeCell ref="STE9:STF9"/>
    <mergeCell ref="STI9:STJ9"/>
    <mergeCell ref="STM9:STN9"/>
    <mergeCell ref="STQ9:STR9"/>
    <mergeCell ref="SSG9:SSH9"/>
    <mergeCell ref="SSK9:SSL9"/>
    <mergeCell ref="SSO9:SSP9"/>
    <mergeCell ref="SSS9:SST9"/>
    <mergeCell ref="SSW9:SSX9"/>
    <mergeCell ref="SRM9:SRN9"/>
    <mergeCell ref="SRQ9:SRR9"/>
    <mergeCell ref="SRU9:SRV9"/>
    <mergeCell ref="SRY9:SRZ9"/>
    <mergeCell ref="SSC9:SSD9"/>
    <mergeCell ref="SQS9:SQT9"/>
    <mergeCell ref="SQW9:SQX9"/>
    <mergeCell ref="SRA9:SRB9"/>
    <mergeCell ref="SRE9:SRF9"/>
    <mergeCell ref="SRI9:SRJ9"/>
    <mergeCell ref="SPY9:SPZ9"/>
    <mergeCell ref="SQC9:SQD9"/>
    <mergeCell ref="SQG9:SQH9"/>
    <mergeCell ref="SQK9:SQL9"/>
    <mergeCell ref="SQO9:SQP9"/>
    <mergeCell ref="SPE9:SPF9"/>
    <mergeCell ref="SPI9:SPJ9"/>
    <mergeCell ref="SPM9:SPN9"/>
    <mergeCell ref="SPQ9:SPR9"/>
    <mergeCell ref="SPU9:SPV9"/>
    <mergeCell ref="SOK9:SOL9"/>
    <mergeCell ref="SOO9:SOP9"/>
    <mergeCell ref="SOS9:SOT9"/>
    <mergeCell ref="SOW9:SOX9"/>
    <mergeCell ref="SPA9:SPB9"/>
    <mergeCell ref="SNQ9:SNR9"/>
    <mergeCell ref="SNU9:SNV9"/>
    <mergeCell ref="SNY9:SNZ9"/>
    <mergeCell ref="SOC9:SOD9"/>
    <mergeCell ref="SOG9:SOH9"/>
    <mergeCell ref="SMW9:SMX9"/>
    <mergeCell ref="SNA9:SNB9"/>
    <mergeCell ref="SNE9:SNF9"/>
    <mergeCell ref="SNI9:SNJ9"/>
    <mergeCell ref="SNM9:SNN9"/>
    <mergeCell ref="SMC9:SMD9"/>
    <mergeCell ref="SMG9:SMH9"/>
    <mergeCell ref="SMK9:SML9"/>
    <mergeCell ref="SMO9:SMP9"/>
    <mergeCell ref="SMS9:SMT9"/>
    <mergeCell ref="SLI9:SLJ9"/>
    <mergeCell ref="SLM9:SLN9"/>
    <mergeCell ref="SLQ9:SLR9"/>
    <mergeCell ref="SLU9:SLV9"/>
    <mergeCell ref="SLY9:SLZ9"/>
    <mergeCell ref="SKO9:SKP9"/>
    <mergeCell ref="SKS9:SKT9"/>
    <mergeCell ref="SKW9:SKX9"/>
    <mergeCell ref="SLA9:SLB9"/>
    <mergeCell ref="SLE9:SLF9"/>
    <mergeCell ref="SJU9:SJV9"/>
    <mergeCell ref="SJY9:SJZ9"/>
    <mergeCell ref="SKC9:SKD9"/>
    <mergeCell ref="SKG9:SKH9"/>
    <mergeCell ref="SKK9:SKL9"/>
    <mergeCell ref="SJA9:SJB9"/>
    <mergeCell ref="SJE9:SJF9"/>
    <mergeCell ref="SJI9:SJJ9"/>
    <mergeCell ref="SJM9:SJN9"/>
    <mergeCell ref="SJQ9:SJR9"/>
    <mergeCell ref="SIG9:SIH9"/>
    <mergeCell ref="SIK9:SIL9"/>
    <mergeCell ref="SIO9:SIP9"/>
    <mergeCell ref="SIS9:SIT9"/>
    <mergeCell ref="SIW9:SIX9"/>
    <mergeCell ref="SHM9:SHN9"/>
    <mergeCell ref="SHQ9:SHR9"/>
    <mergeCell ref="SHU9:SHV9"/>
    <mergeCell ref="SHY9:SHZ9"/>
    <mergeCell ref="SIC9:SID9"/>
    <mergeCell ref="SGS9:SGT9"/>
    <mergeCell ref="SGW9:SGX9"/>
    <mergeCell ref="SHA9:SHB9"/>
    <mergeCell ref="SHE9:SHF9"/>
    <mergeCell ref="SHI9:SHJ9"/>
    <mergeCell ref="SFY9:SFZ9"/>
    <mergeCell ref="SGC9:SGD9"/>
    <mergeCell ref="SGG9:SGH9"/>
    <mergeCell ref="SGK9:SGL9"/>
    <mergeCell ref="SGO9:SGP9"/>
    <mergeCell ref="SFE9:SFF9"/>
    <mergeCell ref="SFI9:SFJ9"/>
    <mergeCell ref="SFM9:SFN9"/>
    <mergeCell ref="SFQ9:SFR9"/>
    <mergeCell ref="SFU9:SFV9"/>
    <mergeCell ref="SEK9:SEL9"/>
    <mergeCell ref="SEO9:SEP9"/>
    <mergeCell ref="SES9:SET9"/>
    <mergeCell ref="SEW9:SEX9"/>
    <mergeCell ref="SFA9:SFB9"/>
    <mergeCell ref="SDQ9:SDR9"/>
    <mergeCell ref="SDU9:SDV9"/>
    <mergeCell ref="SDY9:SDZ9"/>
    <mergeCell ref="SEC9:SED9"/>
    <mergeCell ref="SEG9:SEH9"/>
    <mergeCell ref="SCW9:SCX9"/>
    <mergeCell ref="SDA9:SDB9"/>
    <mergeCell ref="SDE9:SDF9"/>
    <mergeCell ref="SDI9:SDJ9"/>
    <mergeCell ref="SDM9:SDN9"/>
    <mergeCell ref="SCC9:SCD9"/>
    <mergeCell ref="SCG9:SCH9"/>
    <mergeCell ref="SCK9:SCL9"/>
    <mergeCell ref="SCO9:SCP9"/>
    <mergeCell ref="SCS9:SCT9"/>
    <mergeCell ref="SBI9:SBJ9"/>
    <mergeCell ref="SBM9:SBN9"/>
    <mergeCell ref="SBQ9:SBR9"/>
    <mergeCell ref="SBU9:SBV9"/>
    <mergeCell ref="SBY9:SBZ9"/>
    <mergeCell ref="SAO9:SAP9"/>
    <mergeCell ref="SAS9:SAT9"/>
    <mergeCell ref="SAW9:SAX9"/>
    <mergeCell ref="SBA9:SBB9"/>
    <mergeCell ref="SBE9:SBF9"/>
    <mergeCell ref="RZU9:RZV9"/>
    <mergeCell ref="RZY9:RZZ9"/>
    <mergeCell ref="SAC9:SAD9"/>
    <mergeCell ref="SAG9:SAH9"/>
    <mergeCell ref="SAK9:SAL9"/>
    <mergeCell ref="RZA9:RZB9"/>
    <mergeCell ref="RZE9:RZF9"/>
    <mergeCell ref="RZI9:RZJ9"/>
    <mergeCell ref="RZM9:RZN9"/>
    <mergeCell ref="RZQ9:RZR9"/>
    <mergeCell ref="RYG9:RYH9"/>
    <mergeCell ref="RYK9:RYL9"/>
    <mergeCell ref="RYO9:RYP9"/>
    <mergeCell ref="RYS9:RYT9"/>
    <mergeCell ref="RYW9:RYX9"/>
    <mergeCell ref="RXM9:RXN9"/>
    <mergeCell ref="RXQ9:RXR9"/>
    <mergeCell ref="RXU9:RXV9"/>
    <mergeCell ref="RXY9:RXZ9"/>
    <mergeCell ref="RYC9:RYD9"/>
    <mergeCell ref="RWS9:RWT9"/>
    <mergeCell ref="RWW9:RWX9"/>
    <mergeCell ref="RXA9:RXB9"/>
    <mergeCell ref="RXE9:RXF9"/>
    <mergeCell ref="RXI9:RXJ9"/>
    <mergeCell ref="RVY9:RVZ9"/>
    <mergeCell ref="RWC9:RWD9"/>
    <mergeCell ref="RWG9:RWH9"/>
    <mergeCell ref="RWK9:RWL9"/>
    <mergeCell ref="RWO9:RWP9"/>
    <mergeCell ref="RVE9:RVF9"/>
    <mergeCell ref="RVI9:RVJ9"/>
    <mergeCell ref="RVM9:RVN9"/>
    <mergeCell ref="RVQ9:RVR9"/>
    <mergeCell ref="RVU9:RVV9"/>
    <mergeCell ref="RUK9:RUL9"/>
    <mergeCell ref="RUO9:RUP9"/>
    <mergeCell ref="RUS9:RUT9"/>
    <mergeCell ref="RUW9:RUX9"/>
    <mergeCell ref="RVA9:RVB9"/>
    <mergeCell ref="RTQ9:RTR9"/>
    <mergeCell ref="RTU9:RTV9"/>
    <mergeCell ref="RTY9:RTZ9"/>
    <mergeCell ref="RUC9:RUD9"/>
    <mergeCell ref="RUG9:RUH9"/>
    <mergeCell ref="RSW9:RSX9"/>
    <mergeCell ref="RTA9:RTB9"/>
    <mergeCell ref="RTE9:RTF9"/>
    <mergeCell ref="RTI9:RTJ9"/>
    <mergeCell ref="RTM9:RTN9"/>
    <mergeCell ref="RSC9:RSD9"/>
    <mergeCell ref="RSG9:RSH9"/>
    <mergeCell ref="RSK9:RSL9"/>
    <mergeCell ref="RSO9:RSP9"/>
    <mergeCell ref="RSS9:RST9"/>
    <mergeCell ref="RRI9:RRJ9"/>
    <mergeCell ref="RRM9:RRN9"/>
    <mergeCell ref="RRQ9:RRR9"/>
    <mergeCell ref="RRU9:RRV9"/>
    <mergeCell ref="RRY9:RRZ9"/>
    <mergeCell ref="RQO9:RQP9"/>
    <mergeCell ref="RQS9:RQT9"/>
    <mergeCell ref="RQW9:RQX9"/>
    <mergeCell ref="RRA9:RRB9"/>
    <mergeCell ref="RRE9:RRF9"/>
    <mergeCell ref="RPU9:RPV9"/>
    <mergeCell ref="RPY9:RPZ9"/>
    <mergeCell ref="RQC9:RQD9"/>
    <mergeCell ref="RQG9:RQH9"/>
    <mergeCell ref="RQK9:RQL9"/>
    <mergeCell ref="RPA9:RPB9"/>
    <mergeCell ref="RPE9:RPF9"/>
    <mergeCell ref="RPI9:RPJ9"/>
    <mergeCell ref="RPM9:RPN9"/>
    <mergeCell ref="RPQ9:RPR9"/>
    <mergeCell ref="ROG9:ROH9"/>
    <mergeCell ref="ROK9:ROL9"/>
    <mergeCell ref="ROO9:ROP9"/>
    <mergeCell ref="ROS9:ROT9"/>
    <mergeCell ref="ROW9:ROX9"/>
    <mergeCell ref="RNM9:RNN9"/>
    <mergeCell ref="RNQ9:RNR9"/>
    <mergeCell ref="RNU9:RNV9"/>
    <mergeCell ref="RNY9:RNZ9"/>
    <mergeCell ref="ROC9:ROD9"/>
    <mergeCell ref="RMS9:RMT9"/>
    <mergeCell ref="RMW9:RMX9"/>
    <mergeCell ref="RNA9:RNB9"/>
    <mergeCell ref="RNE9:RNF9"/>
    <mergeCell ref="RNI9:RNJ9"/>
    <mergeCell ref="RLY9:RLZ9"/>
    <mergeCell ref="RMC9:RMD9"/>
    <mergeCell ref="RMG9:RMH9"/>
    <mergeCell ref="RMK9:RML9"/>
    <mergeCell ref="RMO9:RMP9"/>
    <mergeCell ref="RLE9:RLF9"/>
    <mergeCell ref="RLI9:RLJ9"/>
    <mergeCell ref="RLM9:RLN9"/>
    <mergeCell ref="RLQ9:RLR9"/>
    <mergeCell ref="RLU9:RLV9"/>
    <mergeCell ref="RKK9:RKL9"/>
    <mergeCell ref="RKO9:RKP9"/>
    <mergeCell ref="RKS9:RKT9"/>
    <mergeCell ref="RKW9:RKX9"/>
    <mergeCell ref="RLA9:RLB9"/>
    <mergeCell ref="RJQ9:RJR9"/>
    <mergeCell ref="RJU9:RJV9"/>
    <mergeCell ref="RJY9:RJZ9"/>
    <mergeCell ref="RKC9:RKD9"/>
    <mergeCell ref="RKG9:RKH9"/>
    <mergeCell ref="RIW9:RIX9"/>
    <mergeCell ref="RJA9:RJB9"/>
    <mergeCell ref="RJE9:RJF9"/>
    <mergeCell ref="RJI9:RJJ9"/>
    <mergeCell ref="RJM9:RJN9"/>
    <mergeCell ref="RIC9:RID9"/>
    <mergeCell ref="RIG9:RIH9"/>
    <mergeCell ref="RIK9:RIL9"/>
    <mergeCell ref="RIO9:RIP9"/>
    <mergeCell ref="RIS9:RIT9"/>
    <mergeCell ref="RHI9:RHJ9"/>
    <mergeCell ref="RHM9:RHN9"/>
    <mergeCell ref="RHQ9:RHR9"/>
    <mergeCell ref="RHU9:RHV9"/>
    <mergeCell ref="RHY9:RHZ9"/>
    <mergeCell ref="RGO9:RGP9"/>
    <mergeCell ref="RGS9:RGT9"/>
    <mergeCell ref="RGW9:RGX9"/>
    <mergeCell ref="RHA9:RHB9"/>
    <mergeCell ref="RHE9:RHF9"/>
    <mergeCell ref="RFU9:RFV9"/>
    <mergeCell ref="RFY9:RFZ9"/>
    <mergeCell ref="RGC9:RGD9"/>
    <mergeCell ref="RGG9:RGH9"/>
    <mergeCell ref="RGK9:RGL9"/>
    <mergeCell ref="RFA9:RFB9"/>
    <mergeCell ref="RFE9:RFF9"/>
    <mergeCell ref="RFI9:RFJ9"/>
    <mergeCell ref="RFM9:RFN9"/>
    <mergeCell ref="RFQ9:RFR9"/>
    <mergeCell ref="REG9:REH9"/>
    <mergeCell ref="REK9:REL9"/>
    <mergeCell ref="REO9:REP9"/>
    <mergeCell ref="RES9:RET9"/>
    <mergeCell ref="REW9:REX9"/>
    <mergeCell ref="RDM9:RDN9"/>
    <mergeCell ref="RDQ9:RDR9"/>
    <mergeCell ref="RDU9:RDV9"/>
    <mergeCell ref="RDY9:RDZ9"/>
    <mergeCell ref="REC9:RED9"/>
    <mergeCell ref="RCS9:RCT9"/>
    <mergeCell ref="RCW9:RCX9"/>
    <mergeCell ref="RDA9:RDB9"/>
    <mergeCell ref="RDE9:RDF9"/>
    <mergeCell ref="RDI9:RDJ9"/>
    <mergeCell ref="RBY9:RBZ9"/>
    <mergeCell ref="RCC9:RCD9"/>
    <mergeCell ref="RCG9:RCH9"/>
    <mergeCell ref="RCK9:RCL9"/>
    <mergeCell ref="RCO9:RCP9"/>
    <mergeCell ref="RBE9:RBF9"/>
    <mergeCell ref="RBI9:RBJ9"/>
    <mergeCell ref="RBM9:RBN9"/>
    <mergeCell ref="RBQ9:RBR9"/>
    <mergeCell ref="RBU9:RBV9"/>
    <mergeCell ref="RAK9:RAL9"/>
    <mergeCell ref="RAO9:RAP9"/>
    <mergeCell ref="RAS9:RAT9"/>
    <mergeCell ref="RAW9:RAX9"/>
    <mergeCell ref="RBA9:RBB9"/>
    <mergeCell ref="QZQ9:QZR9"/>
    <mergeCell ref="QZU9:QZV9"/>
    <mergeCell ref="QZY9:QZZ9"/>
    <mergeCell ref="RAC9:RAD9"/>
    <mergeCell ref="RAG9:RAH9"/>
    <mergeCell ref="QYW9:QYX9"/>
    <mergeCell ref="QZA9:QZB9"/>
    <mergeCell ref="QZE9:QZF9"/>
    <mergeCell ref="QZI9:QZJ9"/>
    <mergeCell ref="QZM9:QZN9"/>
    <mergeCell ref="QYC9:QYD9"/>
    <mergeCell ref="QYG9:QYH9"/>
    <mergeCell ref="QYK9:QYL9"/>
    <mergeCell ref="QYO9:QYP9"/>
    <mergeCell ref="QYS9:QYT9"/>
    <mergeCell ref="QXI9:QXJ9"/>
    <mergeCell ref="QXM9:QXN9"/>
    <mergeCell ref="QXQ9:QXR9"/>
    <mergeCell ref="QXU9:QXV9"/>
    <mergeCell ref="QXY9:QXZ9"/>
    <mergeCell ref="QWO9:QWP9"/>
    <mergeCell ref="QWS9:QWT9"/>
    <mergeCell ref="QWW9:QWX9"/>
    <mergeCell ref="QXA9:QXB9"/>
    <mergeCell ref="QXE9:QXF9"/>
    <mergeCell ref="QVU9:QVV9"/>
    <mergeCell ref="QVY9:QVZ9"/>
    <mergeCell ref="QWC9:QWD9"/>
    <mergeCell ref="QWG9:QWH9"/>
    <mergeCell ref="QWK9:QWL9"/>
    <mergeCell ref="QVA9:QVB9"/>
    <mergeCell ref="QVE9:QVF9"/>
    <mergeCell ref="QVI9:QVJ9"/>
    <mergeCell ref="QVM9:QVN9"/>
    <mergeCell ref="QVQ9:QVR9"/>
    <mergeCell ref="QUG9:QUH9"/>
    <mergeCell ref="QUK9:QUL9"/>
    <mergeCell ref="QUO9:QUP9"/>
    <mergeCell ref="QUS9:QUT9"/>
    <mergeCell ref="QUW9:QUX9"/>
    <mergeCell ref="QTM9:QTN9"/>
    <mergeCell ref="QTQ9:QTR9"/>
    <mergeCell ref="QTU9:QTV9"/>
    <mergeCell ref="QTY9:QTZ9"/>
    <mergeCell ref="QUC9:QUD9"/>
    <mergeCell ref="QSS9:QST9"/>
    <mergeCell ref="QSW9:QSX9"/>
    <mergeCell ref="QTA9:QTB9"/>
    <mergeCell ref="QTE9:QTF9"/>
    <mergeCell ref="QTI9:QTJ9"/>
    <mergeCell ref="QRY9:QRZ9"/>
    <mergeCell ref="QSC9:QSD9"/>
    <mergeCell ref="QSG9:QSH9"/>
    <mergeCell ref="QSK9:QSL9"/>
    <mergeCell ref="QSO9:QSP9"/>
    <mergeCell ref="QRE9:QRF9"/>
    <mergeCell ref="QRI9:QRJ9"/>
    <mergeCell ref="QRM9:QRN9"/>
    <mergeCell ref="QRQ9:QRR9"/>
    <mergeCell ref="QRU9:QRV9"/>
    <mergeCell ref="QQK9:QQL9"/>
    <mergeCell ref="QQO9:QQP9"/>
    <mergeCell ref="QQS9:QQT9"/>
    <mergeCell ref="QQW9:QQX9"/>
    <mergeCell ref="QRA9:QRB9"/>
    <mergeCell ref="QPQ9:QPR9"/>
    <mergeCell ref="QPU9:QPV9"/>
    <mergeCell ref="QPY9:QPZ9"/>
    <mergeCell ref="QQC9:QQD9"/>
    <mergeCell ref="QQG9:QQH9"/>
    <mergeCell ref="QOW9:QOX9"/>
    <mergeCell ref="QPA9:QPB9"/>
    <mergeCell ref="QPE9:QPF9"/>
    <mergeCell ref="QPI9:QPJ9"/>
    <mergeCell ref="QPM9:QPN9"/>
    <mergeCell ref="QOC9:QOD9"/>
    <mergeCell ref="QOG9:QOH9"/>
    <mergeCell ref="QOK9:QOL9"/>
    <mergeCell ref="QOO9:QOP9"/>
    <mergeCell ref="QOS9:QOT9"/>
    <mergeCell ref="QNI9:QNJ9"/>
    <mergeCell ref="QNM9:QNN9"/>
    <mergeCell ref="QNQ9:QNR9"/>
    <mergeCell ref="QNU9:QNV9"/>
    <mergeCell ref="QNY9:QNZ9"/>
    <mergeCell ref="QMO9:QMP9"/>
    <mergeCell ref="QMS9:QMT9"/>
    <mergeCell ref="QMW9:QMX9"/>
    <mergeCell ref="QNA9:QNB9"/>
    <mergeCell ref="QNE9:QNF9"/>
    <mergeCell ref="QLU9:QLV9"/>
    <mergeCell ref="QLY9:QLZ9"/>
    <mergeCell ref="QMC9:QMD9"/>
    <mergeCell ref="QMG9:QMH9"/>
    <mergeCell ref="QMK9:QML9"/>
    <mergeCell ref="QLA9:QLB9"/>
    <mergeCell ref="QLE9:QLF9"/>
    <mergeCell ref="QLI9:QLJ9"/>
    <mergeCell ref="QLM9:QLN9"/>
    <mergeCell ref="QLQ9:QLR9"/>
    <mergeCell ref="QKG9:QKH9"/>
    <mergeCell ref="QKK9:QKL9"/>
    <mergeCell ref="QKO9:QKP9"/>
    <mergeCell ref="QKS9:QKT9"/>
    <mergeCell ref="QKW9:QKX9"/>
    <mergeCell ref="QJM9:QJN9"/>
    <mergeCell ref="QJQ9:QJR9"/>
    <mergeCell ref="QJU9:QJV9"/>
    <mergeCell ref="QJY9:QJZ9"/>
    <mergeCell ref="QKC9:QKD9"/>
    <mergeCell ref="QIS9:QIT9"/>
    <mergeCell ref="QIW9:QIX9"/>
    <mergeCell ref="QJA9:QJB9"/>
    <mergeCell ref="QJE9:QJF9"/>
    <mergeCell ref="QJI9:QJJ9"/>
    <mergeCell ref="QHY9:QHZ9"/>
    <mergeCell ref="QIC9:QID9"/>
    <mergeCell ref="QIG9:QIH9"/>
    <mergeCell ref="QIK9:QIL9"/>
    <mergeCell ref="QIO9:QIP9"/>
    <mergeCell ref="QHE9:QHF9"/>
    <mergeCell ref="QHI9:QHJ9"/>
    <mergeCell ref="QHM9:QHN9"/>
    <mergeCell ref="QHQ9:QHR9"/>
    <mergeCell ref="QHU9:QHV9"/>
    <mergeCell ref="QGK9:QGL9"/>
    <mergeCell ref="QGO9:QGP9"/>
    <mergeCell ref="QGS9:QGT9"/>
    <mergeCell ref="QGW9:QGX9"/>
    <mergeCell ref="QHA9:QHB9"/>
    <mergeCell ref="QFQ9:QFR9"/>
    <mergeCell ref="QFU9:QFV9"/>
    <mergeCell ref="QFY9:QFZ9"/>
    <mergeCell ref="QGC9:QGD9"/>
    <mergeCell ref="QGG9:QGH9"/>
    <mergeCell ref="QEW9:QEX9"/>
    <mergeCell ref="QFA9:QFB9"/>
    <mergeCell ref="QFE9:QFF9"/>
    <mergeCell ref="QFI9:QFJ9"/>
    <mergeCell ref="QFM9:QFN9"/>
    <mergeCell ref="QEC9:QED9"/>
    <mergeCell ref="QEG9:QEH9"/>
    <mergeCell ref="QEK9:QEL9"/>
    <mergeCell ref="QEO9:QEP9"/>
    <mergeCell ref="QES9:QET9"/>
    <mergeCell ref="QDI9:QDJ9"/>
    <mergeCell ref="QDM9:QDN9"/>
    <mergeCell ref="QDQ9:QDR9"/>
    <mergeCell ref="QDU9:QDV9"/>
    <mergeCell ref="QDY9:QDZ9"/>
    <mergeCell ref="QCO9:QCP9"/>
    <mergeCell ref="QCS9:QCT9"/>
    <mergeCell ref="QCW9:QCX9"/>
    <mergeCell ref="QDA9:QDB9"/>
    <mergeCell ref="QDE9:QDF9"/>
    <mergeCell ref="QBU9:QBV9"/>
    <mergeCell ref="QBY9:QBZ9"/>
    <mergeCell ref="QCC9:QCD9"/>
    <mergeCell ref="QCG9:QCH9"/>
    <mergeCell ref="QCK9:QCL9"/>
    <mergeCell ref="QBA9:QBB9"/>
    <mergeCell ref="QBE9:QBF9"/>
    <mergeCell ref="QBI9:QBJ9"/>
    <mergeCell ref="QBM9:QBN9"/>
    <mergeCell ref="QBQ9:QBR9"/>
    <mergeCell ref="QAG9:QAH9"/>
    <mergeCell ref="QAK9:QAL9"/>
    <mergeCell ref="QAO9:QAP9"/>
    <mergeCell ref="QAS9:QAT9"/>
    <mergeCell ref="QAW9:QAX9"/>
    <mergeCell ref="PZM9:PZN9"/>
    <mergeCell ref="PZQ9:PZR9"/>
    <mergeCell ref="PZU9:PZV9"/>
    <mergeCell ref="PZY9:PZZ9"/>
    <mergeCell ref="QAC9:QAD9"/>
    <mergeCell ref="PYS9:PYT9"/>
    <mergeCell ref="PYW9:PYX9"/>
    <mergeCell ref="PZA9:PZB9"/>
    <mergeCell ref="PZE9:PZF9"/>
    <mergeCell ref="PZI9:PZJ9"/>
    <mergeCell ref="PXY9:PXZ9"/>
    <mergeCell ref="PYC9:PYD9"/>
    <mergeCell ref="PYG9:PYH9"/>
    <mergeCell ref="PYK9:PYL9"/>
    <mergeCell ref="PYO9:PYP9"/>
    <mergeCell ref="PXE9:PXF9"/>
    <mergeCell ref="PXI9:PXJ9"/>
    <mergeCell ref="PXM9:PXN9"/>
    <mergeCell ref="PXQ9:PXR9"/>
    <mergeCell ref="PXU9:PXV9"/>
    <mergeCell ref="PWK9:PWL9"/>
    <mergeCell ref="PWO9:PWP9"/>
    <mergeCell ref="PWS9:PWT9"/>
    <mergeCell ref="PWW9:PWX9"/>
    <mergeCell ref="PXA9:PXB9"/>
    <mergeCell ref="PVQ9:PVR9"/>
    <mergeCell ref="PVU9:PVV9"/>
    <mergeCell ref="PVY9:PVZ9"/>
    <mergeCell ref="PWC9:PWD9"/>
    <mergeCell ref="PWG9:PWH9"/>
    <mergeCell ref="PUW9:PUX9"/>
    <mergeCell ref="PVA9:PVB9"/>
    <mergeCell ref="PVE9:PVF9"/>
    <mergeCell ref="PVI9:PVJ9"/>
    <mergeCell ref="PVM9:PVN9"/>
    <mergeCell ref="PUC9:PUD9"/>
    <mergeCell ref="PUG9:PUH9"/>
    <mergeCell ref="PUK9:PUL9"/>
    <mergeCell ref="PUO9:PUP9"/>
    <mergeCell ref="PUS9:PUT9"/>
    <mergeCell ref="PTI9:PTJ9"/>
    <mergeCell ref="PTM9:PTN9"/>
    <mergeCell ref="PTQ9:PTR9"/>
    <mergeCell ref="PTU9:PTV9"/>
    <mergeCell ref="PTY9:PTZ9"/>
    <mergeCell ref="PSO9:PSP9"/>
    <mergeCell ref="PSS9:PST9"/>
    <mergeCell ref="PSW9:PSX9"/>
    <mergeCell ref="PTA9:PTB9"/>
    <mergeCell ref="PTE9:PTF9"/>
    <mergeCell ref="PRU9:PRV9"/>
    <mergeCell ref="PRY9:PRZ9"/>
    <mergeCell ref="PSC9:PSD9"/>
    <mergeCell ref="PSG9:PSH9"/>
    <mergeCell ref="PSK9:PSL9"/>
    <mergeCell ref="PRA9:PRB9"/>
    <mergeCell ref="PRE9:PRF9"/>
    <mergeCell ref="PRI9:PRJ9"/>
    <mergeCell ref="PRM9:PRN9"/>
    <mergeCell ref="PRQ9:PRR9"/>
    <mergeCell ref="PQG9:PQH9"/>
    <mergeCell ref="PQK9:PQL9"/>
    <mergeCell ref="PQO9:PQP9"/>
    <mergeCell ref="PQS9:PQT9"/>
    <mergeCell ref="PQW9:PQX9"/>
    <mergeCell ref="PPM9:PPN9"/>
    <mergeCell ref="PPQ9:PPR9"/>
    <mergeCell ref="PPU9:PPV9"/>
    <mergeCell ref="PPY9:PPZ9"/>
    <mergeCell ref="PQC9:PQD9"/>
    <mergeCell ref="POS9:POT9"/>
    <mergeCell ref="POW9:POX9"/>
    <mergeCell ref="PPA9:PPB9"/>
    <mergeCell ref="PPE9:PPF9"/>
    <mergeCell ref="PPI9:PPJ9"/>
    <mergeCell ref="PNY9:PNZ9"/>
    <mergeCell ref="POC9:POD9"/>
    <mergeCell ref="POG9:POH9"/>
    <mergeCell ref="POK9:POL9"/>
    <mergeCell ref="POO9:POP9"/>
    <mergeCell ref="PNE9:PNF9"/>
    <mergeCell ref="PNI9:PNJ9"/>
    <mergeCell ref="PNM9:PNN9"/>
    <mergeCell ref="PNQ9:PNR9"/>
    <mergeCell ref="PNU9:PNV9"/>
    <mergeCell ref="PMK9:PML9"/>
    <mergeCell ref="PMO9:PMP9"/>
    <mergeCell ref="PMS9:PMT9"/>
    <mergeCell ref="PMW9:PMX9"/>
    <mergeCell ref="PNA9:PNB9"/>
    <mergeCell ref="PLQ9:PLR9"/>
    <mergeCell ref="PLU9:PLV9"/>
    <mergeCell ref="PLY9:PLZ9"/>
    <mergeCell ref="PMC9:PMD9"/>
    <mergeCell ref="PMG9:PMH9"/>
    <mergeCell ref="PKW9:PKX9"/>
    <mergeCell ref="PLA9:PLB9"/>
    <mergeCell ref="PLE9:PLF9"/>
    <mergeCell ref="PLI9:PLJ9"/>
    <mergeCell ref="PLM9:PLN9"/>
    <mergeCell ref="PKC9:PKD9"/>
    <mergeCell ref="PKG9:PKH9"/>
    <mergeCell ref="PKK9:PKL9"/>
    <mergeCell ref="PKO9:PKP9"/>
    <mergeCell ref="PKS9:PKT9"/>
    <mergeCell ref="PJI9:PJJ9"/>
    <mergeCell ref="PJM9:PJN9"/>
    <mergeCell ref="PJQ9:PJR9"/>
    <mergeCell ref="PJU9:PJV9"/>
    <mergeCell ref="PJY9:PJZ9"/>
    <mergeCell ref="PIO9:PIP9"/>
    <mergeCell ref="PIS9:PIT9"/>
    <mergeCell ref="PIW9:PIX9"/>
    <mergeCell ref="PJA9:PJB9"/>
    <mergeCell ref="PJE9:PJF9"/>
    <mergeCell ref="PHU9:PHV9"/>
    <mergeCell ref="PHY9:PHZ9"/>
    <mergeCell ref="PIC9:PID9"/>
    <mergeCell ref="PIG9:PIH9"/>
    <mergeCell ref="PIK9:PIL9"/>
    <mergeCell ref="PHA9:PHB9"/>
    <mergeCell ref="PHE9:PHF9"/>
    <mergeCell ref="PHI9:PHJ9"/>
    <mergeCell ref="PHM9:PHN9"/>
    <mergeCell ref="PHQ9:PHR9"/>
    <mergeCell ref="PGG9:PGH9"/>
    <mergeCell ref="PGK9:PGL9"/>
    <mergeCell ref="PGO9:PGP9"/>
    <mergeCell ref="PGS9:PGT9"/>
    <mergeCell ref="PGW9:PGX9"/>
    <mergeCell ref="PFM9:PFN9"/>
    <mergeCell ref="PFQ9:PFR9"/>
    <mergeCell ref="PFU9:PFV9"/>
    <mergeCell ref="PFY9:PFZ9"/>
    <mergeCell ref="PGC9:PGD9"/>
    <mergeCell ref="PES9:PET9"/>
    <mergeCell ref="PEW9:PEX9"/>
    <mergeCell ref="PFA9:PFB9"/>
    <mergeCell ref="PFE9:PFF9"/>
    <mergeCell ref="PFI9:PFJ9"/>
    <mergeCell ref="PDY9:PDZ9"/>
    <mergeCell ref="PEC9:PED9"/>
    <mergeCell ref="PEG9:PEH9"/>
    <mergeCell ref="PEK9:PEL9"/>
    <mergeCell ref="PEO9:PEP9"/>
    <mergeCell ref="PDE9:PDF9"/>
    <mergeCell ref="PDI9:PDJ9"/>
    <mergeCell ref="PDM9:PDN9"/>
    <mergeCell ref="PDQ9:PDR9"/>
    <mergeCell ref="PDU9:PDV9"/>
    <mergeCell ref="PCK9:PCL9"/>
    <mergeCell ref="PCO9:PCP9"/>
    <mergeCell ref="PCS9:PCT9"/>
    <mergeCell ref="PCW9:PCX9"/>
    <mergeCell ref="PDA9:PDB9"/>
    <mergeCell ref="PBQ9:PBR9"/>
    <mergeCell ref="PBU9:PBV9"/>
    <mergeCell ref="PBY9:PBZ9"/>
    <mergeCell ref="PCC9:PCD9"/>
    <mergeCell ref="PCG9:PCH9"/>
    <mergeCell ref="PAW9:PAX9"/>
    <mergeCell ref="PBA9:PBB9"/>
    <mergeCell ref="PBE9:PBF9"/>
    <mergeCell ref="PBI9:PBJ9"/>
    <mergeCell ref="PBM9:PBN9"/>
    <mergeCell ref="PAC9:PAD9"/>
    <mergeCell ref="PAG9:PAH9"/>
    <mergeCell ref="PAK9:PAL9"/>
    <mergeCell ref="PAO9:PAP9"/>
    <mergeCell ref="PAS9:PAT9"/>
    <mergeCell ref="OZI9:OZJ9"/>
    <mergeCell ref="OZM9:OZN9"/>
    <mergeCell ref="OZQ9:OZR9"/>
    <mergeCell ref="OZU9:OZV9"/>
    <mergeCell ref="OZY9:OZZ9"/>
    <mergeCell ref="OYO9:OYP9"/>
    <mergeCell ref="OYS9:OYT9"/>
    <mergeCell ref="OYW9:OYX9"/>
    <mergeCell ref="OZA9:OZB9"/>
    <mergeCell ref="OZE9:OZF9"/>
    <mergeCell ref="OXU9:OXV9"/>
    <mergeCell ref="OXY9:OXZ9"/>
    <mergeCell ref="OYC9:OYD9"/>
    <mergeCell ref="OYG9:OYH9"/>
    <mergeCell ref="OYK9:OYL9"/>
    <mergeCell ref="OXA9:OXB9"/>
    <mergeCell ref="OXE9:OXF9"/>
    <mergeCell ref="OXI9:OXJ9"/>
    <mergeCell ref="OXM9:OXN9"/>
    <mergeCell ref="OXQ9:OXR9"/>
    <mergeCell ref="OWG9:OWH9"/>
    <mergeCell ref="OWK9:OWL9"/>
    <mergeCell ref="OWO9:OWP9"/>
    <mergeCell ref="OWS9:OWT9"/>
    <mergeCell ref="OWW9:OWX9"/>
    <mergeCell ref="OVM9:OVN9"/>
    <mergeCell ref="OVQ9:OVR9"/>
    <mergeCell ref="OVU9:OVV9"/>
    <mergeCell ref="OVY9:OVZ9"/>
    <mergeCell ref="OWC9:OWD9"/>
    <mergeCell ref="OUS9:OUT9"/>
    <mergeCell ref="OUW9:OUX9"/>
    <mergeCell ref="OVA9:OVB9"/>
    <mergeCell ref="OVE9:OVF9"/>
    <mergeCell ref="OVI9:OVJ9"/>
    <mergeCell ref="OTY9:OTZ9"/>
    <mergeCell ref="OUC9:OUD9"/>
    <mergeCell ref="OUG9:OUH9"/>
    <mergeCell ref="OUK9:OUL9"/>
    <mergeCell ref="OUO9:OUP9"/>
    <mergeCell ref="OTE9:OTF9"/>
    <mergeCell ref="OTI9:OTJ9"/>
    <mergeCell ref="OTM9:OTN9"/>
    <mergeCell ref="OTQ9:OTR9"/>
    <mergeCell ref="OTU9:OTV9"/>
    <mergeCell ref="OSK9:OSL9"/>
    <mergeCell ref="OSO9:OSP9"/>
    <mergeCell ref="OSS9:OST9"/>
    <mergeCell ref="OSW9:OSX9"/>
    <mergeCell ref="OTA9:OTB9"/>
    <mergeCell ref="ORQ9:ORR9"/>
    <mergeCell ref="ORU9:ORV9"/>
    <mergeCell ref="ORY9:ORZ9"/>
    <mergeCell ref="OSC9:OSD9"/>
    <mergeCell ref="OSG9:OSH9"/>
    <mergeCell ref="OQW9:OQX9"/>
    <mergeCell ref="ORA9:ORB9"/>
    <mergeCell ref="ORE9:ORF9"/>
    <mergeCell ref="ORI9:ORJ9"/>
    <mergeCell ref="ORM9:ORN9"/>
    <mergeCell ref="OQC9:OQD9"/>
    <mergeCell ref="OQG9:OQH9"/>
    <mergeCell ref="OQK9:OQL9"/>
    <mergeCell ref="OQO9:OQP9"/>
    <mergeCell ref="OQS9:OQT9"/>
    <mergeCell ref="OPI9:OPJ9"/>
    <mergeCell ref="OPM9:OPN9"/>
    <mergeCell ref="OPQ9:OPR9"/>
    <mergeCell ref="OPU9:OPV9"/>
    <mergeCell ref="OPY9:OPZ9"/>
    <mergeCell ref="OOO9:OOP9"/>
    <mergeCell ref="OOS9:OOT9"/>
    <mergeCell ref="OOW9:OOX9"/>
    <mergeCell ref="OPA9:OPB9"/>
    <mergeCell ref="OPE9:OPF9"/>
    <mergeCell ref="ONU9:ONV9"/>
    <mergeCell ref="ONY9:ONZ9"/>
    <mergeCell ref="OOC9:OOD9"/>
    <mergeCell ref="OOG9:OOH9"/>
    <mergeCell ref="OOK9:OOL9"/>
    <mergeCell ref="ONA9:ONB9"/>
    <mergeCell ref="ONE9:ONF9"/>
    <mergeCell ref="ONI9:ONJ9"/>
    <mergeCell ref="ONM9:ONN9"/>
    <mergeCell ref="ONQ9:ONR9"/>
    <mergeCell ref="OMG9:OMH9"/>
    <mergeCell ref="OMK9:OML9"/>
    <mergeCell ref="OMO9:OMP9"/>
    <mergeCell ref="OMS9:OMT9"/>
    <mergeCell ref="OMW9:OMX9"/>
    <mergeCell ref="OLM9:OLN9"/>
    <mergeCell ref="OLQ9:OLR9"/>
    <mergeCell ref="OLU9:OLV9"/>
    <mergeCell ref="OLY9:OLZ9"/>
    <mergeCell ref="OMC9:OMD9"/>
    <mergeCell ref="OKS9:OKT9"/>
    <mergeCell ref="OKW9:OKX9"/>
    <mergeCell ref="OLA9:OLB9"/>
    <mergeCell ref="OLE9:OLF9"/>
    <mergeCell ref="OLI9:OLJ9"/>
    <mergeCell ref="OJY9:OJZ9"/>
    <mergeCell ref="OKC9:OKD9"/>
    <mergeCell ref="OKG9:OKH9"/>
    <mergeCell ref="OKK9:OKL9"/>
    <mergeCell ref="OKO9:OKP9"/>
    <mergeCell ref="OJE9:OJF9"/>
    <mergeCell ref="OJI9:OJJ9"/>
    <mergeCell ref="OJM9:OJN9"/>
    <mergeCell ref="OJQ9:OJR9"/>
    <mergeCell ref="OJU9:OJV9"/>
    <mergeCell ref="OIK9:OIL9"/>
    <mergeCell ref="OIO9:OIP9"/>
    <mergeCell ref="OIS9:OIT9"/>
    <mergeCell ref="OIW9:OIX9"/>
    <mergeCell ref="OJA9:OJB9"/>
    <mergeCell ref="OHQ9:OHR9"/>
    <mergeCell ref="OHU9:OHV9"/>
    <mergeCell ref="OHY9:OHZ9"/>
    <mergeCell ref="OIC9:OID9"/>
    <mergeCell ref="OIG9:OIH9"/>
    <mergeCell ref="OGW9:OGX9"/>
    <mergeCell ref="OHA9:OHB9"/>
    <mergeCell ref="OHE9:OHF9"/>
    <mergeCell ref="OHI9:OHJ9"/>
    <mergeCell ref="OHM9:OHN9"/>
    <mergeCell ref="OGC9:OGD9"/>
    <mergeCell ref="OGG9:OGH9"/>
    <mergeCell ref="OGK9:OGL9"/>
    <mergeCell ref="OGO9:OGP9"/>
    <mergeCell ref="OGS9:OGT9"/>
    <mergeCell ref="OFI9:OFJ9"/>
    <mergeCell ref="OFM9:OFN9"/>
    <mergeCell ref="OFQ9:OFR9"/>
    <mergeCell ref="OFU9:OFV9"/>
    <mergeCell ref="OFY9:OFZ9"/>
    <mergeCell ref="OEO9:OEP9"/>
    <mergeCell ref="OES9:OET9"/>
    <mergeCell ref="OEW9:OEX9"/>
    <mergeCell ref="OFA9:OFB9"/>
    <mergeCell ref="OFE9:OFF9"/>
    <mergeCell ref="ODU9:ODV9"/>
    <mergeCell ref="ODY9:ODZ9"/>
    <mergeCell ref="OEC9:OED9"/>
    <mergeCell ref="OEG9:OEH9"/>
    <mergeCell ref="OEK9:OEL9"/>
    <mergeCell ref="ODA9:ODB9"/>
    <mergeCell ref="ODE9:ODF9"/>
    <mergeCell ref="ODI9:ODJ9"/>
    <mergeCell ref="ODM9:ODN9"/>
    <mergeCell ref="ODQ9:ODR9"/>
    <mergeCell ref="OCG9:OCH9"/>
    <mergeCell ref="OCK9:OCL9"/>
    <mergeCell ref="OCO9:OCP9"/>
    <mergeCell ref="OCS9:OCT9"/>
    <mergeCell ref="OCW9:OCX9"/>
    <mergeCell ref="OBM9:OBN9"/>
    <mergeCell ref="OBQ9:OBR9"/>
    <mergeCell ref="OBU9:OBV9"/>
    <mergeCell ref="OBY9:OBZ9"/>
    <mergeCell ref="OCC9:OCD9"/>
    <mergeCell ref="OAS9:OAT9"/>
    <mergeCell ref="OAW9:OAX9"/>
    <mergeCell ref="OBA9:OBB9"/>
    <mergeCell ref="OBE9:OBF9"/>
    <mergeCell ref="OBI9:OBJ9"/>
    <mergeCell ref="NZY9:NZZ9"/>
    <mergeCell ref="OAC9:OAD9"/>
    <mergeCell ref="OAG9:OAH9"/>
    <mergeCell ref="OAK9:OAL9"/>
    <mergeCell ref="OAO9:OAP9"/>
    <mergeCell ref="NZE9:NZF9"/>
    <mergeCell ref="NZI9:NZJ9"/>
    <mergeCell ref="NZM9:NZN9"/>
    <mergeCell ref="NZQ9:NZR9"/>
    <mergeCell ref="NZU9:NZV9"/>
    <mergeCell ref="NYK9:NYL9"/>
    <mergeCell ref="NYO9:NYP9"/>
    <mergeCell ref="NYS9:NYT9"/>
    <mergeCell ref="NYW9:NYX9"/>
    <mergeCell ref="NZA9:NZB9"/>
    <mergeCell ref="NXQ9:NXR9"/>
    <mergeCell ref="NXU9:NXV9"/>
    <mergeCell ref="NXY9:NXZ9"/>
    <mergeCell ref="NYC9:NYD9"/>
    <mergeCell ref="NYG9:NYH9"/>
    <mergeCell ref="NWW9:NWX9"/>
    <mergeCell ref="NXA9:NXB9"/>
    <mergeCell ref="NXE9:NXF9"/>
    <mergeCell ref="NXI9:NXJ9"/>
    <mergeCell ref="NXM9:NXN9"/>
    <mergeCell ref="NWC9:NWD9"/>
    <mergeCell ref="NWG9:NWH9"/>
    <mergeCell ref="NWK9:NWL9"/>
    <mergeCell ref="NWO9:NWP9"/>
    <mergeCell ref="NWS9:NWT9"/>
    <mergeCell ref="NVI9:NVJ9"/>
    <mergeCell ref="NVM9:NVN9"/>
    <mergeCell ref="NVQ9:NVR9"/>
    <mergeCell ref="NVU9:NVV9"/>
    <mergeCell ref="NVY9:NVZ9"/>
    <mergeCell ref="NUO9:NUP9"/>
    <mergeCell ref="NUS9:NUT9"/>
    <mergeCell ref="NUW9:NUX9"/>
    <mergeCell ref="NVA9:NVB9"/>
    <mergeCell ref="NVE9:NVF9"/>
    <mergeCell ref="NTU9:NTV9"/>
    <mergeCell ref="NTY9:NTZ9"/>
    <mergeCell ref="NUC9:NUD9"/>
    <mergeCell ref="NUG9:NUH9"/>
    <mergeCell ref="NUK9:NUL9"/>
    <mergeCell ref="NTA9:NTB9"/>
    <mergeCell ref="NTE9:NTF9"/>
    <mergeCell ref="NTI9:NTJ9"/>
    <mergeCell ref="NTM9:NTN9"/>
    <mergeCell ref="NTQ9:NTR9"/>
    <mergeCell ref="NSG9:NSH9"/>
    <mergeCell ref="NSK9:NSL9"/>
    <mergeCell ref="NSO9:NSP9"/>
    <mergeCell ref="NSS9:NST9"/>
    <mergeCell ref="NSW9:NSX9"/>
    <mergeCell ref="NRM9:NRN9"/>
    <mergeCell ref="NRQ9:NRR9"/>
    <mergeCell ref="NRU9:NRV9"/>
    <mergeCell ref="NRY9:NRZ9"/>
    <mergeCell ref="NSC9:NSD9"/>
    <mergeCell ref="NQS9:NQT9"/>
    <mergeCell ref="NQW9:NQX9"/>
    <mergeCell ref="NRA9:NRB9"/>
    <mergeCell ref="NRE9:NRF9"/>
    <mergeCell ref="NRI9:NRJ9"/>
    <mergeCell ref="NPY9:NPZ9"/>
    <mergeCell ref="NQC9:NQD9"/>
    <mergeCell ref="NQG9:NQH9"/>
    <mergeCell ref="NQK9:NQL9"/>
    <mergeCell ref="NQO9:NQP9"/>
    <mergeCell ref="NPE9:NPF9"/>
    <mergeCell ref="NPI9:NPJ9"/>
    <mergeCell ref="NPM9:NPN9"/>
    <mergeCell ref="NPQ9:NPR9"/>
    <mergeCell ref="NPU9:NPV9"/>
    <mergeCell ref="NOK9:NOL9"/>
    <mergeCell ref="NOO9:NOP9"/>
    <mergeCell ref="NOS9:NOT9"/>
    <mergeCell ref="NOW9:NOX9"/>
    <mergeCell ref="NPA9:NPB9"/>
    <mergeCell ref="NNQ9:NNR9"/>
    <mergeCell ref="NNU9:NNV9"/>
    <mergeCell ref="NNY9:NNZ9"/>
    <mergeCell ref="NOC9:NOD9"/>
    <mergeCell ref="NOG9:NOH9"/>
    <mergeCell ref="NMW9:NMX9"/>
    <mergeCell ref="NNA9:NNB9"/>
    <mergeCell ref="NNE9:NNF9"/>
    <mergeCell ref="NNI9:NNJ9"/>
    <mergeCell ref="NNM9:NNN9"/>
    <mergeCell ref="NMC9:NMD9"/>
    <mergeCell ref="NMG9:NMH9"/>
    <mergeCell ref="NMK9:NML9"/>
    <mergeCell ref="NMO9:NMP9"/>
    <mergeCell ref="NMS9:NMT9"/>
    <mergeCell ref="NLI9:NLJ9"/>
    <mergeCell ref="NLM9:NLN9"/>
    <mergeCell ref="NLQ9:NLR9"/>
    <mergeCell ref="NLU9:NLV9"/>
    <mergeCell ref="NLY9:NLZ9"/>
    <mergeCell ref="NKO9:NKP9"/>
    <mergeCell ref="NKS9:NKT9"/>
    <mergeCell ref="NKW9:NKX9"/>
    <mergeCell ref="NLA9:NLB9"/>
    <mergeCell ref="NLE9:NLF9"/>
    <mergeCell ref="NJU9:NJV9"/>
    <mergeCell ref="NJY9:NJZ9"/>
    <mergeCell ref="NKC9:NKD9"/>
    <mergeCell ref="NKG9:NKH9"/>
    <mergeCell ref="NKK9:NKL9"/>
    <mergeCell ref="NJA9:NJB9"/>
    <mergeCell ref="NJE9:NJF9"/>
    <mergeCell ref="NJI9:NJJ9"/>
    <mergeCell ref="NJM9:NJN9"/>
    <mergeCell ref="NJQ9:NJR9"/>
    <mergeCell ref="NIG9:NIH9"/>
    <mergeCell ref="NIK9:NIL9"/>
    <mergeCell ref="NIO9:NIP9"/>
    <mergeCell ref="NIS9:NIT9"/>
    <mergeCell ref="NIW9:NIX9"/>
    <mergeCell ref="NHM9:NHN9"/>
    <mergeCell ref="NHQ9:NHR9"/>
    <mergeCell ref="NHU9:NHV9"/>
    <mergeCell ref="NHY9:NHZ9"/>
    <mergeCell ref="NIC9:NID9"/>
    <mergeCell ref="NGS9:NGT9"/>
    <mergeCell ref="NGW9:NGX9"/>
    <mergeCell ref="NHA9:NHB9"/>
    <mergeCell ref="NHE9:NHF9"/>
    <mergeCell ref="NHI9:NHJ9"/>
    <mergeCell ref="NFY9:NFZ9"/>
    <mergeCell ref="NGC9:NGD9"/>
    <mergeCell ref="NGG9:NGH9"/>
    <mergeCell ref="NGK9:NGL9"/>
    <mergeCell ref="NGO9:NGP9"/>
    <mergeCell ref="NFE9:NFF9"/>
    <mergeCell ref="NFI9:NFJ9"/>
    <mergeCell ref="NFM9:NFN9"/>
    <mergeCell ref="NFQ9:NFR9"/>
    <mergeCell ref="NFU9:NFV9"/>
    <mergeCell ref="NEK9:NEL9"/>
    <mergeCell ref="NEO9:NEP9"/>
    <mergeCell ref="NES9:NET9"/>
    <mergeCell ref="NEW9:NEX9"/>
    <mergeCell ref="NFA9:NFB9"/>
    <mergeCell ref="NDQ9:NDR9"/>
    <mergeCell ref="NDU9:NDV9"/>
    <mergeCell ref="NDY9:NDZ9"/>
    <mergeCell ref="NEC9:NED9"/>
    <mergeCell ref="NEG9:NEH9"/>
    <mergeCell ref="NCW9:NCX9"/>
    <mergeCell ref="NDA9:NDB9"/>
    <mergeCell ref="NDE9:NDF9"/>
    <mergeCell ref="NDI9:NDJ9"/>
    <mergeCell ref="NDM9:NDN9"/>
    <mergeCell ref="NCC9:NCD9"/>
    <mergeCell ref="NCG9:NCH9"/>
    <mergeCell ref="NCK9:NCL9"/>
    <mergeCell ref="NCO9:NCP9"/>
    <mergeCell ref="NCS9:NCT9"/>
    <mergeCell ref="NBI9:NBJ9"/>
    <mergeCell ref="NBM9:NBN9"/>
    <mergeCell ref="NBQ9:NBR9"/>
    <mergeCell ref="NBU9:NBV9"/>
    <mergeCell ref="NBY9:NBZ9"/>
    <mergeCell ref="NAO9:NAP9"/>
    <mergeCell ref="NAS9:NAT9"/>
    <mergeCell ref="NAW9:NAX9"/>
    <mergeCell ref="NBA9:NBB9"/>
    <mergeCell ref="NBE9:NBF9"/>
    <mergeCell ref="MZU9:MZV9"/>
    <mergeCell ref="MZY9:MZZ9"/>
    <mergeCell ref="NAC9:NAD9"/>
    <mergeCell ref="NAG9:NAH9"/>
    <mergeCell ref="NAK9:NAL9"/>
    <mergeCell ref="MZA9:MZB9"/>
    <mergeCell ref="MZE9:MZF9"/>
    <mergeCell ref="MZI9:MZJ9"/>
    <mergeCell ref="MZM9:MZN9"/>
    <mergeCell ref="MZQ9:MZR9"/>
    <mergeCell ref="MYG9:MYH9"/>
    <mergeCell ref="MYK9:MYL9"/>
    <mergeCell ref="MYO9:MYP9"/>
    <mergeCell ref="MYS9:MYT9"/>
    <mergeCell ref="MYW9:MYX9"/>
    <mergeCell ref="MXM9:MXN9"/>
    <mergeCell ref="MXQ9:MXR9"/>
    <mergeCell ref="MXU9:MXV9"/>
    <mergeCell ref="MXY9:MXZ9"/>
    <mergeCell ref="MYC9:MYD9"/>
    <mergeCell ref="MWS9:MWT9"/>
    <mergeCell ref="MWW9:MWX9"/>
    <mergeCell ref="MXA9:MXB9"/>
    <mergeCell ref="MXE9:MXF9"/>
    <mergeCell ref="MXI9:MXJ9"/>
    <mergeCell ref="MVY9:MVZ9"/>
    <mergeCell ref="MWC9:MWD9"/>
    <mergeCell ref="MWG9:MWH9"/>
    <mergeCell ref="MWK9:MWL9"/>
    <mergeCell ref="MWO9:MWP9"/>
    <mergeCell ref="MVE9:MVF9"/>
    <mergeCell ref="MVI9:MVJ9"/>
    <mergeCell ref="MVM9:MVN9"/>
    <mergeCell ref="MVQ9:MVR9"/>
    <mergeCell ref="MVU9:MVV9"/>
    <mergeCell ref="MUK9:MUL9"/>
    <mergeCell ref="MUO9:MUP9"/>
    <mergeCell ref="MUS9:MUT9"/>
    <mergeCell ref="MUW9:MUX9"/>
    <mergeCell ref="MVA9:MVB9"/>
    <mergeCell ref="MTQ9:MTR9"/>
    <mergeCell ref="MTU9:MTV9"/>
    <mergeCell ref="MTY9:MTZ9"/>
    <mergeCell ref="MUC9:MUD9"/>
    <mergeCell ref="MUG9:MUH9"/>
    <mergeCell ref="MSW9:MSX9"/>
    <mergeCell ref="MTA9:MTB9"/>
    <mergeCell ref="MTE9:MTF9"/>
    <mergeCell ref="MTI9:MTJ9"/>
    <mergeCell ref="MTM9:MTN9"/>
    <mergeCell ref="MSC9:MSD9"/>
    <mergeCell ref="MSG9:MSH9"/>
    <mergeCell ref="MSK9:MSL9"/>
    <mergeCell ref="MSO9:MSP9"/>
    <mergeCell ref="MSS9:MST9"/>
    <mergeCell ref="MRI9:MRJ9"/>
    <mergeCell ref="MRM9:MRN9"/>
    <mergeCell ref="MRQ9:MRR9"/>
    <mergeCell ref="MRU9:MRV9"/>
    <mergeCell ref="MRY9:MRZ9"/>
    <mergeCell ref="MQO9:MQP9"/>
    <mergeCell ref="MQS9:MQT9"/>
    <mergeCell ref="MQW9:MQX9"/>
    <mergeCell ref="MRA9:MRB9"/>
    <mergeCell ref="MRE9:MRF9"/>
    <mergeCell ref="MPU9:MPV9"/>
    <mergeCell ref="MPY9:MPZ9"/>
    <mergeCell ref="MQC9:MQD9"/>
    <mergeCell ref="MQG9:MQH9"/>
    <mergeCell ref="MQK9:MQL9"/>
    <mergeCell ref="MPA9:MPB9"/>
    <mergeCell ref="MPE9:MPF9"/>
    <mergeCell ref="MPI9:MPJ9"/>
    <mergeCell ref="MPM9:MPN9"/>
    <mergeCell ref="MPQ9:MPR9"/>
    <mergeCell ref="MOG9:MOH9"/>
    <mergeCell ref="MOK9:MOL9"/>
    <mergeCell ref="MOO9:MOP9"/>
    <mergeCell ref="MOS9:MOT9"/>
    <mergeCell ref="MOW9:MOX9"/>
    <mergeCell ref="MNM9:MNN9"/>
    <mergeCell ref="MNQ9:MNR9"/>
    <mergeCell ref="MNU9:MNV9"/>
    <mergeCell ref="MNY9:MNZ9"/>
    <mergeCell ref="MOC9:MOD9"/>
    <mergeCell ref="MMS9:MMT9"/>
    <mergeCell ref="MMW9:MMX9"/>
    <mergeCell ref="MNA9:MNB9"/>
    <mergeCell ref="MNE9:MNF9"/>
    <mergeCell ref="MNI9:MNJ9"/>
    <mergeCell ref="MLY9:MLZ9"/>
    <mergeCell ref="MMC9:MMD9"/>
    <mergeCell ref="MMG9:MMH9"/>
    <mergeCell ref="MMK9:MML9"/>
    <mergeCell ref="MMO9:MMP9"/>
    <mergeCell ref="MLE9:MLF9"/>
    <mergeCell ref="MLI9:MLJ9"/>
    <mergeCell ref="MLM9:MLN9"/>
    <mergeCell ref="MLQ9:MLR9"/>
    <mergeCell ref="MLU9:MLV9"/>
    <mergeCell ref="MKK9:MKL9"/>
    <mergeCell ref="MKO9:MKP9"/>
    <mergeCell ref="MKS9:MKT9"/>
    <mergeCell ref="MKW9:MKX9"/>
    <mergeCell ref="MLA9:MLB9"/>
    <mergeCell ref="MJQ9:MJR9"/>
    <mergeCell ref="MJU9:MJV9"/>
    <mergeCell ref="MJY9:MJZ9"/>
    <mergeCell ref="MKC9:MKD9"/>
    <mergeCell ref="MKG9:MKH9"/>
    <mergeCell ref="MIW9:MIX9"/>
    <mergeCell ref="MJA9:MJB9"/>
    <mergeCell ref="MJE9:MJF9"/>
    <mergeCell ref="MJI9:MJJ9"/>
    <mergeCell ref="MJM9:MJN9"/>
    <mergeCell ref="MIC9:MID9"/>
    <mergeCell ref="MIG9:MIH9"/>
    <mergeCell ref="MIK9:MIL9"/>
    <mergeCell ref="MIO9:MIP9"/>
    <mergeCell ref="MIS9:MIT9"/>
    <mergeCell ref="MHI9:MHJ9"/>
    <mergeCell ref="MHM9:MHN9"/>
    <mergeCell ref="MHQ9:MHR9"/>
    <mergeCell ref="MHU9:MHV9"/>
    <mergeCell ref="MHY9:MHZ9"/>
    <mergeCell ref="MGO9:MGP9"/>
    <mergeCell ref="MGS9:MGT9"/>
    <mergeCell ref="MGW9:MGX9"/>
    <mergeCell ref="MHA9:MHB9"/>
    <mergeCell ref="MHE9:MHF9"/>
    <mergeCell ref="MFU9:MFV9"/>
    <mergeCell ref="MFY9:MFZ9"/>
    <mergeCell ref="MGC9:MGD9"/>
    <mergeCell ref="MGG9:MGH9"/>
    <mergeCell ref="MGK9:MGL9"/>
    <mergeCell ref="MFA9:MFB9"/>
    <mergeCell ref="MFE9:MFF9"/>
    <mergeCell ref="MFI9:MFJ9"/>
    <mergeCell ref="MFM9:MFN9"/>
    <mergeCell ref="MFQ9:MFR9"/>
    <mergeCell ref="MEG9:MEH9"/>
    <mergeCell ref="MEK9:MEL9"/>
    <mergeCell ref="MEO9:MEP9"/>
    <mergeCell ref="MES9:MET9"/>
    <mergeCell ref="MEW9:MEX9"/>
    <mergeCell ref="MDM9:MDN9"/>
    <mergeCell ref="MDQ9:MDR9"/>
    <mergeCell ref="MDU9:MDV9"/>
    <mergeCell ref="MDY9:MDZ9"/>
    <mergeCell ref="MEC9:MED9"/>
    <mergeCell ref="MCS9:MCT9"/>
    <mergeCell ref="MCW9:MCX9"/>
    <mergeCell ref="MDA9:MDB9"/>
    <mergeCell ref="MDE9:MDF9"/>
    <mergeCell ref="MDI9:MDJ9"/>
    <mergeCell ref="MBY9:MBZ9"/>
    <mergeCell ref="MCC9:MCD9"/>
    <mergeCell ref="MCG9:MCH9"/>
    <mergeCell ref="MCK9:MCL9"/>
    <mergeCell ref="MCO9:MCP9"/>
    <mergeCell ref="MBE9:MBF9"/>
    <mergeCell ref="MBI9:MBJ9"/>
    <mergeCell ref="MBM9:MBN9"/>
    <mergeCell ref="MBQ9:MBR9"/>
    <mergeCell ref="MBU9:MBV9"/>
    <mergeCell ref="MAK9:MAL9"/>
    <mergeCell ref="MAO9:MAP9"/>
    <mergeCell ref="MAS9:MAT9"/>
    <mergeCell ref="MAW9:MAX9"/>
    <mergeCell ref="MBA9:MBB9"/>
    <mergeCell ref="LZQ9:LZR9"/>
    <mergeCell ref="LZU9:LZV9"/>
    <mergeCell ref="LZY9:LZZ9"/>
    <mergeCell ref="MAC9:MAD9"/>
    <mergeCell ref="MAG9:MAH9"/>
    <mergeCell ref="LYW9:LYX9"/>
    <mergeCell ref="LZA9:LZB9"/>
    <mergeCell ref="LZE9:LZF9"/>
    <mergeCell ref="LZI9:LZJ9"/>
    <mergeCell ref="LZM9:LZN9"/>
    <mergeCell ref="LYC9:LYD9"/>
    <mergeCell ref="LYG9:LYH9"/>
    <mergeCell ref="LYK9:LYL9"/>
    <mergeCell ref="LYO9:LYP9"/>
    <mergeCell ref="LYS9:LYT9"/>
    <mergeCell ref="LXI9:LXJ9"/>
    <mergeCell ref="LXM9:LXN9"/>
    <mergeCell ref="LXQ9:LXR9"/>
    <mergeCell ref="LXU9:LXV9"/>
    <mergeCell ref="LXY9:LXZ9"/>
    <mergeCell ref="LWO9:LWP9"/>
    <mergeCell ref="LWS9:LWT9"/>
    <mergeCell ref="LWW9:LWX9"/>
    <mergeCell ref="LXA9:LXB9"/>
    <mergeCell ref="LXE9:LXF9"/>
    <mergeCell ref="LVU9:LVV9"/>
    <mergeCell ref="LVY9:LVZ9"/>
    <mergeCell ref="LWC9:LWD9"/>
    <mergeCell ref="LWG9:LWH9"/>
    <mergeCell ref="LWK9:LWL9"/>
    <mergeCell ref="LVA9:LVB9"/>
    <mergeCell ref="LVE9:LVF9"/>
    <mergeCell ref="LVI9:LVJ9"/>
    <mergeCell ref="LVM9:LVN9"/>
    <mergeCell ref="LVQ9:LVR9"/>
    <mergeCell ref="LUG9:LUH9"/>
    <mergeCell ref="LUK9:LUL9"/>
    <mergeCell ref="LUO9:LUP9"/>
    <mergeCell ref="LUS9:LUT9"/>
    <mergeCell ref="LUW9:LUX9"/>
    <mergeCell ref="LTM9:LTN9"/>
    <mergeCell ref="LTQ9:LTR9"/>
    <mergeCell ref="LTU9:LTV9"/>
    <mergeCell ref="LTY9:LTZ9"/>
    <mergeCell ref="LUC9:LUD9"/>
    <mergeCell ref="LSS9:LST9"/>
    <mergeCell ref="LSW9:LSX9"/>
    <mergeCell ref="LTA9:LTB9"/>
    <mergeCell ref="LTE9:LTF9"/>
    <mergeCell ref="LTI9:LTJ9"/>
    <mergeCell ref="LRY9:LRZ9"/>
    <mergeCell ref="LSC9:LSD9"/>
    <mergeCell ref="LSG9:LSH9"/>
    <mergeCell ref="LSK9:LSL9"/>
    <mergeCell ref="LSO9:LSP9"/>
    <mergeCell ref="LRE9:LRF9"/>
    <mergeCell ref="LRI9:LRJ9"/>
    <mergeCell ref="LRM9:LRN9"/>
    <mergeCell ref="LRQ9:LRR9"/>
    <mergeCell ref="LRU9:LRV9"/>
    <mergeCell ref="LQK9:LQL9"/>
    <mergeCell ref="LQO9:LQP9"/>
    <mergeCell ref="LQS9:LQT9"/>
    <mergeCell ref="LQW9:LQX9"/>
    <mergeCell ref="LRA9:LRB9"/>
    <mergeCell ref="LPQ9:LPR9"/>
    <mergeCell ref="LPU9:LPV9"/>
    <mergeCell ref="LPY9:LPZ9"/>
    <mergeCell ref="LQC9:LQD9"/>
    <mergeCell ref="LQG9:LQH9"/>
    <mergeCell ref="LOW9:LOX9"/>
    <mergeCell ref="LPA9:LPB9"/>
    <mergeCell ref="LPE9:LPF9"/>
    <mergeCell ref="LPI9:LPJ9"/>
    <mergeCell ref="LPM9:LPN9"/>
    <mergeCell ref="LOC9:LOD9"/>
    <mergeCell ref="LOG9:LOH9"/>
    <mergeCell ref="LOK9:LOL9"/>
    <mergeCell ref="LOO9:LOP9"/>
    <mergeCell ref="LOS9:LOT9"/>
    <mergeCell ref="LNI9:LNJ9"/>
    <mergeCell ref="LNM9:LNN9"/>
    <mergeCell ref="LNQ9:LNR9"/>
    <mergeCell ref="LNU9:LNV9"/>
    <mergeCell ref="LNY9:LNZ9"/>
    <mergeCell ref="LMO9:LMP9"/>
    <mergeCell ref="LMS9:LMT9"/>
    <mergeCell ref="LMW9:LMX9"/>
    <mergeCell ref="LNA9:LNB9"/>
    <mergeCell ref="LNE9:LNF9"/>
    <mergeCell ref="LLU9:LLV9"/>
    <mergeCell ref="LLY9:LLZ9"/>
    <mergeCell ref="LMC9:LMD9"/>
    <mergeCell ref="LMG9:LMH9"/>
    <mergeCell ref="LMK9:LML9"/>
    <mergeCell ref="LLA9:LLB9"/>
    <mergeCell ref="LLE9:LLF9"/>
    <mergeCell ref="LLI9:LLJ9"/>
    <mergeCell ref="LLM9:LLN9"/>
    <mergeCell ref="LLQ9:LLR9"/>
    <mergeCell ref="LKG9:LKH9"/>
    <mergeCell ref="LKK9:LKL9"/>
    <mergeCell ref="LKO9:LKP9"/>
    <mergeCell ref="LKS9:LKT9"/>
    <mergeCell ref="LKW9:LKX9"/>
    <mergeCell ref="LJM9:LJN9"/>
    <mergeCell ref="LJQ9:LJR9"/>
    <mergeCell ref="LJU9:LJV9"/>
    <mergeCell ref="LJY9:LJZ9"/>
    <mergeCell ref="LKC9:LKD9"/>
    <mergeCell ref="LIS9:LIT9"/>
    <mergeCell ref="LIW9:LIX9"/>
    <mergeCell ref="LJA9:LJB9"/>
    <mergeCell ref="LJE9:LJF9"/>
    <mergeCell ref="LJI9:LJJ9"/>
    <mergeCell ref="LHY9:LHZ9"/>
    <mergeCell ref="LIC9:LID9"/>
    <mergeCell ref="LIG9:LIH9"/>
    <mergeCell ref="LIK9:LIL9"/>
    <mergeCell ref="LIO9:LIP9"/>
    <mergeCell ref="LHE9:LHF9"/>
    <mergeCell ref="LHI9:LHJ9"/>
    <mergeCell ref="LHM9:LHN9"/>
    <mergeCell ref="LHQ9:LHR9"/>
    <mergeCell ref="LHU9:LHV9"/>
    <mergeCell ref="LGK9:LGL9"/>
    <mergeCell ref="LGO9:LGP9"/>
    <mergeCell ref="LGS9:LGT9"/>
    <mergeCell ref="LGW9:LGX9"/>
    <mergeCell ref="LHA9:LHB9"/>
    <mergeCell ref="LFQ9:LFR9"/>
    <mergeCell ref="LFU9:LFV9"/>
    <mergeCell ref="LFY9:LFZ9"/>
    <mergeCell ref="LGC9:LGD9"/>
    <mergeCell ref="LGG9:LGH9"/>
    <mergeCell ref="LEW9:LEX9"/>
    <mergeCell ref="LFA9:LFB9"/>
    <mergeCell ref="LFE9:LFF9"/>
    <mergeCell ref="LFI9:LFJ9"/>
    <mergeCell ref="LFM9:LFN9"/>
    <mergeCell ref="LEC9:LED9"/>
    <mergeCell ref="LEG9:LEH9"/>
    <mergeCell ref="LEK9:LEL9"/>
    <mergeCell ref="LEO9:LEP9"/>
    <mergeCell ref="LES9:LET9"/>
    <mergeCell ref="LDI9:LDJ9"/>
    <mergeCell ref="LDM9:LDN9"/>
    <mergeCell ref="LDQ9:LDR9"/>
    <mergeCell ref="LDU9:LDV9"/>
    <mergeCell ref="LDY9:LDZ9"/>
    <mergeCell ref="LCO9:LCP9"/>
    <mergeCell ref="LCS9:LCT9"/>
    <mergeCell ref="LCW9:LCX9"/>
    <mergeCell ref="LDA9:LDB9"/>
    <mergeCell ref="LDE9:LDF9"/>
    <mergeCell ref="LBU9:LBV9"/>
    <mergeCell ref="LBY9:LBZ9"/>
    <mergeCell ref="LCC9:LCD9"/>
    <mergeCell ref="LCG9:LCH9"/>
    <mergeCell ref="LCK9:LCL9"/>
    <mergeCell ref="LBA9:LBB9"/>
    <mergeCell ref="LBE9:LBF9"/>
    <mergeCell ref="LBI9:LBJ9"/>
    <mergeCell ref="LBM9:LBN9"/>
    <mergeCell ref="LBQ9:LBR9"/>
    <mergeCell ref="LAG9:LAH9"/>
    <mergeCell ref="LAK9:LAL9"/>
    <mergeCell ref="LAO9:LAP9"/>
    <mergeCell ref="LAS9:LAT9"/>
    <mergeCell ref="LAW9:LAX9"/>
    <mergeCell ref="KZM9:KZN9"/>
    <mergeCell ref="KZQ9:KZR9"/>
    <mergeCell ref="KZU9:KZV9"/>
    <mergeCell ref="KZY9:KZZ9"/>
    <mergeCell ref="LAC9:LAD9"/>
    <mergeCell ref="KYS9:KYT9"/>
    <mergeCell ref="KYW9:KYX9"/>
    <mergeCell ref="KZA9:KZB9"/>
    <mergeCell ref="KZE9:KZF9"/>
    <mergeCell ref="KZI9:KZJ9"/>
    <mergeCell ref="KXY9:KXZ9"/>
    <mergeCell ref="KYC9:KYD9"/>
    <mergeCell ref="KYG9:KYH9"/>
    <mergeCell ref="KYK9:KYL9"/>
    <mergeCell ref="KYO9:KYP9"/>
    <mergeCell ref="KXE9:KXF9"/>
    <mergeCell ref="KXI9:KXJ9"/>
    <mergeCell ref="KXM9:KXN9"/>
    <mergeCell ref="KXQ9:KXR9"/>
    <mergeCell ref="KXU9:KXV9"/>
    <mergeCell ref="KWK9:KWL9"/>
    <mergeCell ref="KWO9:KWP9"/>
    <mergeCell ref="KWS9:KWT9"/>
    <mergeCell ref="KWW9:KWX9"/>
    <mergeCell ref="KXA9:KXB9"/>
    <mergeCell ref="KVQ9:KVR9"/>
    <mergeCell ref="KVU9:KVV9"/>
    <mergeCell ref="KVY9:KVZ9"/>
    <mergeCell ref="KWC9:KWD9"/>
    <mergeCell ref="KWG9:KWH9"/>
    <mergeCell ref="KUW9:KUX9"/>
    <mergeCell ref="KVA9:KVB9"/>
    <mergeCell ref="KVE9:KVF9"/>
    <mergeCell ref="KVI9:KVJ9"/>
    <mergeCell ref="KVM9:KVN9"/>
    <mergeCell ref="KUC9:KUD9"/>
    <mergeCell ref="KUG9:KUH9"/>
    <mergeCell ref="KUK9:KUL9"/>
    <mergeCell ref="KUO9:KUP9"/>
    <mergeCell ref="KUS9:KUT9"/>
    <mergeCell ref="KTI9:KTJ9"/>
    <mergeCell ref="KTM9:KTN9"/>
    <mergeCell ref="KTQ9:KTR9"/>
    <mergeCell ref="KTU9:KTV9"/>
    <mergeCell ref="KTY9:KTZ9"/>
    <mergeCell ref="KSO9:KSP9"/>
    <mergeCell ref="KSS9:KST9"/>
    <mergeCell ref="KSW9:KSX9"/>
    <mergeCell ref="KTA9:KTB9"/>
    <mergeCell ref="KTE9:KTF9"/>
    <mergeCell ref="KRU9:KRV9"/>
    <mergeCell ref="KRY9:KRZ9"/>
    <mergeCell ref="KSC9:KSD9"/>
    <mergeCell ref="KSG9:KSH9"/>
    <mergeCell ref="KSK9:KSL9"/>
    <mergeCell ref="KRA9:KRB9"/>
    <mergeCell ref="KRE9:KRF9"/>
    <mergeCell ref="KRI9:KRJ9"/>
    <mergeCell ref="KRM9:KRN9"/>
    <mergeCell ref="KRQ9:KRR9"/>
    <mergeCell ref="KQG9:KQH9"/>
    <mergeCell ref="KQK9:KQL9"/>
    <mergeCell ref="KQO9:KQP9"/>
    <mergeCell ref="KQS9:KQT9"/>
    <mergeCell ref="KQW9:KQX9"/>
    <mergeCell ref="KPM9:KPN9"/>
    <mergeCell ref="KPQ9:KPR9"/>
    <mergeCell ref="KPU9:KPV9"/>
    <mergeCell ref="KPY9:KPZ9"/>
    <mergeCell ref="KQC9:KQD9"/>
    <mergeCell ref="KOS9:KOT9"/>
    <mergeCell ref="KOW9:KOX9"/>
    <mergeCell ref="KPA9:KPB9"/>
    <mergeCell ref="KPE9:KPF9"/>
    <mergeCell ref="KPI9:KPJ9"/>
    <mergeCell ref="KNY9:KNZ9"/>
    <mergeCell ref="KOC9:KOD9"/>
    <mergeCell ref="KOG9:KOH9"/>
    <mergeCell ref="KOK9:KOL9"/>
    <mergeCell ref="KOO9:KOP9"/>
    <mergeCell ref="KNE9:KNF9"/>
    <mergeCell ref="KNI9:KNJ9"/>
    <mergeCell ref="KNM9:KNN9"/>
    <mergeCell ref="KNQ9:KNR9"/>
    <mergeCell ref="KNU9:KNV9"/>
    <mergeCell ref="KMK9:KML9"/>
    <mergeCell ref="KMO9:KMP9"/>
    <mergeCell ref="KMS9:KMT9"/>
    <mergeCell ref="KMW9:KMX9"/>
    <mergeCell ref="KNA9:KNB9"/>
    <mergeCell ref="KLQ9:KLR9"/>
    <mergeCell ref="KLU9:KLV9"/>
    <mergeCell ref="KLY9:KLZ9"/>
    <mergeCell ref="KMC9:KMD9"/>
    <mergeCell ref="KMG9:KMH9"/>
    <mergeCell ref="KKW9:KKX9"/>
    <mergeCell ref="KLA9:KLB9"/>
    <mergeCell ref="KLE9:KLF9"/>
    <mergeCell ref="KLI9:KLJ9"/>
    <mergeCell ref="KLM9:KLN9"/>
    <mergeCell ref="KKC9:KKD9"/>
    <mergeCell ref="KKG9:KKH9"/>
    <mergeCell ref="KKK9:KKL9"/>
    <mergeCell ref="KKO9:KKP9"/>
    <mergeCell ref="KKS9:KKT9"/>
    <mergeCell ref="KJI9:KJJ9"/>
    <mergeCell ref="KJM9:KJN9"/>
    <mergeCell ref="KJQ9:KJR9"/>
    <mergeCell ref="KJU9:KJV9"/>
    <mergeCell ref="KJY9:KJZ9"/>
    <mergeCell ref="KIO9:KIP9"/>
    <mergeCell ref="KIS9:KIT9"/>
    <mergeCell ref="KIW9:KIX9"/>
    <mergeCell ref="KJA9:KJB9"/>
    <mergeCell ref="KJE9:KJF9"/>
    <mergeCell ref="KHU9:KHV9"/>
    <mergeCell ref="KHY9:KHZ9"/>
    <mergeCell ref="KIC9:KID9"/>
    <mergeCell ref="KIG9:KIH9"/>
    <mergeCell ref="KIK9:KIL9"/>
    <mergeCell ref="KHA9:KHB9"/>
    <mergeCell ref="KHE9:KHF9"/>
    <mergeCell ref="KHI9:KHJ9"/>
    <mergeCell ref="KHM9:KHN9"/>
    <mergeCell ref="KHQ9:KHR9"/>
    <mergeCell ref="KGG9:KGH9"/>
    <mergeCell ref="KGK9:KGL9"/>
    <mergeCell ref="KGO9:KGP9"/>
    <mergeCell ref="KGS9:KGT9"/>
    <mergeCell ref="KGW9:KGX9"/>
    <mergeCell ref="KFM9:KFN9"/>
    <mergeCell ref="KFQ9:KFR9"/>
    <mergeCell ref="KFU9:KFV9"/>
    <mergeCell ref="KFY9:KFZ9"/>
    <mergeCell ref="KGC9:KGD9"/>
    <mergeCell ref="KES9:KET9"/>
    <mergeCell ref="KEW9:KEX9"/>
    <mergeCell ref="KFA9:KFB9"/>
    <mergeCell ref="KFE9:KFF9"/>
    <mergeCell ref="KFI9:KFJ9"/>
    <mergeCell ref="KDY9:KDZ9"/>
    <mergeCell ref="KEC9:KED9"/>
    <mergeCell ref="KEG9:KEH9"/>
    <mergeCell ref="KEK9:KEL9"/>
    <mergeCell ref="KEO9:KEP9"/>
    <mergeCell ref="KDE9:KDF9"/>
    <mergeCell ref="KDI9:KDJ9"/>
    <mergeCell ref="KDM9:KDN9"/>
    <mergeCell ref="KDQ9:KDR9"/>
    <mergeCell ref="KDU9:KDV9"/>
    <mergeCell ref="KCK9:KCL9"/>
    <mergeCell ref="KCO9:KCP9"/>
    <mergeCell ref="KCS9:KCT9"/>
    <mergeCell ref="KCW9:KCX9"/>
    <mergeCell ref="KDA9:KDB9"/>
    <mergeCell ref="KBQ9:KBR9"/>
    <mergeCell ref="KBU9:KBV9"/>
    <mergeCell ref="KBY9:KBZ9"/>
    <mergeCell ref="KCC9:KCD9"/>
    <mergeCell ref="KCG9:KCH9"/>
    <mergeCell ref="KAW9:KAX9"/>
    <mergeCell ref="KBA9:KBB9"/>
    <mergeCell ref="KBE9:KBF9"/>
    <mergeCell ref="KBI9:KBJ9"/>
    <mergeCell ref="KBM9:KBN9"/>
    <mergeCell ref="KAC9:KAD9"/>
    <mergeCell ref="KAG9:KAH9"/>
    <mergeCell ref="KAK9:KAL9"/>
    <mergeCell ref="KAO9:KAP9"/>
    <mergeCell ref="KAS9:KAT9"/>
    <mergeCell ref="JZI9:JZJ9"/>
    <mergeCell ref="JZM9:JZN9"/>
    <mergeCell ref="JZQ9:JZR9"/>
    <mergeCell ref="JZU9:JZV9"/>
    <mergeCell ref="JZY9:JZZ9"/>
    <mergeCell ref="JYO9:JYP9"/>
    <mergeCell ref="JYS9:JYT9"/>
    <mergeCell ref="JYW9:JYX9"/>
    <mergeCell ref="JZA9:JZB9"/>
    <mergeCell ref="JZE9:JZF9"/>
    <mergeCell ref="JXU9:JXV9"/>
    <mergeCell ref="JXY9:JXZ9"/>
    <mergeCell ref="JYC9:JYD9"/>
    <mergeCell ref="JYG9:JYH9"/>
    <mergeCell ref="JYK9:JYL9"/>
    <mergeCell ref="JXA9:JXB9"/>
    <mergeCell ref="JXE9:JXF9"/>
    <mergeCell ref="JXI9:JXJ9"/>
    <mergeCell ref="JXM9:JXN9"/>
    <mergeCell ref="JXQ9:JXR9"/>
    <mergeCell ref="JWG9:JWH9"/>
    <mergeCell ref="JWK9:JWL9"/>
    <mergeCell ref="JWO9:JWP9"/>
    <mergeCell ref="JWS9:JWT9"/>
    <mergeCell ref="JWW9:JWX9"/>
    <mergeCell ref="JVM9:JVN9"/>
    <mergeCell ref="JVQ9:JVR9"/>
    <mergeCell ref="JVU9:JVV9"/>
    <mergeCell ref="JVY9:JVZ9"/>
    <mergeCell ref="JWC9:JWD9"/>
    <mergeCell ref="JUS9:JUT9"/>
    <mergeCell ref="JUW9:JUX9"/>
    <mergeCell ref="JVA9:JVB9"/>
    <mergeCell ref="JVE9:JVF9"/>
    <mergeCell ref="JVI9:JVJ9"/>
    <mergeCell ref="JTY9:JTZ9"/>
    <mergeCell ref="JUC9:JUD9"/>
    <mergeCell ref="JUG9:JUH9"/>
    <mergeCell ref="JUK9:JUL9"/>
    <mergeCell ref="JUO9:JUP9"/>
    <mergeCell ref="JTE9:JTF9"/>
    <mergeCell ref="JTI9:JTJ9"/>
    <mergeCell ref="JTM9:JTN9"/>
    <mergeCell ref="JTQ9:JTR9"/>
    <mergeCell ref="JTU9:JTV9"/>
    <mergeCell ref="JSK9:JSL9"/>
    <mergeCell ref="JSO9:JSP9"/>
    <mergeCell ref="JSS9:JST9"/>
    <mergeCell ref="JSW9:JSX9"/>
    <mergeCell ref="JTA9:JTB9"/>
    <mergeCell ref="JRQ9:JRR9"/>
    <mergeCell ref="JRU9:JRV9"/>
    <mergeCell ref="JRY9:JRZ9"/>
    <mergeCell ref="JSC9:JSD9"/>
    <mergeCell ref="JSG9:JSH9"/>
    <mergeCell ref="JQW9:JQX9"/>
    <mergeCell ref="JRA9:JRB9"/>
    <mergeCell ref="JRE9:JRF9"/>
    <mergeCell ref="JRI9:JRJ9"/>
    <mergeCell ref="JRM9:JRN9"/>
    <mergeCell ref="JQC9:JQD9"/>
    <mergeCell ref="JQG9:JQH9"/>
    <mergeCell ref="JQK9:JQL9"/>
    <mergeCell ref="JQO9:JQP9"/>
    <mergeCell ref="JQS9:JQT9"/>
    <mergeCell ref="JPI9:JPJ9"/>
    <mergeCell ref="JPM9:JPN9"/>
    <mergeCell ref="JPQ9:JPR9"/>
    <mergeCell ref="JPU9:JPV9"/>
    <mergeCell ref="JPY9:JPZ9"/>
    <mergeCell ref="JOO9:JOP9"/>
    <mergeCell ref="JOS9:JOT9"/>
    <mergeCell ref="JOW9:JOX9"/>
    <mergeCell ref="JPA9:JPB9"/>
    <mergeCell ref="JPE9:JPF9"/>
    <mergeCell ref="JNU9:JNV9"/>
    <mergeCell ref="JNY9:JNZ9"/>
    <mergeCell ref="JOC9:JOD9"/>
    <mergeCell ref="JOG9:JOH9"/>
    <mergeCell ref="JOK9:JOL9"/>
    <mergeCell ref="JNA9:JNB9"/>
    <mergeCell ref="JNE9:JNF9"/>
    <mergeCell ref="JNI9:JNJ9"/>
    <mergeCell ref="JNM9:JNN9"/>
    <mergeCell ref="JNQ9:JNR9"/>
    <mergeCell ref="JMG9:JMH9"/>
    <mergeCell ref="JMK9:JML9"/>
    <mergeCell ref="JMO9:JMP9"/>
    <mergeCell ref="JMS9:JMT9"/>
    <mergeCell ref="JMW9:JMX9"/>
    <mergeCell ref="JLM9:JLN9"/>
    <mergeCell ref="JLQ9:JLR9"/>
    <mergeCell ref="JLU9:JLV9"/>
    <mergeCell ref="JLY9:JLZ9"/>
    <mergeCell ref="JMC9:JMD9"/>
    <mergeCell ref="JKS9:JKT9"/>
    <mergeCell ref="JKW9:JKX9"/>
    <mergeCell ref="JLA9:JLB9"/>
    <mergeCell ref="JLE9:JLF9"/>
    <mergeCell ref="JLI9:JLJ9"/>
    <mergeCell ref="JJY9:JJZ9"/>
    <mergeCell ref="JKC9:JKD9"/>
    <mergeCell ref="JKG9:JKH9"/>
    <mergeCell ref="JKK9:JKL9"/>
    <mergeCell ref="JKO9:JKP9"/>
    <mergeCell ref="JJE9:JJF9"/>
    <mergeCell ref="JJI9:JJJ9"/>
    <mergeCell ref="JJM9:JJN9"/>
    <mergeCell ref="JJQ9:JJR9"/>
    <mergeCell ref="JJU9:JJV9"/>
    <mergeCell ref="JIK9:JIL9"/>
    <mergeCell ref="JIO9:JIP9"/>
    <mergeCell ref="JIS9:JIT9"/>
    <mergeCell ref="JIW9:JIX9"/>
    <mergeCell ref="JJA9:JJB9"/>
    <mergeCell ref="JHQ9:JHR9"/>
    <mergeCell ref="JHU9:JHV9"/>
    <mergeCell ref="JHY9:JHZ9"/>
    <mergeCell ref="JIC9:JID9"/>
    <mergeCell ref="JIG9:JIH9"/>
    <mergeCell ref="JGW9:JGX9"/>
    <mergeCell ref="JHA9:JHB9"/>
    <mergeCell ref="JHE9:JHF9"/>
    <mergeCell ref="JHI9:JHJ9"/>
    <mergeCell ref="JHM9:JHN9"/>
    <mergeCell ref="JGC9:JGD9"/>
    <mergeCell ref="JGG9:JGH9"/>
    <mergeCell ref="JGK9:JGL9"/>
    <mergeCell ref="JGO9:JGP9"/>
    <mergeCell ref="JGS9:JGT9"/>
    <mergeCell ref="JFI9:JFJ9"/>
    <mergeCell ref="JFM9:JFN9"/>
    <mergeCell ref="JFQ9:JFR9"/>
    <mergeCell ref="JFU9:JFV9"/>
    <mergeCell ref="JFY9:JFZ9"/>
    <mergeCell ref="JEO9:JEP9"/>
    <mergeCell ref="JES9:JET9"/>
    <mergeCell ref="JEW9:JEX9"/>
    <mergeCell ref="JFA9:JFB9"/>
    <mergeCell ref="JFE9:JFF9"/>
    <mergeCell ref="JDU9:JDV9"/>
    <mergeCell ref="JDY9:JDZ9"/>
    <mergeCell ref="JEC9:JED9"/>
    <mergeCell ref="JEG9:JEH9"/>
    <mergeCell ref="JEK9:JEL9"/>
    <mergeCell ref="JDA9:JDB9"/>
    <mergeCell ref="JDE9:JDF9"/>
    <mergeCell ref="JDI9:JDJ9"/>
    <mergeCell ref="JDM9:JDN9"/>
    <mergeCell ref="JDQ9:JDR9"/>
    <mergeCell ref="JCG9:JCH9"/>
    <mergeCell ref="JCK9:JCL9"/>
    <mergeCell ref="JCO9:JCP9"/>
    <mergeCell ref="JCS9:JCT9"/>
    <mergeCell ref="JCW9:JCX9"/>
    <mergeCell ref="JBM9:JBN9"/>
    <mergeCell ref="JBQ9:JBR9"/>
    <mergeCell ref="JBU9:JBV9"/>
    <mergeCell ref="JBY9:JBZ9"/>
    <mergeCell ref="JCC9:JCD9"/>
    <mergeCell ref="JAS9:JAT9"/>
    <mergeCell ref="JAW9:JAX9"/>
    <mergeCell ref="JBA9:JBB9"/>
    <mergeCell ref="JBE9:JBF9"/>
    <mergeCell ref="JBI9:JBJ9"/>
    <mergeCell ref="IZY9:IZZ9"/>
    <mergeCell ref="JAC9:JAD9"/>
    <mergeCell ref="JAG9:JAH9"/>
    <mergeCell ref="JAK9:JAL9"/>
    <mergeCell ref="JAO9:JAP9"/>
    <mergeCell ref="IZE9:IZF9"/>
    <mergeCell ref="IZI9:IZJ9"/>
    <mergeCell ref="IZM9:IZN9"/>
    <mergeCell ref="IZQ9:IZR9"/>
    <mergeCell ref="IZU9:IZV9"/>
    <mergeCell ref="IYK9:IYL9"/>
    <mergeCell ref="IYO9:IYP9"/>
    <mergeCell ref="IYS9:IYT9"/>
    <mergeCell ref="IYW9:IYX9"/>
    <mergeCell ref="IZA9:IZB9"/>
    <mergeCell ref="IXQ9:IXR9"/>
    <mergeCell ref="IXU9:IXV9"/>
    <mergeCell ref="IXY9:IXZ9"/>
    <mergeCell ref="IYC9:IYD9"/>
    <mergeCell ref="IYG9:IYH9"/>
    <mergeCell ref="IWW9:IWX9"/>
    <mergeCell ref="IXA9:IXB9"/>
    <mergeCell ref="IXE9:IXF9"/>
    <mergeCell ref="IXI9:IXJ9"/>
    <mergeCell ref="IXM9:IXN9"/>
    <mergeCell ref="IWC9:IWD9"/>
    <mergeCell ref="IWG9:IWH9"/>
    <mergeCell ref="IWK9:IWL9"/>
    <mergeCell ref="IWO9:IWP9"/>
    <mergeCell ref="IWS9:IWT9"/>
    <mergeCell ref="IVI9:IVJ9"/>
    <mergeCell ref="IVM9:IVN9"/>
    <mergeCell ref="IVQ9:IVR9"/>
    <mergeCell ref="IVU9:IVV9"/>
    <mergeCell ref="IVY9:IVZ9"/>
    <mergeCell ref="IUO9:IUP9"/>
    <mergeCell ref="IUS9:IUT9"/>
    <mergeCell ref="IUW9:IUX9"/>
    <mergeCell ref="IVA9:IVB9"/>
    <mergeCell ref="IVE9:IVF9"/>
    <mergeCell ref="ITU9:ITV9"/>
    <mergeCell ref="ITY9:ITZ9"/>
    <mergeCell ref="IUC9:IUD9"/>
    <mergeCell ref="IUG9:IUH9"/>
    <mergeCell ref="IUK9:IUL9"/>
    <mergeCell ref="ITA9:ITB9"/>
    <mergeCell ref="ITE9:ITF9"/>
    <mergeCell ref="ITI9:ITJ9"/>
    <mergeCell ref="ITM9:ITN9"/>
    <mergeCell ref="ITQ9:ITR9"/>
    <mergeCell ref="ISG9:ISH9"/>
    <mergeCell ref="ISK9:ISL9"/>
    <mergeCell ref="ISO9:ISP9"/>
    <mergeCell ref="ISS9:IST9"/>
    <mergeCell ref="ISW9:ISX9"/>
    <mergeCell ref="IRM9:IRN9"/>
    <mergeCell ref="IRQ9:IRR9"/>
    <mergeCell ref="IRU9:IRV9"/>
    <mergeCell ref="IRY9:IRZ9"/>
    <mergeCell ref="ISC9:ISD9"/>
    <mergeCell ref="IQS9:IQT9"/>
    <mergeCell ref="IQW9:IQX9"/>
    <mergeCell ref="IRA9:IRB9"/>
    <mergeCell ref="IRE9:IRF9"/>
    <mergeCell ref="IRI9:IRJ9"/>
    <mergeCell ref="IPY9:IPZ9"/>
    <mergeCell ref="IQC9:IQD9"/>
    <mergeCell ref="IQG9:IQH9"/>
    <mergeCell ref="IQK9:IQL9"/>
    <mergeCell ref="IQO9:IQP9"/>
    <mergeCell ref="IPE9:IPF9"/>
    <mergeCell ref="IPI9:IPJ9"/>
    <mergeCell ref="IPM9:IPN9"/>
    <mergeCell ref="IPQ9:IPR9"/>
    <mergeCell ref="IPU9:IPV9"/>
    <mergeCell ref="IOK9:IOL9"/>
    <mergeCell ref="IOO9:IOP9"/>
    <mergeCell ref="IOS9:IOT9"/>
    <mergeCell ref="IOW9:IOX9"/>
    <mergeCell ref="IPA9:IPB9"/>
    <mergeCell ref="INQ9:INR9"/>
    <mergeCell ref="INU9:INV9"/>
    <mergeCell ref="INY9:INZ9"/>
    <mergeCell ref="IOC9:IOD9"/>
    <mergeCell ref="IOG9:IOH9"/>
    <mergeCell ref="IMW9:IMX9"/>
    <mergeCell ref="INA9:INB9"/>
    <mergeCell ref="INE9:INF9"/>
    <mergeCell ref="INI9:INJ9"/>
    <mergeCell ref="INM9:INN9"/>
    <mergeCell ref="IMC9:IMD9"/>
    <mergeCell ref="IMG9:IMH9"/>
    <mergeCell ref="IMK9:IML9"/>
    <mergeCell ref="IMO9:IMP9"/>
    <mergeCell ref="IMS9:IMT9"/>
    <mergeCell ref="ILI9:ILJ9"/>
    <mergeCell ref="ILM9:ILN9"/>
    <mergeCell ref="ILQ9:ILR9"/>
    <mergeCell ref="ILU9:ILV9"/>
    <mergeCell ref="ILY9:ILZ9"/>
    <mergeCell ref="IKO9:IKP9"/>
    <mergeCell ref="IKS9:IKT9"/>
    <mergeCell ref="IKW9:IKX9"/>
    <mergeCell ref="ILA9:ILB9"/>
    <mergeCell ref="ILE9:ILF9"/>
    <mergeCell ref="IJU9:IJV9"/>
    <mergeCell ref="IJY9:IJZ9"/>
    <mergeCell ref="IKC9:IKD9"/>
    <mergeCell ref="IKG9:IKH9"/>
    <mergeCell ref="IKK9:IKL9"/>
    <mergeCell ref="IJA9:IJB9"/>
    <mergeCell ref="IJE9:IJF9"/>
    <mergeCell ref="IJI9:IJJ9"/>
    <mergeCell ref="IJM9:IJN9"/>
    <mergeCell ref="IJQ9:IJR9"/>
    <mergeCell ref="IIG9:IIH9"/>
    <mergeCell ref="IIK9:IIL9"/>
    <mergeCell ref="IIO9:IIP9"/>
    <mergeCell ref="IIS9:IIT9"/>
    <mergeCell ref="IIW9:IIX9"/>
    <mergeCell ref="IHM9:IHN9"/>
    <mergeCell ref="IHQ9:IHR9"/>
    <mergeCell ref="IHU9:IHV9"/>
    <mergeCell ref="IHY9:IHZ9"/>
    <mergeCell ref="IIC9:IID9"/>
    <mergeCell ref="IGS9:IGT9"/>
    <mergeCell ref="IGW9:IGX9"/>
    <mergeCell ref="IHA9:IHB9"/>
    <mergeCell ref="IHE9:IHF9"/>
    <mergeCell ref="IHI9:IHJ9"/>
    <mergeCell ref="IFY9:IFZ9"/>
    <mergeCell ref="IGC9:IGD9"/>
    <mergeCell ref="IGG9:IGH9"/>
    <mergeCell ref="IGK9:IGL9"/>
    <mergeCell ref="IGO9:IGP9"/>
    <mergeCell ref="IFE9:IFF9"/>
    <mergeCell ref="IFI9:IFJ9"/>
    <mergeCell ref="IFM9:IFN9"/>
    <mergeCell ref="IFQ9:IFR9"/>
    <mergeCell ref="IFU9:IFV9"/>
    <mergeCell ref="IEK9:IEL9"/>
    <mergeCell ref="IEO9:IEP9"/>
    <mergeCell ref="IES9:IET9"/>
    <mergeCell ref="IEW9:IEX9"/>
    <mergeCell ref="IFA9:IFB9"/>
    <mergeCell ref="IDQ9:IDR9"/>
    <mergeCell ref="IDU9:IDV9"/>
    <mergeCell ref="IDY9:IDZ9"/>
    <mergeCell ref="IEC9:IED9"/>
    <mergeCell ref="IEG9:IEH9"/>
    <mergeCell ref="ICW9:ICX9"/>
    <mergeCell ref="IDA9:IDB9"/>
    <mergeCell ref="IDE9:IDF9"/>
    <mergeCell ref="IDI9:IDJ9"/>
    <mergeCell ref="IDM9:IDN9"/>
    <mergeCell ref="ICC9:ICD9"/>
    <mergeCell ref="ICG9:ICH9"/>
    <mergeCell ref="ICK9:ICL9"/>
    <mergeCell ref="ICO9:ICP9"/>
    <mergeCell ref="ICS9:ICT9"/>
    <mergeCell ref="IBI9:IBJ9"/>
    <mergeCell ref="IBM9:IBN9"/>
    <mergeCell ref="IBQ9:IBR9"/>
    <mergeCell ref="IBU9:IBV9"/>
    <mergeCell ref="IBY9:IBZ9"/>
    <mergeCell ref="IAO9:IAP9"/>
    <mergeCell ref="IAS9:IAT9"/>
    <mergeCell ref="IAW9:IAX9"/>
    <mergeCell ref="IBA9:IBB9"/>
    <mergeCell ref="IBE9:IBF9"/>
    <mergeCell ref="HZU9:HZV9"/>
    <mergeCell ref="HZY9:HZZ9"/>
    <mergeCell ref="IAC9:IAD9"/>
    <mergeCell ref="IAG9:IAH9"/>
    <mergeCell ref="IAK9:IAL9"/>
    <mergeCell ref="HZA9:HZB9"/>
    <mergeCell ref="HZE9:HZF9"/>
    <mergeCell ref="HZI9:HZJ9"/>
    <mergeCell ref="HZM9:HZN9"/>
    <mergeCell ref="HZQ9:HZR9"/>
    <mergeCell ref="HYG9:HYH9"/>
    <mergeCell ref="HYK9:HYL9"/>
    <mergeCell ref="HYO9:HYP9"/>
    <mergeCell ref="HYS9:HYT9"/>
    <mergeCell ref="HYW9:HYX9"/>
    <mergeCell ref="HXM9:HXN9"/>
    <mergeCell ref="HXQ9:HXR9"/>
    <mergeCell ref="HXU9:HXV9"/>
    <mergeCell ref="HXY9:HXZ9"/>
    <mergeCell ref="HYC9:HYD9"/>
    <mergeCell ref="HWS9:HWT9"/>
    <mergeCell ref="HWW9:HWX9"/>
    <mergeCell ref="HXA9:HXB9"/>
    <mergeCell ref="HXE9:HXF9"/>
    <mergeCell ref="HXI9:HXJ9"/>
    <mergeCell ref="HVY9:HVZ9"/>
    <mergeCell ref="HWC9:HWD9"/>
    <mergeCell ref="HWG9:HWH9"/>
    <mergeCell ref="HWK9:HWL9"/>
    <mergeCell ref="HWO9:HWP9"/>
    <mergeCell ref="HVE9:HVF9"/>
    <mergeCell ref="HVI9:HVJ9"/>
    <mergeCell ref="HVM9:HVN9"/>
    <mergeCell ref="HVQ9:HVR9"/>
    <mergeCell ref="HVU9:HVV9"/>
    <mergeCell ref="HUK9:HUL9"/>
    <mergeCell ref="HUO9:HUP9"/>
    <mergeCell ref="HUS9:HUT9"/>
    <mergeCell ref="HUW9:HUX9"/>
    <mergeCell ref="HVA9:HVB9"/>
    <mergeCell ref="HTQ9:HTR9"/>
    <mergeCell ref="HTU9:HTV9"/>
    <mergeCell ref="HTY9:HTZ9"/>
    <mergeCell ref="HUC9:HUD9"/>
    <mergeCell ref="HUG9:HUH9"/>
    <mergeCell ref="HSW9:HSX9"/>
    <mergeCell ref="HTA9:HTB9"/>
    <mergeCell ref="HTE9:HTF9"/>
    <mergeCell ref="HTI9:HTJ9"/>
    <mergeCell ref="HTM9:HTN9"/>
    <mergeCell ref="HSC9:HSD9"/>
    <mergeCell ref="HSG9:HSH9"/>
    <mergeCell ref="HSK9:HSL9"/>
    <mergeCell ref="HSO9:HSP9"/>
    <mergeCell ref="HSS9:HST9"/>
    <mergeCell ref="HRI9:HRJ9"/>
    <mergeCell ref="HRM9:HRN9"/>
    <mergeCell ref="HRQ9:HRR9"/>
    <mergeCell ref="HRU9:HRV9"/>
    <mergeCell ref="HRY9:HRZ9"/>
    <mergeCell ref="HQO9:HQP9"/>
    <mergeCell ref="HQS9:HQT9"/>
    <mergeCell ref="HQW9:HQX9"/>
    <mergeCell ref="HRA9:HRB9"/>
    <mergeCell ref="HRE9:HRF9"/>
    <mergeCell ref="HPU9:HPV9"/>
    <mergeCell ref="HPY9:HPZ9"/>
    <mergeCell ref="HQC9:HQD9"/>
    <mergeCell ref="HQG9:HQH9"/>
    <mergeCell ref="HQK9:HQL9"/>
    <mergeCell ref="HPA9:HPB9"/>
    <mergeCell ref="HPE9:HPF9"/>
    <mergeCell ref="HPI9:HPJ9"/>
    <mergeCell ref="HPM9:HPN9"/>
    <mergeCell ref="HPQ9:HPR9"/>
    <mergeCell ref="HOG9:HOH9"/>
    <mergeCell ref="HOK9:HOL9"/>
    <mergeCell ref="HOO9:HOP9"/>
    <mergeCell ref="HOS9:HOT9"/>
    <mergeCell ref="HOW9:HOX9"/>
    <mergeCell ref="HNM9:HNN9"/>
    <mergeCell ref="HNQ9:HNR9"/>
    <mergeCell ref="HNU9:HNV9"/>
    <mergeCell ref="HNY9:HNZ9"/>
    <mergeCell ref="HOC9:HOD9"/>
    <mergeCell ref="HMS9:HMT9"/>
    <mergeCell ref="HMW9:HMX9"/>
    <mergeCell ref="HNA9:HNB9"/>
    <mergeCell ref="HNE9:HNF9"/>
    <mergeCell ref="HNI9:HNJ9"/>
    <mergeCell ref="HLY9:HLZ9"/>
    <mergeCell ref="HMC9:HMD9"/>
    <mergeCell ref="HMG9:HMH9"/>
    <mergeCell ref="HMK9:HML9"/>
    <mergeCell ref="HMO9:HMP9"/>
    <mergeCell ref="HLE9:HLF9"/>
    <mergeCell ref="HLI9:HLJ9"/>
    <mergeCell ref="HLM9:HLN9"/>
    <mergeCell ref="HLQ9:HLR9"/>
    <mergeCell ref="HLU9:HLV9"/>
    <mergeCell ref="HKK9:HKL9"/>
    <mergeCell ref="HKO9:HKP9"/>
    <mergeCell ref="HKS9:HKT9"/>
    <mergeCell ref="HKW9:HKX9"/>
    <mergeCell ref="HLA9:HLB9"/>
    <mergeCell ref="HJQ9:HJR9"/>
    <mergeCell ref="HJU9:HJV9"/>
    <mergeCell ref="HJY9:HJZ9"/>
    <mergeCell ref="HKC9:HKD9"/>
    <mergeCell ref="HKG9:HKH9"/>
    <mergeCell ref="HIW9:HIX9"/>
    <mergeCell ref="HJA9:HJB9"/>
    <mergeCell ref="HJE9:HJF9"/>
    <mergeCell ref="HJI9:HJJ9"/>
    <mergeCell ref="HJM9:HJN9"/>
    <mergeCell ref="HIC9:HID9"/>
    <mergeCell ref="HIG9:HIH9"/>
    <mergeCell ref="HIK9:HIL9"/>
    <mergeCell ref="HIO9:HIP9"/>
    <mergeCell ref="HIS9:HIT9"/>
    <mergeCell ref="HHI9:HHJ9"/>
    <mergeCell ref="HHM9:HHN9"/>
    <mergeCell ref="HHQ9:HHR9"/>
    <mergeCell ref="HHU9:HHV9"/>
    <mergeCell ref="HHY9:HHZ9"/>
    <mergeCell ref="HGO9:HGP9"/>
    <mergeCell ref="HGS9:HGT9"/>
    <mergeCell ref="HGW9:HGX9"/>
    <mergeCell ref="HHA9:HHB9"/>
    <mergeCell ref="HHE9:HHF9"/>
    <mergeCell ref="HFU9:HFV9"/>
    <mergeCell ref="HFY9:HFZ9"/>
    <mergeCell ref="HGC9:HGD9"/>
    <mergeCell ref="HGG9:HGH9"/>
    <mergeCell ref="HGK9:HGL9"/>
    <mergeCell ref="HFA9:HFB9"/>
    <mergeCell ref="HFE9:HFF9"/>
    <mergeCell ref="HFI9:HFJ9"/>
    <mergeCell ref="HFM9:HFN9"/>
    <mergeCell ref="HFQ9:HFR9"/>
    <mergeCell ref="HEG9:HEH9"/>
    <mergeCell ref="HEK9:HEL9"/>
    <mergeCell ref="HEO9:HEP9"/>
    <mergeCell ref="HES9:HET9"/>
    <mergeCell ref="HEW9:HEX9"/>
    <mergeCell ref="HDM9:HDN9"/>
    <mergeCell ref="HDQ9:HDR9"/>
    <mergeCell ref="HDU9:HDV9"/>
    <mergeCell ref="HDY9:HDZ9"/>
    <mergeCell ref="HEC9:HED9"/>
    <mergeCell ref="HCS9:HCT9"/>
    <mergeCell ref="HCW9:HCX9"/>
    <mergeCell ref="HDA9:HDB9"/>
    <mergeCell ref="HDE9:HDF9"/>
    <mergeCell ref="HDI9:HDJ9"/>
    <mergeCell ref="HBY9:HBZ9"/>
    <mergeCell ref="HCC9:HCD9"/>
    <mergeCell ref="HCG9:HCH9"/>
    <mergeCell ref="HCK9:HCL9"/>
    <mergeCell ref="HCO9:HCP9"/>
    <mergeCell ref="HBE9:HBF9"/>
    <mergeCell ref="HBI9:HBJ9"/>
    <mergeCell ref="HBM9:HBN9"/>
    <mergeCell ref="HBQ9:HBR9"/>
    <mergeCell ref="HBU9:HBV9"/>
    <mergeCell ref="HAK9:HAL9"/>
    <mergeCell ref="HAO9:HAP9"/>
    <mergeCell ref="HAS9:HAT9"/>
    <mergeCell ref="HAW9:HAX9"/>
    <mergeCell ref="HBA9:HBB9"/>
    <mergeCell ref="GZQ9:GZR9"/>
    <mergeCell ref="GZU9:GZV9"/>
    <mergeCell ref="GZY9:GZZ9"/>
    <mergeCell ref="HAC9:HAD9"/>
    <mergeCell ref="HAG9:HAH9"/>
    <mergeCell ref="GYW9:GYX9"/>
    <mergeCell ref="GZA9:GZB9"/>
    <mergeCell ref="GZE9:GZF9"/>
    <mergeCell ref="GZI9:GZJ9"/>
    <mergeCell ref="GZM9:GZN9"/>
    <mergeCell ref="GYC9:GYD9"/>
    <mergeCell ref="GYG9:GYH9"/>
    <mergeCell ref="GYK9:GYL9"/>
    <mergeCell ref="GYO9:GYP9"/>
    <mergeCell ref="GYS9:GYT9"/>
    <mergeCell ref="GXI9:GXJ9"/>
    <mergeCell ref="GXM9:GXN9"/>
    <mergeCell ref="GXQ9:GXR9"/>
    <mergeCell ref="GXU9:GXV9"/>
    <mergeCell ref="GXY9:GXZ9"/>
    <mergeCell ref="GWO9:GWP9"/>
    <mergeCell ref="GWS9:GWT9"/>
    <mergeCell ref="GWW9:GWX9"/>
    <mergeCell ref="GXA9:GXB9"/>
    <mergeCell ref="GXE9:GXF9"/>
    <mergeCell ref="GVU9:GVV9"/>
    <mergeCell ref="GVY9:GVZ9"/>
    <mergeCell ref="GWC9:GWD9"/>
    <mergeCell ref="GWG9:GWH9"/>
    <mergeCell ref="GWK9:GWL9"/>
    <mergeCell ref="GVA9:GVB9"/>
    <mergeCell ref="GVE9:GVF9"/>
    <mergeCell ref="GVI9:GVJ9"/>
    <mergeCell ref="GVM9:GVN9"/>
    <mergeCell ref="GVQ9:GVR9"/>
    <mergeCell ref="GUG9:GUH9"/>
    <mergeCell ref="GUK9:GUL9"/>
    <mergeCell ref="GUO9:GUP9"/>
    <mergeCell ref="GUS9:GUT9"/>
    <mergeCell ref="GUW9:GUX9"/>
    <mergeCell ref="GTM9:GTN9"/>
    <mergeCell ref="GTQ9:GTR9"/>
    <mergeCell ref="GTU9:GTV9"/>
    <mergeCell ref="GTY9:GTZ9"/>
    <mergeCell ref="GUC9:GUD9"/>
    <mergeCell ref="GSS9:GST9"/>
    <mergeCell ref="GSW9:GSX9"/>
    <mergeCell ref="GTA9:GTB9"/>
    <mergeCell ref="GTE9:GTF9"/>
    <mergeCell ref="GTI9:GTJ9"/>
    <mergeCell ref="GRY9:GRZ9"/>
    <mergeCell ref="GSC9:GSD9"/>
    <mergeCell ref="GSG9:GSH9"/>
    <mergeCell ref="GSK9:GSL9"/>
    <mergeCell ref="GSO9:GSP9"/>
    <mergeCell ref="GRE9:GRF9"/>
    <mergeCell ref="GRI9:GRJ9"/>
    <mergeCell ref="GRM9:GRN9"/>
    <mergeCell ref="GRQ9:GRR9"/>
    <mergeCell ref="GRU9:GRV9"/>
    <mergeCell ref="GQK9:GQL9"/>
    <mergeCell ref="GQO9:GQP9"/>
    <mergeCell ref="GQS9:GQT9"/>
    <mergeCell ref="GQW9:GQX9"/>
    <mergeCell ref="GRA9:GRB9"/>
    <mergeCell ref="GPQ9:GPR9"/>
    <mergeCell ref="GPU9:GPV9"/>
    <mergeCell ref="GPY9:GPZ9"/>
    <mergeCell ref="GQC9:GQD9"/>
    <mergeCell ref="GQG9:GQH9"/>
    <mergeCell ref="GOW9:GOX9"/>
    <mergeCell ref="GPA9:GPB9"/>
    <mergeCell ref="GPE9:GPF9"/>
    <mergeCell ref="GPI9:GPJ9"/>
    <mergeCell ref="GPM9:GPN9"/>
    <mergeCell ref="GOC9:GOD9"/>
    <mergeCell ref="GOG9:GOH9"/>
    <mergeCell ref="GOK9:GOL9"/>
    <mergeCell ref="GOO9:GOP9"/>
    <mergeCell ref="GOS9:GOT9"/>
    <mergeCell ref="GNI9:GNJ9"/>
    <mergeCell ref="GNM9:GNN9"/>
    <mergeCell ref="GNQ9:GNR9"/>
    <mergeCell ref="GNU9:GNV9"/>
    <mergeCell ref="GNY9:GNZ9"/>
    <mergeCell ref="GMO9:GMP9"/>
    <mergeCell ref="GMS9:GMT9"/>
    <mergeCell ref="GMW9:GMX9"/>
    <mergeCell ref="GNA9:GNB9"/>
    <mergeCell ref="GNE9:GNF9"/>
    <mergeCell ref="GLU9:GLV9"/>
    <mergeCell ref="GLY9:GLZ9"/>
    <mergeCell ref="GMC9:GMD9"/>
    <mergeCell ref="GMG9:GMH9"/>
    <mergeCell ref="GMK9:GML9"/>
    <mergeCell ref="GLA9:GLB9"/>
    <mergeCell ref="GLE9:GLF9"/>
    <mergeCell ref="GLI9:GLJ9"/>
    <mergeCell ref="GLM9:GLN9"/>
    <mergeCell ref="GLQ9:GLR9"/>
    <mergeCell ref="GKG9:GKH9"/>
    <mergeCell ref="GKK9:GKL9"/>
    <mergeCell ref="GKO9:GKP9"/>
    <mergeCell ref="GKS9:GKT9"/>
    <mergeCell ref="GKW9:GKX9"/>
    <mergeCell ref="GJM9:GJN9"/>
    <mergeCell ref="GJQ9:GJR9"/>
    <mergeCell ref="GJU9:GJV9"/>
    <mergeCell ref="GJY9:GJZ9"/>
    <mergeCell ref="GKC9:GKD9"/>
    <mergeCell ref="GIS9:GIT9"/>
    <mergeCell ref="GIW9:GIX9"/>
    <mergeCell ref="GJA9:GJB9"/>
    <mergeCell ref="GJE9:GJF9"/>
    <mergeCell ref="GJI9:GJJ9"/>
    <mergeCell ref="GHY9:GHZ9"/>
    <mergeCell ref="GIC9:GID9"/>
    <mergeCell ref="GIG9:GIH9"/>
    <mergeCell ref="GIK9:GIL9"/>
    <mergeCell ref="GIO9:GIP9"/>
    <mergeCell ref="GHE9:GHF9"/>
    <mergeCell ref="GHI9:GHJ9"/>
    <mergeCell ref="GHM9:GHN9"/>
    <mergeCell ref="GHQ9:GHR9"/>
    <mergeCell ref="GHU9:GHV9"/>
    <mergeCell ref="GGK9:GGL9"/>
    <mergeCell ref="GGO9:GGP9"/>
    <mergeCell ref="GGS9:GGT9"/>
    <mergeCell ref="GGW9:GGX9"/>
    <mergeCell ref="GHA9:GHB9"/>
    <mergeCell ref="GFQ9:GFR9"/>
    <mergeCell ref="GFU9:GFV9"/>
    <mergeCell ref="GFY9:GFZ9"/>
    <mergeCell ref="GGC9:GGD9"/>
    <mergeCell ref="GGG9:GGH9"/>
    <mergeCell ref="GEW9:GEX9"/>
    <mergeCell ref="GFA9:GFB9"/>
    <mergeCell ref="GFE9:GFF9"/>
    <mergeCell ref="GFI9:GFJ9"/>
    <mergeCell ref="GFM9:GFN9"/>
    <mergeCell ref="GEC9:GED9"/>
    <mergeCell ref="GEG9:GEH9"/>
    <mergeCell ref="GEK9:GEL9"/>
    <mergeCell ref="GEO9:GEP9"/>
    <mergeCell ref="GES9:GET9"/>
    <mergeCell ref="GDI9:GDJ9"/>
    <mergeCell ref="GDM9:GDN9"/>
    <mergeCell ref="GDQ9:GDR9"/>
    <mergeCell ref="GDU9:GDV9"/>
    <mergeCell ref="GDY9:GDZ9"/>
    <mergeCell ref="GCO9:GCP9"/>
    <mergeCell ref="GCS9:GCT9"/>
    <mergeCell ref="GCW9:GCX9"/>
    <mergeCell ref="GDA9:GDB9"/>
    <mergeCell ref="GDE9:GDF9"/>
    <mergeCell ref="GBU9:GBV9"/>
    <mergeCell ref="GBY9:GBZ9"/>
    <mergeCell ref="GCC9:GCD9"/>
    <mergeCell ref="GCG9:GCH9"/>
    <mergeCell ref="GCK9:GCL9"/>
    <mergeCell ref="GBA9:GBB9"/>
    <mergeCell ref="GBE9:GBF9"/>
    <mergeCell ref="GBI9:GBJ9"/>
    <mergeCell ref="GBM9:GBN9"/>
    <mergeCell ref="GBQ9:GBR9"/>
    <mergeCell ref="GAG9:GAH9"/>
    <mergeCell ref="GAK9:GAL9"/>
    <mergeCell ref="GAO9:GAP9"/>
    <mergeCell ref="GAS9:GAT9"/>
    <mergeCell ref="GAW9:GAX9"/>
    <mergeCell ref="FZM9:FZN9"/>
    <mergeCell ref="FZQ9:FZR9"/>
    <mergeCell ref="FZU9:FZV9"/>
    <mergeCell ref="FZY9:FZZ9"/>
    <mergeCell ref="GAC9:GAD9"/>
    <mergeCell ref="FYS9:FYT9"/>
    <mergeCell ref="FYW9:FYX9"/>
    <mergeCell ref="FZA9:FZB9"/>
    <mergeCell ref="FZE9:FZF9"/>
    <mergeCell ref="FZI9:FZJ9"/>
    <mergeCell ref="FXY9:FXZ9"/>
    <mergeCell ref="FYC9:FYD9"/>
    <mergeCell ref="FYG9:FYH9"/>
    <mergeCell ref="FYK9:FYL9"/>
    <mergeCell ref="FYO9:FYP9"/>
    <mergeCell ref="FXE9:FXF9"/>
    <mergeCell ref="FXI9:FXJ9"/>
    <mergeCell ref="FXM9:FXN9"/>
    <mergeCell ref="FXQ9:FXR9"/>
    <mergeCell ref="FXU9:FXV9"/>
    <mergeCell ref="FWK9:FWL9"/>
    <mergeCell ref="FWO9:FWP9"/>
    <mergeCell ref="FWS9:FWT9"/>
    <mergeCell ref="FWW9:FWX9"/>
    <mergeCell ref="FXA9:FXB9"/>
    <mergeCell ref="FVQ9:FVR9"/>
    <mergeCell ref="FVU9:FVV9"/>
    <mergeCell ref="FVY9:FVZ9"/>
    <mergeCell ref="FWC9:FWD9"/>
    <mergeCell ref="FWG9:FWH9"/>
    <mergeCell ref="FUW9:FUX9"/>
    <mergeCell ref="FVA9:FVB9"/>
    <mergeCell ref="FVE9:FVF9"/>
    <mergeCell ref="FVI9:FVJ9"/>
    <mergeCell ref="FVM9:FVN9"/>
    <mergeCell ref="FUC9:FUD9"/>
    <mergeCell ref="FUG9:FUH9"/>
    <mergeCell ref="FUK9:FUL9"/>
    <mergeCell ref="FUO9:FUP9"/>
    <mergeCell ref="FUS9:FUT9"/>
    <mergeCell ref="FTI9:FTJ9"/>
    <mergeCell ref="FTM9:FTN9"/>
    <mergeCell ref="FTQ9:FTR9"/>
    <mergeCell ref="FTU9:FTV9"/>
    <mergeCell ref="FTY9:FTZ9"/>
    <mergeCell ref="FSO9:FSP9"/>
    <mergeCell ref="FSS9:FST9"/>
    <mergeCell ref="FSW9:FSX9"/>
    <mergeCell ref="FTA9:FTB9"/>
    <mergeCell ref="FTE9:FTF9"/>
    <mergeCell ref="FRU9:FRV9"/>
    <mergeCell ref="FRY9:FRZ9"/>
    <mergeCell ref="FSC9:FSD9"/>
    <mergeCell ref="FSG9:FSH9"/>
    <mergeCell ref="FSK9:FSL9"/>
    <mergeCell ref="FRA9:FRB9"/>
    <mergeCell ref="FRE9:FRF9"/>
    <mergeCell ref="FRI9:FRJ9"/>
    <mergeCell ref="FRM9:FRN9"/>
    <mergeCell ref="FRQ9:FRR9"/>
    <mergeCell ref="FQG9:FQH9"/>
    <mergeCell ref="FQK9:FQL9"/>
    <mergeCell ref="FQO9:FQP9"/>
    <mergeCell ref="FQS9:FQT9"/>
    <mergeCell ref="FQW9:FQX9"/>
    <mergeCell ref="FPM9:FPN9"/>
    <mergeCell ref="FPQ9:FPR9"/>
    <mergeCell ref="FPU9:FPV9"/>
    <mergeCell ref="FPY9:FPZ9"/>
    <mergeCell ref="FQC9:FQD9"/>
    <mergeCell ref="FOS9:FOT9"/>
    <mergeCell ref="FOW9:FOX9"/>
    <mergeCell ref="FPA9:FPB9"/>
    <mergeCell ref="FPE9:FPF9"/>
    <mergeCell ref="FPI9:FPJ9"/>
    <mergeCell ref="FNY9:FNZ9"/>
    <mergeCell ref="FOC9:FOD9"/>
    <mergeCell ref="FOG9:FOH9"/>
    <mergeCell ref="FOK9:FOL9"/>
    <mergeCell ref="FOO9:FOP9"/>
    <mergeCell ref="FNE9:FNF9"/>
    <mergeCell ref="FNI9:FNJ9"/>
    <mergeCell ref="FNM9:FNN9"/>
    <mergeCell ref="FNQ9:FNR9"/>
    <mergeCell ref="FNU9:FNV9"/>
    <mergeCell ref="FMK9:FML9"/>
    <mergeCell ref="FMO9:FMP9"/>
    <mergeCell ref="FMS9:FMT9"/>
    <mergeCell ref="FMW9:FMX9"/>
    <mergeCell ref="FNA9:FNB9"/>
    <mergeCell ref="FLQ9:FLR9"/>
    <mergeCell ref="FLU9:FLV9"/>
    <mergeCell ref="FLY9:FLZ9"/>
    <mergeCell ref="FMC9:FMD9"/>
    <mergeCell ref="FMG9:FMH9"/>
    <mergeCell ref="FKW9:FKX9"/>
    <mergeCell ref="FLA9:FLB9"/>
    <mergeCell ref="FLE9:FLF9"/>
    <mergeCell ref="FLI9:FLJ9"/>
    <mergeCell ref="FLM9:FLN9"/>
    <mergeCell ref="FKC9:FKD9"/>
    <mergeCell ref="FKG9:FKH9"/>
    <mergeCell ref="FKK9:FKL9"/>
    <mergeCell ref="FKO9:FKP9"/>
    <mergeCell ref="FKS9:FKT9"/>
    <mergeCell ref="FJI9:FJJ9"/>
    <mergeCell ref="FJM9:FJN9"/>
    <mergeCell ref="FJQ9:FJR9"/>
    <mergeCell ref="FJU9:FJV9"/>
    <mergeCell ref="FJY9:FJZ9"/>
    <mergeCell ref="FIO9:FIP9"/>
    <mergeCell ref="FIS9:FIT9"/>
    <mergeCell ref="FIW9:FIX9"/>
    <mergeCell ref="FJA9:FJB9"/>
    <mergeCell ref="FJE9:FJF9"/>
    <mergeCell ref="FHU9:FHV9"/>
    <mergeCell ref="FHY9:FHZ9"/>
    <mergeCell ref="FIC9:FID9"/>
    <mergeCell ref="FIG9:FIH9"/>
    <mergeCell ref="FIK9:FIL9"/>
    <mergeCell ref="FHA9:FHB9"/>
    <mergeCell ref="FHE9:FHF9"/>
    <mergeCell ref="FHI9:FHJ9"/>
    <mergeCell ref="FHM9:FHN9"/>
    <mergeCell ref="FHQ9:FHR9"/>
    <mergeCell ref="FGG9:FGH9"/>
    <mergeCell ref="FGK9:FGL9"/>
    <mergeCell ref="FGO9:FGP9"/>
    <mergeCell ref="FGS9:FGT9"/>
    <mergeCell ref="FGW9:FGX9"/>
    <mergeCell ref="FFM9:FFN9"/>
    <mergeCell ref="FFQ9:FFR9"/>
    <mergeCell ref="FFU9:FFV9"/>
    <mergeCell ref="FFY9:FFZ9"/>
    <mergeCell ref="FGC9:FGD9"/>
    <mergeCell ref="FES9:FET9"/>
    <mergeCell ref="FEW9:FEX9"/>
    <mergeCell ref="FFA9:FFB9"/>
    <mergeCell ref="FFE9:FFF9"/>
    <mergeCell ref="FFI9:FFJ9"/>
    <mergeCell ref="FDY9:FDZ9"/>
    <mergeCell ref="FEC9:FED9"/>
    <mergeCell ref="FEG9:FEH9"/>
    <mergeCell ref="FEK9:FEL9"/>
    <mergeCell ref="FEO9:FEP9"/>
    <mergeCell ref="FDE9:FDF9"/>
    <mergeCell ref="FDI9:FDJ9"/>
    <mergeCell ref="FDM9:FDN9"/>
    <mergeCell ref="FDQ9:FDR9"/>
    <mergeCell ref="FDU9:FDV9"/>
    <mergeCell ref="FCK9:FCL9"/>
    <mergeCell ref="FCO9:FCP9"/>
    <mergeCell ref="FCS9:FCT9"/>
    <mergeCell ref="FCW9:FCX9"/>
    <mergeCell ref="FDA9:FDB9"/>
    <mergeCell ref="FBQ9:FBR9"/>
    <mergeCell ref="FBU9:FBV9"/>
    <mergeCell ref="FBY9:FBZ9"/>
    <mergeCell ref="FCC9:FCD9"/>
    <mergeCell ref="FCG9:FCH9"/>
    <mergeCell ref="FAW9:FAX9"/>
    <mergeCell ref="FBA9:FBB9"/>
    <mergeCell ref="FBE9:FBF9"/>
    <mergeCell ref="FBI9:FBJ9"/>
    <mergeCell ref="FBM9:FBN9"/>
    <mergeCell ref="FAC9:FAD9"/>
    <mergeCell ref="FAG9:FAH9"/>
    <mergeCell ref="FAK9:FAL9"/>
    <mergeCell ref="FAO9:FAP9"/>
    <mergeCell ref="FAS9:FAT9"/>
    <mergeCell ref="EZI9:EZJ9"/>
    <mergeCell ref="EZM9:EZN9"/>
    <mergeCell ref="EZQ9:EZR9"/>
    <mergeCell ref="EZU9:EZV9"/>
    <mergeCell ref="EZY9:EZZ9"/>
    <mergeCell ref="EYO9:EYP9"/>
    <mergeCell ref="EYS9:EYT9"/>
    <mergeCell ref="EYW9:EYX9"/>
    <mergeCell ref="EZA9:EZB9"/>
    <mergeCell ref="EZE9:EZF9"/>
    <mergeCell ref="EXU9:EXV9"/>
    <mergeCell ref="EXY9:EXZ9"/>
    <mergeCell ref="EYC9:EYD9"/>
    <mergeCell ref="EYG9:EYH9"/>
    <mergeCell ref="EYK9:EYL9"/>
    <mergeCell ref="EXA9:EXB9"/>
    <mergeCell ref="EXE9:EXF9"/>
    <mergeCell ref="EXI9:EXJ9"/>
    <mergeCell ref="EXM9:EXN9"/>
    <mergeCell ref="EXQ9:EXR9"/>
    <mergeCell ref="EWG9:EWH9"/>
    <mergeCell ref="EWK9:EWL9"/>
    <mergeCell ref="EWO9:EWP9"/>
    <mergeCell ref="EWS9:EWT9"/>
    <mergeCell ref="EWW9:EWX9"/>
    <mergeCell ref="EVM9:EVN9"/>
    <mergeCell ref="EVQ9:EVR9"/>
    <mergeCell ref="EVU9:EVV9"/>
    <mergeCell ref="EVY9:EVZ9"/>
    <mergeCell ref="EWC9:EWD9"/>
    <mergeCell ref="EUS9:EUT9"/>
    <mergeCell ref="EUW9:EUX9"/>
    <mergeCell ref="EVA9:EVB9"/>
    <mergeCell ref="EVE9:EVF9"/>
    <mergeCell ref="EVI9:EVJ9"/>
    <mergeCell ref="ETY9:ETZ9"/>
    <mergeCell ref="EUC9:EUD9"/>
    <mergeCell ref="EUG9:EUH9"/>
    <mergeCell ref="EUK9:EUL9"/>
    <mergeCell ref="EUO9:EUP9"/>
    <mergeCell ref="ETE9:ETF9"/>
    <mergeCell ref="ETI9:ETJ9"/>
    <mergeCell ref="ETM9:ETN9"/>
    <mergeCell ref="ETQ9:ETR9"/>
    <mergeCell ref="ETU9:ETV9"/>
    <mergeCell ref="ESK9:ESL9"/>
    <mergeCell ref="ESO9:ESP9"/>
    <mergeCell ref="ESS9:EST9"/>
    <mergeCell ref="ESW9:ESX9"/>
    <mergeCell ref="ETA9:ETB9"/>
    <mergeCell ref="ERQ9:ERR9"/>
    <mergeCell ref="ERU9:ERV9"/>
    <mergeCell ref="ERY9:ERZ9"/>
    <mergeCell ref="ESC9:ESD9"/>
    <mergeCell ref="ESG9:ESH9"/>
    <mergeCell ref="EQW9:EQX9"/>
    <mergeCell ref="ERA9:ERB9"/>
    <mergeCell ref="ERE9:ERF9"/>
    <mergeCell ref="ERI9:ERJ9"/>
    <mergeCell ref="ERM9:ERN9"/>
    <mergeCell ref="EQC9:EQD9"/>
    <mergeCell ref="EQG9:EQH9"/>
    <mergeCell ref="EQK9:EQL9"/>
    <mergeCell ref="EQO9:EQP9"/>
    <mergeCell ref="EQS9:EQT9"/>
    <mergeCell ref="EPI9:EPJ9"/>
    <mergeCell ref="EPM9:EPN9"/>
    <mergeCell ref="EPQ9:EPR9"/>
    <mergeCell ref="EPU9:EPV9"/>
    <mergeCell ref="EPY9:EPZ9"/>
    <mergeCell ref="EOO9:EOP9"/>
    <mergeCell ref="EOS9:EOT9"/>
    <mergeCell ref="EOW9:EOX9"/>
    <mergeCell ref="EPA9:EPB9"/>
    <mergeCell ref="EPE9:EPF9"/>
    <mergeCell ref="ENU9:ENV9"/>
    <mergeCell ref="ENY9:ENZ9"/>
    <mergeCell ref="EOC9:EOD9"/>
    <mergeCell ref="EOG9:EOH9"/>
    <mergeCell ref="EOK9:EOL9"/>
    <mergeCell ref="ENA9:ENB9"/>
    <mergeCell ref="ENE9:ENF9"/>
    <mergeCell ref="ENI9:ENJ9"/>
    <mergeCell ref="ENM9:ENN9"/>
    <mergeCell ref="ENQ9:ENR9"/>
    <mergeCell ref="EMG9:EMH9"/>
    <mergeCell ref="EMK9:EML9"/>
    <mergeCell ref="EMO9:EMP9"/>
    <mergeCell ref="EMS9:EMT9"/>
    <mergeCell ref="EMW9:EMX9"/>
    <mergeCell ref="ELM9:ELN9"/>
    <mergeCell ref="ELQ9:ELR9"/>
    <mergeCell ref="ELU9:ELV9"/>
    <mergeCell ref="ELY9:ELZ9"/>
    <mergeCell ref="EMC9:EMD9"/>
    <mergeCell ref="EKS9:EKT9"/>
    <mergeCell ref="EKW9:EKX9"/>
    <mergeCell ref="ELA9:ELB9"/>
    <mergeCell ref="ELE9:ELF9"/>
    <mergeCell ref="ELI9:ELJ9"/>
    <mergeCell ref="EJY9:EJZ9"/>
    <mergeCell ref="EKC9:EKD9"/>
    <mergeCell ref="EKG9:EKH9"/>
    <mergeCell ref="EKK9:EKL9"/>
    <mergeCell ref="EKO9:EKP9"/>
    <mergeCell ref="EJE9:EJF9"/>
    <mergeCell ref="EJI9:EJJ9"/>
    <mergeCell ref="EJM9:EJN9"/>
    <mergeCell ref="EJQ9:EJR9"/>
    <mergeCell ref="EJU9:EJV9"/>
    <mergeCell ref="EIK9:EIL9"/>
    <mergeCell ref="EIO9:EIP9"/>
    <mergeCell ref="EIS9:EIT9"/>
    <mergeCell ref="EIW9:EIX9"/>
    <mergeCell ref="EJA9:EJB9"/>
    <mergeCell ref="EHQ9:EHR9"/>
    <mergeCell ref="EHU9:EHV9"/>
    <mergeCell ref="EHY9:EHZ9"/>
    <mergeCell ref="EIC9:EID9"/>
    <mergeCell ref="EIG9:EIH9"/>
    <mergeCell ref="EGW9:EGX9"/>
    <mergeCell ref="EHA9:EHB9"/>
    <mergeCell ref="EHE9:EHF9"/>
    <mergeCell ref="EHI9:EHJ9"/>
    <mergeCell ref="EHM9:EHN9"/>
    <mergeCell ref="EGC9:EGD9"/>
    <mergeCell ref="EGG9:EGH9"/>
    <mergeCell ref="EGK9:EGL9"/>
    <mergeCell ref="EGO9:EGP9"/>
    <mergeCell ref="EGS9:EGT9"/>
    <mergeCell ref="EFI9:EFJ9"/>
    <mergeCell ref="EFM9:EFN9"/>
    <mergeCell ref="EFQ9:EFR9"/>
    <mergeCell ref="EFU9:EFV9"/>
    <mergeCell ref="EFY9:EFZ9"/>
    <mergeCell ref="EEO9:EEP9"/>
    <mergeCell ref="EES9:EET9"/>
    <mergeCell ref="EEW9:EEX9"/>
    <mergeCell ref="EFA9:EFB9"/>
    <mergeCell ref="EFE9:EFF9"/>
    <mergeCell ref="EDU9:EDV9"/>
    <mergeCell ref="EDY9:EDZ9"/>
    <mergeCell ref="EEC9:EED9"/>
    <mergeCell ref="EEG9:EEH9"/>
    <mergeCell ref="EEK9:EEL9"/>
    <mergeCell ref="EDA9:EDB9"/>
    <mergeCell ref="EDE9:EDF9"/>
    <mergeCell ref="EDI9:EDJ9"/>
    <mergeCell ref="EDM9:EDN9"/>
    <mergeCell ref="EDQ9:EDR9"/>
    <mergeCell ref="ECG9:ECH9"/>
    <mergeCell ref="ECK9:ECL9"/>
    <mergeCell ref="ECO9:ECP9"/>
    <mergeCell ref="ECS9:ECT9"/>
    <mergeCell ref="ECW9:ECX9"/>
    <mergeCell ref="EBM9:EBN9"/>
    <mergeCell ref="EBQ9:EBR9"/>
    <mergeCell ref="EBU9:EBV9"/>
    <mergeCell ref="EBY9:EBZ9"/>
    <mergeCell ref="ECC9:ECD9"/>
    <mergeCell ref="EAS9:EAT9"/>
    <mergeCell ref="EAW9:EAX9"/>
    <mergeCell ref="EBA9:EBB9"/>
    <mergeCell ref="EBE9:EBF9"/>
    <mergeCell ref="EBI9:EBJ9"/>
    <mergeCell ref="DZY9:DZZ9"/>
    <mergeCell ref="EAC9:EAD9"/>
    <mergeCell ref="EAG9:EAH9"/>
    <mergeCell ref="EAK9:EAL9"/>
    <mergeCell ref="EAO9:EAP9"/>
    <mergeCell ref="DZE9:DZF9"/>
    <mergeCell ref="DZI9:DZJ9"/>
    <mergeCell ref="DZM9:DZN9"/>
    <mergeCell ref="DZQ9:DZR9"/>
    <mergeCell ref="DZU9:DZV9"/>
    <mergeCell ref="DYK9:DYL9"/>
    <mergeCell ref="DYO9:DYP9"/>
    <mergeCell ref="DYS9:DYT9"/>
    <mergeCell ref="DYW9:DYX9"/>
    <mergeCell ref="DZA9:DZB9"/>
    <mergeCell ref="DXQ9:DXR9"/>
    <mergeCell ref="DXU9:DXV9"/>
    <mergeCell ref="DXY9:DXZ9"/>
    <mergeCell ref="DYC9:DYD9"/>
    <mergeCell ref="DYG9:DYH9"/>
    <mergeCell ref="DWW9:DWX9"/>
    <mergeCell ref="DXA9:DXB9"/>
    <mergeCell ref="DXE9:DXF9"/>
    <mergeCell ref="DXI9:DXJ9"/>
    <mergeCell ref="DXM9:DXN9"/>
    <mergeCell ref="DWC9:DWD9"/>
    <mergeCell ref="DWG9:DWH9"/>
    <mergeCell ref="DWK9:DWL9"/>
    <mergeCell ref="DWO9:DWP9"/>
    <mergeCell ref="DWS9:DWT9"/>
    <mergeCell ref="DVI9:DVJ9"/>
    <mergeCell ref="DVM9:DVN9"/>
    <mergeCell ref="DVQ9:DVR9"/>
    <mergeCell ref="DVU9:DVV9"/>
    <mergeCell ref="DVY9:DVZ9"/>
    <mergeCell ref="DUO9:DUP9"/>
    <mergeCell ref="DUS9:DUT9"/>
    <mergeCell ref="DUW9:DUX9"/>
    <mergeCell ref="DVA9:DVB9"/>
    <mergeCell ref="DVE9:DVF9"/>
    <mergeCell ref="DTU9:DTV9"/>
    <mergeCell ref="DTY9:DTZ9"/>
    <mergeCell ref="DUC9:DUD9"/>
    <mergeCell ref="DUG9:DUH9"/>
    <mergeCell ref="DUK9:DUL9"/>
    <mergeCell ref="DTA9:DTB9"/>
    <mergeCell ref="DTE9:DTF9"/>
    <mergeCell ref="DTI9:DTJ9"/>
    <mergeCell ref="DTM9:DTN9"/>
    <mergeCell ref="DTQ9:DTR9"/>
    <mergeCell ref="DSG9:DSH9"/>
    <mergeCell ref="DSK9:DSL9"/>
    <mergeCell ref="DSO9:DSP9"/>
    <mergeCell ref="DSS9:DST9"/>
    <mergeCell ref="DSW9:DSX9"/>
    <mergeCell ref="DRM9:DRN9"/>
    <mergeCell ref="DRQ9:DRR9"/>
    <mergeCell ref="DRU9:DRV9"/>
    <mergeCell ref="DRY9:DRZ9"/>
    <mergeCell ref="DSC9:DSD9"/>
    <mergeCell ref="DQS9:DQT9"/>
    <mergeCell ref="DQW9:DQX9"/>
    <mergeCell ref="DRA9:DRB9"/>
    <mergeCell ref="DRE9:DRF9"/>
    <mergeCell ref="DRI9:DRJ9"/>
    <mergeCell ref="DPY9:DPZ9"/>
    <mergeCell ref="DQC9:DQD9"/>
    <mergeCell ref="DQG9:DQH9"/>
    <mergeCell ref="DQK9:DQL9"/>
    <mergeCell ref="DQO9:DQP9"/>
    <mergeCell ref="DPE9:DPF9"/>
    <mergeCell ref="DPI9:DPJ9"/>
    <mergeCell ref="DPM9:DPN9"/>
    <mergeCell ref="DPQ9:DPR9"/>
    <mergeCell ref="DPU9:DPV9"/>
    <mergeCell ref="DOK9:DOL9"/>
    <mergeCell ref="DOO9:DOP9"/>
    <mergeCell ref="DOS9:DOT9"/>
    <mergeCell ref="DOW9:DOX9"/>
    <mergeCell ref="DPA9:DPB9"/>
    <mergeCell ref="DNQ9:DNR9"/>
    <mergeCell ref="DNU9:DNV9"/>
    <mergeCell ref="DNY9:DNZ9"/>
    <mergeCell ref="DOC9:DOD9"/>
    <mergeCell ref="DOG9:DOH9"/>
    <mergeCell ref="DMW9:DMX9"/>
    <mergeCell ref="DNA9:DNB9"/>
    <mergeCell ref="DNE9:DNF9"/>
    <mergeCell ref="DNI9:DNJ9"/>
    <mergeCell ref="DNM9:DNN9"/>
    <mergeCell ref="DMC9:DMD9"/>
    <mergeCell ref="DMG9:DMH9"/>
    <mergeCell ref="DMK9:DML9"/>
    <mergeCell ref="DMO9:DMP9"/>
    <mergeCell ref="DMS9:DMT9"/>
    <mergeCell ref="DLI9:DLJ9"/>
    <mergeCell ref="DLM9:DLN9"/>
    <mergeCell ref="DLQ9:DLR9"/>
    <mergeCell ref="DLU9:DLV9"/>
    <mergeCell ref="DLY9:DLZ9"/>
    <mergeCell ref="DKO9:DKP9"/>
    <mergeCell ref="DKS9:DKT9"/>
    <mergeCell ref="DKW9:DKX9"/>
    <mergeCell ref="DLA9:DLB9"/>
    <mergeCell ref="DLE9:DLF9"/>
    <mergeCell ref="DJU9:DJV9"/>
    <mergeCell ref="DJY9:DJZ9"/>
    <mergeCell ref="DKC9:DKD9"/>
    <mergeCell ref="DKG9:DKH9"/>
    <mergeCell ref="DKK9:DKL9"/>
    <mergeCell ref="DJA9:DJB9"/>
    <mergeCell ref="DJE9:DJF9"/>
    <mergeCell ref="DJI9:DJJ9"/>
    <mergeCell ref="DJM9:DJN9"/>
    <mergeCell ref="DJQ9:DJR9"/>
    <mergeCell ref="DIG9:DIH9"/>
    <mergeCell ref="DIK9:DIL9"/>
    <mergeCell ref="DIO9:DIP9"/>
    <mergeCell ref="DIS9:DIT9"/>
    <mergeCell ref="DIW9:DIX9"/>
    <mergeCell ref="DHM9:DHN9"/>
    <mergeCell ref="DHQ9:DHR9"/>
    <mergeCell ref="DHU9:DHV9"/>
    <mergeCell ref="DHY9:DHZ9"/>
    <mergeCell ref="DIC9:DID9"/>
    <mergeCell ref="DGS9:DGT9"/>
    <mergeCell ref="DGW9:DGX9"/>
    <mergeCell ref="DHA9:DHB9"/>
    <mergeCell ref="DHE9:DHF9"/>
    <mergeCell ref="DHI9:DHJ9"/>
    <mergeCell ref="DFY9:DFZ9"/>
    <mergeCell ref="DGC9:DGD9"/>
    <mergeCell ref="DGG9:DGH9"/>
    <mergeCell ref="DGK9:DGL9"/>
    <mergeCell ref="DGO9:DGP9"/>
    <mergeCell ref="DFE9:DFF9"/>
    <mergeCell ref="DFI9:DFJ9"/>
    <mergeCell ref="DFM9:DFN9"/>
    <mergeCell ref="DFQ9:DFR9"/>
    <mergeCell ref="DFU9:DFV9"/>
    <mergeCell ref="DEK9:DEL9"/>
    <mergeCell ref="DEO9:DEP9"/>
    <mergeCell ref="DES9:DET9"/>
    <mergeCell ref="DEW9:DEX9"/>
    <mergeCell ref="DFA9:DFB9"/>
    <mergeCell ref="DDQ9:DDR9"/>
    <mergeCell ref="DDU9:DDV9"/>
    <mergeCell ref="DDY9:DDZ9"/>
    <mergeCell ref="DEC9:DED9"/>
    <mergeCell ref="DEG9:DEH9"/>
    <mergeCell ref="DCW9:DCX9"/>
    <mergeCell ref="DDA9:DDB9"/>
    <mergeCell ref="DDE9:DDF9"/>
    <mergeCell ref="DDI9:DDJ9"/>
    <mergeCell ref="DDM9:DDN9"/>
    <mergeCell ref="DCC9:DCD9"/>
    <mergeCell ref="DCG9:DCH9"/>
    <mergeCell ref="DCK9:DCL9"/>
    <mergeCell ref="DCO9:DCP9"/>
    <mergeCell ref="DCS9:DCT9"/>
    <mergeCell ref="DBI9:DBJ9"/>
    <mergeCell ref="DBM9:DBN9"/>
    <mergeCell ref="DBQ9:DBR9"/>
    <mergeCell ref="DBU9:DBV9"/>
    <mergeCell ref="DBY9:DBZ9"/>
    <mergeCell ref="DAO9:DAP9"/>
    <mergeCell ref="DAS9:DAT9"/>
    <mergeCell ref="DAW9:DAX9"/>
    <mergeCell ref="DBA9:DBB9"/>
    <mergeCell ref="DBE9:DBF9"/>
    <mergeCell ref="CZU9:CZV9"/>
    <mergeCell ref="CZY9:CZZ9"/>
    <mergeCell ref="DAC9:DAD9"/>
    <mergeCell ref="DAG9:DAH9"/>
    <mergeCell ref="DAK9:DAL9"/>
    <mergeCell ref="CZA9:CZB9"/>
    <mergeCell ref="CZE9:CZF9"/>
    <mergeCell ref="CZI9:CZJ9"/>
    <mergeCell ref="CZM9:CZN9"/>
    <mergeCell ref="CZQ9:CZR9"/>
    <mergeCell ref="CYG9:CYH9"/>
    <mergeCell ref="CYK9:CYL9"/>
    <mergeCell ref="CYO9:CYP9"/>
    <mergeCell ref="CYS9:CYT9"/>
    <mergeCell ref="CYW9:CYX9"/>
    <mergeCell ref="CXM9:CXN9"/>
    <mergeCell ref="CXQ9:CXR9"/>
    <mergeCell ref="CXU9:CXV9"/>
    <mergeCell ref="CXY9:CXZ9"/>
    <mergeCell ref="CYC9:CYD9"/>
    <mergeCell ref="CWS9:CWT9"/>
    <mergeCell ref="CWW9:CWX9"/>
    <mergeCell ref="CXA9:CXB9"/>
    <mergeCell ref="CXE9:CXF9"/>
    <mergeCell ref="CXI9:CXJ9"/>
    <mergeCell ref="CVY9:CVZ9"/>
    <mergeCell ref="CWC9:CWD9"/>
    <mergeCell ref="CWG9:CWH9"/>
    <mergeCell ref="CWK9:CWL9"/>
    <mergeCell ref="CWO9:CWP9"/>
    <mergeCell ref="CVE9:CVF9"/>
    <mergeCell ref="CVI9:CVJ9"/>
    <mergeCell ref="CVM9:CVN9"/>
    <mergeCell ref="CVQ9:CVR9"/>
    <mergeCell ref="CVU9:CVV9"/>
    <mergeCell ref="CUK9:CUL9"/>
    <mergeCell ref="CUO9:CUP9"/>
    <mergeCell ref="CUS9:CUT9"/>
    <mergeCell ref="CUW9:CUX9"/>
    <mergeCell ref="CVA9:CVB9"/>
    <mergeCell ref="CTQ9:CTR9"/>
    <mergeCell ref="CTU9:CTV9"/>
    <mergeCell ref="CTY9:CTZ9"/>
    <mergeCell ref="CUC9:CUD9"/>
    <mergeCell ref="CUG9:CUH9"/>
    <mergeCell ref="CSW9:CSX9"/>
    <mergeCell ref="CTA9:CTB9"/>
    <mergeCell ref="CTE9:CTF9"/>
    <mergeCell ref="CTI9:CTJ9"/>
    <mergeCell ref="CTM9:CTN9"/>
    <mergeCell ref="CSC9:CSD9"/>
    <mergeCell ref="CSG9:CSH9"/>
    <mergeCell ref="CSK9:CSL9"/>
    <mergeCell ref="CSO9:CSP9"/>
    <mergeCell ref="CSS9:CST9"/>
    <mergeCell ref="CRI9:CRJ9"/>
    <mergeCell ref="CRM9:CRN9"/>
    <mergeCell ref="CRQ9:CRR9"/>
    <mergeCell ref="CRU9:CRV9"/>
    <mergeCell ref="CRY9:CRZ9"/>
    <mergeCell ref="CQO9:CQP9"/>
    <mergeCell ref="CQS9:CQT9"/>
    <mergeCell ref="CQW9:CQX9"/>
    <mergeCell ref="CRA9:CRB9"/>
    <mergeCell ref="CRE9:CRF9"/>
    <mergeCell ref="CPU9:CPV9"/>
    <mergeCell ref="CPY9:CPZ9"/>
    <mergeCell ref="CQC9:CQD9"/>
    <mergeCell ref="CQG9:CQH9"/>
    <mergeCell ref="CQK9:CQL9"/>
    <mergeCell ref="CPA9:CPB9"/>
    <mergeCell ref="CPE9:CPF9"/>
    <mergeCell ref="CPI9:CPJ9"/>
    <mergeCell ref="CPM9:CPN9"/>
    <mergeCell ref="CPQ9:CPR9"/>
    <mergeCell ref="COG9:COH9"/>
    <mergeCell ref="COK9:COL9"/>
    <mergeCell ref="COO9:COP9"/>
    <mergeCell ref="COS9:COT9"/>
    <mergeCell ref="COW9:COX9"/>
    <mergeCell ref="CNM9:CNN9"/>
    <mergeCell ref="CNQ9:CNR9"/>
    <mergeCell ref="CNU9:CNV9"/>
    <mergeCell ref="CNY9:CNZ9"/>
    <mergeCell ref="COC9:COD9"/>
    <mergeCell ref="CMS9:CMT9"/>
    <mergeCell ref="CMW9:CMX9"/>
    <mergeCell ref="CNA9:CNB9"/>
    <mergeCell ref="CNE9:CNF9"/>
    <mergeCell ref="CNI9:CNJ9"/>
    <mergeCell ref="CLY9:CLZ9"/>
    <mergeCell ref="CMC9:CMD9"/>
    <mergeCell ref="CMG9:CMH9"/>
    <mergeCell ref="CMK9:CML9"/>
    <mergeCell ref="CMO9:CMP9"/>
    <mergeCell ref="CLE9:CLF9"/>
    <mergeCell ref="CLI9:CLJ9"/>
    <mergeCell ref="CLM9:CLN9"/>
    <mergeCell ref="CLQ9:CLR9"/>
    <mergeCell ref="CLU9:CLV9"/>
    <mergeCell ref="CKK9:CKL9"/>
    <mergeCell ref="CKO9:CKP9"/>
    <mergeCell ref="CKS9:CKT9"/>
    <mergeCell ref="CKW9:CKX9"/>
    <mergeCell ref="CLA9:CLB9"/>
    <mergeCell ref="CJQ9:CJR9"/>
    <mergeCell ref="CJU9:CJV9"/>
    <mergeCell ref="CJY9:CJZ9"/>
    <mergeCell ref="CKC9:CKD9"/>
    <mergeCell ref="CKG9:CKH9"/>
    <mergeCell ref="CIW9:CIX9"/>
    <mergeCell ref="CJA9:CJB9"/>
    <mergeCell ref="CJE9:CJF9"/>
    <mergeCell ref="CJI9:CJJ9"/>
    <mergeCell ref="CJM9:CJN9"/>
    <mergeCell ref="CIC9:CID9"/>
    <mergeCell ref="CIG9:CIH9"/>
    <mergeCell ref="CIK9:CIL9"/>
    <mergeCell ref="CIO9:CIP9"/>
    <mergeCell ref="CIS9:CIT9"/>
    <mergeCell ref="CHI9:CHJ9"/>
    <mergeCell ref="CHM9:CHN9"/>
    <mergeCell ref="CHQ9:CHR9"/>
    <mergeCell ref="CHU9:CHV9"/>
    <mergeCell ref="CHY9:CHZ9"/>
    <mergeCell ref="CGO9:CGP9"/>
    <mergeCell ref="CGS9:CGT9"/>
    <mergeCell ref="CGW9:CGX9"/>
    <mergeCell ref="CHA9:CHB9"/>
    <mergeCell ref="CHE9:CHF9"/>
    <mergeCell ref="CFU9:CFV9"/>
    <mergeCell ref="CFY9:CFZ9"/>
    <mergeCell ref="CGC9:CGD9"/>
    <mergeCell ref="CGG9:CGH9"/>
    <mergeCell ref="CGK9:CGL9"/>
    <mergeCell ref="CFA9:CFB9"/>
    <mergeCell ref="CFE9:CFF9"/>
    <mergeCell ref="CFI9:CFJ9"/>
    <mergeCell ref="CFM9:CFN9"/>
    <mergeCell ref="CFQ9:CFR9"/>
    <mergeCell ref="CEG9:CEH9"/>
    <mergeCell ref="CEK9:CEL9"/>
    <mergeCell ref="CEO9:CEP9"/>
    <mergeCell ref="CES9:CET9"/>
    <mergeCell ref="CEW9:CEX9"/>
    <mergeCell ref="CDM9:CDN9"/>
    <mergeCell ref="CDQ9:CDR9"/>
    <mergeCell ref="CDU9:CDV9"/>
    <mergeCell ref="CDY9:CDZ9"/>
    <mergeCell ref="CEC9:CED9"/>
    <mergeCell ref="CCS9:CCT9"/>
    <mergeCell ref="CCW9:CCX9"/>
    <mergeCell ref="CDA9:CDB9"/>
    <mergeCell ref="CDE9:CDF9"/>
    <mergeCell ref="CDI9:CDJ9"/>
    <mergeCell ref="CBY9:CBZ9"/>
    <mergeCell ref="CCC9:CCD9"/>
    <mergeCell ref="CCG9:CCH9"/>
    <mergeCell ref="CCK9:CCL9"/>
    <mergeCell ref="CCO9:CCP9"/>
    <mergeCell ref="CBE9:CBF9"/>
    <mergeCell ref="CBI9:CBJ9"/>
    <mergeCell ref="CBM9:CBN9"/>
    <mergeCell ref="CBQ9:CBR9"/>
    <mergeCell ref="CBU9:CBV9"/>
    <mergeCell ref="CAK9:CAL9"/>
    <mergeCell ref="CAO9:CAP9"/>
    <mergeCell ref="CAS9:CAT9"/>
    <mergeCell ref="CAW9:CAX9"/>
    <mergeCell ref="CBA9:CBB9"/>
    <mergeCell ref="BZQ9:BZR9"/>
    <mergeCell ref="BZU9:BZV9"/>
    <mergeCell ref="BZY9:BZZ9"/>
    <mergeCell ref="CAC9:CAD9"/>
    <mergeCell ref="CAG9:CAH9"/>
    <mergeCell ref="BYW9:BYX9"/>
    <mergeCell ref="BZA9:BZB9"/>
    <mergeCell ref="BZE9:BZF9"/>
    <mergeCell ref="BZI9:BZJ9"/>
    <mergeCell ref="BZM9:BZN9"/>
    <mergeCell ref="BYC9:BYD9"/>
    <mergeCell ref="BYG9:BYH9"/>
    <mergeCell ref="BYK9:BYL9"/>
    <mergeCell ref="BYO9:BYP9"/>
    <mergeCell ref="BYS9:BYT9"/>
    <mergeCell ref="BXI9:BXJ9"/>
    <mergeCell ref="BXM9:BXN9"/>
    <mergeCell ref="BXQ9:BXR9"/>
    <mergeCell ref="BXU9:BXV9"/>
    <mergeCell ref="BXY9:BXZ9"/>
    <mergeCell ref="BWO9:BWP9"/>
    <mergeCell ref="BWS9:BWT9"/>
    <mergeCell ref="BWW9:BWX9"/>
    <mergeCell ref="BXA9:BXB9"/>
    <mergeCell ref="BXE9:BXF9"/>
    <mergeCell ref="BVU9:BVV9"/>
    <mergeCell ref="BVY9:BVZ9"/>
    <mergeCell ref="BWC9:BWD9"/>
    <mergeCell ref="BWG9:BWH9"/>
    <mergeCell ref="BWK9:BWL9"/>
    <mergeCell ref="BVA9:BVB9"/>
    <mergeCell ref="BVE9:BVF9"/>
    <mergeCell ref="BVI9:BVJ9"/>
    <mergeCell ref="BVM9:BVN9"/>
    <mergeCell ref="BVQ9:BVR9"/>
    <mergeCell ref="BUG9:BUH9"/>
    <mergeCell ref="BUK9:BUL9"/>
    <mergeCell ref="BUO9:BUP9"/>
    <mergeCell ref="BUS9:BUT9"/>
    <mergeCell ref="BUW9:BUX9"/>
    <mergeCell ref="BTM9:BTN9"/>
    <mergeCell ref="BTQ9:BTR9"/>
    <mergeCell ref="BTU9:BTV9"/>
    <mergeCell ref="BTY9:BTZ9"/>
    <mergeCell ref="BUC9:BUD9"/>
    <mergeCell ref="BSS9:BST9"/>
    <mergeCell ref="BSW9:BSX9"/>
    <mergeCell ref="BTA9:BTB9"/>
    <mergeCell ref="BTE9:BTF9"/>
    <mergeCell ref="BTI9:BTJ9"/>
    <mergeCell ref="BRY9:BRZ9"/>
    <mergeCell ref="BSC9:BSD9"/>
    <mergeCell ref="BSG9:BSH9"/>
    <mergeCell ref="BSK9:BSL9"/>
    <mergeCell ref="BSO9:BSP9"/>
    <mergeCell ref="BRE9:BRF9"/>
    <mergeCell ref="BRI9:BRJ9"/>
    <mergeCell ref="BRM9:BRN9"/>
    <mergeCell ref="BRQ9:BRR9"/>
    <mergeCell ref="BRU9:BRV9"/>
    <mergeCell ref="BQK9:BQL9"/>
    <mergeCell ref="BQO9:BQP9"/>
    <mergeCell ref="BQS9:BQT9"/>
    <mergeCell ref="BQW9:BQX9"/>
    <mergeCell ref="BRA9:BRB9"/>
    <mergeCell ref="BPQ9:BPR9"/>
    <mergeCell ref="BPU9:BPV9"/>
    <mergeCell ref="BPY9:BPZ9"/>
    <mergeCell ref="BQC9:BQD9"/>
    <mergeCell ref="BQG9:BQH9"/>
    <mergeCell ref="BOW9:BOX9"/>
    <mergeCell ref="BPA9:BPB9"/>
    <mergeCell ref="BPE9:BPF9"/>
    <mergeCell ref="BPI9:BPJ9"/>
    <mergeCell ref="BPM9:BPN9"/>
    <mergeCell ref="BOC9:BOD9"/>
    <mergeCell ref="BOG9:BOH9"/>
    <mergeCell ref="BOK9:BOL9"/>
    <mergeCell ref="BOO9:BOP9"/>
    <mergeCell ref="BOS9:BOT9"/>
    <mergeCell ref="BNI9:BNJ9"/>
    <mergeCell ref="BNM9:BNN9"/>
    <mergeCell ref="BNQ9:BNR9"/>
    <mergeCell ref="BNU9:BNV9"/>
    <mergeCell ref="BNY9:BNZ9"/>
    <mergeCell ref="BMO9:BMP9"/>
    <mergeCell ref="BMS9:BMT9"/>
    <mergeCell ref="BMW9:BMX9"/>
    <mergeCell ref="BNA9:BNB9"/>
    <mergeCell ref="BNE9:BNF9"/>
    <mergeCell ref="BLU9:BLV9"/>
    <mergeCell ref="BLY9:BLZ9"/>
    <mergeCell ref="BMC9:BMD9"/>
    <mergeCell ref="BMG9:BMH9"/>
    <mergeCell ref="BMK9:BML9"/>
    <mergeCell ref="BLA9:BLB9"/>
    <mergeCell ref="BLE9:BLF9"/>
    <mergeCell ref="BLI9:BLJ9"/>
    <mergeCell ref="BLM9:BLN9"/>
    <mergeCell ref="BLQ9:BLR9"/>
    <mergeCell ref="BKG9:BKH9"/>
    <mergeCell ref="BKK9:BKL9"/>
    <mergeCell ref="BKO9:BKP9"/>
    <mergeCell ref="BKS9:BKT9"/>
    <mergeCell ref="BKW9:BKX9"/>
    <mergeCell ref="BJM9:BJN9"/>
    <mergeCell ref="BJQ9:BJR9"/>
    <mergeCell ref="BJU9:BJV9"/>
    <mergeCell ref="BJY9:BJZ9"/>
    <mergeCell ref="BKC9:BKD9"/>
    <mergeCell ref="BIS9:BIT9"/>
    <mergeCell ref="BIW9:BIX9"/>
    <mergeCell ref="BJA9:BJB9"/>
    <mergeCell ref="BJE9:BJF9"/>
    <mergeCell ref="BJI9:BJJ9"/>
    <mergeCell ref="BHY9:BHZ9"/>
    <mergeCell ref="BIC9:BID9"/>
    <mergeCell ref="BIG9:BIH9"/>
    <mergeCell ref="BIK9:BIL9"/>
    <mergeCell ref="BIO9:BIP9"/>
    <mergeCell ref="BHE9:BHF9"/>
    <mergeCell ref="BHI9:BHJ9"/>
    <mergeCell ref="BHM9:BHN9"/>
    <mergeCell ref="BHQ9:BHR9"/>
    <mergeCell ref="BHU9:BHV9"/>
    <mergeCell ref="BGK9:BGL9"/>
    <mergeCell ref="BGO9:BGP9"/>
    <mergeCell ref="BGS9:BGT9"/>
    <mergeCell ref="BGW9:BGX9"/>
    <mergeCell ref="BHA9:BHB9"/>
    <mergeCell ref="BFQ9:BFR9"/>
    <mergeCell ref="BFU9:BFV9"/>
    <mergeCell ref="BFY9:BFZ9"/>
    <mergeCell ref="BGC9:BGD9"/>
    <mergeCell ref="BGG9:BGH9"/>
    <mergeCell ref="BEW9:BEX9"/>
    <mergeCell ref="BFA9:BFB9"/>
    <mergeCell ref="BFE9:BFF9"/>
    <mergeCell ref="BFI9:BFJ9"/>
    <mergeCell ref="BFM9:BFN9"/>
    <mergeCell ref="BEC9:BED9"/>
    <mergeCell ref="BEG9:BEH9"/>
    <mergeCell ref="BEK9:BEL9"/>
    <mergeCell ref="BEO9:BEP9"/>
    <mergeCell ref="BES9:BET9"/>
    <mergeCell ref="BDI9:BDJ9"/>
    <mergeCell ref="BDM9:BDN9"/>
    <mergeCell ref="BDQ9:BDR9"/>
    <mergeCell ref="BDU9:BDV9"/>
    <mergeCell ref="BDY9:BDZ9"/>
    <mergeCell ref="BCO9:BCP9"/>
    <mergeCell ref="BCS9:BCT9"/>
    <mergeCell ref="BCW9:BCX9"/>
    <mergeCell ref="BDA9:BDB9"/>
    <mergeCell ref="BDE9:BDF9"/>
    <mergeCell ref="BBU9:BBV9"/>
    <mergeCell ref="BBY9:BBZ9"/>
    <mergeCell ref="BCC9:BCD9"/>
    <mergeCell ref="BCG9:BCH9"/>
    <mergeCell ref="BCK9:BCL9"/>
    <mergeCell ref="BBA9:BBB9"/>
    <mergeCell ref="BBE9:BBF9"/>
    <mergeCell ref="BBI9:BBJ9"/>
    <mergeCell ref="BBM9:BBN9"/>
    <mergeCell ref="BBQ9:BBR9"/>
    <mergeCell ref="BAG9:BAH9"/>
    <mergeCell ref="BAK9:BAL9"/>
    <mergeCell ref="BAO9:BAP9"/>
    <mergeCell ref="BAS9:BAT9"/>
    <mergeCell ref="BAW9:BAX9"/>
    <mergeCell ref="AZM9:AZN9"/>
    <mergeCell ref="AZQ9:AZR9"/>
    <mergeCell ref="AZU9:AZV9"/>
    <mergeCell ref="AZY9:AZZ9"/>
    <mergeCell ref="BAC9:BAD9"/>
    <mergeCell ref="AYS9:AYT9"/>
    <mergeCell ref="AYW9:AYX9"/>
    <mergeCell ref="AZA9:AZB9"/>
    <mergeCell ref="AZE9:AZF9"/>
    <mergeCell ref="AZI9:AZJ9"/>
    <mergeCell ref="AXY9:AXZ9"/>
    <mergeCell ref="AYC9:AYD9"/>
    <mergeCell ref="AYG9:AYH9"/>
    <mergeCell ref="AYK9:AYL9"/>
    <mergeCell ref="AYO9:AYP9"/>
    <mergeCell ref="AXE9:AXF9"/>
    <mergeCell ref="AXI9:AXJ9"/>
    <mergeCell ref="AXM9:AXN9"/>
    <mergeCell ref="AXQ9:AXR9"/>
    <mergeCell ref="AXU9:AXV9"/>
    <mergeCell ref="AWK9:AWL9"/>
    <mergeCell ref="AWO9:AWP9"/>
    <mergeCell ref="AWS9:AWT9"/>
    <mergeCell ref="AWW9:AWX9"/>
    <mergeCell ref="AXA9:AXB9"/>
    <mergeCell ref="AVQ9:AVR9"/>
    <mergeCell ref="AVU9:AVV9"/>
    <mergeCell ref="AVY9:AVZ9"/>
    <mergeCell ref="AWC9:AWD9"/>
    <mergeCell ref="AWG9:AWH9"/>
    <mergeCell ref="AUW9:AUX9"/>
    <mergeCell ref="AVA9:AVB9"/>
    <mergeCell ref="AVE9:AVF9"/>
    <mergeCell ref="AVI9:AVJ9"/>
    <mergeCell ref="AVM9:AVN9"/>
    <mergeCell ref="AUC9:AUD9"/>
    <mergeCell ref="AUG9:AUH9"/>
    <mergeCell ref="AUK9:AUL9"/>
    <mergeCell ref="AUO9:AUP9"/>
    <mergeCell ref="AUS9:AUT9"/>
    <mergeCell ref="ATI9:ATJ9"/>
    <mergeCell ref="ATM9:ATN9"/>
    <mergeCell ref="ATQ9:ATR9"/>
    <mergeCell ref="ATU9:ATV9"/>
    <mergeCell ref="ATY9:ATZ9"/>
    <mergeCell ref="ASO9:ASP9"/>
    <mergeCell ref="ASS9:AST9"/>
    <mergeCell ref="ASW9:ASX9"/>
    <mergeCell ref="ATA9:ATB9"/>
    <mergeCell ref="ATE9:ATF9"/>
    <mergeCell ref="ARU9:ARV9"/>
    <mergeCell ref="ARY9:ARZ9"/>
    <mergeCell ref="ASC9:ASD9"/>
    <mergeCell ref="ASG9:ASH9"/>
    <mergeCell ref="ASK9:ASL9"/>
    <mergeCell ref="ARA9:ARB9"/>
    <mergeCell ref="ARE9:ARF9"/>
    <mergeCell ref="ARI9:ARJ9"/>
    <mergeCell ref="ARM9:ARN9"/>
    <mergeCell ref="ARQ9:ARR9"/>
    <mergeCell ref="AQG9:AQH9"/>
    <mergeCell ref="AQK9:AQL9"/>
    <mergeCell ref="AQO9:AQP9"/>
    <mergeCell ref="AQS9:AQT9"/>
    <mergeCell ref="AQW9:AQX9"/>
    <mergeCell ref="APM9:APN9"/>
    <mergeCell ref="APQ9:APR9"/>
    <mergeCell ref="APU9:APV9"/>
    <mergeCell ref="APY9:APZ9"/>
    <mergeCell ref="AQC9:AQD9"/>
    <mergeCell ref="AOS9:AOT9"/>
    <mergeCell ref="AOW9:AOX9"/>
    <mergeCell ref="APA9:APB9"/>
    <mergeCell ref="APE9:APF9"/>
    <mergeCell ref="API9:APJ9"/>
    <mergeCell ref="ANY9:ANZ9"/>
    <mergeCell ref="AOC9:AOD9"/>
    <mergeCell ref="AOG9:AOH9"/>
    <mergeCell ref="AOK9:AOL9"/>
    <mergeCell ref="AOO9:AOP9"/>
    <mergeCell ref="ANE9:ANF9"/>
    <mergeCell ref="ANI9:ANJ9"/>
    <mergeCell ref="ANM9:ANN9"/>
    <mergeCell ref="ANQ9:ANR9"/>
    <mergeCell ref="ANU9:ANV9"/>
    <mergeCell ref="AMK9:AML9"/>
    <mergeCell ref="AMO9:AMP9"/>
    <mergeCell ref="AMS9:AMT9"/>
    <mergeCell ref="AMW9:AMX9"/>
    <mergeCell ref="ANA9:ANB9"/>
    <mergeCell ref="ALQ9:ALR9"/>
    <mergeCell ref="ALU9:ALV9"/>
    <mergeCell ref="ALY9:ALZ9"/>
    <mergeCell ref="AMC9:AMD9"/>
    <mergeCell ref="AMG9:AMH9"/>
    <mergeCell ref="AKW9:AKX9"/>
    <mergeCell ref="ALA9:ALB9"/>
    <mergeCell ref="ALE9:ALF9"/>
    <mergeCell ref="ALI9:ALJ9"/>
    <mergeCell ref="ALM9:ALN9"/>
    <mergeCell ref="AKC9:AKD9"/>
    <mergeCell ref="AKG9:AKH9"/>
    <mergeCell ref="AKK9:AKL9"/>
    <mergeCell ref="AKO9:AKP9"/>
    <mergeCell ref="AKS9:AKT9"/>
    <mergeCell ref="AJI9:AJJ9"/>
    <mergeCell ref="AJM9:AJN9"/>
    <mergeCell ref="AJQ9:AJR9"/>
    <mergeCell ref="AJU9:AJV9"/>
    <mergeCell ref="AJY9:AJZ9"/>
    <mergeCell ref="AIO9:AIP9"/>
    <mergeCell ref="AIS9:AIT9"/>
    <mergeCell ref="AIW9:AIX9"/>
    <mergeCell ref="AJA9:AJB9"/>
    <mergeCell ref="AJE9:AJF9"/>
    <mergeCell ref="AHU9:AHV9"/>
    <mergeCell ref="AHY9:AHZ9"/>
    <mergeCell ref="AIC9:AID9"/>
    <mergeCell ref="AIG9:AIH9"/>
    <mergeCell ref="AIK9:AIL9"/>
    <mergeCell ref="AHA9:AHB9"/>
    <mergeCell ref="AHE9:AHF9"/>
    <mergeCell ref="AHI9:AHJ9"/>
    <mergeCell ref="AHM9:AHN9"/>
    <mergeCell ref="AHQ9:AHR9"/>
    <mergeCell ref="AGG9:AGH9"/>
    <mergeCell ref="AGK9:AGL9"/>
    <mergeCell ref="AGO9:AGP9"/>
    <mergeCell ref="AGS9:AGT9"/>
    <mergeCell ref="AGW9:AGX9"/>
    <mergeCell ref="AFM9:AFN9"/>
    <mergeCell ref="AFQ9:AFR9"/>
    <mergeCell ref="AFU9:AFV9"/>
    <mergeCell ref="AFY9:AFZ9"/>
    <mergeCell ref="AGC9:AGD9"/>
    <mergeCell ref="AES9:AET9"/>
    <mergeCell ref="AEW9:AEX9"/>
    <mergeCell ref="AFA9:AFB9"/>
    <mergeCell ref="AFE9:AFF9"/>
    <mergeCell ref="AFI9:AFJ9"/>
    <mergeCell ref="ADY9:ADZ9"/>
    <mergeCell ref="AEC9:AED9"/>
    <mergeCell ref="AEG9:AEH9"/>
    <mergeCell ref="AEK9:AEL9"/>
    <mergeCell ref="AEO9:AEP9"/>
    <mergeCell ref="ADE9:ADF9"/>
    <mergeCell ref="ADI9:ADJ9"/>
    <mergeCell ref="ADM9:ADN9"/>
    <mergeCell ref="ADQ9:ADR9"/>
    <mergeCell ref="ADU9:ADV9"/>
    <mergeCell ref="ACK9:ACL9"/>
    <mergeCell ref="ACO9:ACP9"/>
    <mergeCell ref="ACS9:ACT9"/>
    <mergeCell ref="ACW9:ACX9"/>
    <mergeCell ref="ADA9:ADB9"/>
    <mergeCell ref="ABQ9:ABR9"/>
    <mergeCell ref="ABU9:ABV9"/>
    <mergeCell ref="ABY9:ABZ9"/>
    <mergeCell ref="ACC9:ACD9"/>
    <mergeCell ref="ACG9:ACH9"/>
    <mergeCell ref="AAW9:AAX9"/>
    <mergeCell ref="ABA9:ABB9"/>
    <mergeCell ref="ABE9:ABF9"/>
    <mergeCell ref="ABI9:ABJ9"/>
    <mergeCell ref="ABM9:ABN9"/>
    <mergeCell ref="AAC9:AAD9"/>
    <mergeCell ref="AAG9:AAH9"/>
    <mergeCell ref="AAK9:AAL9"/>
    <mergeCell ref="AAO9:AAP9"/>
    <mergeCell ref="AAS9:AAT9"/>
    <mergeCell ref="ZI9:ZJ9"/>
    <mergeCell ref="ZM9:ZN9"/>
    <mergeCell ref="ZQ9:ZR9"/>
    <mergeCell ref="ZU9:ZV9"/>
    <mergeCell ref="ZY9:ZZ9"/>
    <mergeCell ref="YO9:YP9"/>
    <mergeCell ref="YS9:YT9"/>
    <mergeCell ref="YW9:YX9"/>
    <mergeCell ref="ZA9:ZB9"/>
    <mergeCell ref="ZE9:ZF9"/>
    <mergeCell ref="XU9:XV9"/>
    <mergeCell ref="XY9:XZ9"/>
    <mergeCell ref="YC9:YD9"/>
    <mergeCell ref="YG9:YH9"/>
    <mergeCell ref="YK9:YL9"/>
    <mergeCell ref="XA9:XB9"/>
    <mergeCell ref="XE9:XF9"/>
    <mergeCell ref="XI9:XJ9"/>
    <mergeCell ref="XM9:XN9"/>
    <mergeCell ref="XQ9:XR9"/>
    <mergeCell ref="WG9:WH9"/>
    <mergeCell ref="WK9:WL9"/>
    <mergeCell ref="WO9:WP9"/>
    <mergeCell ref="WS9:WT9"/>
    <mergeCell ref="WW9:WX9"/>
    <mergeCell ref="VM9:VN9"/>
    <mergeCell ref="VQ9:VR9"/>
    <mergeCell ref="VU9:VV9"/>
    <mergeCell ref="VY9:VZ9"/>
    <mergeCell ref="WC9:WD9"/>
    <mergeCell ref="US9:UT9"/>
    <mergeCell ref="UW9:UX9"/>
    <mergeCell ref="VA9:VB9"/>
    <mergeCell ref="VE9:VF9"/>
    <mergeCell ref="VI9:VJ9"/>
    <mergeCell ref="TY9:TZ9"/>
    <mergeCell ref="UC9:UD9"/>
    <mergeCell ref="UG9:UH9"/>
    <mergeCell ref="UK9:UL9"/>
    <mergeCell ref="UO9:UP9"/>
    <mergeCell ref="TE9:TF9"/>
    <mergeCell ref="TI9:TJ9"/>
    <mergeCell ref="TM9:TN9"/>
    <mergeCell ref="TQ9:TR9"/>
    <mergeCell ref="TU9:TV9"/>
    <mergeCell ref="SK9:SL9"/>
    <mergeCell ref="SO9:SP9"/>
    <mergeCell ref="SS9:ST9"/>
    <mergeCell ref="SW9:SX9"/>
    <mergeCell ref="TA9:TB9"/>
    <mergeCell ref="RQ9:RR9"/>
    <mergeCell ref="RU9:RV9"/>
    <mergeCell ref="RY9:RZ9"/>
    <mergeCell ref="SC9:SD9"/>
    <mergeCell ref="SG9:SH9"/>
    <mergeCell ref="QW9:QX9"/>
    <mergeCell ref="RA9:RB9"/>
    <mergeCell ref="RE9:RF9"/>
    <mergeCell ref="RI9:RJ9"/>
    <mergeCell ref="RM9:RN9"/>
    <mergeCell ref="QC9:QD9"/>
    <mergeCell ref="QG9:QH9"/>
    <mergeCell ref="QK9:QL9"/>
    <mergeCell ref="QO9:QP9"/>
    <mergeCell ref="QS9:QT9"/>
    <mergeCell ref="PI9:PJ9"/>
    <mergeCell ref="PM9:PN9"/>
    <mergeCell ref="PQ9:PR9"/>
    <mergeCell ref="PU9:PV9"/>
    <mergeCell ref="PY9:PZ9"/>
    <mergeCell ref="OO9:OP9"/>
    <mergeCell ref="OS9:OT9"/>
    <mergeCell ref="OW9:OX9"/>
    <mergeCell ref="PA9:PB9"/>
    <mergeCell ref="PE9:PF9"/>
    <mergeCell ref="NU9:NV9"/>
    <mergeCell ref="NY9:NZ9"/>
    <mergeCell ref="OC9:OD9"/>
    <mergeCell ref="OG9:OH9"/>
    <mergeCell ref="OK9:OL9"/>
    <mergeCell ref="NA9:NB9"/>
    <mergeCell ref="NE9:NF9"/>
    <mergeCell ref="NI9:NJ9"/>
    <mergeCell ref="NM9:NN9"/>
    <mergeCell ref="NQ9:NR9"/>
    <mergeCell ref="MG9:MH9"/>
    <mergeCell ref="MK9:ML9"/>
    <mergeCell ref="MO9:MP9"/>
    <mergeCell ref="MS9:MT9"/>
    <mergeCell ref="MW9:MX9"/>
    <mergeCell ref="LM9:LN9"/>
    <mergeCell ref="LQ9:LR9"/>
    <mergeCell ref="LU9:LV9"/>
    <mergeCell ref="LY9:LZ9"/>
    <mergeCell ref="MC9:MD9"/>
    <mergeCell ref="KS9:KT9"/>
    <mergeCell ref="KW9:KX9"/>
    <mergeCell ref="LA9:LB9"/>
    <mergeCell ref="LE9:LF9"/>
    <mergeCell ref="LI9:LJ9"/>
    <mergeCell ref="JY9:JZ9"/>
    <mergeCell ref="KC9:KD9"/>
    <mergeCell ref="KG9:KH9"/>
    <mergeCell ref="KK9:KL9"/>
    <mergeCell ref="KO9:KP9"/>
    <mergeCell ref="JE9:JF9"/>
    <mergeCell ref="JI9:JJ9"/>
    <mergeCell ref="JM9:JN9"/>
    <mergeCell ref="JQ9:JR9"/>
    <mergeCell ref="JU9:JV9"/>
    <mergeCell ref="IK9:IL9"/>
    <mergeCell ref="IO9:IP9"/>
    <mergeCell ref="IS9:IT9"/>
    <mergeCell ref="IW9:IX9"/>
    <mergeCell ref="JA9:JB9"/>
    <mergeCell ref="HQ9:HR9"/>
    <mergeCell ref="HU9:HV9"/>
    <mergeCell ref="HY9:HZ9"/>
    <mergeCell ref="IC9:ID9"/>
    <mergeCell ref="IG9:IH9"/>
    <mergeCell ref="GW9:GX9"/>
    <mergeCell ref="HA9:HB9"/>
    <mergeCell ref="HE9:HF9"/>
    <mergeCell ref="HI9:HJ9"/>
    <mergeCell ref="HM9:HN9"/>
    <mergeCell ref="GC9:GD9"/>
    <mergeCell ref="GG9:GH9"/>
    <mergeCell ref="GK9:GL9"/>
    <mergeCell ref="GO9:GP9"/>
    <mergeCell ref="GS9:GT9"/>
    <mergeCell ref="FI9:FJ9"/>
    <mergeCell ref="FM9:FN9"/>
    <mergeCell ref="FQ9:FR9"/>
    <mergeCell ref="FU9:FV9"/>
    <mergeCell ref="FY9:FZ9"/>
    <mergeCell ref="EO9:EP9"/>
    <mergeCell ref="ES9:ET9"/>
    <mergeCell ref="EW9:EX9"/>
    <mergeCell ref="FA9:FB9"/>
    <mergeCell ref="FE9:FF9"/>
    <mergeCell ref="DU9:DV9"/>
    <mergeCell ref="DY9:DZ9"/>
    <mergeCell ref="EC9:ED9"/>
    <mergeCell ref="EG9:EH9"/>
    <mergeCell ref="EK9:EL9"/>
    <mergeCell ref="DA9:DB9"/>
    <mergeCell ref="DE9:DF9"/>
    <mergeCell ref="DI9:DJ9"/>
    <mergeCell ref="DM9:DN9"/>
    <mergeCell ref="DQ9:DR9"/>
    <mergeCell ref="CG9:CH9"/>
    <mergeCell ref="CK9:CL9"/>
    <mergeCell ref="CO9:CP9"/>
    <mergeCell ref="CS9:CT9"/>
    <mergeCell ref="CW9:CX9"/>
    <mergeCell ref="BM9:BN9"/>
    <mergeCell ref="BQ9:BR9"/>
    <mergeCell ref="BU9:BV9"/>
    <mergeCell ref="BY9:BZ9"/>
    <mergeCell ref="CC9:CD9"/>
    <mergeCell ref="AS9:AT9"/>
    <mergeCell ref="AW9:AX9"/>
    <mergeCell ref="BA9:BB9"/>
    <mergeCell ref="BE9:BF9"/>
    <mergeCell ref="BI9:BJ9"/>
    <mergeCell ref="Y9:Z9"/>
    <mergeCell ref="AC9:AD9"/>
    <mergeCell ref="AG9:AH9"/>
    <mergeCell ref="AK9:AL9"/>
    <mergeCell ref="AO9:AP9"/>
    <mergeCell ref="E9:F9"/>
    <mergeCell ref="I9:J9"/>
    <mergeCell ref="M9:N9"/>
    <mergeCell ref="Q9:R9"/>
    <mergeCell ref="U9:V9"/>
    <mergeCell ref="A8:B9"/>
    <mergeCell ref="A10:B10"/>
    <mergeCell ref="A1:B1"/>
    <mergeCell ref="A2:B2"/>
    <mergeCell ref="A3:B3"/>
    <mergeCell ref="A4:B4"/>
    <mergeCell ref="A5:B5"/>
    <mergeCell ref="A15:B16"/>
    <mergeCell ref="C8:C9"/>
    <mergeCell ref="C15:C16"/>
    <mergeCell ref="E1:F1"/>
    <mergeCell ref="E3:F3"/>
    <mergeCell ref="E4:F4"/>
    <mergeCell ref="E5:F5"/>
    <mergeCell ref="E6:F6"/>
    <mergeCell ref="E7:F7"/>
    <mergeCell ref="E8:F8"/>
    <mergeCell ref="E13:F13"/>
    <mergeCell ref="D15:E16"/>
    <mergeCell ref="F15:G16"/>
    <mergeCell ref="A6:B6"/>
    <mergeCell ref="A7:B7"/>
    <mergeCell ref="Y10:Z10"/>
    <mergeCell ref="AC10:AD10"/>
    <mergeCell ref="AG10:AH10"/>
    <mergeCell ref="AK10:AL10"/>
    <mergeCell ref="AO10:AP10"/>
    <mergeCell ref="E10:F10"/>
    <mergeCell ref="I10:J10"/>
    <mergeCell ref="M10:N10"/>
    <mergeCell ref="Q10:R10"/>
    <mergeCell ref="U10:V10"/>
    <mergeCell ref="E11:F11"/>
    <mergeCell ref="I11:J11"/>
    <mergeCell ref="M11:N11"/>
    <mergeCell ref="Q11:R11"/>
    <mergeCell ref="U11:V11"/>
    <mergeCell ref="C10:C13"/>
    <mergeCell ref="E12:F12"/>
    <mergeCell ref="E2:F2"/>
  </mergeCells>
  <conditionalFormatting sqref="C1:C10 C14 C17:C1048576">
    <cfRule type="duplicateValues" dxfId="6" priority="1"/>
  </conditionalFormatting>
  <conditionalFormatting sqref="D18:D558">
    <cfRule type="cellIs" dxfId="5" priority="3" operator="equal">
      <formula>"500g"</formula>
    </cfRule>
  </conditionalFormatting>
  <conditionalFormatting sqref="G14">
    <cfRule type="cellIs" dxfId="4" priority="2" operator="equal">
      <formula>"ERRO"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:E509"/>
  <sheetViews>
    <sheetView topLeftCell="A493" workbookViewId="0">
      <selection activeCell="B509" sqref="B509"/>
    </sheetView>
  </sheetViews>
  <sheetFormatPr defaultRowHeight="15" x14ac:dyDescent="0.25"/>
  <cols>
    <col min="1" max="1" width="32.5703125" bestFit="1" customWidth="1"/>
    <col min="2" max="2" width="41.140625" customWidth="1"/>
    <col min="3" max="3" width="14.28515625" style="72" bestFit="1" customWidth="1"/>
    <col min="4" max="4" width="14.85546875" style="72" bestFit="1" customWidth="1"/>
    <col min="5" max="5" width="9.85546875" style="72" bestFit="1" customWidth="1"/>
  </cols>
  <sheetData>
    <row r="1" spans="1:5" x14ac:dyDescent="0.25">
      <c r="A1" t="s">
        <v>695</v>
      </c>
      <c r="B1" t="s">
        <v>0</v>
      </c>
      <c r="C1" s="72" t="s">
        <v>696</v>
      </c>
      <c r="D1" s="72" t="s">
        <v>3</v>
      </c>
      <c r="E1" s="72" t="s">
        <v>789</v>
      </c>
    </row>
    <row r="2" spans="1:5" x14ac:dyDescent="0.25">
      <c r="A2" t="s">
        <v>5</v>
      </c>
      <c r="B2" t="s">
        <v>458</v>
      </c>
      <c r="C2" s="72">
        <v>0.51</v>
      </c>
      <c r="D2" s="72">
        <f>SUMIF(Lista!C:C,Pesos!B2,Lista!B:B)</f>
        <v>0</v>
      </c>
      <c r="E2" s="72">
        <f>C2*D2</f>
        <v>0</v>
      </c>
    </row>
    <row r="3" spans="1:5" x14ac:dyDescent="0.25">
      <c r="A3" t="s">
        <v>5</v>
      </c>
      <c r="B3" t="s">
        <v>459</v>
      </c>
      <c r="C3" s="72">
        <v>0.51</v>
      </c>
      <c r="D3" s="72">
        <f>SUMIF(Lista!C:C,Pesos!B3,Lista!B:B)</f>
        <v>0</v>
      </c>
      <c r="E3" s="72">
        <f t="shared" ref="E3:E67" si="0">C3*D3</f>
        <v>0</v>
      </c>
    </row>
    <row r="4" spans="1:5" x14ac:dyDescent="0.25">
      <c r="A4" t="s">
        <v>5</v>
      </c>
      <c r="B4" t="s">
        <v>460</v>
      </c>
      <c r="C4" s="72">
        <v>0.51</v>
      </c>
      <c r="D4" s="72">
        <f>SUMIF(Lista!C:C,Pesos!B4,Lista!B:B)</f>
        <v>0</v>
      </c>
      <c r="E4" s="72">
        <f t="shared" si="0"/>
        <v>0</v>
      </c>
    </row>
    <row r="5" spans="1:5" x14ac:dyDescent="0.25">
      <c r="A5" t="s">
        <v>5</v>
      </c>
      <c r="B5" t="s">
        <v>461</v>
      </c>
      <c r="C5" s="72">
        <v>0.51</v>
      </c>
      <c r="D5" s="72">
        <f>SUMIF(Lista!C:C,Pesos!B5,Lista!B:B)</f>
        <v>0</v>
      </c>
      <c r="E5" s="72">
        <f t="shared" si="0"/>
        <v>0</v>
      </c>
    </row>
    <row r="6" spans="1:5" x14ac:dyDescent="0.25">
      <c r="A6" t="s">
        <v>5</v>
      </c>
      <c r="B6" t="s">
        <v>462</v>
      </c>
      <c r="C6" s="72">
        <v>0.51</v>
      </c>
      <c r="D6" s="72">
        <f>SUMIF(Lista!C:C,Pesos!B6,Lista!B:B)</f>
        <v>0</v>
      </c>
      <c r="E6" s="72">
        <f t="shared" si="0"/>
        <v>0</v>
      </c>
    </row>
    <row r="7" spans="1:5" x14ac:dyDescent="0.25">
      <c r="A7" t="s">
        <v>5</v>
      </c>
      <c r="B7" t="s">
        <v>463</v>
      </c>
      <c r="C7" s="72">
        <v>0.51</v>
      </c>
      <c r="D7" s="72">
        <f>SUMIF(Lista!C:C,Pesos!B7,Lista!B:B)</f>
        <v>0</v>
      </c>
      <c r="E7" s="72">
        <f t="shared" si="0"/>
        <v>0</v>
      </c>
    </row>
    <row r="8" spans="1:5" x14ac:dyDescent="0.25">
      <c r="A8" t="s">
        <v>5</v>
      </c>
      <c r="B8" t="s">
        <v>464</v>
      </c>
      <c r="C8" s="72">
        <v>0.51</v>
      </c>
      <c r="D8" s="72">
        <f>SUMIF(Lista!C:C,Pesos!B8,Lista!B:B)</f>
        <v>0</v>
      </c>
      <c r="E8" s="72">
        <f t="shared" si="0"/>
        <v>0</v>
      </c>
    </row>
    <row r="9" spans="1:5" x14ac:dyDescent="0.25">
      <c r="A9" t="s">
        <v>5</v>
      </c>
      <c r="B9" t="s">
        <v>465</v>
      </c>
      <c r="C9" s="72">
        <v>0.51</v>
      </c>
      <c r="D9" s="72">
        <f>SUMIF(Lista!C:C,Pesos!B9,Lista!B:B)</f>
        <v>0</v>
      </c>
      <c r="E9" s="72">
        <f t="shared" si="0"/>
        <v>0</v>
      </c>
    </row>
    <row r="10" spans="1:5" x14ac:dyDescent="0.25">
      <c r="A10" t="s">
        <v>5</v>
      </c>
      <c r="B10" t="s">
        <v>466</v>
      </c>
      <c r="C10" s="72">
        <v>0.51</v>
      </c>
      <c r="D10" s="72">
        <f>SUMIF(Lista!C:C,Pesos!B10,Lista!B:B)</f>
        <v>0</v>
      </c>
      <c r="E10" s="72">
        <f t="shared" si="0"/>
        <v>0</v>
      </c>
    </row>
    <row r="11" spans="1:5" x14ac:dyDescent="0.25">
      <c r="A11" t="s">
        <v>5</v>
      </c>
      <c r="B11" t="s">
        <v>467</v>
      </c>
      <c r="C11" s="72">
        <v>0.51</v>
      </c>
      <c r="D11" s="72">
        <f>SUMIF(Lista!C:C,Pesos!B11,Lista!B:B)</f>
        <v>0</v>
      </c>
      <c r="E11" s="72">
        <f t="shared" si="0"/>
        <v>0</v>
      </c>
    </row>
    <row r="12" spans="1:5" x14ac:dyDescent="0.25">
      <c r="A12" t="s">
        <v>5</v>
      </c>
      <c r="B12" t="s">
        <v>468</v>
      </c>
      <c r="C12" s="72">
        <v>0.51</v>
      </c>
      <c r="D12" s="72">
        <f>SUMIF(Lista!C:C,Pesos!B12,Lista!B:B)</f>
        <v>0</v>
      </c>
      <c r="E12" s="72">
        <f t="shared" si="0"/>
        <v>0</v>
      </c>
    </row>
    <row r="13" spans="1:5" x14ac:dyDescent="0.25">
      <c r="A13" t="s">
        <v>5</v>
      </c>
      <c r="B13" t="s">
        <v>469</v>
      </c>
      <c r="C13" s="72">
        <v>0.51</v>
      </c>
      <c r="D13" s="72">
        <f>SUMIF(Lista!C:C,Pesos!B13,Lista!B:B)</f>
        <v>0</v>
      </c>
      <c r="E13" s="72">
        <f t="shared" si="0"/>
        <v>0</v>
      </c>
    </row>
    <row r="14" spans="1:5" x14ac:dyDescent="0.25">
      <c r="A14" t="s">
        <v>5</v>
      </c>
      <c r="B14" t="s">
        <v>470</v>
      </c>
      <c r="C14" s="72">
        <v>0.51</v>
      </c>
      <c r="D14" s="72">
        <f>SUMIF(Lista!C:C,Pesos!B14,Lista!B:B)</f>
        <v>0</v>
      </c>
      <c r="E14" s="72">
        <f t="shared" si="0"/>
        <v>0</v>
      </c>
    </row>
    <row r="15" spans="1:5" x14ac:dyDescent="0.25">
      <c r="A15" t="s">
        <v>5</v>
      </c>
      <c r="B15" t="s">
        <v>471</v>
      </c>
      <c r="C15" s="72">
        <v>0.51</v>
      </c>
      <c r="D15" s="72">
        <f>SUMIF(Lista!C:C,Pesos!B15,Lista!B:B)</f>
        <v>0</v>
      </c>
      <c r="E15" s="72">
        <f t="shared" si="0"/>
        <v>0</v>
      </c>
    </row>
    <row r="16" spans="1:5" x14ac:dyDescent="0.25">
      <c r="A16" t="s">
        <v>5</v>
      </c>
      <c r="B16" t="s">
        <v>472</v>
      </c>
      <c r="C16" s="72">
        <v>0.51</v>
      </c>
      <c r="D16" s="72">
        <f>SUMIF(Lista!C:C,Pesos!B16,Lista!B:B)</f>
        <v>0</v>
      </c>
      <c r="E16" s="72">
        <f t="shared" si="0"/>
        <v>0</v>
      </c>
    </row>
    <row r="17" spans="1:5" x14ac:dyDescent="0.25">
      <c r="A17" t="s">
        <v>5</v>
      </c>
      <c r="B17" t="s">
        <v>614</v>
      </c>
      <c r="C17" s="72">
        <v>0.51</v>
      </c>
      <c r="D17" s="72">
        <f>SUMIF(Lista!C:C,Pesos!B17,Lista!B:B)</f>
        <v>0</v>
      </c>
      <c r="E17" s="72">
        <f t="shared" si="0"/>
        <v>0</v>
      </c>
    </row>
    <row r="18" spans="1:5" x14ac:dyDescent="0.25">
      <c r="A18" t="s">
        <v>5</v>
      </c>
      <c r="B18" t="s">
        <v>613</v>
      </c>
      <c r="C18" s="72">
        <v>0.51</v>
      </c>
      <c r="D18" s="72">
        <f>SUMIF(Lista!C:C,Pesos!B18,Lista!B:B)</f>
        <v>0</v>
      </c>
      <c r="E18" s="72">
        <f t="shared" si="0"/>
        <v>0</v>
      </c>
    </row>
    <row r="19" spans="1:5" x14ac:dyDescent="0.25">
      <c r="A19" t="s">
        <v>5</v>
      </c>
      <c r="B19" t="s">
        <v>473</v>
      </c>
      <c r="C19" s="72">
        <v>0.51</v>
      </c>
      <c r="D19" s="72">
        <f>SUMIF(Lista!C:C,Pesos!B19,Lista!B:B)</f>
        <v>0</v>
      </c>
      <c r="E19" s="72">
        <f t="shared" si="0"/>
        <v>0</v>
      </c>
    </row>
    <row r="20" spans="1:5" x14ac:dyDescent="0.25">
      <c r="A20" t="s">
        <v>5</v>
      </c>
      <c r="B20" t="s">
        <v>474</v>
      </c>
      <c r="C20" s="72">
        <v>0.51</v>
      </c>
      <c r="D20" s="72">
        <f>SUMIF(Lista!C:C,Pesos!B20,Lista!B:B)</f>
        <v>0</v>
      </c>
      <c r="E20" s="72">
        <f t="shared" si="0"/>
        <v>0</v>
      </c>
    </row>
    <row r="21" spans="1:5" x14ac:dyDescent="0.25">
      <c r="A21" t="s">
        <v>5</v>
      </c>
      <c r="B21" t="s">
        <v>475</v>
      </c>
      <c r="C21" s="72">
        <v>0.51</v>
      </c>
      <c r="D21" s="72">
        <f>SUMIF(Lista!C:C,Pesos!B21,Lista!B:B)</f>
        <v>0</v>
      </c>
      <c r="E21" s="72">
        <f t="shared" si="0"/>
        <v>0</v>
      </c>
    </row>
    <row r="22" spans="1:5" x14ac:dyDescent="0.25">
      <c r="A22" t="s">
        <v>5</v>
      </c>
      <c r="B22" t="s">
        <v>735</v>
      </c>
      <c r="C22" s="72">
        <v>0.51</v>
      </c>
      <c r="D22" s="72">
        <f>SUMIF(Lista!C:C,Pesos!B22,Lista!B:B)</f>
        <v>0</v>
      </c>
      <c r="E22" s="72">
        <f t="shared" si="0"/>
        <v>0</v>
      </c>
    </row>
    <row r="23" spans="1:5" x14ac:dyDescent="0.25">
      <c r="A23" t="s">
        <v>5</v>
      </c>
      <c r="B23" t="s">
        <v>476</v>
      </c>
      <c r="C23" s="72">
        <v>0.51</v>
      </c>
      <c r="D23" s="72">
        <f>SUMIF(Lista!C:C,Pesos!B23,Lista!B:B)</f>
        <v>0</v>
      </c>
      <c r="E23" s="72">
        <f t="shared" si="0"/>
        <v>0</v>
      </c>
    </row>
    <row r="24" spans="1:5" x14ac:dyDescent="0.25">
      <c r="A24" t="s">
        <v>5</v>
      </c>
      <c r="B24" t="s">
        <v>477</v>
      </c>
      <c r="C24" s="72">
        <v>0.51</v>
      </c>
      <c r="D24" s="72">
        <f>SUMIF(Lista!C:C,Pesos!B24,Lista!B:B)</f>
        <v>0</v>
      </c>
      <c r="E24" s="72">
        <f t="shared" si="0"/>
        <v>0</v>
      </c>
    </row>
    <row r="25" spans="1:5" x14ac:dyDescent="0.25">
      <c r="A25" t="s">
        <v>5</v>
      </c>
      <c r="B25" t="s">
        <v>478</v>
      </c>
      <c r="C25" s="72">
        <v>0.51</v>
      </c>
      <c r="D25" s="72">
        <f>SUMIF(Lista!C:C,Pesos!B25,Lista!B:B)</f>
        <v>0</v>
      </c>
      <c r="E25" s="72">
        <f t="shared" si="0"/>
        <v>0</v>
      </c>
    </row>
    <row r="26" spans="1:5" x14ac:dyDescent="0.25">
      <c r="A26" t="s">
        <v>5</v>
      </c>
      <c r="B26" t="s">
        <v>479</v>
      </c>
      <c r="C26" s="72">
        <v>0.51</v>
      </c>
      <c r="D26" s="72">
        <f>SUMIF(Lista!C:C,Pesos!B26,Lista!B:B)</f>
        <v>0</v>
      </c>
      <c r="E26" s="72">
        <f t="shared" si="0"/>
        <v>0</v>
      </c>
    </row>
    <row r="27" spans="1:5" x14ac:dyDescent="0.25">
      <c r="A27" t="s">
        <v>5</v>
      </c>
      <c r="B27" t="s">
        <v>783</v>
      </c>
      <c r="C27" s="72">
        <v>0.51</v>
      </c>
      <c r="D27" s="72">
        <f>SUMIF(Lista!C:C,Pesos!B27,Lista!B:B)</f>
        <v>0</v>
      </c>
      <c r="E27" s="72">
        <f t="shared" si="0"/>
        <v>0</v>
      </c>
    </row>
    <row r="28" spans="1:5" x14ac:dyDescent="0.25">
      <c r="A28" t="s">
        <v>5</v>
      </c>
      <c r="B28" t="s">
        <v>480</v>
      </c>
      <c r="C28" s="72">
        <v>0.51</v>
      </c>
      <c r="D28" s="72">
        <f>SUMIF(Lista!C:C,Pesos!B28,Lista!B:B)</f>
        <v>0</v>
      </c>
      <c r="E28" s="72">
        <f t="shared" si="0"/>
        <v>0</v>
      </c>
    </row>
    <row r="29" spans="1:5" x14ac:dyDescent="0.25">
      <c r="A29" t="s">
        <v>5</v>
      </c>
      <c r="B29" t="s">
        <v>1049</v>
      </c>
      <c r="C29" s="72">
        <v>0.51</v>
      </c>
      <c r="D29" s="72">
        <f>SUMIF(Lista!C:C,Pesos!B29,Lista!B:B)</f>
        <v>0</v>
      </c>
      <c r="E29" s="72">
        <f t="shared" si="0"/>
        <v>0</v>
      </c>
    </row>
    <row r="30" spans="1:5" x14ac:dyDescent="0.25">
      <c r="A30" t="s">
        <v>5</v>
      </c>
      <c r="B30" t="s">
        <v>481</v>
      </c>
      <c r="C30" s="72">
        <v>0.51</v>
      </c>
      <c r="D30" s="72">
        <f>SUMIF(Lista!C:C,Pesos!B30,Lista!B:B)</f>
        <v>0</v>
      </c>
      <c r="E30" s="72">
        <f t="shared" si="0"/>
        <v>0</v>
      </c>
    </row>
    <row r="31" spans="1:5" x14ac:dyDescent="0.25">
      <c r="A31" t="s">
        <v>5</v>
      </c>
      <c r="B31" t="s">
        <v>482</v>
      </c>
      <c r="C31" s="72">
        <v>0.51</v>
      </c>
      <c r="D31" s="72">
        <f>SUMIF(Lista!C:C,Pesos!B31,Lista!B:B)</f>
        <v>0</v>
      </c>
      <c r="E31" s="72">
        <f t="shared" si="0"/>
        <v>0</v>
      </c>
    </row>
    <row r="32" spans="1:5" x14ac:dyDescent="0.25">
      <c r="A32" t="s">
        <v>5</v>
      </c>
      <c r="B32" t="s">
        <v>483</v>
      </c>
      <c r="C32" s="72">
        <v>0.51</v>
      </c>
      <c r="D32" s="72">
        <f>SUMIF(Lista!C:C,Pesos!B32,Lista!B:B)</f>
        <v>0</v>
      </c>
      <c r="E32" s="72">
        <f t="shared" si="0"/>
        <v>0</v>
      </c>
    </row>
    <row r="33" spans="1:5" x14ac:dyDescent="0.25">
      <c r="A33" t="s">
        <v>5</v>
      </c>
      <c r="B33" t="s">
        <v>484</v>
      </c>
      <c r="C33" s="72">
        <v>0.51</v>
      </c>
      <c r="D33" s="72">
        <f>SUMIF(Lista!C:C,Pesos!B33,Lista!B:B)</f>
        <v>0</v>
      </c>
      <c r="E33" s="72">
        <f t="shared" si="0"/>
        <v>0</v>
      </c>
    </row>
    <row r="34" spans="1:5" x14ac:dyDescent="0.25">
      <c r="A34" t="s">
        <v>5</v>
      </c>
      <c r="B34" t="s">
        <v>485</v>
      </c>
      <c r="C34" s="72">
        <v>0.51</v>
      </c>
      <c r="D34" s="72">
        <f>SUMIF(Lista!C:C,Pesos!B34,Lista!B:B)</f>
        <v>0</v>
      </c>
      <c r="E34" s="72">
        <f t="shared" si="0"/>
        <v>0</v>
      </c>
    </row>
    <row r="35" spans="1:5" x14ac:dyDescent="0.25">
      <c r="A35" t="s">
        <v>5</v>
      </c>
      <c r="B35" t="s">
        <v>486</v>
      </c>
      <c r="C35" s="72">
        <v>0.51</v>
      </c>
      <c r="D35" s="72">
        <f>SUMIF(Lista!C:C,Pesos!B35,Lista!B:B)</f>
        <v>0</v>
      </c>
      <c r="E35" s="72">
        <f t="shared" si="0"/>
        <v>0</v>
      </c>
    </row>
    <row r="36" spans="1:5" x14ac:dyDescent="0.25">
      <c r="A36" t="s">
        <v>5</v>
      </c>
      <c r="B36" t="s">
        <v>487</v>
      </c>
      <c r="C36" s="72">
        <v>0.51</v>
      </c>
      <c r="D36" s="72">
        <f>SUMIF(Lista!C:C,Pesos!B36,Lista!B:B)</f>
        <v>0</v>
      </c>
      <c r="E36" s="72">
        <f t="shared" si="0"/>
        <v>0</v>
      </c>
    </row>
    <row r="37" spans="1:5" x14ac:dyDescent="0.25">
      <c r="A37" t="s">
        <v>5</v>
      </c>
      <c r="B37" t="s">
        <v>488</v>
      </c>
      <c r="C37" s="72">
        <v>0.51</v>
      </c>
      <c r="D37" s="72">
        <f>SUMIF(Lista!C:C,Pesos!B37,Lista!B:B)</f>
        <v>0</v>
      </c>
      <c r="E37" s="72">
        <f t="shared" si="0"/>
        <v>0</v>
      </c>
    </row>
    <row r="38" spans="1:5" x14ac:dyDescent="0.25">
      <c r="A38" t="s">
        <v>5</v>
      </c>
      <c r="B38" t="s">
        <v>489</v>
      </c>
      <c r="C38" s="72">
        <v>0.51</v>
      </c>
      <c r="D38" s="72">
        <f>SUMIF(Lista!C:C,Pesos!B38,Lista!B:B)</f>
        <v>0</v>
      </c>
      <c r="E38" s="72">
        <f t="shared" si="0"/>
        <v>0</v>
      </c>
    </row>
    <row r="39" spans="1:5" x14ac:dyDescent="0.25">
      <c r="A39" t="s">
        <v>5</v>
      </c>
      <c r="B39" t="s">
        <v>490</v>
      </c>
      <c r="C39" s="72">
        <v>0.51</v>
      </c>
      <c r="D39" s="72">
        <f>SUMIF(Lista!C:C,Pesos!B39,Lista!B:B)</f>
        <v>0</v>
      </c>
      <c r="E39" s="72">
        <f t="shared" si="0"/>
        <v>0</v>
      </c>
    </row>
    <row r="40" spans="1:5" x14ac:dyDescent="0.25">
      <c r="A40" t="s">
        <v>5</v>
      </c>
      <c r="B40" t="s">
        <v>491</v>
      </c>
      <c r="C40" s="72">
        <v>0.51</v>
      </c>
      <c r="D40" s="72">
        <f>SUMIF(Lista!C:C,Pesos!B40,Lista!B:B)</f>
        <v>0</v>
      </c>
      <c r="E40" s="72">
        <f t="shared" si="0"/>
        <v>0</v>
      </c>
    </row>
    <row r="41" spans="1:5" x14ac:dyDescent="0.25">
      <c r="A41" t="s">
        <v>5</v>
      </c>
      <c r="B41" t="s">
        <v>492</v>
      </c>
      <c r="C41" s="72">
        <v>0.51</v>
      </c>
      <c r="D41" s="72">
        <f>SUMIF(Lista!C:C,Pesos!B41,Lista!B:B)</f>
        <v>0</v>
      </c>
      <c r="E41" s="72">
        <f t="shared" si="0"/>
        <v>0</v>
      </c>
    </row>
    <row r="42" spans="1:5" x14ac:dyDescent="0.25">
      <c r="A42" t="s">
        <v>5</v>
      </c>
      <c r="B42" t="s">
        <v>493</v>
      </c>
      <c r="C42" s="72">
        <v>0.51</v>
      </c>
      <c r="D42" s="72">
        <f>SUMIF(Lista!C:C,Pesos!B42,Lista!B:B)</f>
        <v>0</v>
      </c>
      <c r="E42" s="72">
        <f t="shared" si="0"/>
        <v>0</v>
      </c>
    </row>
    <row r="43" spans="1:5" x14ac:dyDescent="0.25">
      <c r="A43" t="s">
        <v>5</v>
      </c>
      <c r="B43" t="s">
        <v>494</v>
      </c>
      <c r="C43" s="72">
        <v>0.51</v>
      </c>
      <c r="D43" s="72">
        <f>SUMIF(Lista!C:C,Pesos!B43,Lista!B:B)</f>
        <v>0</v>
      </c>
      <c r="E43" s="72">
        <f t="shared" si="0"/>
        <v>0</v>
      </c>
    </row>
    <row r="44" spans="1:5" x14ac:dyDescent="0.25">
      <c r="A44" t="s">
        <v>5</v>
      </c>
      <c r="B44" t="s">
        <v>495</v>
      </c>
      <c r="C44" s="72">
        <v>0.51</v>
      </c>
      <c r="D44" s="72">
        <f>SUMIF(Lista!C:C,Pesos!B44,Lista!B:B)</f>
        <v>0</v>
      </c>
      <c r="E44" s="72">
        <f t="shared" si="0"/>
        <v>0</v>
      </c>
    </row>
    <row r="45" spans="1:5" x14ac:dyDescent="0.25">
      <c r="A45" t="s">
        <v>5</v>
      </c>
      <c r="B45" t="s">
        <v>496</v>
      </c>
      <c r="C45" s="72">
        <v>0.51</v>
      </c>
      <c r="D45" s="72">
        <f>SUMIF(Lista!C:C,Pesos!B45,Lista!B:B)</f>
        <v>0</v>
      </c>
      <c r="E45" s="72">
        <f t="shared" si="0"/>
        <v>0</v>
      </c>
    </row>
    <row r="46" spans="1:5" x14ac:dyDescent="0.25">
      <c r="A46" t="s">
        <v>5</v>
      </c>
      <c r="B46" t="s">
        <v>497</v>
      </c>
      <c r="C46" s="72">
        <v>0.51</v>
      </c>
      <c r="D46" s="72">
        <f>SUMIF(Lista!C:C,Pesos!B46,Lista!B:B)</f>
        <v>0</v>
      </c>
      <c r="E46" s="72">
        <f t="shared" si="0"/>
        <v>0</v>
      </c>
    </row>
    <row r="47" spans="1:5" x14ac:dyDescent="0.25">
      <c r="A47" t="s">
        <v>5</v>
      </c>
      <c r="B47" t="s">
        <v>498</v>
      </c>
      <c r="C47" s="72">
        <v>0.51</v>
      </c>
      <c r="D47" s="72">
        <f>SUMIF(Lista!C:C,Pesos!B47,Lista!B:B)</f>
        <v>0</v>
      </c>
      <c r="E47" s="72">
        <f t="shared" si="0"/>
        <v>0</v>
      </c>
    </row>
    <row r="48" spans="1:5" x14ac:dyDescent="0.25">
      <c r="A48" t="s">
        <v>5</v>
      </c>
      <c r="B48" t="s">
        <v>499</v>
      </c>
      <c r="C48" s="72">
        <v>0.51</v>
      </c>
      <c r="D48" s="72">
        <f>SUMIF(Lista!C:C,Pesos!B48,Lista!B:B)</f>
        <v>0</v>
      </c>
      <c r="E48" s="72">
        <f t="shared" si="0"/>
        <v>0</v>
      </c>
    </row>
    <row r="49" spans="1:5" x14ac:dyDescent="0.25">
      <c r="A49" t="s">
        <v>5</v>
      </c>
      <c r="B49" t="s">
        <v>500</v>
      </c>
      <c r="C49" s="72">
        <v>0.51</v>
      </c>
      <c r="D49" s="72">
        <f>SUMIF(Lista!C:C,Pesos!B49,Lista!B:B)</f>
        <v>0</v>
      </c>
      <c r="E49" s="72">
        <f t="shared" si="0"/>
        <v>0</v>
      </c>
    </row>
    <row r="50" spans="1:5" x14ac:dyDescent="0.25">
      <c r="A50" t="s">
        <v>5</v>
      </c>
      <c r="B50" t="s">
        <v>501</v>
      </c>
      <c r="C50" s="72">
        <v>0.51</v>
      </c>
      <c r="D50" s="72">
        <f>SUMIF(Lista!C:C,Pesos!B50,Lista!B:B)</f>
        <v>0</v>
      </c>
      <c r="E50" s="72">
        <f t="shared" si="0"/>
        <v>0</v>
      </c>
    </row>
    <row r="51" spans="1:5" x14ac:dyDescent="0.25">
      <c r="A51" t="s">
        <v>5</v>
      </c>
      <c r="B51" t="s">
        <v>502</v>
      </c>
      <c r="C51" s="72">
        <v>0.51</v>
      </c>
      <c r="D51" s="72">
        <f>SUMIF(Lista!C:C,Pesos!B51,Lista!B:B)</f>
        <v>0</v>
      </c>
      <c r="E51" s="72">
        <f t="shared" si="0"/>
        <v>0</v>
      </c>
    </row>
    <row r="52" spans="1:5" x14ac:dyDescent="0.25">
      <c r="A52" t="s">
        <v>5</v>
      </c>
      <c r="B52" t="s">
        <v>503</v>
      </c>
      <c r="C52" s="72">
        <v>0.51</v>
      </c>
      <c r="D52" s="72">
        <f>SUMIF(Lista!C:C,Pesos!B52,Lista!B:B)</f>
        <v>0</v>
      </c>
      <c r="E52" s="72">
        <f t="shared" si="0"/>
        <v>0</v>
      </c>
    </row>
    <row r="53" spans="1:5" x14ac:dyDescent="0.25">
      <c r="A53" t="s">
        <v>5</v>
      </c>
      <c r="B53" t="s">
        <v>504</v>
      </c>
      <c r="C53" s="72">
        <v>0.51</v>
      </c>
      <c r="D53" s="72">
        <f>SUMIF(Lista!C:C,Pesos!B53,Lista!B:B)</f>
        <v>0</v>
      </c>
      <c r="E53" s="72">
        <f t="shared" si="0"/>
        <v>0</v>
      </c>
    </row>
    <row r="54" spans="1:5" x14ac:dyDescent="0.25">
      <c r="A54" t="s">
        <v>5</v>
      </c>
      <c r="B54" t="s">
        <v>752</v>
      </c>
      <c r="C54" s="72">
        <v>0.51</v>
      </c>
      <c r="D54" s="72">
        <f>SUMIF(Lista!C:C,Pesos!B54,Lista!B:B)</f>
        <v>0</v>
      </c>
      <c r="E54" s="72">
        <f t="shared" si="0"/>
        <v>0</v>
      </c>
    </row>
    <row r="55" spans="1:5" x14ac:dyDescent="0.25">
      <c r="A55" t="s">
        <v>5</v>
      </c>
      <c r="B55" t="s">
        <v>627</v>
      </c>
      <c r="C55" s="72">
        <v>0.51</v>
      </c>
      <c r="D55" s="72">
        <f>SUMIF(Lista!C:C,Pesos!B55,Lista!B:B)</f>
        <v>0</v>
      </c>
      <c r="E55" s="72">
        <f t="shared" si="0"/>
        <v>0</v>
      </c>
    </row>
    <row r="56" spans="1:5" x14ac:dyDescent="0.25">
      <c r="A56" t="s">
        <v>5</v>
      </c>
      <c r="B56" t="s">
        <v>505</v>
      </c>
      <c r="C56" s="72">
        <v>0.51</v>
      </c>
      <c r="D56" s="72">
        <f>SUMIF(Lista!C:C,Pesos!B56,Lista!B:B)</f>
        <v>0</v>
      </c>
      <c r="E56" s="72">
        <f t="shared" si="0"/>
        <v>0</v>
      </c>
    </row>
    <row r="57" spans="1:5" x14ac:dyDescent="0.25">
      <c r="A57" t="s">
        <v>5</v>
      </c>
      <c r="B57" t="s">
        <v>506</v>
      </c>
      <c r="C57" s="72">
        <v>0.51</v>
      </c>
      <c r="D57" s="72">
        <f>SUMIF(Lista!C:C,Pesos!B57,Lista!B:B)</f>
        <v>0</v>
      </c>
      <c r="E57" s="72">
        <f t="shared" si="0"/>
        <v>0</v>
      </c>
    </row>
    <row r="58" spans="1:5" x14ac:dyDescent="0.25">
      <c r="A58" t="s">
        <v>5</v>
      </c>
      <c r="B58" t="s">
        <v>507</v>
      </c>
      <c r="C58" s="72">
        <v>0.51</v>
      </c>
      <c r="D58" s="72">
        <f>SUMIF(Lista!C:C,Pesos!B58,Lista!B:B)</f>
        <v>0</v>
      </c>
      <c r="E58" s="72">
        <f t="shared" si="0"/>
        <v>0</v>
      </c>
    </row>
    <row r="59" spans="1:5" x14ac:dyDescent="0.25">
      <c r="A59" t="s">
        <v>5</v>
      </c>
      <c r="B59" t="s">
        <v>508</v>
      </c>
      <c r="C59" s="72">
        <v>0.51</v>
      </c>
      <c r="D59" s="72">
        <f>SUMIF(Lista!C:C,Pesos!B59,Lista!B:B)</f>
        <v>0</v>
      </c>
      <c r="E59" s="72">
        <f t="shared" si="0"/>
        <v>0</v>
      </c>
    </row>
    <row r="60" spans="1:5" x14ac:dyDescent="0.25">
      <c r="A60" t="s">
        <v>5</v>
      </c>
      <c r="B60" t="s">
        <v>509</v>
      </c>
      <c r="C60" s="72">
        <v>0.51</v>
      </c>
      <c r="D60" s="72">
        <f>SUMIF(Lista!C:C,Pesos!B60,Lista!B:B)</f>
        <v>0</v>
      </c>
      <c r="E60" s="72">
        <f t="shared" si="0"/>
        <v>0</v>
      </c>
    </row>
    <row r="61" spans="1:5" x14ac:dyDescent="0.25">
      <c r="A61" t="s">
        <v>5</v>
      </c>
      <c r="B61" t="s">
        <v>510</v>
      </c>
      <c r="C61" s="72">
        <v>0.51</v>
      </c>
      <c r="D61" s="72">
        <f>SUMIF(Lista!C:C,Pesos!B61,Lista!B:B)</f>
        <v>0</v>
      </c>
      <c r="E61" s="72">
        <f t="shared" si="0"/>
        <v>0</v>
      </c>
    </row>
    <row r="62" spans="1:5" x14ac:dyDescent="0.25">
      <c r="A62" t="s">
        <v>5</v>
      </c>
      <c r="B62" t="s">
        <v>511</v>
      </c>
      <c r="C62" s="72">
        <v>0.51</v>
      </c>
      <c r="D62" s="72">
        <f>SUMIF(Lista!C:C,Pesos!B62,Lista!B:B)</f>
        <v>0</v>
      </c>
      <c r="E62" s="72">
        <f t="shared" si="0"/>
        <v>0</v>
      </c>
    </row>
    <row r="63" spans="1:5" x14ac:dyDescent="0.25">
      <c r="A63" t="s">
        <v>5</v>
      </c>
      <c r="B63" t="s">
        <v>512</v>
      </c>
      <c r="C63" s="72">
        <v>0.51</v>
      </c>
      <c r="D63" s="72">
        <f>SUMIF(Lista!C:C,Pesos!B63,Lista!B:B)</f>
        <v>0</v>
      </c>
      <c r="E63" s="72">
        <f t="shared" si="0"/>
        <v>0</v>
      </c>
    </row>
    <row r="64" spans="1:5" x14ac:dyDescent="0.25">
      <c r="A64" t="s">
        <v>5</v>
      </c>
      <c r="B64" t="s">
        <v>513</v>
      </c>
      <c r="C64" s="72">
        <v>0.51</v>
      </c>
      <c r="D64" s="72">
        <f>SUMIF(Lista!C:C,Pesos!B64,Lista!B:B)</f>
        <v>0</v>
      </c>
      <c r="E64" s="72">
        <f t="shared" si="0"/>
        <v>0</v>
      </c>
    </row>
    <row r="65" spans="1:5" x14ac:dyDescent="0.25">
      <c r="A65" t="s">
        <v>5</v>
      </c>
      <c r="B65" t="s">
        <v>514</v>
      </c>
      <c r="C65" s="72">
        <v>0.51</v>
      </c>
      <c r="D65" s="72">
        <f>SUMIF(Lista!C:C,Pesos!B65,Lista!B:B)</f>
        <v>0</v>
      </c>
      <c r="E65" s="72">
        <f t="shared" si="0"/>
        <v>0</v>
      </c>
    </row>
    <row r="66" spans="1:5" x14ac:dyDescent="0.25">
      <c r="A66" t="s">
        <v>5</v>
      </c>
      <c r="B66" t="s">
        <v>515</v>
      </c>
      <c r="C66" s="72">
        <v>0.51</v>
      </c>
      <c r="D66" s="72">
        <f>SUMIF(Lista!C:C,Pesos!B66,Lista!B:B)</f>
        <v>0</v>
      </c>
      <c r="E66" s="72">
        <f t="shared" si="0"/>
        <v>0</v>
      </c>
    </row>
    <row r="67" spans="1:5" x14ac:dyDescent="0.25">
      <c r="A67" t="s">
        <v>5</v>
      </c>
      <c r="B67" t="s">
        <v>516</v>
      </c>
      <c r="C67" s="72">
        <v>0.51</v>
      </c>
      <c r="D67" s="72">
        <f>SUMIF(Lista!C:C,Pesos!B67,Lista!B:B)</f>
        <v>0</v>
      </c>
      <c r="E67" s="72">
        <f t="shared" si="0"/>
        <v>0</v>
      </c>
    </row>
    <row r="68" spans="1:5" x14ac:dyDescent="0.25">
      <c r="A68" t="s">
        <v>5</v>
      </c>
      <c r="B68" t="s">
        <v>517</v>
      </c>
      <c r="C68" s="72">
        <v>0.51</v>
      </c>
      <c r="D68" s="72">
        <f>SUMIF(Lista!C:C,Pesos!B68,Lista!B:B)</f>
        <v>0</v>
      </c>
      <c r="E68" s="72">
        <f t="shared" ref="E68:E133" si="1">C68*D68</f>
        <v>0</v>
      </c>
    </row>
    <row r="69" spans="1:5" x14ac:dyDescent="0.25">
      <c r="A69" t="s">
        <v>5</v>
      </c>
      <c r="B69" t="s">
        <v>518</v>
      </c>
      <c r="C69" s="72">
        <v>0.51</v>
      </c>
      <c r="D69" s="72">
        <f>SUMIF(Lista!C:C,Pesos!B69,Lista!B:B)</f>
        <v>0</v>
      </c>
      <c r="E69" s="72">
        <f t="shared" si="1"/>
        <v>0</v>
      </c>
    </row>
    <row r="70" spans="1:5" x14ac:dyDescent="0.25">
      <c r="A70" t="s">
        <v>5</v>
      </c>
      <c r="B70" t="s">
        <v>519</v>
      </c>
      <c r="C70" s="72">
        <v>0.51</v>
      </c>
      <c r="D70" s="72">
        <f>SUMIF(Lista!C:C,Pesos!B70,Lista!B:B)</f>
        <v>0</v>
      </c>
      <c r="E70" s="72">
        <f t="shared" si="1"/>
        <v>0</v>
      </c>
    </row>
    <row r="71" spans="1:5" x14ac:dyDescent="0.25">
      <c r="A71" t="s">
        <v>5</v>
      </c>
      <c r="B71" t="s">
        <v>520</v>
      </c>
      <c r="C71" s="72">
        <v>0.51</v>
      </c>
      <c r="D71" s="72">
        <f>SUMIF(Lista!C:C,Pesos!B71,Lista!B:B)</f>
        <v>0</v>
      </c>
      <c r="E71" s="72">
        <f t="shared" si="1"/>
        <v>0</v>
      </c>
    </row>
    <row r="72" spans="1:5" x14ac:dyDescent="0.25">
      <c r="A72" t="s">
        <v>5</v>
      </c>
      <c r="B72" t="s">
        <v>521</v>
      </c>
      <c r="C72" s="72">
        <v>0.51</v>
      </c>
      <c r="D72" s="72">
        <f>SUMIF(Lista!C:C,Pesos!B72,Lista!B:B)</f>
        <v>0</v>
      </c>
      <c r="E72" s="72">
        <f t="shared" si="1"/>
        <v>0</v>
      </c>
    </row>
    <row r="73" spans="1:5" x14ac:dyDescent="0.25">
      <c r="A73" t="s">
        <v>5</v>
      </c>
      <c r="B73" t="s">
        <v>522</v>
      </c>
      <c r="C73" s="72">
        <v>0.51</v>
      </c>
      <c r="D73" s="72">
        <f>SUMIF(Lista!C:C,Pesos!B73,Lista!B:B)</f>
        <v>0</v>
      </c>
      <c r="E73" s="72">
        <f t="shared" si="1"/>
        <v>0</v>
      </c>
    </row>
    <row r="74" spans="1:5" x14ac:dyDescent="0.25">
      <c r="A74" t="s">
        <v>5</v>
      </c>
      <c r="B74" t="s">
        <v>523</v>
      </c>
      <c r="C74" s="72">
        <v>0.51</v>
      </c>
      <c r="D74" s="72">
        <f>SUMIF(Lista!C:C,Pesos!B74,Lista!B:B)</f>
        <v>0</v>
      </c>
      <c r="E74" s="72">
        <f t="shared" si="1"/>
        <v>0</v>
      </c>
    </row>
    <row r="75" spans="1:5" x14ac:dyDescent="0.25">
      <c r="A75" t="s">
        <v>5</v>
      </c>
      <c r="B75" t="s">
        <v>524</v>
      </c>
      <c r="C75" s="72">
        <v>0.51</v>
      </c>
      <c r="D75" s="72">
        <f>SUMIF(Lista!C:C,Pesos!B75,Lista!B:B)</f>
        <v>0</v>
      </c>
      <c r="E75" s="72">
        <f t="shared" si="1"/>
        <v>0</v>
      </c>
    </row>
    <row r="76" spans="1:5" x14ac:dyDescent="0.25">
      <c r="A76" t="s">
        <v>5</v>
      </c>
      <c r="B76" t="s">
        <v>525</v>
      </c>
      <c r="C76" s="72">
        <v>0.51</v>
      </c>
      <c r="D76" s="72">
        <f>SUMIF(Lista!C:C,Pesos!B76,Lista!B:B)</f>
        <v>0</v>
      </c>
      <c r="E76" s="72">
        <f t="shared" si="1"/>
        <v>0</v>
      </c>
    </row>
    <row r="77" spans="1:5" x14ac:dyDescent="0.25">
      <c r="A77" t="s">
        <v>5</v>
      </c>
      <c r="B77" t="s">
        <v>1081</v>
      </c>
      <c r="C77" s="72">
        <v>0.51</v>
      </c>
      <c r="D77" s="72">
        <f>SUMIF(Lista!C:C,Pesos!B77,Lista!B:B)</f>
        <v>0</v>
      </c>
      <c r="E77" s="72">
        <f t="shared" si="1"/>
        <v>0</v>
      </c>
    </row>
    <row r="78" spans="1:5" x14ac:dyDescent="0.25">
      <c r="A78" t="s">
        <v>5</v>
      </c>
      <c r="B78" t="s">
        <v>526</v>
      </c>
      <c r="C78" s="72">
        <v>0.51</v>
      </c>
      <c r="D78" s="72">
        <f>SUMIF(Lista!C:C,Pesos!B78,Lista!B:B)</f>
        <v>0</v>
      </c>
      <c r="E78" s="72">
        <f t="shared" si="1"/>
        <v>0</v>
      </c>
    </row>
    <row r="79" spans="1:5" x14ac:dyDescent="0.25">
      <c r="A79" t="s">
        <v>5</v>
      </c>
      <c r="B79" t="s">
        <v>527</v>
      </c>
      <c r="C79" s="72">
        <v>0.51</v>
      </c>
      <c r="D79" s="72">
        <f>SUMIF(Lista!C:C,Pesos!B79,Lista!B:B)</f>
        <v>0</v>
      </c>
      <c r="E79" s="72">
        <f t="shared" si="1"/>
        <v>0</v>
      </c>
    </row>
    <row r="80" spans="1:5" x14ac:dyDescent="0.25">
      <c r="A80" t="s">
        <v>5</v>
      </c>
      <c r="B80" t="s">
        <v>528</v>
      </c>
      <c r="C80" s="72">
        <v>0.51</v>
      </c>
      <c r="D80" s="72">
        <f>SUMIF(Lista!C:C,Pesos!B80,Lista!B:B)</f>
        <v>0</v>
      </c>
      <c r="E80" s="72">
        <f t="shared" si="1"/>
        <v>0</v>
      </c>
    </row>
    <row r="81" spans="1:5" x14ac:dyDescent="0.25">
      <c r="A81" t="s">
        <v>5</v>
      </c>
      <c r="B81" t="s">
        <v>529</v>
      </c>
      <c r="C81" s="72">
        <v>0.51</v>
      </c>
      <c r="D81" s="72">
        <f>SUMIF(Lista!C:C,Pesos!B81,Lista!B:B)</f>
        <v>0</v>
      </c>
      <c r="E81" s="72">
        <f t="shared" si="1"/>
        <v>0</v>
      </c>
    </row>
    <row r="82" spans="1:5" x14ac:dyDescent="0.25">
      <c r="A82" t="s">
        <v>5</v>
      </c>
      <c r="B82" t="s">
        <v>530</v>
      </c>
      <c r="C82" s="72">
        <v>0.51</v>
      </c>
      <c r="D82" s="72">
        <f>SUMIF(Lista!C:C,Pesos!B82,Lista!B:B)</f>
        <v>0</v>
      </c>
      <c r="E82" s="72">
        <f t="shared" si="1"/>
        <v>0</v>
      </c>
    </row>
    <row r="83" spans="1:5" x14ac:dyDescent="0.25">
      <c r="A83" t="s">
        <v>5</v>
      </c>
      <c r="B83" t="s">
        <v>531</v>
      </c>
      <c r="C83" s="72">
        <v>0.51</v>
      </c>
      <c r="D83" s="72">
        <f>SUMIF(Lista!C:C,Pesos!B83,Lista!B:B)</f>
        <v>0</v>
      </c>
      <c r="E83" s="72">
        <f t="shared" si="1"/>
        <v>0</v>
      </c>
    </row>
    <row r="84" spans="1:5" x14ac:dyDescent="0.25">
      <c r="A84" t="s">
        <v>5</v>
      </c>
      <c r="B84" t="s">
        <v>532</v>
      </c>
      <c r="C84" s="72">
        <v>0.51</v>
      </c>
      <c r="D84" s="72">
        <f>SUMIF(Lista!C:C,Pesos!B84,Lista!B:B)</f>
        <v>0</v>
      </c>
      <c r="E84" s="72">
        <f t="shared" si="1"/>
        <v>0</v>
      </c>
    </row>
    <row r="85" spans="1:5" x14ac:dyDescent="0.25">
      <c r="A85" t="s">
        <v>5</v>
      </c>
      <c r="B85" t="s">
        <v>533</v>
      </c>
      <c r="C85" s="72">
        <v>0.51</v>
      </c>
      <c r="D85" s="72">
        <f>SUMIF(Lista!C:C,Pesos!B85,Lista!B:B)</f>
        <v>0</v>
      </c>
      <c r="E85" s="72">
        <f t="shared" si="1"/>
        <v>0</v>
      </c>
    </row>
    <row r="86" spans="1:5" x14ac:dyDescent="0.25">
      <c r="A86" t="s">
        <v>5</v>
      </c>
      <c r="B86" t="s">
        <v>534</v>
      </c>
      <c r="C86" s="72">
        <v>0.51</v>
      </c>
      <c r="D86" s="72">
        <f>SUMIF(Lista!C:C,Pesos!B86,Lista!B:B)</f>
        <v>0</v>
      </c>
      <c r="E86" s="72">
        <f t="shared" si="1"/>
        <v>0</v>
      </c>
    </row>
    <row r="87" spans="1:5" x14ac:dyDescent="0.25">
      <c r="A87" t="s">
        <v>5</v>
      </c>
      <c r="B87" t="s">
        <v>535</v>
      </c>
      <c r="C87" s="72">
        <v>0.51</v>
      </c>
      <c r="D87" s="72">
        <f>SUMIF(Lista!C:C,Pesos!B87,Lista!B:B)</f>
        <v>0</v>
      </c>
      <c r="E87" s="72">
        <f t="shared" si="1"/>
        <v>0</v>
      </c>
    </row>
    <row r="88" spans="1:5" x14ac:dyDescent="0.25">
      <c r="A88" t="s">
        <v>5</v>
      </c>
      <c r="B88" t="s">
        <v>536</v>
      </c>
      <c r="C88" s="72">
        <v>0.51</v>
      </c>
      <c r="D88" s="72">
        <f>SUMIF(Lista!C:C,Pesos!B88,Lista!B:B)</f>
        <v>0</v>
      </c>
      <c r="E88" s="72">
        <f t="shared" si="1"/>
        <v>0</v>
      </c>
    </row>
    <row r="89" spans="1:5" x14ac:dyDescent="0.25">
      <c r="A89" t="s">
        <v>5</v>
      </c>
      <c r="B89" t="s">
        <v>537</v>
      </c>
      <c r="C89" s="72">
        <v>0.51</v>
      </c>
      <c r="D89" s="72">
        <f>SUMIF(Lista!C:C,Pesos!B89,Lista!B:B)</f>
        <v>0</v>
      </c>
      <c r="E89" s="72">
        <f t="shared" si="1"/>
        <v>0</v>
      </c>
    </row>
    <row r="90" spans="1:5" x14ac:dyDescent="0.25">
      <c r="A90" t="s">
        <v>5</v>
      </c>
      <c r="B90" t="s">
        <v>538</v>
      </c>
      <c r="C90" s="72">
        <v>0.51</v>
      </c>
      <c r="D90" s="72">
        <f>SUMIF(Lista!C:C,Pesos!B90,Lista!B:B)</f>
        <v>0</v>
      </c>
      <c r="E90" s="72">
        <f t="shared" si="1"/>
        <v>0</v>
      </c>
    </row>
    <row r="91" spans="1:5" x14ac:dyDescent="0.25">
      <c r="A91" t="s">
        <v>5</v>
      </c>
      <c r="B91" t="s">
        <v>539</v>
      </c>
      <c r="C91" s="72">
        <v>0.51</v>
      </c>
      <c r="D91" s="72">
        <f>SUMIF(Lista!C:C,Pesos!B91,Lista!B:B)</f>
        <v>0</v>
      </c>
      <c r="E91" s="72">
        <f t="shared" si="1"/>
        <v>0</v>
      </c>
    </row>
    <row r="92" spans="1:5" x14ac:dyDescent="0.25">
      <c r="A92" t="s">
        <v>5</v>
      </c>
      <c r="B92" t="s">
        <v>621</v>
      </c>
      <c r="C92" s="72">
        <v>0.51</v>
      </c>
      <c r="D92" s="72">
        <f>SUMIF(Lista!C:C,Pesos!B92,Lista!B:B)</f>
        <v>0</v>
      </c>
      <c r="E92" s="72">
        <f t="shared" si="1"/>
        <v>0</v>
      </c>
    </row>
    <row r="93" spans="1:5" x14ac:dyDescent="0.25">
      <c r="A93" t="s">
        <v>5</v>
      </c>
      <c r="B93" t="s">
        <v>540</v>
      </c>
      <c r="C93" s="72">
        <v>0.51</v>
      </c>
      <c r="D93" s="72">
        <f>SUMIF(Lista!C:C,Pesos!B93,Lista!B:B)</f>
        <v>0</v>
      </c>
      <c r="E93" s="72">
        <f t="shared" si="1"/>
        <v>0</v>
      </c>
    </row>
    <row r="94" spans="1:5" x14ac:dyDescent="0.25">
      <c r="A94" t="s">
        <v>5</v>
      </c>
      <c r="B94" t="s">
        <v>541</v>
      </c>
      <c r="C94" s="72">
        <v>0.51</v>
      </c>
      <c r="D94" s="72">
        <f>SUMIF(Lista!C:C,Pesos!B94,Lista!B:B)</f>
        <v>0</v>
      </c>
      <c r="E94" s="72">
        <f t="shared" si="1"/>
        <v>0</v>
      </c>
    </row>
    <row r="95" spans="1:5" x14ac:dyDescent="0.25">
      <c r="A95" t="s">
        <v>5</v>
      </c>
      <c r="B95" t="s">
        <v>542</v>
      </c>
      <c r="C95" s="72">
        <v>0.51</v>
      </c>
      <c r="D95" s="72">
        <f>SUMIF(Lista!C:C,Pesos!B95,Lista!B:B)</f>
        <v>0</v>
      </c>
      <c r="E95" s="72">
        <f t="shared" si="1"/>
        <v>0</v>
      </c>
    </row>
    <row r="96" spans="1:5" x14ac:dyDescent="0.25">
      <c r="A96" t="s">
        <v>5</v>
      </c>
      <c r="B96" t="s">
        <v>543</v>
      </c>
      <c r="C96" s="72">
        <v>0.51</v>
      </c>
      <c r="D96" s="72">
        <f>SUMIF(Lista!C:C,Pesos!B96,Lista!B:B)</f>
        <v>0</v>
      </c>
      <c r="E96" s="72">
        <f t="shared" si="1"/>
        <v>0</v>
      </c>
    </row>
    <row r="97" spans="1:5" x14ac:dyDescent="0.25">
      <c r="A97" t="s">
        <v>5</v>
      </c>
      <c r="B97" t="s">
        <v>712</v>
      </c>
      <c r="C97" s="72">
        <v>0.51</v>
      </c>
      <c r="D97" s="72">
        <f>SUMIF(Lista!C:C,Pesos!B97,Lista!B:B)</f>
        <v>0</v>
      </c>
      <c r="E97" s="72">
        <f t="shared" si="1"/>
        <v>0</v>
      </c>
    </row>
    <row r="98" spans="1:5" x14ac:dyDescent="0.25">
      <c r="A98" t="s">
        <v>5</v>
      </c>
      <c r="B98" t="s">
        <v>544</v>
      </c>
      <c r="C98" s="72">
        <v>0.51</v>
      </c>
      <c r="D98" s="72">
        <f>SUMIF(Lista!C:C,Pesos!B98,Lista!B:B)</f>
        <v>0</v>
      </c>
      <c r="E98" s="72">
        <f t="shared" si="1"/>
        <v>0</v>
      </c>
    </row>
    <row r="99" spans="1:5" x14ac:dyDescent="0.25">
      <c r="A99" t="s">
        <v>5</v>
      </c>
      <c r="B99" t="s">
        <v>545</v>
      </c>
      <c r="C99" s="72">
        <v>0.51</v>
      </c>
      <c r="D99" s="72">
        <f>SUMIF(Lista!C:C,Pesos!B99,Lista!B:B)</f>
        <v>0</v>
      </c>
      <c r="E99" s="72">
        <f t="shared" si="1"/>
        <v>0</v>
      </c>
    </row>
    <row r="100" spans="1:5" x14ac:dyDescent="0.25">
      <c r="A100" t="s">
        <v>5</v>
      </c>
      <c r="B100" t="s">
        <v>546</v>
      </c>
      <c r="C100" s="72">
        <v>0.51</v>
      </c>
      <c r="D100" s="72">
        <f>SUMIF(Lista!C:C,Pesos!B100,Lista!B:B)</f>
        <v>0</v>
      </c>
      <c r="E100" s="72">
        <f t="shared" si="1"/>
        <v>0</v>
      </c>
    </row>
    <row r="101" spans="1:5" x14ac:dyDescent="0.25">
      <c r="A101" t="s">
        <v>5</v>
      </c>
      <c r="B101" t="s">
        <v>547</v>
      </c>
      <c r="C101" s="72">
        <v>0.51</v>
      </c>
      <c r="D101" s="72">
        <f>SUMIF(Lista!C:C,Pesos!B101,Lista!B:B)</f>
        <v>0</v>
      </c>
      <c r="E101" s="72">
        <f t="shared" si="1"/>
        <v>0</v>
      </c>
    </row>
    <row r="102" spans="1:5" x14ac:dyDescent="0.25">
      <c r="A102" t="s">
        <v>5</v>
      </c>
      <c r="B102" t="s">
        <v>784</v>
      </c>
      <c r="C102" s="72">
        <v>0.51</v>
      </c>
      <c r="D102" s="72">
        <f>SUMIF(Lista!C:C,Pesos!B102,Lista!B:B)</f>
        <v>0</v>
      </c>
      <c r="E102" s="72">
        <f t="shared" si="1"/>
        <v>0</v>
      </c>
    </row>
    <row r="103" spans="1:5" x14ac:dyDescent="0.25">
      <c r="A103" t="s">
        <v>5</v>
      </c>
      <c r="B103" t="s">
        <v>548</v>
      </c>
      <c r="C103" s="72">
        <v>0.51</v>
      </c>
      <c r="D103" s="72">
        <f>SUMIF(Lista!C:C,Pesos!B103,Lista!B:B)</f>
        <v>0</v>
      </c>
      <c r="E103" s="72">
        <f t="shared" si="1"/>
        <v>0</v>
      </c>
    </row>
    <row r="104" spans="1:5" x14ac:dyDescent="0.25">
      <c r="A104" t="s">
        <v>5</v>
      </c>
      <c r="B104" t="s">
        <v>733</v>
      </c>
      <c r="C104" s="72">
        <v>0.51</v>
      </c>
      <c r="D104" s="72">
        <f>SUMIF(Lista!C:C,Pesos!B104,Lista!B:B)</f>
        <v>0</v>
      </c>
      <c r="E104" s="72">
        <f t="shared" si="1"/>
        <v>0</v>
      </c>
    </row>
    <row r="105" spans="1:5" x14ac:dyDescent="0.25">
      <c r="A105" t="s">
        <v>5</v>
      </c>
      <c r="B105" t="s">
        <v>549</v>
      </c>
      <c r="C105" s="72">
        <v>0.51</v>
      </c>
      <c r="D105" s="72">
        <f>SUMIF(Lista!C:C,Pesos!B105,Lista!B:B)</f>
        <v>0</v>
      </c>
      <c r="E105" s="72">
        <f t="shared" si="1"/>
        <v>0</v>
      </c>
    </row>
    <row r="106" spans="1:5" x14ac:dyDescent="0.25">
      <c r="A106" t="s">
        <v>5</v>
      </c>
      <c r="B106" t="s">
        <v>550</v>
      </c>
      <c r="C106" s="72">
        <v>0.51</v>
      </c>
      <c r="D106" s="72">
        <f>SUMIF(Lista!C:C,Pesos!B106,Lista!B:B)</f>
        <v>0</v>
      </c>
      <c r="E106" s="72">
        <f t="shared" si="1"/>
        <v>0</v>
      </c>
    </row>
    <row r="107" spans="1:5" x14ac:dyDescent="0.25">
      <c r="A107" t="s">
        <v>5</v>
      </c>
      <c r="B107" t="s">
        <v>551</v>
      </c>
      <c r="C107" s="72">
        <v>0.51</v>
      </c>
      <c r="D107" s="72">
        <f>SUMIF(Lista!C:C,Pesos!B107,Lista!B:B)</f>
        <v>0</v>
      </c>
      <c r="E107" s="72">
        <f t="shared" si="1"/>
        <v>0</v>
      </c>
    </row>
    <row r="108" spans="1:5" x14ac:dyDescent="0.25">
      <c r="A108" t="s">
        <v>5</v>
      </c>
      <c r="B108" t="s">
        <v>552</v>
      </c>
      <c r="C108" s="72">
        <v>0.51</v>
      </c>
      <c r="D108" s="72">
        <f>SUMIF(Lista!C:C,Pesos!B108,Lista!B:B)</f>
        <v>0</v>
      </c>
      <c r="E108" s="72">
        <f t="shared" si="1"/>
        <v>0</v>
      </c>
    </row>
    <row r="109" spans="1:5" x14ac:dyDescent="0.25">
      <c r="A109" t="s">
        <v>5</v>
      </c>
      <c r="B109" t="s">
        <v>553</v>
      </c>
      <c r="C109" s="72">
        <v>0.51</v>
      </c>
      <c r="D109" s="72">
        <f>SUMIF(Lista!C:C,Pesos!B109,Lista!B:B)</f>
        <v>0</v>
      </c>
      <c r="E109" s="72">
        <f t="shared" si="1"/>
        <v>0</v>
      </c>
    </row>
    <row r="110" spans="1:5" x14ac:dyDescent="0.25">
      <c r="A110" t="s">
        <v>5</v>
      </c>
      <c r="B110" t="s">
        <v>624</v>
      </c>
      <c r="C110" s="72">
        <v>0.51</v>
      </c>
      <c r="D110" s="72">
        <f>SUMIF(Lista!C:C,Pesos!B110,Lista!B:B)</f>
        <v>0</v>
      </c>
      <c r="E110" s="72">
        <f t="shared" si="1"/>
        <v>0</v>
      </c>
    </row>
    <row r="111" spans="1:5" x14ac:dyDescent="0.25">
      <c r="A111" t="s">
        <v>5</v>
      </c>
      <c r="B111" t="s">
        <v>554</v>
      </c>
      <c r="C111" s="72">
        <v>0.51</v>
      </c>
      <c r="D111" s="72">
        <f>SUMIF(Lista!C:C,Pesos!B111,Lista!B:B)</f>
        <v>0</v>
      </c>
      <c r="E111" s="72">
        <f t="shared" si="1"/>
        <v>0</v>
      </c>
    </row>
    <row r="112" spans="1:5" x14ac:dyDescent="0.25">
      <c r="A112" t="s">
        <v>5</v>
      </c>
      <c r="B112" t="s">
        <v>555</v>
      </c>
      <c r="C112" s="72">
        <v>0.51</v>
      </c>
      <c r="D112" s="72">
        <f>SUMIF(Lista!C:C,Pesos!B112,Lista!B:B)</f>
        <v>0</v>
      </c>
      <c r="E112" s="72">
        <f t="shared" si="1"/>
        <v>0</v>
      </c>
    </row>
    <row r="113" spans="1:5" x14ac:dyDescent="0.25">
      <c r="A113" t="s">
        <v>5</v>
      </c>
      <c r="B113" t="s">
        <v>556</v>
      </c>
      <c r="C113" s="72">
        <v>0.51</v>
      </c>
      <c r="D113" s="72">
        <f>SUMIF(Lista!C:C,Pesos!B113,Lista!B:B)</f>
        <v>0</v>
      </c>
      <c r="E113" s="72">
        <f t="shared" si="1"/>
        <v>0</v>
      </c>
    </row>
    <row r="114" spans="1:5" x14ac:dyDescent="0.25">
      <c r="A114" t="s">
        <v>5</v>
      </c>
      <c r="B114" t="s">
        <v>557</v>
      </c>
      <c r="C114" s="72">
        <v>0.51</v>
      </c>
      <c r="D114" s="72">
        <f>SUMIF(Lista!C:C,Pesos!B114,Lista!B:B)</f>
        <v>0</v>
      </c>
      <c r="E114" s="72">
        <f t="shared" si="1"/>
        <v>0</v>
      </c>
    </row>
    <row r="115" spans="1:5" x14ac:dyDescent="0.25">
      <c r="A115" t="s">
        <v>5</v>
      </c>
      <c r="B115" t="s">
        <v>558</v>
      </c>
      <c r="C115" s="72">
        <v>0.51</v>
      </c>
      <c r="D115" s="72">
        <f>SUMIF(Lista!C:C,Pesos!B115,Lista!B:B)</f>
        <v>0</v>
      </c>
      <c r="E115" s="72">
        <f t="shared" si="1"/>
        <v>0</v>
      </c>
    </row>
    <row r="116" spans="1:5" x14ac:dyDescent="0.25">
      <c r="A116" t="s">
        <v>5</v>
      </c>
      <c r="B116" t="s">
        <v>559</v>
      </c>
      <c r="C116" s="72">
        <v>0.51</v>
      </c>
      <c r="D116" s="72">
        <f>SUMIF(Lista!C:C,Pesos!B116,Lista!B:B)</f>
        <v>0</v>
      </c>
      <c r="E116" s="72">
        <f t="shared" si="1"/>
        <v>0</v>
      </c>
    </row>
    <row r="117" spans="1:5" x14ac:dyDescent="0.25">
      <c r="A117" t="s">
        <v>5</v>
      </c>
      <c r="B117" t="s">
        <v>633</v>
      </c>
      <c r="C117" s="72">
        <v>0.51</v>
      </c>
      <c r="D117" s="72">
        <f>SUMIF(Lista!C:C,Pesos!B117,Lista!B:B)</f>
        <v>0</v>
      </c>
      <c r="E117" s="72">
        <f t="shared" si="1"/>
        <v>0</v>
      </c>
    </row>
    <row r="118" spans="1:5" x14ac:dyDescent="0.25">
      <c r="A118" t="s">
        <v>5</v>
      </c>
      <c r="B118" t="s">
        <v>560</v>
      </c>
      <c r="C118" s="72">
        <v>0.51</v>
      </c>
      <c r="D118" s="72">
        <f>SUMIF(Lista!C:C,Pesos!B118,Lista!B:B)</f>
        <v>0</v>
      </c>
      <c r="E118" s="72">
        <f t="shared" si="1"/>
        <v>0</v>
      </c>
    </row>
    <row r="119" spans="1:5" x14ac:dyDescent="0.25">
      <c r="A119" t="s">
        <v>5</v>
      </c>
      <c r="B119" t="s">
        <v>561</v>
      </c>
      <c r="C119" s="72">
        <v>0.51</v>
      </c>
      <c r="D119" s="72">
        <f>SUMIF(Lista!C:C,Pesos!B119,Lista!B:B)</f>
        <v>0</v>
      </c>
      <c r="E119" s="72">
        <f t="shared" si="1"/>
        <v>0</v>
      </c>
    </row>
    <row r="120" spans="1:5" x14ac:dyDescent="0.25">
      <c r="A120" t="s">
        <v>5</v>
      </c>
      <c r="B120" t="s">
        <v>562</v>
      </c>
      <c r="C120" s="72">
        <v>0.51</v>
      </c>
      <c r="D120" s="72">
        <f>SUMIF(Lista!C:C,Pesos!B120,Lista!B:B)</f>
        <v>0</v>
      </c>
      <c r="E120" s="72">
        <f t="shared" si="1"/>
        <v>0</v>
      </c>
    </row>
    <row r="121" spans="1:5" x14ac:dyDescent="0.25">
      <c r="A121" t="s">
        <v>5</v>
      </c>
      <c r="B121" t="s">
        <v>630</v>
      </c>
      <c r="C121" s="72">
        <v>0.51</v>
      </c>
      <c r="D121" s="72">
        <f>SUMIF(Lista!C:C,Pesos!B121,Lista!B:B)</f>
        <v>0</v>
      </c>
      <c r="E121" s="72">
        <f t="shared" si="1"/>
        <v>0</v>
      </c>
    </row>
    <row r="122" spans="1:5" x14ac:dyDescent="0.25">
      <c r="A122" t="s">
        <v>5</v>
      </c>
      <c r="B122" t="s">
        <v>715</v>
      </c>
      <c r="C122" s="72">
        <v>0.51</v>
      </c>
      <c r="D122" s="72">
        <f>SUMIF(Lista!C:C,Pesos!B122,Lista!B:B)</f>
        <v>0</v>
      </c>
      <c r="E122" s="72">
        <f t="shared" si="1"/>
        <v>0</v>
      </c>
    </row>
    <row r="123" spans="1:5" x14ac:dyDescent="0.25">
      <c r="A123" t="s">
        <v>5</v>
      </c>
      <c r="B123" t="s">
        <v>563</v>
      </c>
      <c r="C123" s="72">
        <v>0.51</v>
      </c>
      <c r="D123" s="72">
        <f>SUMIF(Lista!C:C,Pesos!B123,Lista!B:B)</f>
        <v>0</v>
      </c>
      <c r="E123" s="72">
        <f t="shared" si="1"/>
        <v>0</v>
      </c>
    </row>
    <row r="124" spans="1:5" x14ac:dyDescent="0.25">
      <c r="A124" t="s">
        <v>5</v>
      </c>
      <c r="B124" t="s">
        <v>1054</v>
      </c>
      <c r="C124" s="72">
        <v>0.51</v>
      </c>
      <c r="D124" s="72">
        <f>SUMIF(Lista!C:C,Pesos!B124,Lista!B:B)</f>
        <v>0</v>
      </c>
      <c r="E124" s="72">
        <f t="shared" si="1"/>
        <v>0</v>
      </c>
    </row>
    <row r="125" spans="1:5" x14ac:dyDescent="0.25">
      <c r="A125" t="s">
        <v>5</v>
      </c>
      <c r="B125" t="s">
        <v>564</v>
      </c>
      <c r="C125" s="72">
        <v>0.51</v>
      </c>
      <c r="D125" s="72">
        <f>SUMIF(Lista!C:C,Pesos!B125,Lista!B:B)</f>
        <v>0</v>
      </c>
      <c r="E125" s="72">
        <f t="shared" si="1"/>
        <v>0</v>
      </c>
    </row>
    <row r="126" spans="1:5" x14ac:dyDescent="0.25">
      <c r="A126" t="s">
        <v>5</v>
      </c>
      <c r="B126" t="s">
        <v>565</v>
      </c>
      <c r="C126" s="72">
        <v>0.51</v>
      </c>
      <c r="D126" s="72">
        <f>SUMIF(Lista!C:C,Pesos!B126,Lista!B:B)</f>
        <v>0</v>
      </c>
      <c r="E126" s="72">
        <f t="shared" si="1"/>
        <v>0</v>
      </c>
    </row>
    <row r="127" spans="1:5" x14ac:dyDescent="0.25">
      <c r="A127" t="s">
        <v>5</v>
      </c>
      <c r="B127" t="s">
        <v>739</v>
      </c>
      <c r="C127" s="72">
        <v>0.51</v>
      </c>
      <c r="D127" s="72">
        <f>SUMIF(Lista!C:C,Pesos!B127,Lista!B:B)</f>
        <v>0</v>
      </c>
      <c r="E127" s="72">
        <f t="shared" si="1"/>
        <v>0</v>
      </c>
    </row>
    <row r="128" spans="1:5" x14ac:dyDescent="0.25">
      <c r="A128" t="s">
        <v>5</v>
      </c>
      <c r="B128" t="s">
        <v>566</v>
      </c>
      <c r="C128" s="72">
        <v>0.51</v>
      </c>
      <c r="D128" s="72">
        <f>SUMIF(Lista!C:C,Pesos!B128,Lista!B:B)</f>
        <v>0</v>
      </c>
      <c r="E128" s="72">
        <f t="shared" si="1"/>
        <v>0</v>
      </c>
    </row>
    <row r="129" spans="1:5" x14ac:dyDescent="0.25">
      <c r="A129" t="s">
        <v>5</v>
      </c>
      <c r="B129" t="s">
        <v>567</v>
      </c>
      <c r="C129" s="72">
        <v>0.51</v>
      </c>
      <c r="D129" s="72">
        <f>SUMIF(Lista!C:C,Pesos!B129,Lista!B:B)</f>
        <v>0</v>
      </c>
      <c r="E129" s="72">
        <f t="shared" si="1"/>
        <v>0</v>
      </c>
    </row>
    <row r="130" spans="1:5" x14ac:dyDescent="0.25">
      <c r="A130" t="s">
        <v>5</v>
      </c>
      <c r="B130" t="s">
        <v>568</v>
      </c>
      <c r="C130" s="72">
        <v>0.51</v>
      </c>
      <c r="D130" s="72">
        <f>SUMIF(Lista!C:C,Pesos!B130,Lista!B:B)</f>
        <v>0</v>
      </c>
      <c r="E130" s="72">
        <f t="shared" si="1"/>
        <v>0</v>
      </c>
    </row>
    <row r="131" spans="1:5" x14ac:dyDescent="0.25">
      <c r="A131" t="s">
        <v>5</v>
      </c>
      <c r="B131" t="s">
        <v>569</v>
      </c>
      <c r="C131" s="72">
        <v>0.51</v>
      </c>
      <c r="D131" s="72">
        <f>SUMIF(Lista!C:C,Pesos!B131,Lista!B:B)</f>
        <v>0</v>
      </c>
      <c r="E131" s="72">
        <f t="shared" si="1"/>
        <v>0</v>
      </c>
    </row>
    <row r="132" spans="1:5" x14ac:dyDescent="0.25">
      <c r="A132" t="s">
        <v>5</v>
      </c>
      <c r="B132" t="s">
        <v>570</v>
      </c>
      <c r="C132" s="72">
        <v>0.51</v>
      </c>
      <c r="D132" s="72">
        <f>SUMIF(Lista!C:C,Pesos!B132,Lista!B:B)</f>
        <v>0</v>
      </c>
      <c r="E132" s="72">
        <f t="shared" si="1"/>
        <v>0</v>
      </c>
    </row>
    <row r="133" spans="1:5" x14ac:dyDescent="0.25">
      <c r="A133" t="s">
        <v>5</v>
      </c>
      <c r="B133" t="s">
        <v>571</v>
      </c>
      <c r="C133" s="72">
        <v>0.51</v>
      </c>
      <c r="D133" s="72">
        <f>SUMIF(Lista!C:C,Pesos!B133,Lista!B:B)</f>
        <v>0</v>
      </c>
      <c r="E133" s="72">
        <f t="shared" si="1"/>
        <v>0</v>
      </c>
    </row>
    <row r="134" spans="1:5" x14ac:dyDescent="0.25">
      <c r="A134" t="s">
        <v>5</v>
      </c>
      <c r="B134" t="s">
        <v>572</v>
      </c>
      <c r="C134" s="72">
        <v>0.51</v>
      </c>
      <c r="D134" s="72">
        <f>SUMIF(Lista!C:C,Pesos!B134,Lista!B:B)</f>
        <v>0</v>
      </c>
      <c r="E134" s="72">
        <f t="shared" ref="E134:E198" si="2">C134*D134</f>
        <v>0</v>
      </c>
    </row>
    <row r="135" spans="1:5" x14ac:dyDescent="0.25">
      <c r="A135" t="s">
        <v>5</v>
      </c>
      <c r="B135" t="s">
        <v>573</v>
      </c>
      <c r="C135" s="72">
        <v>0.51</v>
      </c>
      <c r="D135" s="72">
        <f>SUMIF(Lista!C:C,Pesos!B135,Lista!B:B)</f>
        <v>0</v>
      </c>
      <c r="E135" s="72">
        <f t="shared" si="2"/>
        <v>0</v>
      </c>
    </row>
    <row r="136" spans="1:5" x14ac:dyDescent="0.25">
      <c r="A136" t="s">
        <v>5</v>
      </c>
      <c r="B136" t="s">
        <v>574</v>
      </c>
      <c r="C136" s="72">
        <v>0.51</v>
      </c>
      <c r="D136" s="72">
        <f>SUMIF(Lista!C:C,Pesos!B136,Lista!B:B)</f>
        <v>0</v>
      </c>
      <c r="E136" s="72">
        <f t="shared" si="2"/>
        <v>0</v>
      </c>
    </row>
    <row r="137" spans="1:5" x14ac:dyDescent="0.25">
      <c r="A137" t="s">
        <v>5</v>
      </c>
      <c r="B137" t="s">
        <v>575</v>
      </c>
      <c r="C137" s="72">
        <v>0.51</v>
      </c>
      <c r="D137" s="72">
        <f>SUMIF(Lista!C:C,Pesos!B137,Lista!B:B)</f>
        <v>0</v>
      </c>
      <c r="E137" s="72">
        <f t="shared" si="2"/>
        <v>0</v>
      </c>
    </row>
    <row r="138" spans="1:5" x14ac:dyDescent="0.25">
      <c r="A138" t="s">
        <v>5</v>
      </c>
      <c r="B138" t="s">
        <v>576</v>
      </c>
      <c r="C138" s="72">
        <v>0.51</v>
      </c>
      <c r="D138" s="72">
        <f>SUMIF(Lista!C:C,Pesos!B138,Lista!B:B)</f>
        <v>0</v>
      </c>
      <c r="E138" s="72">
        <f t="shared" si="2"/>
        <v>0</v>
      </c>
    </row>
    <row r="139" spans="1:5" x14ac:dyDescent="0.25">
      <c r="A139" t="s">
        <v>5</v>
      </c>
      <c r="B139" t="s">
        <v>577</v>
      </c>
      <c r="C139" s="72">
        <v>0.51</v>
      </c>
      <c r="D139" s="72">
        <f>SUMIF(Lista!C:C,Pesos!B139,Lista!B:B)</f>
        <v>0</v>
      </c>
      <c r="E139" s="72">
        <f t="shared" si="2"/>
        <v>0</v>
      </c>
    </row>
    <row r="140" spans="1:5" x14ac:dyDescent="0.25">
      <c r="A140" t="s">
        <v>5</v>
      </c>
      <c r="B140" t="s">
        <v>578</v>
      </c>
      <c r="C140" s="72">
        <v>0.51</v>
      </c>
      <c r="D140" s="72">
        <f>SUMIF(Lista!C:C,Pesos!B140,Lista!B:B)</f>
        <v>0</v>
      </c>
      <c r="E140" s="72">
        <f t="shared" si="2"/>
        <v>0</v>
      </c>
    </row>
    <row r="141" spans="1:5" x14ac:dyDescent="0.25">
      <c r="A141" t="s">
        <v>5</v>
      </c>
      <c r="B141" t="s">
        <v>579</v>
      </c>
      <c r="C141" s="72">
        <v>0.51</v>
      </c>
      <c r="D141" s="72">
        <f>SUMIF(Lista!C:C,Pesos!B141,Lista!B:B)</f>
        <v>0</v>
      </c>
      <c r="E141" s="72">
        <f t="shared" si="2"/>
        <v>0</v>
      </c>
    </row>
    <row r="142" spans="1:5" x14ac:dyDescent="0.25">
      <c r="A142" t="s">
        <v>5</v>
      </c>
      <c r="B142" t="s">
        <v>580</v>
      </c>
      <c r="C142" s="72">
        <v>0.51</v>
      </c>
      <c r="D142" s="72">
        <f>SUMIF(Lista!C:C,Pesos!B142,Lista!B:B)</f>
        <v>0</v>
      </c>
      <c r="E142" s="72">
        <f t="shared" si="2"/>
        <v>0</v>
      </c>
    </row>
    <row r="143" spans="1:5" x14ac:dyDescent="0.25">
      <c r="A143" t="s">
        <v>5</v>
      </c>
      <c r="B143" t="s">
        <v>581</v>
      </c>
      <c r="C143" s="72">
        <v>0.51</v>
      </c>
      <c r="D143" s="72">
        <f>SUMIF(Lista!C:C,Pesos!B143,Lista!B:B)</f>
        <v>0</v>
      </c>
      <c r="E143" s="72">
        <f t="shared" si="2"/>
        <v>0</v>
      </c>
    </row>
    <row r="144" spans="1:5" x14ac:dyDescent="0.25">
      <c r="A144" t="s">
        <v>5</v>
      </c>
      <c r="B144" t="s">
        <v>582</v>
      </c>
      <c r="C144" s="72">
        <v>0.51</v>
      </c>
      <c r="D144" s="72">
        <f>SUMIF(Lista!C:C,Pesos!B144,Lista!B:B)</f>
        <v>0</v>
      </c>
      <c r="E144" s="72">
        <f t="shared" si="2"/>
        <v>0</v>
      </c>
    </row>
    <row r="145" spans="1:5" x14ac:dyDescent="0.25">
      <c r="A145" t="s">
        <v>5</v>
      </c>
      <c r="B145" t="s">
        <v>1053</v>
      </c>
      <c r="C145" s="72">
        <v>0.51</v>
      </c>
      <c r="D145" s="72">
        <f>SUMIF(Lista!C:C,Pesos!B145,Lista!B:B)</f>
        <v>0</v>
      </c>
      <c r="E145" s="72">
        <f t="shared" si="2"/>
        <v>0</v>
      </c>
    </row>
    <row r="146" spans="1:5" x14ac:dyDescent="0.25">
      <c r="A146" t="s">
        <v>5</v>
      </c>
      <c r="B146" t="s">
        <v>583</v>
      </c>
      <c r="C146" s="72">
        <v>0.51</v>
      </c>
      <c r="D146" s="72">
        <f>SUMIF(Lista!C:C,Pesos!B146,Lista!B:B)</f>
        <v>0</v>
      </c>
      <c r="E146" s="72">
        <f t="shared" si="2"/>
        <v>0</v>
      </c>
    </row>
    <row r="147" spans="1:5" x14ac:dyDescent="0.25">
      <c r="A147" t="s">
        <v>5</v>
      </c>
      <c r="B147" t="s">
        <v>584</v>
      </c>
      <c r="C147" s="72">
        <v>0.51</v>
      </c>
      <c r="D147" s="72">
        <f>SUMIF(Lista!C:C,Pesos!B147,Lista!B:B)</f>
        <v>0</v>
      </c>
      <c r="E147" s="72">
        <f t="shared" si="2"/>
        <v>0</v>
      </c>
    </row>
    <row r="148" spans="1:5" x14ac:dyDescent="0.25">
      <c r="A148" t="s">
        <v>5</v>
      </c>
      <c r="B148" t="s">
        <v>585</v>
      </c>
      <c r="C148" s="72">
        <v>0.51</v>
      </c>
      <c r="D148" s="72">
        <f>SUMIF(Lista!C:C,Pesos!B148,Lista!B:B)</f>
        <v>0</v>
      </c>
      <c r="E148" s="72">
        <f t="shared" si="2"/>
        <v>0</v>
      </c>
    </row>
    <row r="149" spans="1:5" x14ac:dyDescent="0.25">
      <c r="A149" t="s">
        <v>5</v>
      </c>
      <c r="B149" t="s">
        <v>586</v>
      </c>
      <c r="C149" s="72">
        <v>0.51</v>
      </c>
      <c r="D149" s="72">
        <f>SUMIF(Lista!C:C,Pesos!B149,Lista!B:B)</f>
        <v>0</v>
      </c>
      <c r="E149" s="72">
        <f t="shared" si="2"/>
        <v>0</v>
      </c>
    </row>
    <row r="150" spans="1:5" x14ac:dyDescent="0.25">
      <c r="A150" t="s">
        <v>5</v>
      </c>
      <c r="B150" t="s">
        <v>587</v>
      </c>
      <c r="C150" s="72">
        <v>0.51</v>
      </c>
      <c r="D150" s="72">
        <f>SUMIF(Lista!C:C,Pesos!B150,Lista!B:B)</f>
        <v>0</v>
      </c>
      <c r="E150" s="72">
        <f t="shared" si="2"/>
        <v>0</v>
      </c>
    </row>
    <row r="151" spans="1:5" x14ac:dyDescent="0.25">
      <c r="A151" t="s">
        <v>5</v>
      </c>
      <c r="B151" t="s">
        <v>588</v>
      </c>
      <c r="C151" s="72">
        <v>0.51</v>
      </c>
      <c r="D151" s="72">
        <f>SUMIF(Lista!C:C,Pesos!B151,Lista!B:B)</f>
        <v>0</v>
      </c>
      <c r="E151" s="72">
        <f t="shared" si="2"/>
        <v>0</v>
      </c>
    </row>
    <row r="152" spans="1:5" x14ac:dyDescent="0.25">
      <c r="A152" t="s">
        <v>5</v>
      </c>
      <c r="B152" t="s">
        <v>589</v>
      </c>
      <c r="C152" s="72">
        <v>0.51</v>
      </c>
      <c r="D152" s="72">
        <f>SUMIF(Lista!C:C,Pesos!B152,Lista!B:B)</f>
        <v>0</v>
      </c>
      <c r="E152" s="72">
        <f t="shared" si="2"/>
        <v>0</v>
      </c>
    </row>
    <row r="153" spans="1:5" x14ac:dyDescent="0.25">
      <c r="A153" t="s">
        <v>5</v>
      </c>
      <c r="B153" t="s">
        <v>590</v>
      </c>
      <c r="C153" s="72">
        <v>0.51</v>
      </c>
      <c r="D153" s="72">
        <f>SUMIF(Lista!C:C,Pesos!B153,Lista!B:B)</f>
        <v>0</v>
      </c>
      <c r="E153" s="72">
        <f t="shared" si="2"/>
        <v>0</v>
      </c>
    </row>
    <row r="154" spans="1:5" x14ac:dyDescent="0.25">
      <c r="A154" t="s">
        <v>5</v>
      </c>
      <c r="B154" t="s">
        <v>591</v>
      </c>
      <c r="C154" s="72">
        <v>0.51</v>
      </c>
      <c r="D154" s="72">
        <f>SUMIF(Lista!C:C,Pesos!B154,Lista!B:B)</f>
        <v>0</v>
      </c>
      <c r="E154" s="72">
        <f t="shared" si="2"/>
        <v>0</v>
      </c>
    </row>
    <row r="155" spans="1:5" x14ac:dyDescent="0.25">
      <c r="A155" t="s">
        <v>5</v>
      </c>
      <c r="B155" t="s">
        <v>592</v>
      </c>
      <c r="C155" s="72">
        <v>0.51</v>
      </c>
      <c r="D155" s="72">
        <f>SUMIF(Lista!C:C,Pesos!B155,Lista!B:B)</f>
        <v>0</v>
      </c>
      <c r="E155" s="72">
        <f t="shared" si="2"/>
        <v>0</v>
      </c>
    </row>
    <row r="156" spans="1:5" x14ac:dyDescent="0.25">
      <c r="A156" t="s">
        <v>5</v>
      </c>
      <c r="B156" t="s">
        <v>593</v>
      </c>
      <c r="C156" s="72">
        <v>0.51</v>
      </c>
      <c r="D156" s="72">
        <f>SUMIF(Lista!C:C,Pesos!B156,Lista!B:B)</f>
        <v>0</v>
      </c>
      <c r="E156" s="72">
        <f t="shared" si="2"/>
        <v>0</v>
      </c>
    </row>
    <row r="157" spans="1:5" x14ac:dyDescent="0.25">
      <c r="A157" t="s">
        <v>5</v>
      </c>
      <c r="B157" t="s">
        <v>594</v>
      </c>
      <c r="C157" s="72">
        <v>0.51</v>
      </c>
      <c r="D157" s="72">
        <f>SUMIF(Lista!C:C,Pesos!B157,Lista!B:B)</f>
        <v>0</v>
      </c>
      <c r="E157" s="72">
        <f t="shared" si="2"/>
        <v>0</v>
      </c>
    </row>
    <row r="158" spans="1:5" x14ac:dyDescent="0.25">
      <c r="A158" t="s">
        <v>5</v>
      </c>
      <c r="B158" t="s">
        <v>595</v>
      </c>
      <c r="C158" s="72">
        <v>0.51</v>
      </c>
      <c r="D158" s="72">
        <f>SUMIF(Lista!C:C,Pesos!B158,Lista!B:B)</f>
        <v>0</v>
      </c>
      <c r="E158" s="72">
        <f t="shared" si="2"/>
        <v>0</v>
      </c>
    </row>
    <row r="159" spans="1:5" x14ac:dyDescent="0.25">
      <c r="A159" t="s">
        <v>5</v>
      </c>
      <c r="B159" t="s">
        <v>596</v>
      </c>
      <c r="C159" s="72">
        <v>0.51</v>
      </c>
      <c r="D159" s="72">
        <f>SUMIF(Lista!C:C,Pesos!B159,Lista!B:B)</f>
        <v>0</v>
      </c>
      <c r="E159" s="72">
        <f t="shared" si="2"/>
        <v>0</v>
      </c>
    </row>
    <row r="160" spans="1:5" x14ac:dyDescent="0.25">
      <c r="A160" t="s">
        <v>5</v>
      </c>
      <c r="B160" t="s">
        <v>597</v>
      </c>
      <c r="C160" s="72">
        <v>0.51</v>
      </c>
      <c r="D160" s="72">
        <f>SUMIF(Lista!C:C,Pesos!B160,Lista!B:B)</f>
        <v>0</v>
      </c>
      <c r="E160" s="72">
        <f t="shared" si="2"/>
        <v>0</v>
      </c>
    </row>
    <row r="161" spans="1:5" x14ac:dyDescent="0.25">
      <c r="A161" t="s">
        <v>5</v>
      </c>
      <c r="B161" t="s">
        <v>598</v>
      </c>
      <c r="C161" s="72">
        <v>0.51</v>
      </c>
      <c r="D161" s="72">
        <f>SUMIF(Lista!C:C,Pesos!B161,Lista!B:B)</f>
        <v>0</v>
      </c>
      <c r="E161" s="72">
        <f t="shared" si="2"/>
        <v>0</v>
      </c>
    </row>
    <row r="162" spans="1:5" x14ac:dyDescent="0.25">
      <c r="A162" t="s">
        <v>5</v>
      </c>
      <c r="B162" t="s">
        <v>599</v>
      </c>
      <c r="C162" s="72">
        <v>0.51</v>
      </c>
      <c r="D162" s="72">
        <f>SUMIF(Lista!C:C,Pesos!B162,Lista!B:B)</f>
        <v>0</v>
      </c>
      <c r="E162" s="72">
        <f t="shared" si="2"/>
        <v>0</v>
      </c>
    </row>
    <row r="163" spans="1:5" x14ac:dyDescent="0.25">
      <c r="A163" t="s">
        <v>5</v>
      </c>
      <c r="B163" t="s">
        <v>600</v>
      </c>
      <c r="C163" s="72">
        <v>0.51</v>
      </c>
      <c r="D163" s="72">
        <f>SUMIF(Lista!C:C,Pesos!B163,Lista!B:B)</f>
        <v>0</v>
      </c>
      <c r="E163" s="72">
        <f t="shared" si="2"/>
        <v>0</v>
      </c>
    </row>
    <row r="164" spans="1:5" x14ac:dyDescent="0.25">
      <c r="A164" t="s">
        <v>5</v>
      </c>
      <c r="B164" t="s">
        <v>601</v>
      </c>
      <c r="C164" s="72">
        <v>0.51</v>
      </c>
      <c r="D164" s="72">
        <f>SUMIF(Lista!C:C,Pesos!B164,Lista!B:B)</f>
        <v>0</v>
      </c>
      <c r="E164" s="72">
        <f t="shared" si="2"/>
        <v>0</v>
      </c>
    </row>
    <row r="165" spans="1:5" x14ac:dyDescent="0.25">
      <c r="A165" t="s">
        <v>5</v>
      </c>
      <c r="B165" t="s">
        <v>602</v>
      </c>
      <c r="C165" s="72">
        <v>0.51</v>
      </c>
      <c r="D165" s="72">
        <f>SUMIF(Lista!C:C,Pesos!B165,Lista!B:B)</f>
        <v>0</v>
      </c>
      <c r="E165" s="72">
        <f t="shared" si="2"/>
        <v>0</v>
      </c>
    </row>
    <row r="166" spans="1:5" x14ac:dyDescent="0.25">
      <c r="A166" t="s">
        <v>5</v>
      </c>
      <c r="B166" t="s">
        <v>603</v>
      </c>
      <c r="C166" s="72">
        <v>0.51</v>
      </c>
      <c r="D166" s="72">
        <f>SUMIF(Lista!C:C,Pesos!B166,Lista!B:B)</f>
        <v>0</v>
      </c>
      <c r="E166" s="72">
        <f t="shared" si="2"/>
        <v>0</v>
      </c>
    </row>
    <row r="167" spans="1:5" x14ac:dyDescent="0.25">
      <c r="A167" t="s">
        <v>5</v>
      </c>
      <c r="B167" t="s">
        <v>604</v>
      </c>
      <c r="C167" s="72">
        <v>0.51</v>
      </c>
      <c r="D167" s="72">
        <f>SUMIF(Lista!C:C,Pesos!B167,Lista!B:B)</f>
        <v>0</v>
      </c>
      <c r="E167" s="72">
        <f t="shared" si="2"/>
        <v>0</v>
      </c>
    </row>
    <row r="168" spans="1:5" x14ac:dyDescent="0.25">
      <c r="A168" t="s">
        <v>5</v>
      </c>
      <c r="B168" t="s">
        <v>605</v>
      </c>
      <c r="C168" s="72">
        <v>0.51</v>
      </c>
      <c r="D168" s="72">
        <f>SUMIF(Lista!C:C,Pesos!B168,Lista!B:B)</f>
        <v>0</v>
      </c>
      <c r="E168" s="72">
        <f t="shared" si="2"/>
        <v>0</v>
      </c>
    </row>
    <row r="169" spans="1:5" x14ac:dyDescent="0.25">
      <c r="A169" t="s">
        <v>698</v>
      </c>
      <c r="B169" t="s">
        <v>740</v>
      </c>
      <c r="C169" s="72">
        <v>0.09</v>
      </c>
      <c r="D169" s="72">
        <f>SUMIF(Lista!C:C,Pesos!B169,Lista!B:B)</f>
        <v>0</v>
      </c>
      <c r="E169" s="72">
        <f t="shared" si="2"/>
        <v>0</v>
      </c>
    </row>
    <row r="170" spans="1:5" x14ac:dyDescent="0.25">
      <c r="A170" t="s">
        <v>698</v>
      </c>
      <c r="B170" t="s">
        <v>163</v>
      </c>
      <c r="C170" s="72">
        <v>6.3E-2</v>
      </c>
      <c r="D170" s="72">
        <f>SUMIF(Lista!C:C,Pesos!B170,Lista!B:B)</f>
        <v>0</v>
      </c>
      <c r="E170" s="72">
        <f t="shared" si="2"/>
        <v>0</v>
      </c>
    </row>
    <row r="171" spans="1:5" x14ac:dyDescent="0.25">
      <c r="A171" t="s">
        <v>698</v>
      </c>
      <c r="B171" t="s">
        <v>164</v>
      </c>
      <c r="C171" s="72">
        <v>0.10199999999999999</v>
      </c>
      <c r="D171" s="72">
        <f>SUMIF(Lista!C:C,Pesos!B171,Lista!B:B)</f>
        <v>0</v>
      </c>
      <c r="E171" s="72">
        <f t="shared" si="2"/>
        <v>0</v>
      </c>
    </row>
    <row r="172" spans="1:5" x14ac:dyDescent="0.25">
      <c r="A172" t="s">
        <v>698</v>
      </c>
      <c r="B172" t="s">
        <v>166</v>
      </c>
      <c r="C172" s="72">
        <v>7.4999999999999997E-2</v>
      </c>
      <c r="D172" s="72">
        <f>SUMIF(Lista!C:C,Pesos!B172,Lista!B:B)</f>
        <v>0</v>
      </c>
      <c r="E172" s="72">
        <f t="shared" si="2"/>
        <v>0</v>
      </c>
    </row>
    <row r="173" spans="1:5" x14ac:dyDescent="0.25">
      <c r="A173" t="s">
        <v>698</v>
      </c>
      <c r="B173" t="s">
        <v>618</v>
      </c>
      <c r="C173" s="72">
        <v>0.10100000000000001</v>
      </c>
      <c r="D173" s="72">
        <f>SUMIF(Lista!C:C,Pesos!B173,Lista!B:B)</f>
        <v>0</v>
      </c>
      <c r="E173" s="72">
        <f t="shared" si="2"/>
        <v>0</v>
      </c>
    </row>
    <row r="174" spans="1:5" x14ac:dyDescent="0.25">
      <c r="A174" t="s">
        <v>698</v>
      </c>
      <c r="B174" t="s">
        <v>167</v>
      </c>
      <c r="C174" s="72">
        <v>0.11799999999999999</v>
      </c>
      <c r="D174" s="72">
        <f>SUMIF(Lista!C:C,Pesos!B174,Lista!B:B)</f>
        <v>0</v>
      </c>
      <c r="E174" s="72">
        <f t="shared" si="2"/>
        <v>0</v>
      </c>
    </row>
    <row r="175" spans="1:5" x14ac:dyDescent="0.25">
      <c r="A175" t="s">
        <v>698</v>
      </c>
      <c r="B175" t="s">
        <v>169</v>
      </c>
      <c r="C175" s="72">
        <v>0.152</v>
      </c>
      <c r="D175" s="72">
        <f>SUMIF(Lista!C:C,Pesos!B175,Lista!B:B)</f>
        <v>0</v>
      </c>
      <c r="E175" s="72">
        <f t="shared" si="2"/>
        <v>0</v>
      </c>
    </row>
    <row r="176" spans="1:5" x14ac:dyDescent="0.25">
      <c r="A176" t="s">
        <v>698</v>
      </c>
      <c r="B176" t="s">
        <v>170</v>
      </c>
      <c r="C176" s="72">
        <v>7.1999999999999995E-2</v>
      </c>
      <c r="D176" s="72">
        <f>SUMIF(Lista!C:C,Pesos!B176,Lista!B:B)</f>
        <v>0</v>
      </c>
      <c r="E176" s="72">
        <f t="shared" si="2"/>
        <v>0</v>
      </c>
    </row>
    <row r="177" spans="1:5" x14ac:dyDescent="0.25">
      <c r="A177" t="s">
        <v>698</v>
      </c>
      <c r="B177" t="s">
        <v>172</v>
      </c>
      <c r="C177" s="72">
        <v>5.5E-2</v>
      </c>
      <c r="D177" s="72">
        <f>SUMIF(Lista!C:C,Pesos!B177,Lista!B:B)</f>
        <v>0</v>
      </c>
      <c r="E177" s="72">
        <f t="shared" si="2"/>
        <v>0</v>
      </c>
    </row>
    <row r="178" spans="1:5" x14ac:dyDescent="0.25">
      <c r="A178" t="s">
        <v>698</v>
      </c>
      <c r="B178" t="s">
        <v>173</v>
      </c>
      <c r="C178" s="72">
        <v>0.10299999999999999</v>
      </c>
      <c r="D178" s="72">
        <f>SUMIF(Lista!C:C,Pesos!B178,Lista!B:B)</f>
        <v>0</v>
      </c>
      <c r="E178" s="72">
        <f t="shared" si="2"/>
        <v>0</v>
      </c>
    </row>
    <row r="179" spans="1:5" x14ac:dyDescent="0.25">
      <c r="A179" t="s">
        <v>698</v>
      </c>
      <c r="B179" t="s">
        <v>744</v>
      </c>
      <c r="C179" s="72">
        <v>5.8000000000000003E-2</v>
      </c>
      <c r="D179" s="72">
        <f>SUMIF(Lista!C:C,Pesos!B179,Lista!B:B)</f>
        <v>0</v>
      </c>
      <c r="E179" s="72">
        <f t="shared" si="2"/>
        <v>0</v>
      </c>
    </row>
    <row r="180" spans="1:5" x14ac:dyDescent="0.25">
      <c r="A180" t="s">
        <v>698</v>
      </c>
      <c r="B180" t="s">
        <v>746</v>
      </c>
      <c r="C180" s="72">
        <v>5.8000000000000003E-2</v>
      </c>
      <c r="D180" s="72">
        <f>SUMIF(Lista!C:C,Pesos!B180,Lista!B:B)</f>
        <v>0</v>
      </c>
      <c r="E180" s="72">
        <f t="shared" si="2"/>
        <v>0</v>
      </c>
    </row>
    <row r="181" spans="1:5" x14ac:dyDescent="0.25">
      <c r="A181" t="s">
        <v>698</v>
      </c>
      <c r="B181" t="s">
        <v>745</v>
      </c>
      <c r="C181" s="72">
        <v>5.8000000000000003E-2</v>
      </c>
      <c r="D181" s="72">
        <f>SUMIF(Lista!C:C,Pesos!B181,Lista!B:B)</f>
        <v>0</v>
      </c>
      <c r="E181" s="72">
        <f t="shared" si="2"/>
        <v>0</v>
      </c>
    </row>
    <row r="182" spans="1:5" x14ac:dyDescent="0.25">
      <c r="A182" t="s">
        <v>698</v>
      </c>
      <c r="B182" t="s">
        <v>747</v>
      </c>
      <c r="C182" s="72">
        <v>5.8000000000000003E-2</v>
      </c>
      <c r="D182" s="72">
        <f>SUMIF(Lista!C:C,Pesos!B182,Lista!B:B)</f>
        <v>0</v>
      </c>
      <c r="E182" s="72">
        <f t="shared" si="2"/>
        <v>0</v>
      </c>
    </row>
    <row r="183" spans="1:5" x14ac:dyDescent="0.25">
      <c r="A183" t="s">
        <v>698</v>
      </c>
      <c r="B183" t="s">
        <v>748</v>
      </c>
      <c r="C183" s="72">
        <v>5.8000000000000003E-2</v>
      </c>
      <c r="D183" s="72">
        <f>SUMIF(Lista!C:C,Pesos!B183,Lista!B:B)</f>
        <v>0</v>
      </c>
      <c r="E183" s="72">
        <f t="shared" si="2"/>
        <v>0</v>
      </c>
    </row>
    <row r="184" spans="1:5" x14ac:dyDescent="0.25">
      <c r="A184" t="s">
        <v>698</v>
      </c>
      <c r="B184" t="s">
        <v>683</v>
      </c>
      <c r="C184" s="72">
        <v>5.8000000000000003E-2</v>
      </c>
      <c r="D184" s="72">
        <f>SUMIF(Lista!C:C,Pesos!B184,Lista!B:B)</f>
        <v>0</v>
      </c>
      <c r="E184" s="72">
        <f t="shared" si="2"/>
        <v>0</v>
      </c>
    </row>
    <row r="185" spans="1:5" x14ac:dyDescent="0.25">
      <c r="A185" t="s">
        <v>698</v>
      </c>
      <c r="B185" t="s">
        <v>175</v>
      </c>
      <c r="C185" s="72">
        <v>8.1000000000000003E-2</v>
      </c>
      <c r="D185" s="72">
        <f>SUMIF(Lista!C:C,Pesos!B185,Lista!B:B)</f>
        <v>0</v>
      </c>
      <c r="E185" s="72">
        <f t="shared" si="2"/>
        <v>0</v>
      </c>
    </row>
    <row r="186" spans="1:5" x14ac:dyDescent="0.25">
      <c r="A186" t="s">
        <v>698</v>
      </c>
      <c r="B186" t="s">
        <v>178</v>
      </c>
      <c r="C186" s="72">
        <v>7.4999999999999997E-2</v>
      </c>
      <c r="D186" s="72">
        <f>SUMIF(Lista!C:C,Pesos!B186,Lista!B:B)</f>
        <v>0</v>
      </c>
      <c r="E186" s="72">
        <f t="shared" si="2"/>
        <v>0</v>
      </c>
    </row>
    <row r="187" spans="1:5" x14ac:dyDescent="0.25">
      <c r="A187" t="s">
        <v>698</v>
      </c>
      <c r="B187" t="s">
        <v>176</v>
      </c>
      <c r="C187" s="72">
        <v>0.106</v>
      </c>
      <c r="D187" s="72">
        <f>SUMIF(Lista!C:C,Pesos!B187,Lista!B:B)</f>
        <v>0</v>
      </c>
      <c r="E187" s="72">
        <f t="shared" si="2"/>
        <v>0</v>
      </c>
    </row>
    <row r="188" spans="1:5" x14ac:dyDescent="0.25">
      <c r="A188" t="s">
        <v>698</v>
      </c>
      <c r="B188" t="s">
        <v>179</v>
      </c>
      <c r="C188" s="72">
        <v>9.8000000000000004E-2</v>
      </c>
      <c r="D188" s="72">
        <f>SUMIF(Lista!C:C,Pesos!B188,Lista!B:B)</f>
        <v>0</v>
      </c>
      <c r="E188" s="72">
        <f t="shared" si="2"/>
        <v>0</v>
      </c>
    </row>
    <row r="189" spans="1:5" x14ac:dyDescent="0.25">
      <c r="A189" t="s">
        <v>698</v>
      </c>
      <c r="B189" t="s">
        <v>684</v>
      </c>
      <c r="C189" s="72">
        <v>6.4000000000000001E-2</v>
      </c>
      <c r="D189" s="72">
        <f>SUMIF(Lista!C:C,Pesos!B189,Lista!B:B)</f>
        <v>0</v>
      </c>
      <c r="E189" s="72">
        <f t="shared" si="2"/>
        <v>0</v>
      </c>
    </row>
    <row r="190" spans="1:5" x14ac:dyDescent="0.25">
      <c r="A190" t="s">
        <v>698</v>
      </c>
      <c r="B190" t="s">
        <v>181</v>
      </c>
      <c r="C190" s="72">
        <v>0.09</v>
      </c>
      <c r="D190" s="72">
        <f>SUMIF(Lista!C:C,Pesos!B190,Lista!B:B)</f>
        <v>0</v>
      </c>
      <c r="E190" s="72">
        <f t="shared" si="2"/>
        <v>0</v>
      </c>
    </row>
    <row r="191" spans="1:5" x14ac:dyDescent="0.25">
      <c r="A191" t="s">
        <v>698</v>
      </c>
      <c r="B191" t="s">
        <v>180</v>
      </c>
      <c r="C191" s="72">
        <v>6.5000000000000002E-2</v>
      </c>
      <c r="D191" s="72">
        <f>SUMIF(Lista!C:C,Pesos!B191,Lista!B:B)</f>
        <v>0</v>
      </c>
      <c r="E191" s="72">
        <f t="shared" si="2"/>
        <v>0</v>
      </c>
    </row>
    <row r="192" spans="1:5" x14ac:dyDescent="0.25">
      <c r="A192" t="s">
        <v>698</v>
      </c>
      <c r="B192" t="s">
        <v>182</v>
      </c>
      <c r="C192" s="72">
        <v>8.5999999999999993E-2</v>
      </c>
      <c r="D192" s="72">
        <f>SUMIF(Lista!C:C,Pesos!B192,Lista!B:B)</f>
        <v>0</v>
      </c>
      <c r="E192" s="72">
        <f t="shared" si="2"/>
        <v>0</v>
      </c>
    </row>
    <row r="193" spans="1:5" x14ac:dyDescent="0.25">
      <c r="A193" t="s">
        <v>698</v>
      </c>
      <c r="B193" t="s">
        <v>688</v>
      </c>
      <c r="C193" s="72">
        <v>0.06</v>
      </c>
      <c r="D193" s="72">
        <f>SUMIF(Lista!C:C,Pesos!B193,Lista!B:B)</f>
        <v>0</v>
      </c>
      <c r="E193" s="72">
        <f t="shared" si="2"/>
        <v>0</v>
      </c>
    </row>
    <row r="194" spans="1:5" x14ac:dyDescent="0.25">
      <c r="A194" t="s">
        <v>698</v>
      </c>
      <c r="B194" t="s">
        <v>184</v>
      </c>
      <c r="C194" s="72">
        <v>8.8999999999999996E-2</v>
      </c>
      <c r="D194" s="72">
        <f>SUMIF(Lista!C:C,Pesos!B194,Lista!B:B)</f>
        <v>0</v>
      </c>
      <c r="E194" s="72">
        <f t="shared" si="2"/>
        <v>0</v>
      </c>
    </row>
    <row r="195" spans="1:5" x14ac:dyDescent="0.25">
      <c r="A195" t="s">
        <v>698</v>
      </c>
      <c r="B195" t="s">
        <v>186</v>
      </c>
      <c r="C195" s="72">
        <v>6.3E-2</v>
      </c>
      <c r="D195" s="72">
        <f>SUMIF(Lista!C:C,Pesos!B195,Lista!B:B)</f>
        <v>0</v>
      </c>
      <c r="E195" s="72">
        <f t="shared" si="2"/>
        <v>0</v>
      </c>
    </row>
    <row r="196" spans="1:5" x14ac:dyDescent="0.25">
      <c r="A196" t="s">
        <v>698</v>
      </c>
      <c r="B196" t="s">
        <v>187</v>
      </c>
      <c r="C196" s="72">
        <v>7.0000000000000007E-2</v>
      </c>
      <c r="D196" s="72">
        <f>SUMIF(Lista!C:C,Pesos!B196,Lista!B:B)</f>
        <v>0</v>
      </c>
      <c r="E196" s="72">
        <f t="shared" si="2"/>
        <v>0</v>
      </c>
    </row>
    <row r="197" spans="1:5" x14ac:dyDescent="0.25">
      <c r="A197" t="s">
        <v>698</v>
      </c>
      <c r="B197" t="s">
        <v>188</v>
      </c>
      <c r="C197" s="72">
        <v>0.06</v>
      </c>
      <c r="D197" s="72">
        <f>SUMIF(Lista!C:C,Pesos!B197,Lista!B:B)</f>
        <v>0</v>
      </c>
      <c r="E197" s="72">
        <f t="shared" si="2"/>
        <v>0</v>
      </c>
    </row>
    <row r="198" spans="1:5" x14ac:dyDescent="0.25">
      <c r="A198" t="s">
        <v>698</v>
      </c>
      <c r="B198" t="s">
        <v>725</v>
      </c>
      <c r="C198" s="72">
        <v>0.06</v>
      </c>
      <c r="D198" s="72">
        <f>SUMIF(Lista!C:C,Pesos!B198,Lista!B:B)</f>
        <v>0</v>
      </c>
      <c r="E198" s="72">
        <f t="shared" si="2"/>
        <v>0</v>
      </c>
    </row>
    <row r="199" spans="1:5" x14ac:dyDescent="0.25">
      <c r="A199" t="s">
        <v>698</v>
      </c>
      <c r="B199" t="s">
        <v>189</v>
      </c>
      <c r="C199" s="72">
        <v>0.1</v>
      </c>
      <c r="D199" s="72">
        <f>SUMIF(Lista!C:C,Pesos!B199,Lista!B:B)</f>
        <v>0</v>
      </c>
      <c r="E199" s="72">
        <f t="shared" ref="E199:E263" si="3">C199*D199</f>
        <v>0</v>
      </c>
    </row>
    <row r="200" spans="1:5" x14ac:dyDescent="0.25">
      <c r="A200" t="s">
        <v>698</v>
      </c>
      <c r="B200" t="s">
        <v>741</v>
      </c>
      <c r="C200" s="72">
        <v>0.106</v>
      </c>
      <c r="D200" s="72">
        <f>SUMIF(Lista!C:C,Pesos!B200,Lista!B:B)</f>
        <v>0</v>
      </c>
      <c r="E200" s="72">
        <f t="shared" si="3"/>
        <v>0</v>
      </c>
    </row>
    <row r="201" spans="1:5" x14ac:dyDescent="0.25">
      <c r="A201" t="s">
        <v>698</v>
      </c>
      <c r="B201" t="s">
        <v>190</v>
      </c>
      <c r="C201" s="72">
        <v>8.2000000000000003E-2</v>
      </c>
      <c r="D201" s="72">
        <f>SUMIF(Lista!C:C,Pesos!B201,Lista!B:B)</f>
        <v>0</v>
      </c>
      <c r="E201" s="72">
        <f t="shared" si="3"/>
        <v>0</v>
      </c>
    </row>
    <row r="202" spans="1:5" x14ac:dyDescent="0.25">
      <c r="A202" t="s">
        <v>698</v>
      </c>
      <c r="B202" t="s">
        <v>191</v>
      </c>
      <c r="C202" s="72">
        <v>8.6999999999999994E-2</v>
      </c>
      <c r="D202" s="72">
        <f>SUMIF(Lista!C:C,Pesos!B202,Lista!B:B)</f>
        <v>0</v>
      </c>
      <c r="E202" s="72">
        <f t="shared" si="3"/>
        <v>0</v>
      </c>
    </row>
    <row r="203" spans="1:5" x14ac:dyDescent="0.25">
      <c r="A203" t="s">
        <v>698</v>
      </c>
      <c r="B203" t="s">
        <v>192</v>
      </c>
      <c r="C203" s="72">
        <v>6.8000000000000005E-2</v>
      </c>
      <c r="D203" s="72">
        <f>SUMIF(Lista!C:C,Pesos!B203,Lista!B:B)</f>
        <v>0</v>
      </c>
      <c r="E203" s="72">
        <f t="shared" si="3"/>
        <v>0</v>
      </c>
    </row>
    <row r="204" spans="1:5" x14ac:dyDescent="0.25">
      <c r="A204" t="s">
        <v>698</v>
      </c>
      <c r="B204" t="s">
        <v>685</v>
      </c>
      <c r="C204" s="72">
        <v>6.2E-2</v>
      </c>
      <c r="D204" s="72">
        <f>SUMIF(Lista!C:C,Pesos!B204,Lista!B:B)</f>
        <v>0</v>
      </c>
      <c r="E204" s="72">
        <f t="shared" si="3"/>
        <v>0</v>
      </c>
    </row>
    <row r="205" spans="1:5" x14ac:dyDescent="0.25">
      <c r="A205" t="s">
        <v>698</v>
      </c>
      <c r="B205" t="s">
        <v>686</v>
      </c>
      <c r="C205" s="72">
        <v>0.06</v>
      </c>
      <c r="D205" s="72">
        <f>SUMIF(Lista!C:C,Pesos!B205,Lista!B:B)</f>
        <v>0</v>
      </c>
      <c r="E205" s="72">
        <f t="shared" si="3"/>
        <v>0</v>
      </c>
    </row>
    <row r="206" spans="1:5" x14ac:dyDescent="0.25">
      <c r="A206" t="s">
        <v>698</v>
      </c>
      <c r="B206" t="s">
        <v>193</v>
      </c>
      <c r="C206" s="72">
        <v>8.8999999999999996E-2</v>
      </c>
      <c r="D206" s="72">
        <f>SUMIF(Lista!C:C,Pesos!B206,Lista!B:B)</f>
        <v>0</v>
      </c>
      <c r="E206" s="72">
        <f t="shared" si="3"/>
        <v>0</v>
      </c>
    </row>
    <row r="207" spans="1:5" x14ac:dyDescent="0.25">
      <c r="A207" t="s">
        <v>698</v>
      </c>
      <c r="B207" t="s">
        <v>691</v>
      </c>
      <c r="C207" s="72">
        <v>5.8000000000000003E-2</v>
      </c>
      <c r="D207" s="72">
        <f>SUMIF(Lista!C:C,Pesos!B207,Lista!B:B)</f>
        <v>0</v>
      </c>
      <c r="E207" s="72">
        <f t="shared" si="3"/>
        <v>0</v>
      </c>
    </row>
    <row r="208" spans="1:5" x14ac:dyDescent="0.25">
      <c r="A208" t="s">
        <v>698</v>
      </c>
      <c r="B208" t="s">
        <v>195</v>
      </c>
      <c r="C208" s="72">
        <v>9.4E-2</v>
      </c>
      <c r="D208" s="72">
        <f>SUMIF(Lista!C:C,Pesos!B208,Lista!B:B)</f>
        <v>0</v>
      </c>
      <c r="E208" s="72">
        <f t="shared" si="3"/>
        <v>0</v>
      </c>
    </row>
    <row r="209" spans="1:5" x14ac:dyDescent="0.25">
      <c r="A209" t="s">
        <v>698</v>
      </c>
      <c r="B209" t="s">
        <v>197</v>
      </c>
      <c r="C209" s="72">
        <v>6.8000000000000005E-2</v>
      </c>
      <c r="D209" s="72">
        <f>SUMIF(Lista!C:C,Pesos!B209,Lista!B:B)</f>
        <v>0</v>
      </c>
      <c r="E209" s="72">
        <f t="shared" si="3"/>
        <v>0</v>
      </c>
    </row>
    <row r="210" spans="1:5" x14ac:dyDescent="0.25">
      <c r="A210" t="s">
        <v>698</v>
      </c>
      <c r="B210" t="s">
        <v>198</v>
      </c>
      <c r="C210" s="72">
        <v>7.5999999999999998E-2</v>
      </c>
      <c r="D210" s="72">
        <f>SUMIF(Lista!C:C,Pesos!B210,Lista!B:B)</f>
        <v>0</v>
      </c>
      <c r="E210" s="72">
        <f t="shared" si="3"/>
        <v>0</v>
      </c>
    </row>
    <row r="211" spans="1:5" x14ac:dyDescent="0.25">
      <c r="A211" t="s">
        <v>698</v>
      </c>
      <c r="B211" t="s">
        <v>622</v>
      </c>
      <c r="C211" s="72">
        <v>0.06</v>
      </c>
      <c r="D211" s="72">
        <f>SUMIF(Lista!C:C,Pesos!B211,Lista!B:B)</f>
        <v>0</v>
      </c>
      <c r="E211" s="72">
        <f t="shared" si="3"/>
        <v>0</v>
      </c>
    </row>
    <row r="212" spans="1:5" x14ac:dyDescent="0.25">
      <c r="A212" t="s">
        <v>698</v>
      </c>
      <c r="B212" t="s">
        <v>201</v>
      </c>
      <c r="C212" s="72">
        <v>0.104</v>
      </c>
      <c r="D212" s="72">
        <f>SUMIF(Lista!C:C,Pesos!B212,Lista!B:B)</f>
        <v>0</v>
      </c>
      <c r="E212" s="72">
        <f t="shared" si="3"/>
        <v>0</v>
      </c>
    </row>
    <row r="213" spans="1:5" x14ac:dyDescent="0.25">
      <c r="A213" t="s">
        <v>698</v>
      </c>
      <c r="B213" t="s">
        <v>199</v>
      </c>
      <c r="C213" s="72">
        <v>0.16900000000000001</v>
      </c>
      <c r="D213" s="72">
        <f>SUMIF(Lista!C:C,Pesos!B213,Lista!B:B)</f>
        <v>0</v>
      </c>
      <c r="E213" s="72">
        <f t="shared" si="3"/>
        <v>0</v>
      </c>
    </row>
    <row r="214" spans="1:5" x14ac:dyDescent="0.25">
      <c r="A214" t="s">
        <v>698</v>
      </c>
      <c r="B214" t="s">
        <v>202</v>
      </c>
      <c r="C214" s="72">
        <v>0.16200000000000001</v>
      </c>
      <c r="D214" s="72">
        <f>SUMIF(Lista!C:C,Pesos!B214,Lista!B:B)</f>
        <v>0</v>
      </c>
      <c r="E214" s="72">
        <f t="shared" si="3"/>
        <v>0</v>
      </c>
    </row>
    <row r="215" spans="1:5" x14ac:dyDescent="0.25">
      <c r="A215" t="s">
        <v>698</v>
      </c>
      <c r="B215" t="s">
        <v>204</v>
      </c>
      <c r="C215" s="72">
        <v>0.111</v>
      </c>
      <c r="D215" s="72">
        <f>SUMIF(Lista!C:C,Pesos!B215,Lista!B:B)</f>
        <v>0</v>
      </c>
      <c r="E215" s="72">
        <f t="shared" si="3"/>
        <v>0</v>
      </c>
    </row>
    <row r="216" spans="1:5" x14ac:dyDescent="0.25">
      <c r="A216" t="s">
        <v>698</v>
      </c>
      <c r="B216" t="s">
        <v>205</v>
      </c>
      <c r="C216" s="72">
        <v>6.3E-2</v>
      </c>
      <c r="D216" s="72">
        <f>SUMIF(Lista!C:C,Pesos!B216,Lista!B:B)</f>
        <v>0</v>
      </c>
      <c r="E216" s="72">
        <f t="shared" si="3"/>
        <v>0</v>
      </c>
    </row>
    <row r="217" spans="1:5" x14ac:dyDescent="0.25">
      <c r="A217" t="s">
        <v>698</v>
      </c>
      <c r="B217" t="s">
        <v>749</v>
      </c>
      <c r="C217" s="72">
        <v>5.6000000000000001E-2</v>
      </c>
      <c r="D217" s="72">
        <f>SUMIF(Lista!C:C,Pesos!B217,Lista!B:B)</f>
        <v>0</v>
      </c>
      <c r="E217" s="72">
        <f t="shared" si="3"/>
        <v>0</v>
      </c>
    </row>
    <row r="218" spans="1:5" x14ac:dyDescent="0.25">
      <c r="A218" t="s">
        <v>698</v>
      </c>
      <c r="B218" t="s">
        <v>206</v>
      </c>
      <c r="C218" s="72">
        <v>6.9000000000000006E-2</v>
      </c>
      <c r="D218" s="72">
        <f>SUMIF(Lista!C:C,Pesos!B218,Lista!B:B)</f>
        <v>0</v>
      </c>
      <c r="E218" s="72">
        <f t="shared" si="3"/>
        <v>0</v>
      </c>
    </row>
    <row r="219" spans="1:5" x14ac:dyDescent="0.25">
      <c r="A219" t="s">
        <v>698</v>
      </c>
      <c r="B219" t="s">
        <v>208</v>
      </c>
      <c r="C219" s="72">
        <v>5.6000000000000001E-2</v>
      </c>
      <c r="D219" s="72">
        <f>SUMIF(Lista!C:C,Pesos!B219,Lista!B:B)</f>
        <v>0</v>
      </c>
      <c r="E219" s="72">
        <f t="shared" si="3"/>
        <v>0</v>
      </c>
    </row>
    <row r="220" spans="1:5" x14ac:dyDescent="0.25">
      <c r="A220" t="s">
        <v>698</v>
      </c>
      <c r="B220" t="s">
        <v>209</v>
      </c>
      <c r="C220" s="72">
        <v>0.16200000000000001</v>
      </c>
      <c r="D220" s="72">
        <f>SUMIF(Lista!C:C,Pesos!B220,Lista!B:B)</f>
        <v>0</v>
      </c>
      <c r="E220" s="72">
        <f t="shared" si="3"/>
        <v>0</v>
      </c>
    </row>
    <row r="221" spans="1:5" x14ac:dyDescent="0.25">
      <c r="A221" t="s">
        <v>698</v>
      </c>
      <c r="B221" t="s">
        <v>210</v>
      </c>
      <c r="C221" s="72">
        <v>0.17399999999999999</v>
      </c>
      <c r="D221" s="72">
        <f>SUMIF(Lista!C:C,Pesos!B221,Lista!B:B)</f>
        <v>0</v>
      </c>
      <c r="E221" s="72">
        <f t="shared" si="3"/>
        <v>0</v>
      </c>
    </row>
    <row r="222" spans="1:5" x14ac:dyDescent="0.25">
      <c r="A222" t="s">
        <v>698</v>
      </c>
      <c r="B222" t="s">
        <v>211</v>
      </c>
      <c r="C222" s="72">
        <v>7.0000000000000007E-2</v>
      </c>
      <c r="D222" s="72">
        <f>SUMIF(Lista!C:C,Pesos!B222,Lista!B:B)</f>
        <v>0</v>
      </c>
      <c r="E222" s="72">
        <f t="shared" si="3"/>
        <v>0</v>
      </c>
    </row>
    <row r="223" spans="1:5" x14ac:dyDescent="0.25">
      <c r="A223" t="s">
        <v>698</v>
      </c>
      <c r="B223" t="s">
        <v>213</v>
      </c>
      <c r="C223" s="72">
        <v>6.7000000000000004E-2</v>
      </c>
      <c r="D223" s="72">
        <f>SUMIF(Lista!C:C,Pesos!B223,Lista!B:B)</f>
        <v>0</v>
      </c>
      <c r="E223" s="72">
        <f t="shared" si="3"/>
        <v>0</v>
      </c>
    </row>
    <row r="224" spans="1:5" x14ac:dyDescent="0.25">
      <c r="A224" t="s">
        <v>698</v>
      </c>
      <c r="B224" t="s">
        <v>215</v>
      </c>
      <c r="C224" s="72">
        <v>0.17599999999999999</v>
      </c>
      <c r="D224" s="72">
        <f>SUMIF(Lista!C:C,Pesos!B224,Lista!B:B)</f>
        <v>0</v>
      </c>
      <c r="E224" s="72">
        <f t="shared" si="3"/>
        <v>0</v>
      </c>
    </row>
    <row r="225" spans="1:5" x14ac:dyDescent="0.25">
      <c r="A225" t="s">
        <v>698</v>
      </c>
      <c r="B225" t="s">
        <v>216</v>
      </c>
      <c r="C225" s="72">
        <v>0.111</v>
      </c>
      <c r="D225" s="72">
        <f>SUMIF(Lista!C:C,Pesos!B225,Lista!B:B)</f>
        <v>0</v>
      </c>
      <c r="E225" s="72">
        <f t="shared" si="3"/>
        <v>0</v>
      </c>
    </row>
    <row r="226" spans="1:5" x14ac:dyDescent="0.25">
      <c r="A226" t="s">
        <v>698</v>
      </c>
      <c r="B226" t="s">
        <v>218</v>
      </c>
      <c r="C226" s="72">
        <v>0.18099999999999999</v>
      </c>
      <c r="D226" s="72">
        <f>SUMIF(Lista!C:C,Pesos!B226,Lista!B:B)</f>
        <v>0</v>
      </c>
      <c r="E226" s="72">
        <f t="shared" si="3"/>
        <v>0</v>
      </c>
    </row>
    <row r="227" spans="1:5" x14ac:dyDescent="0.25">
      <c r="A227" t="s">
        <v>698</v>
      </c>
      <c r="B227" t="s">
        <v>219</v>
      </c>
      <c r="C227" s="72">
        <v>0.10199999999999999</v>
      </c>
      <c r="D227" s="72">
        <f>SUMIF(Lista!C:C,Pesos!B227,Lista!B:B)</f>
        <v>0</v>
      </c>
      <c r="E227" s="72">
        <f t="shared" si="3"/>
        <v>0</v>
      </c>
    </row>
    <row r="228" spans="1:5" x14ac:dyDescent="0.25">
      <c r="A228" t="s">
        <v>698</v>
      </c>
      <c r="B228" t="s">
        <v>221</v>
      </c>
      <c r="C228" s="72">
        <v>7.2999999999999995E-2</v>
      </c>
      <c r="D228" s="72">
        <f>SUMIF(Lista!C:C,Pesos!B228,Lista!B:B)</f>
        <v>0</v>
      </c>
      <c r="E228" s="72">
        <f t="shared" si="3"/>
        <v>0</v>
      </c>
    </row>
    <row r="229" spans="1:5" x14ac:dyDescent="0.25">
      <c r="A229" t="s">
        <v>698</v>
      </c>
      <c r="B229" t="s">
        <v>222</v>
      </c>
      <c r="C229" s="72">
        <v>0.11600000000000001</v>
      </c>
      <c r="D229" s="72">
        <f>SUMIF(Lista!C:C,Pesos!B229,Lista!B:B)</f>
        <v>0</v>
      </c>
      <c r="E229" s="72">
        <f t="shared" si="3"/>
        <v>0</v>
      </c>
    </row>
    <row r="230" spans="1:5" x14ac:dyDescent="0.25">
      <c r="A230" t="s">
        <v>698</v>
      </c>
      <c r="B230" t="s">
        <v>223</v>
      </c>
      <c r="C230" s="72">
        <v>6.0999999999999999E-2</v>
      </c>
      <c r="D230" s="72">
        <f>SUMIF(Lista!C:C,Pesos!B230,Lista!B:B)</f>
        <v>0</v>
      </c>
      <c r="E230" s="72">
        <f t="shared" si="3"/>
        <v>0</v>
      </c>
    </row>
    <row r="231" spans="1:5" x14ac:dyDescent="0.25">
      <c r="A231" t="s">
        <v>698</v>
      </c>
      <c r="B231" t="s">
        <v>224</v>
      </c>
      <c r="C231" s="72">
        <v>7.0000000000000007E-2</v>
      </c>
      <c r="D231" s="72">
        <f>SUMIF(Lista!C:C,Pesos!B231,Lista!B:B)</f>
        <v>0</v>
      </c>
      <c r="E231" s="72">
        <f t="shared" si="3"/>
        <v>0</v>
      </c>
    </row>
    <row r="232" spans="1:5" x14ac:dyDescent="0.25">
      <c r="A232" t="s">
        <v>698</v>
      </c>
      <c r="B232" t="s">
        <v>693</v>
      </c>
      <c r="C232" s="72">
        <v>0.06</v>
      </c>
      <c r="D232" s="72">
        <f>SUMIF(Lista!C:C,Pesos!B232,Lista!B:B)</f>
        <v>0</v>
      </c>
      <c r="E232" s="72">
        <f t="shared" si="3"/>
        <v>0</v>
      </c>
    </row>
    <row r="233" spans="1:5" x14ac:dyDescent="0.25">
      <c r="A233" t="s">
        <v>698</v>
      </c>
      <c r="B233" t="s">
        <v>225</v>
      </c>
      <c r="C233" s="72">
        <v>8.8999999999999996E-2</v>
      </c>
      <c r="D233" s="72">
        <f>SUMIF(Lista!C:C,Pesos!B233,Lista!B:B)</f>
        <v>0</v>
      </c>
      <c r="E233" s="72">
        <f t="shared" si="3"/>
        <v>0</v>
      </c>
    </row>
    <row r="234" spans="1:5" x14ac:dyDescent="0.25">
      <c r="A234" t="s">
        <v>698</v>
      </c>
      <c r="B234" t="s">
        <v>226</v>
      </c>
      <c r="C234" s="72">
        <v>8.7999999999999995E-2</v>
      </c>
      <c r="D234" s="72">
        <f>SUMIF(Lista!C:C,Pesos!B234,Lista!B:B)</f>
        <v>0</v>
      </c>
      <c r="E234" s="72">
        <f t="shared" si="3"/>
        <v>0</v>
      </c>
    </row>
    <row r="235" spans="1:5" x14ac:dyDescent="0.25">
      <c r="A235" t="s">
        <v>698</v>
      </c>
      <c r="B235" t="s">
        <v>227</v>
      </c>
      <c r="C235" s="72">
        <v>0.08</v>
      </c>
      <c r="D235" s="72">
        <f>SUMIF(Lista!C:C,Pesos!B235,Lista!B:B)</f>
        <v>0</v>
      </c>
      <c r="E235" s="72">
        <f t="shared" si="3"/>
        <v>0</v>
      </c>
    </row>
    <row r="236" spans="1:5" x14ac:dyDescent="0.25">
      <c r="A236" t="s">
        <v>698</v>
      </c>
      <c r="B236" t="s">
        <v>229</v>
      </c>
      <c r="C236" s="72">
        <v>6.7000000000000004E-2</v>
      </c>
      <c r="D236" s="72">
        <f>SUMIF(Lista!C:C,Pesos!B236,Lista!B:B)</f>
        <v>0</v>
      </c>
      <c r="E236" s="72">
        <f t="shared" si="3"/>
        <v>0</v>
      </c>
    </row>
    <row r="237" spans="1:5" x14ac:dyDescent="0.25">
      <c r="A237" t="s">
        <v>698</v>
      </c>
      <c r="B237" t="s">
        <v>692</v>
      </c>
      <c r="C237" s="72">
        <v>6.7000000000000004E-2</v>
      </c>
      <c r="D237" s="72">
        <f>SUMIF(Lista!C:C,Pesos!B237,Lista!B:B)</f>
        <v>0</v>
      </c>
      <c r="E237" s="72">
        <f t="shared" si="3"/>
        <v>0</v>
      </c>
    </row>
    <row r="238" spans="1:5" x14ac:dyDescent="0.25">
      <c r="A238" t="s">
        <v>698</v>
      </c>
      <c r="B238" t="s">
        <v>689</v>
      </c>
      <c r="C238" s="72">
        <v>4.9000000000000002E-2</v>
      </c>
      <c r="D238" s="72">
        <f>SUMIF(Lista!C:C,Pesos!B238,Lista!B:B)</f>
        <v>0</v>
      </c>
      <c r="E238" s="72">
        <f t="shared" si="3"/>
        <v>0</v>
      </c>
    </row>
    <row r="239" spans="1:5" x14ac:dyDescent="0.25">
      <c r="A239" t="s">
        <v>698</v>
      </c>
      <c r="B239" t="s">
        <v>230</v>
      </c>
      <c r="C239" s="72">
        <v>0.104</v>
      </c>
      <c r="D239" s="72">
        <f>SUMIF(Lista!C:C,Pesos!B239,Lista!B:B)</f>
        <v>0</v>
      </c>
      <c r="E239" s="72">
        <f t="shared" si="3"/>
        <v>0</v>
      </c>
    </row>
    <row r="240" spans="1:5" x14ac:dyDescent="0.25">
      <c r="A240" t="s">
        <v>698</v>
      </c>
      <c r="B240" t="s">
        <v>694</v>
      </c>
      <c r="C240" s="72">
        <v>6.2E-2</v>
      </c>
      <c r="D240" s="72">
        <f>SUMIF(Lista!C:C,Pesos!B240,Lista!B:B)</f>
        <v>0</v>
      </c>
      <c r="E240" s="72">
        <f t="shared" si="3"/>
        <v>0</v>
      </c>
    </row>
    <row r="241" spans="1:5" x14ac:dyDescent="0.25">
      <c r="A241" t="s">
        <v>698</v>
      </c>
      <c r="B241" t="s">
        <v>723</v>
      </c>
      <c r="C241" s="72">
        <v>0.06</v>
      </c>
      <c r="D241" s="72">
        <f>SUMIF(Lista!C:C,Pesos!B241,Lista!B:B)</f>
        <v>0</v>
      </c>
      <c r="E241" s="72">
        <f t="shared" si="3"/>
        <v>0</v>
      </c>
    </row>
    <row r="242" spans="1:5" x14ac:dyDescent="0.25">
      <c r="A242" t="s">
        <v>698</v>
      </c>
      <c r="B242" t="s">
        <v>719</v>
      </c>
      <c r="C242" s="72">
        <v>0.06</v>
      </c>
      <c r="D242" s="72">
        <f>SUMIF(Lista!C:C,Pesos!B242,Lista!B:B)</f>
        <v>0</v>
      </c>
      <c r="E242" s="72">
        <f t="shared" si="3"/>
        <v>0</v>
      </c>
    </row>
    <row r="243" spans="1:5" x14ac:dyDescent="0.25">
      <c r="A243" t="s">
        <v>698</v>
      </c>
      <c r="B243" t="s">
        <v>231</v>
      </c>
      <c r="C243" s="72">
        <v>8.4000000000000005E-2</v>
      </c>
      <c r="D243" s="72">
        <f>SUMIF(Lista!C:C,Pesos!B243,Lista!B:B)</f>
        <v>0</v>
      </c>
      <c r="E243" s="72">
        <f t="shared" si="3"/>
        <v>0</v>
      </c>
    </row>
    <row r="244" spans="1:5" x14ac:dyDescent="0.25">
      <c r="A244" t="s">
        <v>698</v>
      </c>
      <c r="B244" t="s">
        <v>726</v>
      </c>
      <c r="C244" s="72">
        <v>0.06</v>
      </c>
      <c r="D244" s="72">
        <f>SUMIF(Lista!C:C,Pesos!B244,Lista!B:B)</f>
        <v>0</v>
      </c>
      <c r="E244" s="72">
        <f t="shared" si="3"/>
        <v>0</v>
      </c>
    </row>
    <row r="245" spans="1:5" x14ac:dyDescent="0.25">
      <c r="A245" t="s">
        <v>698</v>
      </c>
      <c r="B245" t="s">
        <v>727</v>
      </c>
      <c r="C245" s="72">
        <v>0.06</v>
      </c>
      <c r="D245" s="72">
        <f>SUMIF(Lista!C:C,Pesos!B245,Lista!B:B)</f>
        <v>0</v>
      </c>
      <c r="E245" s="72">
        <f t="shared" si="3"/>
        <v>0</v>
      </c>
    </row>
    <row r="246" spans="1:5" x14ac:dyDescent="0.25">
      <c r="A246" t="s">
        <v>698</v>
      </c>
      <c r="B246" t="s">
        <v>687</v>
      </c>
      <c r="C246" s="72">
        <v>7.4999999999999997E-2</v>
      </c>
      <c r="D246" s="72">
        <f>SUMIF(Lista!C:C,Pesos!B246,Lista!B:B)</f>
        <v>0</v>
      </c>
      <c r="E246" s="72">
        <f t="shared" si="3"/>
        <v>0</v>
      </c>
    </row>
    <row r="247" spans="1:5" x14ac:dyDescent="0.25">
      <c r="A247" t="s">
        <v>698</v>
      </c>
      <c r="B247" t="s">
        <v>690</v>
      </c>
      <c r="C247" s="72">
        <v>0.06</v>
      </c>
      <c r="D247" s="72">
        <f>SUMIF(Lista!C:C,Pesos!B247,Lista!B:B)</f>
        <v>0</v>
      </c>
      <c r="E247" s="72">
        <f t="shared" si="3"/>
        <v>0</v>
      </c>
    </row>
    <row r="248" spans="1:5" x14ac:dyDescent="0.25">
      <c r="A248" t="s">
        <v>698</v>
      </c>
      <c r="B248" t="s">
        <v>730</v>
      </c>
      <c r="C248" s="72">
        <v>0.06</v>
      </c>
      <c r="D248" s="72">
        <f>SUMIF(Lista!C:C,Pesos!B248,Lista!B:B)</f>
        <v>0</v>
      </c>
      <c r="E248" s="72">
        <f t="shared" si="3"/>
        <v>0</v>
      </c>
    </row>
    <row r="249" spans="1:5" x14ac:dyDescent="0.25">
      <c r="A249" t="s">
        <v>700</v>
      </c>
      <c r="B249" t="s">
        <v>291</v>
      </c>
      <c r="C249" s="72">
        <v>0.37</v>
      </c>
      <c r="D249" s="72">
        <f>SUMIF(Lista!C:C,Pesos!B249,Lista!B:B)</f>
        <v>0</v>
      </c>
      <c r="E249" s="72">
        <f t="shared" si="3"/>
        <v>0</v>
      </c>
    </row>
    <row r="250" spans="1:5" x14ac:dyDescent="0.25">
      <c r="A250" t="s">
        <v>700</v>
      </c>
      <c r="B250" t="s">
        <v>754</v>
      </c>
      <c r="C250" s="72">
        <v>0.4</v>
      </c>
      <c r="D250" s="72">
        <f>SUMIF(Lista!C:C,Pesos!B250,Lista!B:B)</f>
        <v>0</v>
      </c>
      <c r="E250" s="72">
        <f t="shared" si="3"/>
        <v>0</v>
      </c>
    </row>
    <row r="251" spans="1:5" x14ac:dyDescent="0.25">
      <c r="A251" t="s">
        <v>700</v>
      </c>
      <c r="B251" t="s">
        <v>147</v>
      </c>
      <c r="C251" s="72">
        <v>0.53</v>
      </c>
      <c r="D251" s="72">
        <f>SUMIF(Lista!C:C,Pesos!B251,Lista!B:B)</f>
        <v>0</v>
      </c>
      <c r="E251" s="72">
        <f t="shared" si="3"/>
        <v>0</v>
      </c>
    </row>
    <row r="252" spans="1:5" x14ac:dyDescent="0.25">
      <c r="A252" t="s">
        <v>700</v>
      </c>
      <c r="B252" t="s">
        <v>148</v>
      </c>
      <c r="C252" s="72">
        <v>0.16</v>
      </c>
      <c r="D252" s="72">
        <f>SUMIF(Lista!C:C,Pesos!B252,Lista!B:B)</f>
        <v>0</v>
      </c>
      <c r="E252" s="72">
        <f t="shared" si="3"/>
        <v>0</v>
      </c>
    </row>
    <row r="253" spans="1:5" x14ac:dyDescent="0.25">
      <c r="A253" t="s">
        <v>699</v>
      </c>
      <c r="B253" t="s">
        <v>237</v>
      </c>
      <c r="C253" s="72">
        <v>4.2999999999999997E-2</v>
      </c>
      <c r="D253" s="72">
        <f>SUMIF(Lista!C:C,Pesos!B253,Lista!B:B)</f>
        <v>0</v>
      </c>
      <c r="E253" s="72">
        <f t="shared" si="3"/>
        <v>0</v>
      </c>
    </row>
    <row r="254" spans="1:5" x14ac:dyDescent="0.25">
      <c r="A254" t="s">
        <v>699</v>
      </c>
      <c r="B254" t="s">
        <v>239</v>
      </c>
      <c r="C254" s="72">
        <v>3.7999999999999999E-2</v>
      </c>
      <c r="D254" s="72">
        <f>SUMIF(Lista!C:C,Pesos!B254,Lista!B:B)</f>
        <v>0</v>
      </c>
      <c r="E254" s="72">
        <f t="shared" si="3"/>
        <v>0</v>
      </c>
    </row>
    <row r="255" spans="1:5" x14ac:dyDescent="0.25">
      <c r="A255" t="s">
        <v>699</v>
      </c>
      <c r="B255" t="s">
        <v>1050</v>
      </c>
      <c r="C255" s="72">
        <v>4.2999999999999997E-2</v>
      </c>
      <c r="D255" s="72">
        <f>SUMIF(Lista!C:C,Pesos!B255,Lista!B:B)</f>
        <v>0</v>
      </c>
      <c r="E255" s="72">
        <f t="shared" si="3"/>
        <v>0</v>
      </c>
    </row>
    <row r="256" spans="1:5" x14ac:dyDescent="0.25">
      <c r="A256" t="s">
        <v>699</v>
      </c>
      <c r="B256" t="s">
        <v>241</v>
      </c>
      <c r="C256" s="72">
        <v>4.2999999999999997E-2</v>
      </c>
      <c r="D256" s="72">
        <f>SUMIF(Lista!C:C,Pesos!B256,Lista!B:B)</f>
        <v>0</v>
      </c>
      <c r="E256" s="72">
        <f t="shared" si="3"/>
        <v>0</v>
      </c>
    </row>
    <row r="257" spans="1:5" x14ac:dyDescent="0.25">
      <c r="A257" t="s">
        <v>699</v>
      </c>
      <c r="B257" t="s">
        <v>637</v>
      </c>
      <c r="C257" s="72">
        <v>4.2999999999999997E-2</v>
      </c>
      <c r="D257" s="72">
        <f>SUMIF(Lista!C:C,Pesos!B257,Lista!B:B)</f>
        <v>0</v>
      </c>
      <c r="E257" s="72">
        <f t="shared" si="3"/>
        <v>0</v>
      </c>
    </row>
    <row r="258" spans="1:5" x14ac:dyDescent="0.25">
      <c r="A258" t="s">
        <v>699</v>
      </c>
      <c r="B258" t="s">
        <v>638</v>
      </c>
      <c r="C258" s="72">
        <v>4.2999999999999997E-2</v>
      </c>
      <c r="D258" s="72">
        <f>SUMIF(Lista!C:C,Pesos!B258,Lista!B:B)</f>
        <v>0</v>
      </c>
      <c r="E258" s="72">
        <f t="shared" si="3"/>
        <v>0</v>
      </c>
    </row>
    <row r="259" spans="1:5" x14ac:dyDescent="0.25">
      <c r="A259" t="s">
        <v>699</v>
      </c>
      <c r="B259" t="s">
        <v>636</v>
      </c>
      <c r="C259" s="72">
        <v>4.2999999999999997E-2</v>
      </c>
      <c r="D259" s="72">
        <f>SUMIF(Lista!C:C,Pesos!B259,Lista!B:B)</f>
        <v>0</v>
      </c>
      <c r="E259" s="72">
        <f t="shared" si="3"/>
        <v>0</v>
      </c>
    </row>
    <row r="260" spans="1:5" x14ac:dyDescent="0.25">
      <c r="A260" t="s">
        <v>699</v>
      </c>
      <c r="B260" t="s">
        <v>242</v>
      </c>
      <c r="C260" s="72">
        <v>3.7999999999999999E-2</v>
      </c>
      <c r="D260" s="72">
        <f>SUMIF(Lista!C:C,Pesos!B260,Lista!B:B)</f>
        <v>0</v>
      </c>
      <c r="E260" s="72">
        <f t="shared" si="3"/>
        <v>0</v>
      </c>
    </row>
    <row r="261" spans="1:5" x14ac:dyDescent="0.25">
      <c r="A261" t="s">
        <v>699</v>
      </c>
      <c r="B261" t="s">
        <v>250</v>
      </c>
      <c r="C261" s="72">
        <v>4.2999999999999997E-2</v>
      </c>
      <c r="D261" s="72">
        <f>SUMIF(Lista!C:C,Pesos!B261,Lista!B:B)</f>
        <v>0</v>
      </c>
      <c r="E261" s="72">
        <f t="shared" si="3"/>
        <v>0</v>
      </c>
    </row>
    <row r="262" spans="1:5" x14ac:dyDescent="0.25">
      <c r="A262" t="s">
        <v>699</v>
      </c>
      <c r="B262" t="s">
        <v>243</v>
      </c>
      <c r="C262" s="72">
        <v>4.2999999999999997E-2</v>
      </c>
      <c r="D262" s="72">
        <f>SUMIF(Lista!C:C,Pesos!B262,Lista!B:B)</f>
        <v>0</v>
      </c>
      <c r="E262" s="72">
        <f t="shared" si="3"/>
        <v>0</v>
      </c>
    </row>
    <row r="263" spans="1:5" x14ac:dyDescent="0.25">
      <c r="A263" t="s">
        <v>699</v>
      </c>
      <c r="B263" t="s">
        <v>635</v>
      </c>
      <c r="C263" s="72">
        <v>4.2999999999999997E-2</v>
      </c>
      <c r="D263" s="72">
        <f>SUMIF(Lista!C:C,Pesos!B263,Lista!B:B)</f>
        <v>0</v>
      </c>
      <c r="E263" s="72">
        <f t="shared" si="3"/>
        <v>0</v>
      </c>
    </row>
    <row r="264" spans="1:5" x14ac:dyDescent="0.25">
      <c r="A264" t="s">
        <v>699</v>
      </c>
      <c r="B264" t="s">
        <v>639</v>
      </c>
      <c r="C264" s="72">
        <v>4.2999999999999997E-2</v>
      </c>
      <c r="D264" s="72">
        <f>SUMIF(Lista!C:C,Pesos!B264,Lista!B:B)</f>
        <v>0</v>
      </c>
      <c r="E264" s="72">
        <f t="shared" ref="E264:E328" si="4">C264*D264</f>
        <v>0</v>
      </c>
    </row>
    <row r="265" spans="1:5" x14ac:dyDescent="0.25">
      <c r="A265" t="s">
        <v>699</v>
      </c>
      <c r="B265" t="s">
        <v>641</v>
      </c>
      <c r="C265" s="72">
        <v>4.2999999999999997E-2</v>
      </c>
      <c r="D265" s="72">
        <f>SUMIF(Lista!C:C,Pesos!B265,Lista!B:B)</f>
        <v>0</v>
      </c>
      <c r="E265" s="72">
        <f t="shared" si="4"/>
        <v>0</v>
      </c>
    </row>
    <row r="266" spans="1:5" x14ac:dyDescent="0.25">
      <c r="A266" t="s">
        <v>699</v>
      </c>
      <c r="B266" t="s">
        <v>244</v>
      </c>
      <c r="C266" s="72">
        <v>4.2999999999999997E-2</v>
      </c>
      <c r="D266" s="72">
        <f>SUMIF(Lista!C:C,Pesos!B266,Lista!B:B)</f>
        <v>0</v>
      </c>
      <c r="E266" s="72">
        <f t="shared" si="4"/>
        <v>0</v>
      </c>
    </row>
    <row r="267" spans="1:5" x14ac:dyDescent="0.25">
      <c r="A267" t="s">
        <v>699</v>
      </c>
      <c r="B267" t="s">
        <v>642</v>
      </c>
      <c r="C267" s="72">
        <v>4.2999999999999997E-2</v>
      </c>
      <c r="D267" s="72">
        <f>SUMIF(Lista!C:C,Pesos!B267,Lista!B:B)</f>
        <v>0</v>
      </c>
      <c r="E267" s="72">
        <f t="shared" si="4"/>
        <v>0</v>
      </c>
    </row>
    <row r="268" spans="1:5" x14ac:dyDescent="0.25">
      <c r="A268" t="s">
        <v>699</v>
      </c>
      <c r="B268" t="s">
        <v>644</v>
      </c>
      <c r="C268" s="72">
        <v>4.2999999999999997E-2</v>
      </c>
      <c r="D268" s="72">
        <f>SUMIF(Lista!C:C,Pesos!B268,Lista!B:B)</f>
        <v>0</v>
      </c>
      <c r="E268" s="72">
        <f t="shared" si="4"/>
        <v>0</v>
      </c>
    </row>
    <row r="269" spans="1:5" x14ac:dyDescent="0.25">
      <c r="A269" t="s">
        <v>699</v>
      </c>
      <c r="B269" t="s">
        <v>245</v>
      </c>
      <c r="C269" s="72">
        <v>4.2999999999999997E-2</v>
      </c>
      <c r="D269" s="72">
        <f>SUMIF(Lista!C:C,Pesos!B269,Lista!B:B)</f>
        <v>0</v>
      </c>
      <c r="E269" s="72">
        <f t="shared" si="4"/>
        <v>0</v>
      </c>
    </row>
    <row r="270" spans="1:5" x14ac:dyDescent="0.25">
      <c r="A270" t="s">
        <v>699</v>
      </c>
      <c r="B270" t="s">
        <v>246</v>
      </c>
      <c r="C270" s="72">
        <v>4.2999999999999997E-2</v>
      </c>
      <c r="D270" s="72">
        <f>SUMIF(Lista!C:C,Pesos!B270,Lista!B:B)</f>
        <v>0</v>
      </c>
      <c r="E270" s="72">
        <f t="shared" si="4"/>
        <v>0</v>
      </c>
    </row>
    <row r="271" spans="1:5" x14ac:dyDescent="0.25">
      <c r="A271" t="s">
        <v>699</v>
      </c>
      <c r="B271" t="s">
        <v>643</v>
      </c>
      <c r="C271" s="72">
        <v>4.2999999999999997E-2</v>
      </c>
      <c r="D271" s="72">
        <f>SUMIF(Lista!C:C,Pesos!B271,Lista!B:B)</f>
        <v>0</v>
      </c>
      <c r="E271" s="72">
        <f t="shared" si="4"/>
        <v>0</v>
      </c>
    </row>
    <row r="272" spans="1:5" x14ac:dyDescent="0.25">
      <c r="A272" t="s">
        <v>699</v>
      </c>
      <c r="B272" t="s">
        <v>247</v>
      </c>
      <c r="C272" s="72">
        <v>3.7999999999999999E-2</v>
      </c>
      <c r="D272" s="72">
        <f>SUMIF(Lista!C:C,Pesos!B272,Lista!B:B)</f>
        <v>0</v>
      </c>
      <c r="E272" s="72">
        <f t="shared" si="4"/>
        <v>0</v>
      </c>
    </row>
    <row r="273" spans="1:5" x14ac:dyDescent="0.25">
      <c r="A273" t="s">
        <v>699</v>
      </c>
      <c r="B273" t="s">
        <v>640</v>
      </c>
      <c r="C273" s="72">
        <v>4.2999999999999997E-2</v>
      </c>
      <c r="D273" s="72">
        <f>SUMIF(Lista!C:C,Pesos!B273,Lista!B:B)</f>
        <v>0</v>
      </c>
      <c r="E273" s="72">
        <f t="shared" si="4"/>
        <v>0</v>
      </c>
    </row>
    <row r="274" spans="1:5" x14ac:dyDescent="0.25">
      <c r="A274" t="s">
        <v>699</v>
      </c>
      <c r="B274" t="s">
        <v>657</v>
      </c>
      <c r="C274" s="72">
        <v>0.13300000000000001</v>
      </c>
      <c r="D274" s="72">
        <f>SUMIF(Lista!C:C,Pesos!B274,Lista!B:B)</f>
        <v>0</v>
      </c>
      <c r="E274" s="72">
        <f t="shared" si="4"/>
        <v>0</v>
      </c>
    </row>
    <row r="275" spans="1:5" x14ac:dyDescent="0.25">
      <c r="A275" t="s">
        <v>699</v>
      </c>
      <c r="B275" t="s">
        <v>654</v>
      </c>
      <c r="C275" s="72">
        <v>0.13300000000000001</v>
      </c>
      <c r="D275" s="72">
        <f>SUMIF(Lista!C:C,Pesos!B275,Lista!B:B)</f>
        <v>0</v>
      </c>
      <c r="E275" s="72">
        <f t="shared" si="4"/>
        <v>0</v>
      </c>
    </row>
    <row r="276" spans="1:5" x14ac:dyDescent="0.25">
      <c r="A276" t="s">
        <v>699</v>
      </c>
      <c r="B276" t="s">
        <v>655</v>
      </c>
      <c r="C276" s="72">
        <v>0.13300000000000001</v>
      </c>
      <c r="D276" s="72">
        <f>SUMIF(Lista!C:C,Pesos!B276,Lista!B:B)</f>
        <v>0</v>
      </c>
      <c r="E276" s="72">
        <f t="shared" si="4"/>
        <v>0</v>
      </c>
    </row>
    <row r="277" spans="1:5" x14ac:dyDescent="0.25">
      <c r="A277" t="s">
        <v>697</v>
      </c>
      <c r="B277" t="s">
        <v>311</v>
      </c>
      <c r="C277" s="72">
        <v>3.3000000000000002E-2</v>
      </c>
      <c r="D277" s="72">
        <f>SUMIF(Lista!C:C,Pesos!B277,Lista!B:B)</f>
        <v>0</v>
      </c>
      <c r="E277" s="72">
        <f t="shared" si="4"/>
        <v>0</v>
      </c>
    </row>
    <row r="278" spans="1:5" x14ac:dyDescent="0.25">
      <c r="A278" t="s">
        <v>697</v>
      </c>
      <c r="B278" t="s">
        <v>312</v>
      </c>
      <c r="C278" s="72">
        <v>5.2999999999999999E-2</v>
      </c>
      <c r="D278" s="72">
        <f>SUMIF(Lista!C:C,Pesos!B278,Lista!B:B)</f>
        <v>0</v>
      </c>
      <c r="E278" s="72">
        <f t="shared" si="4"/>
        <v>0</v>
      </c>
    </row>
    <row r="279" spans="1:5" x14ac:dyDescent="0.25">
      <c r="A279" t="s">
        <v>697</v>
      </c>
      <c r="B279" t="s">
        <v>313</v>
      </c>
      <c r="C279" s="72">
        <v>5.2999999999999999E-2</v>
      </c>
      <c r="D279" s="72">
        <f>SUMIF(Lista!C:C,Pesos!B279,Lista!B:B)</f>
        <v>0</v>
      </c>
      <c r="E279" s="72">
        <f t="shared" si="4"/>
        <v>0</v>
      </c>
    </row>
    <row r="280" spans="1:5" x14ac:dyDescent="0.25">
      <c r="A280" t="s">
        <v>697</v>
      </c>
      <c r="B280" t="s">
        <v>314</v>
      </c>
      <c r="C280" s="72">
        <v>3.3000000000000002E-2</v>
      </c>
      <c r="D280" s="72">
        <f>SUMIF(Lista!C:C,Pesos!B280,Lista!B:B)</f>
        <v>0</v>
      </c>
      <c r="E280" s="72">
        <f t="shared" si="4"/>
        <v>0</v>
      </c>
    </row>
    <row r="281" spans="1:5" x14ac:dyDescent="0.25">
      <c r="A281" t="s">
        <v>697</v>
      </c>
      <c r="B281" t="s">
        <v>315</v>
      </c>
      <c r="C281" s="72">
        <v>3.3000000000000002E-2</v>
      </c>
      <c r="D281" s="72">
        <f>SUMIF(Lista!C:C,Pesos!B281,Lista!B:B)</f>
        <v>0</v>
      </c>
      <c r="E281" s="72">
        <f t="shared" si="4"/>
        <v>0</v>
      </c>
    </row>
    <row r="282" spans="1:5" x14ac:dyDescent="0.25">
      <c r="A282" t="s">
        <v>697</v>
      </c>
      <c r="B282" t="s">
        <v>316</v>
      </c>
      <c r="C282" s="72">
        <v>3.3000000000000002E-2</v>
      </c>
      <c r="D282" s="72">
        <f>SUMIF(Lista!C:C,Pesos!B282,Lista!B:B)</f>
        <v>0</v>
      </c>
      <c r="E282" s="72">
        <f t="shared" si="4"/>
        <v>0</v>
      </c>
    </row>
    <row r="283" spans="1:5" x14ac:dyDescent="0.25">
      <c r="A283" t="s">
        <v>697</v>
      </c>
      <c r="B283" t="s">
        <v>317</v>
      </c>
      <c r="C283" s="72">
        <v>3.3000000000000002E-2</v>
      </c>
      <c r="D283" s="72">
        <f>SUMIF(Lista!C:C,Pesos!B283,Lista!B:B)</f>
        <v>0</v>
      </c>
      <c r="E283" s="72">
        <f t="shared" si="4"/>
        <v>0</v>
      </c>
    </row>
    <row r="284" spans="1:5" x14ac:dyDescent="0.25">
      <c r="A284" t="s">
        <v>697</v>
      </c>
      <c r="B284" t="s">
        <v>318</v>
      </c>
      <c r="C284" s="72">
        <v>3.3000000000000002E-2</v>
      </c>
      <c r="D284" s="72">
        <f>SUMIF(Lista!C:C,Pesos!B284,Lista!B:B)</f>
        <v>0</v>
      </c>
      <c r="E284" s="72">
        <f t="shared" si="4"/>
        <v>0</v>
      </c>
    </row>
    <row r="285" spans="1:5" x14ac:dyDescent="0.25">
      <c r="A285" t="s">
        <v>697</v>
      </c>
      <c r="B285" t="s">
        <v>319</v>
      </c>
      <c r="C285" s="72">
        <v>2.3E-2</v>
      </c>
      <c r="D285" s="72">
        <f>SUMIF(Lista!C:C,Pesos!B285,Lista!B:B)</f>
        <v>0</v>
      </c>
      <c r="E285" s="72">
        <f t="shared" si="4"/>
        <v>0</v>
      </c>
    </row>
    <row r="286" spans="1:5" x14ac:dyDescent="0.25">
      <c r="A286" t="s">
        <v>697</v>
      </c>
      <c r="B286" t="s">
        <v>320</v>
      </c>
      <c r="C286" s="72">
        <v>3.3000000000000002E-2</v>
      </c>
      <c r="D286" s="72">
        <f>SUMIF(Lista!C:C,Pesos!B286,Lista!B:B)</f>
        <v>0</v>
      </c>
      <c r="E286" s="72">
        <f t="shared" si="4"/>
        <v>0</v>
      </c>
    </row>
    <row r="287" spans="1:5" x14ac:dyDescent="0.25">
      <c r="A287" t="s">
        <v>697</v>
      </c>
      <c r="B287" t="s">
        <v>321</v>
      </c>
      <c r="C287" s="72">
        <v>3.3000000000000002E-2</v>
      </c>
      <c r="D287" s="72">
        <f>SUMIF(Lista!C:C,Pesos!B287,Lista!B:B)</f>
        <v>0</v>
      </c>
      <c r="E287" s="72">
        <f t="shared" si="4"/>
        <v>0</v>
      </c>
    </row>
    <row r="288" spans="1:5" x14ac:dyDescent="0.25">
      <c r="A288" t="s">
        <v>697</v>
      </c>
      <c r="B288" t="s">
        <v>322</v>
      </c>
      <c r="C288" s="72">
        <v>2.3E-2</v>
      </c>
      <c r="D288" s="72">
        <f>SUMIF(Lista!C:C,Pesos!B288,Lista!B:B)</f>
        <v>0</v>
      </c>
      <c r="E288" s="72">
        <f t="shared" si="4"/>
        <v>0</v>
      </c>
    </row>
    <row r="289" spans="1:5" x14ac:dyDescent="0.25">
      <c r="A289" t="s">
        <v>697</v>
      </c>
      <c r="B289" t="s">
        <v>323</v>
      </c>
      <c r="C289" s="72">
        <v>3.3000000000000002E-2</v>
      </c>
      <c r="D289" s="72">
        <f>SUMIF(Lista!C:C,Pesos!B289,Lista!B:B)</f>
        <v>0</v>
      </c>
      <c r="E289" s="72">
        <f t="shared" si="4"/>
        <v>0</v>
      </c>
    </row>
    <row r="290" spans="1:5" x14ac:dyDescent="0.25">
      <c r="A290" t="s">
        <v>697</v>
      </c>
      <c r="B290" t="s">
        <v>324</v>
      </c>
      <c r="C290" s="72">
        <v>2.3E-2</v>
      </c>
      <c r="D290" s="72">
        <f>SUMIF(Lista!C:C,Pesos!B290,Lista!B:B)</f>
        <v>0</v>
      </c>
      <c r="E290" s="72">
        <f t="shared" si="4"/>
        <v>0</v>
      </c>
    </row>
    <row r="291" spans="1:5" x14ac:dyDescent="0.25">
      <c r="A291" t="s">
        <v>697</v>
      </c>
      <c r="B291" t="s">
        <v>325</v>
      </c>
      <c r="C291" s="72">
        <v>3.3000000000000002E-2</v>
      </c>
      <c r="D291" s="72">
        <f>SUMIF(Lista!C:C,Pesos!B291,Lista!B:B)</f>
        <v>0</v>
      </c>
      <c r="E291" s="72">
        <f t="shared" si="4"/>
        <v>0</v>
      </c>
    </row>
    <row r="292" spans="1:5" x14ac:dyDescent="0.25">
      <c r="A292" t="s">
        <v>697</v>
      </c>
      <c r="B292" t="s">
        <v>326</v>
      </c>
      <c r="C292" s="72">
        <v>3.3000000000000002E-2</v>
      </c>
      <c r="D292" s="72">
        <f>SUMIF(Lista!C:C,Pesos!B292,Lista!B:B)</f>
        <v>0</v>
      </c>
      <c r="E292" s="72">
        <f t="shared" si="4"/>
        <v>0</v>
      </c>
    </row>
    <row r="293" spans="1:5" x14ac:dyDescent="0.25">
      <c r="A293" t="s">
        <v>697</v>
      </c>
      <c r="B293" t="s">
        <v>327</v>
      </c>
      <c r="C293" s="72">
        <v>3.3000000000000002E-2</v>
      </c>
      <c r="D293" s="72">
        <f>SUMIF(Lista!C:C,Pesos!B293,Lista!B:B)</f>
        <v>0</v>
      </c>
      <c r="E293" s="72">
        <f t="shared" si="4"/>
        <v>0</v>
      </c>
    </row>
    <row r="294" spans="1:5" x14ac:dyDescent="0.25">
      <c r="A294" t="s">
        <v>697</v>
      </c>
      <c r="B294" t="s">
        <v>328</v>
      </c>
      <c r="C294" s="72">
        <v>3.3000000000000002E-2</v>
      </c>
      <c r="D294" s="72">
        <f>SUMIF(Lista!C:C,Pesos!B294,Lista!B:B)</f>
        <v>0</v>
      </c>
      <c r="E294" s="72">
        <f t="shared" si="4"/>
        <v>0</v>
      </c>
    </row>
    <row r="295" spans="1:5" x14ac:dyDescent="0.25">
      <c r="A295" t="s">
        <v>697</v>
      </c>
      <c r="B295" t="s">
        <v>734</v>
      </c>
      <c r="C295" s="72">
        <v>3.3000000000000002E-2</v>
      </c>
      <c r="D295" s="72">
        <f>SUMIF(Lista!C:C,Pesos!B295,Lista!B:B)</f>
        <v>0</v>
      </c>
      <c r="E295" s="72">
        <f t="shared" si="4"/>
        <v>0</v>
      </c>
    </row>
    <row r="296" spans="1:5" x14ac:dyDescent="0.25">
      <c r="A296" t="s">
        <v>697</v>
      </c>
      <c r="B296" t="s">
        <v>329</v>
      </c>
      <c r="C296" s="72">
        <v>3.3000000000000002E-2</v>
      </c>
      <c r="D296" s="72">
        <f>SUMIF(Lista!C:C,Pesos!B296,Lista!B:B)</f>
        <v>0</v>
      </c>
      <c r="E296" s="72">
        <f t="shared" si="4"/>
        <v>0</v>
      </c>
    </row>
    <row r="297" spans="1:5" x14ac:dyDescent="0.25">
      <c r="A297" t="s">
        <v>697</v>
      </c>
      <c r="B297" t="s">
        <v>330</v>
      </c>
      <c r="C297" s="72">
        <v>3.3000000000000002E-2</v>
      </c>
      <c r="D297" s="72">
        <f>SUMIF(Lista!C:C,Pesos!B297,Lista!B:B)</f>
        <v>0</v>
      </c>
      <c r="E297" s="72">
        <f t="shared" si="4"/>
        <v>0</v>
      </c>
    </row>
    <row r="298" spans="1:5" x14ac:dyDescent="0.25">
      <c r="A298" t="s">
        <v>697</v>
      </c>
      <c r="B298" t="s">
        <v>331</v>
      </c>
      <c r="C298" s="72">
        <v>5.2999999999999999E-2</v>
      </c>
      <c r="D298" s="72">
        <f>SUMIF(Lista!C:C,Pesos!B298,Lista!B:B)</f>
        <v>0</v>
      </c>
      <c r="E298" s="72">
        <f t="shared" si="4"/>
        <v>0</v>
      </c>
    </row>
    <row r="299" spans="1:5" x14ac:dyDescent="0.25">
      <c r="A299" t="s">
        <v>697</v>
      </c>
      <c r="B299" t="s">
        <v>332</v>
      </c>
      <c r="C299" s="72">
        <v>3.3000000000000002E-2</v>
      </c>
      <c r="D299" s="72">
        <f>SUMIF(Lista!C:C,Pesos!B299,Lista!B:B)</f>
        <v>0</v>
      </c>
      <c r="E299" s="72">
        <f t="shared" si="4"/>
        <v>0</v>
      </c>
    </row>
    <row r="300" spans="1:5" x14ac:dyDescent="0.25">
      <c r="A300" t="s">
        <v>697</v>
      </c>
      <c r="B300" t="s">
        <v>797</v>
      </c>
      <c r="C300" s="72">
        <v>3.3000000000000002E-2</v>
      </c>
      <c r="D300" s="72">
        <f>SUMIF(Lista!C:C,Pesos!B300,Lista!B:B)</f>
        <v>0</v>
      </c>
      <c r="E300" s="72">
        <f t="shared" si="4"/>
        <v>0</v>
      </c>
    </row>
    <row r="301" spans="1:5" x14ac:dyDescent="0.25">
      <c r="A301" t="s">
        <v>697</v>
      </c>
      <c r="B301" t="s">
        <v>333</v>
      </c>
      <c r="C301" s="72">
        <v>5.2999999999999999E-2</v>
      </c>
      <c r="D301" s="72">
        <f>SUMIF(Lista!C:C,Pesos!B301,Lista!B:B)</f>
        <v>0</v>
      </c>
      <c r="E301" s="72">
        <f t="shared" si="4"/>
        <v>0</v>
      </c>
    </row>
    <row r="302" spans="1:5" x14ac:dyDescent="0.25">
      <c r="A302" t="s">
        <v>697</v>
      </c>
      <c r="B302" t="s">
        <v>1048</v>
      </c>
      <c r="C302" s="72">
        <v>5.2999999999999999E-2</v>
      </c>
      <c r="D302" s="72">
        <f>SUMIF(Lista!C:C,Pesos!B302,Lista!B:B)</f>
        <v>0</v>
      </c>
      <c r="E302" s="72">
        <f t="shared" ref="E302" si="5">C302*D302</f>
        <v>0</v>
      </c>
    </row>
    <row r="303" spans="1:5" x14ac:dyDescent="0.25">
      <c r="A303" t="s">
        <v>697</v>
      </c>
      <c r="B303" t="s">
        <v>334</v>
      </c>
      <c r="C303" s="72">
        <v>3.3000000000000002E-2</v>
      </c>
      <c r="D303" s="72">
        <f>SUMIF(Lista!C:C,Pesos!B303,Lista!B:B)</f>
        <v>0</v>
      </c>
      <c r="E303" s="72">
        <f t="shared" si="4"/>
        <v>0</v>
      </c>
    </row>
    <row r="304" spans="1:5" x14ac:dyDescent="0.25">
      <c r="A304" t="s">
        <v>697</v>
      </c>
      <c r="B304" t="s">
        <v>718</v>
      </c>
      <c r="C304" s="72">
        <v>0.08</v>
      </c>
      <c r="D304" s="72">
        <f>SUMIF(Lista!C:C,Pesos!B304,Lista!B:B)</f>
        <v>0</v>
      </c>
      <c r="E304" s="72">
        <f t="shared" si="4"/>
        <v>0</v>
      </c>
    </row>
    <row r="305" spans="1:5" x14ac:dyDescent="0.25">
      <c r="A305" t="s">
        <v>697</v>
      </c>
      <c r="B305" t="s">
        <v>335</v>
      </c>
      <c r="C305" s="72">
        <v>0.01</v>
      </c>
      <c r="D305" s="72">
        <f>SUMIF(Lista!C:C,Pesos!B305,Lista!B:B)</f>
        <v>0</v>
      </c>
      <c r="E305" s="72">
        <f t="shared" si="4"/>
        <v>0</v>
      </c>
    </row>
    <row r="306" spans="1:5" x14ac:dyDescent="0.25">
      <c r="A306" t="s">
        <v>697</v>
      </c>
      <c r="B306" t="s">
        <v>336</v>
      </c>
      <c r="C306" s="72">
        <v>3.3000000000000002E-2</v>
      </c>
      <c r="D306" s="72">
        <f>SUMIF(Lista!C:C,Pesos!B306,Lista!B:B)</f>
        <v>0</v>
      </c>
      <c r="E306" s="72">
        <f t="shared" si="4"/>
        <v>0</v>
      </c>
    </row>
    <row r="307" spans="1:5" x14ac:dyDescent="0.25">
      <c r="A307" t="s">
        <v>697</v>
      </c>
      <c r="B307" t="s">
        <v>337</v>
      </c>
      <c r="C307" s="72">
        <v>3.3000000000000002E-2</v>
      </c>
      <c r="D307" s="72">
        <f>SUMIF(Lista!C:C,Pesos!B307,Lista!B:B)</f>
        <v>0</v>
      </c>
      <c r="E307" s="72">
        <f t="shared" si="4"/>
        <v>0</v>
      </c>
    </row>
    <row r="308" spans="1:5" x14ac:dyDescent="0.25">
      <c r="A308" t="s">
        <v>697</v>
      </c>
      <c r="B308" t="s">
        <v>338</v>
      </c>
      <c r="C308" s="72">
        <v>4.2999999999999997E-2</v>
      </c>
      <c r="D308" s="72">
        <f>SUMIF(Lista!C:C,Pesos!B308,Lista!B:B)</f>
        <v>0</v>
      </c>
      <c r="E308" s="72">
        <f t="shared" si="4"/>
        <v>0</v>
      </c>
    </row>
    <row r="309" spans="1:5" x14ac:dyDescent="0.25">
      <c r="A309" t="s">
        <v>697</v>
      </c>
      <c r="B309" t="s">
        <v>339</v>
      </c>
      <c r="C309" s="72">
        <v>3.3000000000000002E-2</v>
      </c>
      <c r="D309" s="72">
        <f>SUMIF(Lista!C:C,Pesos!B309,Lista!B:B)</f>
        <v>0</v>
      </c>
      <c r="E309" s="72">
        <f t="shared" si="4"/>
        <v>0</v>
      </c>
    </row>
    <row r="310" spans="1:5" x14ac:dyDescent="0.25">
      <c r="A310" t="s">
        <v>697</v>
      </c>
      <c r="B310" t="s">
        <v>340</v>
      </c>
      <c r="C310" s="72">
        <v>3.3000000000000002E-2</v>
      </c>
      <c r="D310" s="72">
        <f>SUMIF(Lista!C:C,Pesos!B310,Lista!B:B)</f>
        <v>0</v>
      </c>
      <c r="E310" s="72">
        <f t="shared" si="4"/>
        <v>0</v>
      </c>
    </row>
    <row r="311" spans="1:5" x14ac:dyDescent="0.25">
      <c r="A311" t="s">
        <v>697</v>
      </c>
      <c r="B311" t="s">
        <v>341</v>
      </c>
      <c r="C311" s="72">
        <v>3.3000000000000002E-2</v>
      </c>
      <c r="D311" s="72">
        <f>SUMIF(Lista!C:C,Pesos!B311,Lista!B:B)</f>
        <v>0</v>
      </c>
      <c r="E311" s="72">
        <f t="shared" si="4"/>
        <v>0</v>
      </c>
    </row>
    <row r="312" spans="1:5" x14ac:dyDescent="0.25">
      <c r="A312" t="s">
        <v>697</v>
      </c>
      <c r="B312" t="s">
        <v>342</v>
      </c>
      <c r="C312" s="72">
        <v>3.3000000000000002E-2</v>
      </c>
      <c r="D312" s="72">
        <f>SUMIF(Lista!C:C,Pesos!B312,Lista!B:B)</f>
        <v>0</v>
      </c>
      <c r="E312" s="72">
        <f t="shared" si="4"/>
        <v>0</v>
      </c>
    </row>
    <row r="313" spans="1:5" x14ac:dyDescent="0.25">
      <c r="A313" t="s">
        <v>697</v>
      </c>
      <c r="B313" t="s">
        <v>343</v>
      </c>
      <c r="C313" s="72">
        <v>3.3000000000000002E-2</v>
      </c>
      <c r="D313" s="72">
        <f>SUMIF(Lista!C:C,Pesos!B313,Lista!B:B)</f>
        <v>0</v>
      </c>
      <c r="E313" s="72">
        <f t="shared" si="4"/>
        <v>0</v>
      </c>
    </row>
    <row r="314" spans="1:5" x14ac:dyDescent="0.25">
      <c r="A314" t="s">
        <v>697</v>
      </c>
      <c r="B314" t="s">
        <v>344</v>
      </c>
      <c r="C314" s="72">
        <v>3.3000000000000002E-2</v>
      </c>
      <c r="D314" s="72">
        <f>SUMIF(Lista!C:C,Pesos!B314,Lista!B:B)</f>
        <v>0</v>
      </c>
      <c r="E314" s="72">
        <f t="shared" si="4"/>
        <v>0</v>
      </c>
    </row>
    <row r="315" spans="1:5" x14ac:dyDescent="0.25">
      <c r="A315" t="s">
        <v>697</v>
      </c>
      <c r="B315" t="s">
        <v>345</v>
      </c>
      <c r="C315" s="72">
        <v>3.3000000000000002E-2</v>
      </c>
      <c r="D315" s="72">
        <f>SUMIF(Lista!C:C,Pesos!B315,Lista!B:B)</f>
        <v>0</v>
      </c>
      <c r="E315" s="72">
        <f t="shared" si="4"/>
        <v>0</v>
      </c>
    </row>
    <row r="316" spans="1:5" x14ac:dyDescent="0.25">
      <c r="A316" t="s">
        <v>697</v>
      </c>
      <c r="B316" t="s">
        <v>346</v>
      </c>
      <c r="C316" s="72">
        <v>5.2999999999999999E-2</v>
      </c>
      <c r="D316" s="72">
        <f>SUMIF(Lista!C:C,Pesos!B316,Lista!B:B)</f>
        <v>0</v>
      </c>
      <c r="E316" s="72">
        <f t="shared" si="4"/>
        <v>0</v>
      </c>
    </row>
    <row r="317" spans="1:5" x14ac:dyDescent="0.25">
      <c r="A317" t="s">
        <v>697</v>
      </c>
      <c r="B317" t="s">
        <v>347</v>
      </c>
      <c r="C317" s="72">
        <v>5.2999999999999999E-2</v>
      </c>
      <c r="D317" s="72">
        <f>SUMIF(Lista!C:C,Pesos!B317,Lista!B:B)</f>
        <v>0</v>
      </c>
      <c r="E317" s="72">
        <f t="shared" si="4"/>
        <v>0</v>
      </c>
    </row>
    <row r="318" spans="1:5" x14ac:dyDescent="0.25">
      <c r="A318" t="s">
        <v>697</v>
      </c>
      <c r="B318" t="s">
        <v>348</v>
      </c>
      <c r="C318" s="72">
        <v>5.2999999999999999E-2</v>
      </c>
      <c r="D318" s="72">
        <f>SUMIF(Lista!C:C,Pesos!B318,Lista!B:B)</f>
        <v>0</v>
      </c>
      <c r="E318" s="72">
        <f t="shared" si="4"/>
        <v>0</v>
      </c>
    </row>
    <row r="319" spans="1:5" x14ac:dyDescent="0.25">
      <c r="A319" t="s">
        <v>697</v>
      </c>
      <c r="B319" t="s">
        <v>349</v>
      </c>
      <c r="C319" s="72">
        <v>5.2999999999999999E-2</v>
      </c>
      <c r="D319" s="72">
        <f>SUMIF(Lista!C:C,Pesos!B319,Lista!B:B)</f>
        <v>0</v>
      </c>
      <c r="E319" s="72">
        <f t="shared" si="4"/>
        <v>0</v>
      </c>
    </row>
    <row r="320" spans="1:5" x14ac:dyDescent="0.25">
      <c r="A320" t="s">
        <v>697</v>
      </c>
      <c r="B320" t="s">
        <v>350</v>
      </c>
      <c r="C320" s="72">
        <v>3.3000000000000002E-2</v>
      </c>
      <c r="D320" s="72">
        <f>SUMIF(Lista!C:C,Pesos!B320,Lista!B:B)</f>
        <v>0</v>
      </c>
      <c r="E320" s="72">
        <f t="shared" si="4"/>
        <v>0</v>
      </c>
    </row>
    <row r="321" spans="1:5" x14ac:dyDescent="0.25">
      <c r="A321" t="s">
        <v>697</v>
      </c>
      <c r="B321" t="s">
        <v>351</v>
      </c>
      <c r="C321" s="72">
        <v>3.3000000000000002E-2</v>
      </c>
      <c r="D321" s="72">
        <f>SUMIF(Lista!C:C,Pesos!B321,Lista!B:B)</f>
        <v>0</v>
      </c>
      <c r="E321" s="72">
        <f t="shared" si="4"/>
        <v>0</v>
      </c>
    </row>
    <row r="322" spans="1:5" x14ac:dyDescent="0.25">
      <c r="A322" t="s">
        <v>697</v>
      </c>
      <c r="B322" t="s">
        <v>352</v>
      </c>
      <c r="C322" s="72">
        <v>3.3000000000000002E-2</v>
      </c>
      <c r="D322" s="72">
        <f>SUMIF(Lista!C:C,Pesos!B322,Lista!B:B)</f>
        <v>0</v>
      </c>
      <c r="E322" s="72">
        <f t="shared" si="4"/>
        <v>0</v>
      </c>
    </row>
    <row r="323" spans="1:5" x14ac:dyDescent="0.25">
      <c r="A323" t="s">
        <v>697</v>
      </c>
      <c r="B323" t="s">
        <v>353</v>
      </c>
      <c r="C323" s="72">
        <v>3.3000000000000002E-2</v>
      </c>
      <c r="D323" s="72">
        <f>SUMIF(Lista!C:C,Pesos!B323,Lista!B:B)</f>
        <v>0</v>
      </c>
      <c r="E323" s="72">
        <f t="shared" si="4"/>
        <v>0</v>
      </c>
    </row>
    <row r="324" spans="1:5" x14ac:dyDescent="0.25">
      <c r="A324" t="s">
        <v>697</v>
      </c>
      <c r="B324" t="s">
        <v>354</v>
      </c>
      <c r="C324" s="72">
        <v>3.3000000000000002E-2</v>
      </c>
      <c r="D324" s="72">
        <f>SUMIF(Lista!C:C,Pesos!B324,Lista!B:B)</f>
        <v>0</v>
      </c>
      <c r="E324" s="72">
        <f t="shared" si="4"/>
        <v>0</v>
      </c>
    </row>
    <row r="325" spans="1:5" x14ac:dyDescent="0.25">
      <c r="A325" t="s">
        <v>697</v>
      </c>
      <c r="B325" t="s">
        <v>355</v>
      </c>
      <c r="C325" s="72">
        <v>0.10299999999999999</v>
      </c>
      <c r="D325" s="72">
        <f>SUMIF(Lista!C:C,Pesos!B325,Lista!B:B)</f>
        <v>0</v>
      </c>
      <c r="E325" s="72">
        <f t="shared" si="4"/>
        <v>0</v>
      </c>
    </row>
    <row r="326" spans="1:5" x14ac:dyDescent="0.25">
      <c r="A326" t="s">
        <v>697</v>
      </c>
      <c r="B326" t="s">
        <v>356</v>
      </c>
      <c r="C326" s="72">
        <v>3.3000000000000002E-2</v>
      </c>
      <c r="D326" s="72">
        <f>SUMIF(Lista!C:C,Pesos!B326,Lista!B:B)</f>
        <v>0</v>
      </c>
      <c r="E326" s="72">
        <f t="shared" si="4"/>
        <v>0</v>
      </c>
    </row>
    <row r="327" spans="1:5" x14ac:dyDescent="0.25">
      <c r="A327" t="s">
        <v>697</v>
      </c>
      <c r="B327" t="s">
        <v>357</v>
      </c>
      <c r="C327" s="72">
        <v>2.3E-2</v>
      </c>
      <c r="D327" s="72">
        <f>SUMIF(Lista!C:C,Pesos!B327,Lista!B:B)</f>
        <v>0</v>
      </c>
      <c r="E327" s="72">
        <f t="shared" si="4"/>
        <v>0</v>
      </c>
    </row>
    <row r="328" spans="1:5" x14ac:dyDescent="0.25">
      <c r="A328" t="s">
        <v>697</v>
      </c>
      <c r="B328" t="s">
        <v>751</v>
      </c>
      <c r="C328" s="72">
        <v>3.3000000000000002E-2</v>
      </c>
      <c r="D328" s="72">
        <f>SUMIF(Lista!C:C,Pesos!B328,Lista!B:B)</f>
        <v>0</v>
      </c>
      <c r="E328" s="72">
        <f t="shared" si="4"/>
        <v>0</v>
      </c>
    </row>
    <row r="329" spans="1:5" x14ac:dyDescent="0.25">
      <c r="A329" t="s">
        <v>697</v>
      </c>
      <c r="B329" t="s">
        <v>625</v>
      </c>
      <c r="C329" s="72">
        <v>3.3000000000000002E-2</v>
      </c>
      <c r="D329" s="72">
        <f>SUMIF(Lista!C:C,Pesos!B329,Lista!B:B)</f>
        <v>0</v>
      </c>
      <c r="E329" s="72">
        <f t="shared" ref="E329:E393" si="6">C329*D329</f>
        <v>0</v>
      </c>
    </row>
    <row r="330" spans="1:5" x14ac:dyDescent="0.25">
      <c r="A330" t="s">
        <v>697</v>
      </c>
      <c r="B330" t="s">
        <v>358</v>
      </c>
      <c r="C330" s="72">
        <v>5.2999999999999999E-2</v>
      </c>
      <c r="D330" s="72">
        <f>SUMIF(Lista!C:C,Pesos!B330,Lista!B:B)</f>
        <v>0</v>
      </c>
      <c r="E330" s="72">
        <f t="shared" si="6"/>
        <v>0</v>
      </c>
    </row>
    <row r="331" spans="1:5" x14ac:dyDescent="0.25">
      <c r="A331" t="s">
        <v>697</v>
      </c>
      <c r="B331" t="s">
        <v>359</v>
      </c>
      <c r="C331" s="72">
        <v>3.3000000000000002E-2</v>
      </c>
      <c r="D331" s="72">
        <f>SUMIF(Lista!C:C,Pesos!B331,Lista!B:B)</f>
        <v>0</v>
      </c>
      <c r="E331" s="72">
        <f t="shared" si="6"/>
        <v>0</v>
      </c>
    </row>
    <row r="332" spans="1:5" x14ac:dyDescent="0.25">
      <c r="A332" t="s">
        <v>697</v>
      </c>
      <c r="B332" t="s">
        <v>360</v>
      </c>
      <c r="C332" s="72">
        <v>3.3000000000000002E-2</v>
      </c>
      <c r="D332" s="72">
        <f>SUMIF(Lista!C:C,Pesos!B332,Lista!B:B)</f>
        <v>0</v>
      </c>
      <c r="E332" s="72">
        <f t="shared" si="6"/>
        <v>0</v>
      </c>
    </row>
    <row r="333" spans="1:5" x14ac:dyDescent="0.25">
      <c r="A333" t="s">
        <v>697</v>
      </c>
      <c r="B333" t="s">
        <v>361</v>
      </c>
      <c r="C333" s="72">
        <v>3.3000000000000002E-2</v>
      </c>
      <c r="D333" s="72">
        <f>SUMIF(Lista!C:C,Pesos!B333,Lista!B:B)</f>
        <v>0</v>
      </c>
      <c r="E333" s="72">
        <f t="shared" si="6"/>
        <v>0</v>
      </c>
    </row>
    <row r="334" spans="1:5" x14ac:dyDescent="0.25">
      <c r="A334" t="s">
        <v>697</v>
      </c>
      <c r="B334" t="s">
        <v>362</v>
      </c>
      <c r="C334" s="72">
        <v>3.3000000000000002E-2</v>
      </c>
      <c r="D334" s="72">
        <f>SUMIF(Lista!C:C,Pesos!B334,Lista!B:B)</f>
        <v>0</v>
      </c>
      <c r="E334" s="72">
        <f t="shared" si="6"/>
        <v>0</v>
      </c>
    </row>
    <row r="335" spans="1:5" x14ac:dyDescent="0.25">
      <c r="A335" t="s">
        <v>697</v>
      </c>
      <c r="B335" t="s">
        <v>363</v>
      </c>
      <c r="C335" s="72">
        <v>3.3000000000000002E-2</v>
      </c>
      <c r="D335" s="72">
        <f>SUMIF(Lista!C:C,Pesos!B335,Lista!B:B)</f>
        <v>0</v>
      </c>
      <c r="E335" s="72">
        <f t="shared" si="6"/>
        <v>0</v>
      </c>
    </row>
    <row r="336" spans="1:5" x14ac:dyDescent="0.25">
      <c r="A336" t="s">
        <v>697</v>
      </c>
      <c r="B336" t="s">
        <v>364</v>
      </c>
      <c r="C336" s="72">
        <v>3.3000000000000002E-2</v>
      </c>
      <c r="D336" s="72">
        <f>SUMIF(Lista!C:C,Pesos!B336,Lista!B:B)</f>
        <v>0</v>
      </c>
      <c r="E336" s="72">
        <f t="shared" si="6"/>
        <v>0</v>
      </c>
    </row>
    <row r="337" spans="1:5" x14ac:dyDescent="0.25">
      <c r="A337" t="s">
        <v>697</v>
      </c>
      <c r="B337" t="s">
        <v>365</v>
      </c>
      <c r="C337" s="72">
        <v>3.3000000000000002E-2</v>
      </c>
      <c r="D337" s="72">
        <f>SUMIF(Lista!C:C,Pesos!B337,Lista!B:B)</f>
        <v>0</v>
      </c>
      <c r="E337" s="72">
        <f t="shared" si="6"/>
        <v>0</v>
      </c>
    </row>
    <row r="338" spans="1:5" x14ac:dyDescent="0.25">
      <c r="A338" t="s">
        <v>697</v>
      </c>
      <c r="B338" t="s">
        <v>366</v>
      </c>
      <c r="C338" s="72">
        <v>3.3000000000000002E-2</v>
      </c>
      <c r="D338" s="72">
        <f>SUMIF(Lista!C:C,Pesos!B338,Lista!B:B)</f>
        <v>0</v>
      </c>
      <c r="E338" s="72">
        <f t="shared" si="6"/>
        <v>0</v>
      </c>
    </row>
    <row r="339" spans="1:5" x14ac:dyDescent="0.25">
      <c r="A339" t="s">
        <v>697</v>
      </c>
      <c r="B339" t="s">
        <v>367</v>
      </c>
      <c r="C339" s="72">
        <v>5.2999999999999999E-2</v>
      </c>
      <c r="D339" s="72">
        <f>SUMIF(Lista!C:C,Pesos!B339,Lista!B:B)</f>
        <v>0</v>
      </c>
      <c r="E339" s="72">
        <f t="shared" si="6"/>
        <v>0</v>
      </c>
    </row>
    <row r="340" spans="1:5" x14ac:dyDescent="0.25">
      <c r="A340" t="s">
        <v>697</v>
      </c>
      <c r="B340" t="s">
        <v>368</v>
      </c>
      <c r="C340" s="72">
        <v>3.3000000000000002E-2</v>
      </c>
      <c r="D340" s="72">
        <f>SUMIF(Lista!C:C,Pesos!B340,Lista!B:B)</f>
        <v>0</v>
      </c>
      <c r="E340" s="72">
        <f t="shared" si="6"/>
        <v>0</v>
      </c>
    </row>
    <row r="341" spans="1:5" x14ac:dyDescent="0.25">
      <c r="A341" t="s">
        <v>697</v>
      </c>
      <c r="B341" t="s">
        <v>369</v>
      </c>
      <c r="C341" s="72">
        <v>2.3E-2</v>
      </c>
      <c r="D341" s="72">
        <f>SUMIF(Lista!C:C,Pesos!B341,Lista!B:B)</f>
        <v>0</v>
      </c>
      <c r="E341" s="72">
        <f t="shared" si="6"/>
        <v>0</v>
      </c>
    </row>
    <row r="342" spans="1:5" x14ac:dyDescent="0.25">
      <c r="A342" t="s">
        <v>697</v>
      </c>
      <c r="B342" t="s">
        <v>370</v>
      </c>
      <c r="C342" s="72">
        <v>3.3000000000000002E-2</v>
      </c>
      <c r="D342" s="72">
        <f>SUMIF(Lista!C:C,Pesos!B342,Lista!B:B)</f>
        <v>0</v>
      </c>
      <c r="E342" s="72">
        <f t="shared" si="6"/>
        <v>0</v>
      </c>
    </row>
    <row r="343" spans="1:5" x14ac:dyDescent="0.25">
      <c r="A343" t="s">
        <v>697</v>
      </c>
      <c r="B343" t="s">
        <v>371</v>
      </c>
      <c r="C343" s="72">
        <v>3.3000000000000002E-2</v>
      </c>
      <c r="D343" s="72">
        <f>SUMIF(Lista!C:C,Pesos!B343,Lista!B:B)</f>
        <v>0</v>
      </c>
      <c r="E343" s="72">
        <f t="shared" si="6"/>
        <v>0</v>
      </c>
    </row>
    <row r="344" spans="1:5" x14ac:dyDescent="0.25">
      <c r="A344" t="s">
        <v>697</v>
      </c>
      <c r="B344" t="s">
        <v>372</v>
      </c>
      <c r="C344" s="72">
        <v>3.3000000000000002E-2</v>
      </c>
      <c r="D344" s="72">
        <f>SUMIF(Lista!C:C,Pesos!B344,Lista!B:B)</f>
        <v>0</v>
      </c>
      <c r="E344" s="72">
        <f t="shared" si="6"/>
        <v>0</v>
      </c>
    </row>
    <row r="345" spans="1:5" x14ac:dyDescent="0.25">
      <c r="A345" t="s">
        <v>697</v>
      </c>
      <c r="B345" t="s">
        <v>373</v>
      </c>
      <c r="C345" s="72">
        <v>3.3000000000000002E-2</v>
      </c>
      <c r="D345" s="72">
        <f>SUMIF(Lista!C:C,Pesos!B345,Lista!B:B)</f>
        <v>0</v>
      </c>
      <c r="E345" s="72">
        <f t="shared" si="6"/>
        <v>0</v>
      </c>
    </row>
    <row r="346" spans="1:5" x14ac:dyDescent="0.25">
      <c r="A346" t="s">
        <v>697</v>
      </c>
      <c r="B346" t="s">
        <v>374</v>
      </c>
      <c r="C346" s="72">
        <v>5.2999999999999999E-2</v>
      </c>
      <c r="D346" s="72">
        <f>SUMIF(Lista!C:C,Pesos!B346,Lista!B:B)</f>
        <v>0</v>
      </c>
      <c r="E346" s="72">
        <f t="shared" si="6"/>
        <v>0</v>
      </c>
    </row>
    <row r="347" spans="1:5" x14ac:dyDescent="0.25">
      <c r="A347" t="s">
        <v>697</v>
      </c>
      <c r="B347" t="s">
        <v>375</v>
      </c>
      <c r="C347" s="72">
        <v>3.3000000000000002E-2</v>
      </c>
      <c r="D347" s="72">
        <f>SUMIF(Lista!C:C,Pesos!B347,Lista!B:B)</f>
        <v>0</v>
      </c>
      <c r="E347" s="72">
        <f t="shared" si="6"/>
        <v>0</v>
      </c>
    </row>
    <row r="348" spans="1:5" x14ac:dyDescent="0.25">
      <c r="A348" t="s">
        <v>697</v>
      </c>
      <c r="B348" t="s">
        <v>376</v>
      </c>
      <c r="C348" s="72">
        <v>3.3000000000000002E-2</v>
      </c>
      <c r="D348" s="72">
        <f>SUMIF(Lista!C:C,Pesos!B348,Lista!B:B)</f>
        <v>0</v>
      </c>
      <c r="E348" s="72">
        <f t="shared" si="6"/>
        <v>0</v>
      </c>
    </row>
    <row r="349" spans="1:5" x14ac:dyDescent="0.25">
      <c r="A349" t="s">
        <v>697</v>
      </c>
      <c r="B349" t="s">
        <v>377</v>
      </c>
      <c r="C349" s="72">
        <v>3.3000000000000002E-2</v>
      </c>
      <c r="D349" s="72">
        <f>SUMIF(Lista!C:C,Pesos!B349,Lista!B:B)</f>
        <v>0</v>
      </c>
      <c r="E349" s="72">
        <f t="shared" si="6"/>
        <v>0</v>
      </c>
    </row>
    <row r="350" spans="1:5" x14ac:dyDescent="0.25">
      <c r="A350" t="s">
        <v>697</v>
      </c>
      <c r="B350" t="s">
        <v>378</v>
      </c>
      <c r="C350" s="72">
        <v>3.3000000000000002E-2</v>
      </c>
      <c r="D350" s="72">
        <f>SUMIF(Lista!C:C,Pesos!B350,Lista!B:B)</f>
        <v>0</v>
      </c>
      <c r="E350" s="72">
        <f t="shared" si="6"/>
        <v>0</v>
      </c>
    </row>
    <row r="351" spans="1:5" x14ac:dyDescent="0.25">
      <c r="A351" t="s">
        <v>697</v>
      </c>
      <c r="B351" t="s">
        <v>1079</v>
      </c>
      <c r="C351" s="72">
        <v>5.2999999999999999E-2</v>
      </c>
      <c r="D351" s="72">
        <f>SUMIF(Lista!C:C,Pesos!B351,Lista!B:B)</f>
        <v>0</v>
      </c>
      <c r="E351" s="72">
        <f t="shared" si="6"/>
        <v>0</v>
      </c>
    </row>
    <row r="352" spans="1:5" x14ac:dyDescent="0.25">
      <c r="A352" t="s">
        <v>697</v>
      </c>
      <c r="B352" t="s">
        <v>379</v>
      </c>
      <c r="C352" s="72">
        <v>3.3000000000000002E-2</v>
      </c>
      <c r="D352" s="72">
        <f>SUMIF(Lista!C:C,Pesos!B352,Lista!B:B)</f>
        <v>0</v>
      </c>
      <c r="E352" s="72">
        <f t="shared" si="6"/>
        <v>0</v>
      </c>
    </row>
    <row r="353" spans="1:5" x14ac:dyDescent="0.25">
      <c r="A353" t="s">
        <v>697</v>
      </c>
      <c r="B353" t="s">
        <v>380</v>
      </c>
      <c r="C353" s="72">
        <v>5.2999999999999999E-2</v>
      </c>
      <c r="D353" s="72">
        <f>SUMIF(Lista!C:C,Pesos!B353,Lista!B:B)</f>
        <v>0</v>
      </c>
      <c r="E353" s="72">
        <f t="shared" si="6"/>
        <v>0</v>
      </c>
    </row>
    <row r="354" spans="1:5" x14ac:dyDescent="0.25">
      <c r="A354" t="s">
        <v>697</v>
      </c>
      <c r="B354" t="s">
        <v>381</v>
      </c>
      <c r="C354" s="72">
        <v>2.3E-2</v>
      </c>
      <c r="D354" s="72">
        <f>SUMIF(Lista!C:C,Pesos!B354,Lista!B:B)</f>
        <v>0</v>
      </c>
      <c r="E354" s="72">
        <f t="shared" si="6"/>
        <v>0</v>
      </c>
    </row>
    <row r="355" spans="1:5" x14ac:dyDescent="0.25">
      <c r="A355" t="s">
        <v>697</v>
      </c>
      <c r="B355" t="s">
        <v>382</v>
      </c>
      <c r="C355" s="72">
        <v>3.3000000000000002E-2</v>
      </c>
      <c r="D355" s="72">
        <f>SUMIF(Lista!C:C,Pesos!B355,Lista!B:B)</f>
        <v>0</v>
      </c>
      <c r="E355" s="72">
        <f t="shared" si="6"/>
        <v>0</v>
      </c>
    </row>
    <row r="356" spans="1:5" x14ac:dyDescent="0.25">
      <c r="A356" t="s">
        <v>697</v>
      </c>
      <c r="B356" t="s">
        <v>383</v>
      </c>
      <c r="C356" s="72">
        <v>3.3000000000000002E-2</v>
      </c>
      <c r="D356" s="72">
        <f>SUMIF(Lista!C:C,Pesos!B356,Lista!B:B)</f>
        <v>0</v>
      </c>
      <c r="E356" s="72">
        <f t="shared" si="6"/>
        <v>0</v>
      </c>
    </row>
    <row r="357" spans="1:5" x14ac:dyDescent="0.25">
      <c r="A357" t="s">
        <v>697</v>
      </c>
      <c r="B357" t="s">
        <v>384</v>
      </c>
      <c r="C357" s="72">
        <v>3.3000000000000002E-2</v>
      </c>
      <c r="D357" s="72">
        <f>SUMIF(Lista!C:C,Pesos!B357,Lista!B:B)</f>
        <v>0</v>
      </c>
      <c r="E357" s="72">
        <f t="shared" si="6"/>
        <v>0</v>
      </c>
    </row>
    <row r="358" spans="1:5" x14ac:dyDescent="0.25">
      <c r="A358" t="s">
        <v>697</v>
      </c>
      <c r="B358" t="s">
        <v>385</v>
      </c>
      <c r="C358" s="72">
        <v>3.3000000000000002E-2</v>
      </c>
      <c r="D358" s="72">
        <f>SUMIF(Lista!C:C,Pesos!B358,Lista!B:B)</f>
        <v>0</v>
      </c>
      <c r="E358" s="72">
        <f t="shared" si="6"/>
        <v>0</v>
      </c>
    </row>
    <row r="359" spans="1:5" x14ac:dyDescent="0.25">
      <c r="A359" t="s">
        <v>697</v>
      </c>
      <c r="B359" t="s">
        <v>386</v>
      </c>
      <c r="C359" s="72">
        <v>3.3000000000000002E-2</v>
      </c>
      <c r="D359" s="72">
        <f>SUMIF(Lista!C:C,Pesos!B359,Lista!B:B)</f>
        <v>0</v>
      </c>
      <c r="E359" s="72">
        <f t="shared" si="6"/>
        <v>0</v>
      </c>
    </row>
    <row r="360" spans="1:5" x14ac:dyDescent="0.25">
      <c r="A360" t="s">
        <v>697</v>
      </c>
      <c r="B360" t="s">
        <v>387</v>
      </c>
      <c r="C360" s="72">
        <v>2.3E-2</v>
      </c>
      <c r="D360" s="72">
        <f>SUMIF(Lista!C:C,Pesos!B360,Lista!B:B)</f>
        <v>0</v>
      </c>
      <c r="E360" s="72">
        <f t="shared" si="6"/>
        <v>0</v>
      </c>
    </row>
    <row r="361" spans="1:5" x14ac:dyDescent="0.25">
      <c r="A361" t="s">
        <v>697</v>
      </c>
      <c r="B361" t="s">
        <v>388</v>
      </c>
      <c r="C361" s="72">
        <v>3.3000000000000002E-2</v>
      </c>
      <c r="D361" s="72">
        <f>SUMIF(Lista!C:C,Pesos!B361,Lista!B:B)</f>
        <v>0</v>
      </c>
      <c r="E361" s="72">
        <f t="shared" si="6"/>
        <v>0</v>
      </c>
    </row>
    <row r="362" spans="1:5" x14ac:dyDescent="0.25">
      <c r="A362" t="s">
        <v>697</v>
      </c>
      <c r="B362" t="s">
        <v>389</v>
      </c>
      <c r="C362" s="72">
        <v>3.3000000000000002E-2</v>
      </c>
      <c r="D362" s="72">
        <f>SUMIF(Lista!C:C,Pesos!B362,Lista!B:B)</f>
        <v>0</v>
      </c>
      <c r="E362" s="72">
        <f t="shared" si="6"/>
        <v>0</v>
      </c>
    </row>
    <row r="363" spans="1:5" x14ac:dyDescent="0.25">
      <c r="A363" t="s">
        <v>697</v>
      </c>
      <c r="B363" t="s">
        <v>390</v>
      </c>
      <c r="C363" s="72">
        <v>5.2999999999999999E-2</v>
      </c>
      <c r="D363" s="72">
        <f>SUMIF(Lista!C:C,Pesos!B363,Lista!B:B)</f>
        <v>0</v>
      </c>
      <c r="E363" s="72">
        <f t="shared" si="6"/>
        <v>0</v>
      </c>
    </row>
    <row r="364" spans="1:5" x14ac:dyDescent="0.25">
      <c r="A364" t="s">
        <v>697</v>
      </c>
      <c r="B364" t="s">
        <v>391</v>
      </c>
      <c r="C364" s="72">
        <v>3.3000000000000002E-2</v>
      </c>
      <c r="D364" s="72">
        <f>SUMIF(Lista!C:C,Pesos!B364,Lista!B:B)</f>
        <v>0</v>
      </c>
      <c r="E364" s="72">
        <f t="shared" si="6"/>
        <v>0</v>
      </c>
    </row>
    <row r="365" spans="1:5" x14ac:dyDescent="0.25">
      <c r="A365" t="s">
        <v>697</v>
      </c>
      <c r="B365" t="s">
        <v>392</v>
      </c>
      <c r="C365" s="72">
        <v>3.3000000000000002E-2</v>
      </c>
      <c r="D365" s="72">
        <f>SUMIF(Lista!C:C,Pesos!B365,Lista!B:B)</f>
        <v>0</v>
      </c>
      <c r="E365" s="72">
        <f t="shared" si="6"/>
        <v>0</v>
      </c>
    </row>
    <row r="366" spans="1:5" x14ac:dyDescent="0.25">
      <c r="A366" t="s">
        <v>697</v>
      </c>
      <c r="B366" t="s">
        <v>619</v>
      </c>
      <c r="C366" s="72">
        <v>3.3000000000000002E-2</v>
      </c>
      <c r="D366" s="72">
        <f>SUMIF(Lista!C:C,Pesos!B366,Lista!B:B)</f>
        <v>0</v>
      </c>
      <c r="E366" s="72">
        <f t="shared" si="6"/>
        <v>0</v>
      </c>
    </row>
    <row r="367" spans="1:5" x14ac:dyDescent="0.25">
      <c r="A367" t="s">
        <v>697</v>
      </c>
      <c r="B367" t="s">
        <v>393</v>
      </c>
      <c r="C367" s="72">
        <v>3.3000000000000002E-2</v>
      </c>
      <c r="D367" s="72">
        <f>SUMIF(Lista!C:C,Pesos!B367,Lista!B:B)</f>
        <v>0</v>
      </c>
      <c r="E367" s="72">
        <f t="shared" si="6"/>
        <v>0</v>
      </c>
    </row>
    <row r="368" spans="1:5" x14ac:dyDescent="0.25">
      <c r="A368" t="s">
        <v>697</v>
      </c>
      <c r="B368" t="s">
        <v>394</v>
      </c>
      <c r="C368" s="72">
        <v>5.2999999999999999E-2</v>
      </c>
      <c r="D368" s="72">
        <f>SUMIF(Lista!C:C,Pesos!B368,Lista!B:B)</f>
        <v>0</v>
      </c>
      <c r="E368" s="72">
        <f t="shared" si="6"/>
        <v>0</v>
      </c>
    </row>
    <row r="369" spans="1:5" x14ac:dyDescent="0.25">
      <c r="A369" t="s">
        <v>697</v>
      </c>
      <c r="B369" t="s">
        <v>395</v>
      </c>
      <c r="C369" s="72">
        <v>3.3000000000000002E-2</v>
      </c>
      <c r="D369" s="72">
        <f>SUMIF(Lista!C:C,Pesos!B369,Lista!B:B)</f>
        <v>0</v>
      </c>
      <c r="E369" s="72">
        <f t="shared" si="6"/>
        <v>0</v>
      </c>
    </row>
    <row r="370" spans="1:5" x14ac:dyDescent="0.25">
      <c r="A370" t="s">
        <v>697</v>
      </c>
      <c r="B370" t="s">
        <v>396</v>
      </c>
      <c r="C370" s="72">
        <v>3.3000000000000002E-2</v>
      </c>
      <c r="D370" s="72">
        <f>SUMIF(Lista!C:C,Pesos!B370,Lista!B:B)</f>
        <v>0</v>
      </c>
      <c r="E370" s="72">
        <f t="shared" si="6"/>
        <v>0</v>
      </c>
    </row>
    <row r="371" spans="1:5" x14ac:dyDescent="0.25">
      <c r="A371" t="s">
        <v>697</v>
      </c>
      <c r="B371" t="s">
        <v>713</v>
      </c>
      <c r="C371" s="72">
        <v>2.3E-2</v>
      </c>
      <c r="D371" s="72">
        <f>SUMIF(Lista!C:C,Pesos!B371,Lista!B:B)</f>
        <v>0</v>
      </c>
      <c r="E371" s="72">
        <f t="shared" si="6"/>
        <v>0</v>
      </c>
    </row>
    <row r="372" spans="1:5" x14ac:dyDescent="0.25">
      <c r="A372" t="s">
        <v>697</v>
      </c>
      <c r="B372" t="s">
        <v>397</v>
      </c>
      <c r="C372" s="72">
        <v>3.3000000000000002E-2</v>
      </c>
      <c r="D372" s="72">
        <f>SUMIF(Lista!C:C,Pesos!B372,Lista!B:B)</f>
        <v>0</v>
      </c>
      <c r="E372" s="72">
        <f t="shared" si="6"/>
        <v>0</v>
      </c>
    </row>
    <row r="373" spans="1:5" x14ac:dyDescent="0.25">
      <c r="A373" t="s">
        <v>697</v>
      </c>
      <c r="B373" t="s">
        <v>398</v>
      </c>
      <c r="C373" s="72">
        <v>3.3000000000000002E-2</v>
      </c>
      <c r="D373" s="72">
        <f>SUMIF(Lista!C:C,Pesos!B373,Lista!B:B)</f>
        <v>0</v>
      </c>
      <c r="E373" s="72">
        <f t="shared" si="6"/>
        <v>0</v>
      </c>
    </row>
    <row r="374" spans="1:5" x14ac:dyDescent="0.25">
      <c r="A374" t="s">
        <v>697</v>
      </c>
      <c r="B374" t="s">
        <v>399</v>
      </c>
      <c r="C374" s="72">
        <v>3.3000000000000002E-2</v>
      </c>
      <c r="D374" s="72">
        <f>SUMIF(Lista!C:C,Pesos!B374,Lista!B:B)</f>
        <v>0</v>
      </c>
      <c r="E374" s="72">
        <f t="shared" si="6"/>
        <v>0</v>
      </c>
    </row>
    <row r="375" spans="1:5" x14ac:dyDescent="0.25">
      <c r="A375" t="s">
        <v>697</v>
      </c>
      <c r="B375" t="s">
        <v>400</v>
      </c>
      <c r="C375" s="72">
        <v>3.3000000000000002E-2</v>
      </c>
      <c r="D375" s="72">
        <f>SUMIF(Lista!C:C,Pesos!B375,Lista!B:B)</f>
        <v>0</v>
      </c>
      <c r="E375" s="72">
        <f t="shared" si="6"/>
        <v>0</v>
      </c>
    </row>
    <row r="376" spans="1:5" x14ac:dyDescent="0.25">
      <c r="A376" t="s">
        <v>697</v>
      </c>
      <c r="B376" t="s">
        <v>785</v>
      </c>
      <c r="C376" s="72">
        <v>3.3000000000000002E-2</v>
      </c>
      <c r="D376" s="72">
        <f>SUMIF(Lista!C:C,Pesos!B376,Lista!B:B)</f>
        <v>0</v>
      </c>
      <c r="E376" s="72">
        <f t="shared" si="6"/>
        <v>0</v>
      </c>
    </row>
    <row r="377" spans="1:5" x14ac:dyDescent="0.25">
      <c r="A377" t="s">
        <v>697</v>
      </c>
      <c r="B377" t="s">
        <v>401</v>
      </c>
      <c r="C377" s="72">
        <v>0.153</v>
      </c>
      <c r="D377" s="72">
        <f>SUMIF(Lista!C:C,Pesos!B377,Lista!B:B)</f>
        <v>0</v>
      </c>
      <c r="E377" s="72">
        <f t="shared" si="6"/>
        <v>0</v>
      </c>
    </row>
    <row r="378" spans="1:5" x14ac:dyDescent="0.25">
      <c r="A378" t="s">
        <v>697</v>
      </c>
      <c r="B378" t="s">
        <v>732</v>
      </c>
      <c r="C378" s="72">
        <v>3.3000000000000002E-2</v>
      </c>
      <c r="D378" s="72">
        <f>SUMIF(Lista!C:C,Pesos!B378,Lista!B:B)</f>
        <v>0</v>
      </c>
      <c r="E378" s="72">
        <f t="shared" si="6"/>
        <v>0</v>
      </c>
    </row>
    <row r="379" spans="1:5" x14ac:dyDescent="0.25">
      <c r="A379" t="s">
        <v>697</v>
      </c>
      <c r="B379" t="s">
        <v>402</v>
      </c>
      <c r="C379" s="72">
        <v>3.3000000000000002E-2</v>
      </c>
      <c r="D379" s="72">
        <f>SUMIF(Lista!C:C,Pesos!B379,Lista!B:B)</f>
        <v>0</v>
      </c>
      <c r="E379" s="72">
        <f t="shared" si="6"/>
        <v>0</v>
      </c>
    </row>
    <row r="380" spans="1:5" x14ac:dyDescent="0.25">
      <c r="A380" t="s">
        <v>697</v>
      </c>
      <c r="B380" t="s">
        <v>403</v>
      </c>
      <c r="C380" s="72">
        <v>3.3000000000000002E-2</v>
      </c>
      <c r="D380" s="72">
        <f>SUMIF(Lista!C:C,Pesos!B380,Lista!B:B)</f>
        <v>0</v>
      </c>
      <c r="E380" s="72">
        <f t="shared" si="6"/>
        <v>0</v>
      </c>
    </row>
    <row r="381" spans="1:5" x14ac:dyDescent="0.25">
      <c r="A381" t="s">
        <v>697</v>
      </c>
      <c r="B381" t="s">
        <v>404</v>
      </c>
      <c r="C381" s="72">
        <v>5.2999999999999999E-2</v>
      </c>
      <c r="D381" s="72">
        <f>SUMIF(Lista!C:C,Pesos!B381,Lista!B:B)</f>
        <v>0</v>
      </c>
      <c r="E381" s="72">
        <f t="shared" si="6"/>
        <v>0</v>
      </c>
    </row>
    <row r="382" spans="1:5" x14ac:dyDescent="0.25">
      <c r="A382" t="s">
        <v>697</v>
      </c>
      <c r="B382" t="s">
        <v>405</v>
      </c>
      <c r="C382" s="72">
        <v>2.3E-2</v>
      </c>
      <c r="D382" s="72">
        <f>SUMIF(Lista!C:C,Pesos!B382,Lista!B:B)</f>
        <v>0</v>
      </c>
      <c r="E382" s="72">
        <f t="shared" si="6"/>
        <v>0</v>
      </c>
    </row>
    <row r="383" spans="1:5" x14ac:dyDescent="0.25">
      <c r="A383" t="s">
        <v>697</v>
      </c>
      <c r="B383" t="s">
        <v>406</v>
      </c>
      <c r="C383" s="72">
        <v>3.3000000000000002E-2</v>
      </c>
      <c r="D383" s="72">
        <f>SUMIF(Lista!C:C,Pesos!B383,Lista!B:B)</f>
        <v>0</v>
      </c>
      <c r="E383" s="72">
        <f t="shared" si="6"/>
        <v>0</v>
      </c>
    </row>
    <row r="384" spans="1:5" x14ac:dyDescent="0.25">
      <c r="A384" t="s">
        <v>697</v>
      </c>
      <c r="B384" t="s">
        <v>623</v>
      </c>
      <c r="C384" s="72">
        <v>3.3000000000000002E-2</v>
      </c>
      <c r="D384" s="72">
        <f>SUMIF(Lista!C:C,Pesos!B384,Lista!B:B)</f>
        <v>0</v>
      </c>
      <c r="E384" s="72">
        <f t="shared" si="6"/>
        <v>0</v>
      </c>
    </row>
    <row r="385" spans="1:5" x14ac:dyDescent="0.25">
      <c r="A385" t="s">
        <v>697</v>
      </c>
      <c r="B385" t="s">
        <v>407</v>
      </c>
      <c r="C385" s="72">
        <v>3.3000000000000002E-2</v>
      </c>
      <c r="D385" s="72">
        <f>SUMIF(Lista!C:C,Pesos!B385,Lista!B:B)</f>
        <v>0</v>
      </c>
      <c r="E385" s="72">
        <f t="shared" si="6"/>
        <v>0</v>
      </c>
    </row>
    <row r="386" spans="1:5" x14ac:dyDescent="0.25">
      <c r="A386" t="s">
        <v>697</v>
      </c>
      <c r="B386" t="s">
        <v>408</v>
      </c>
      <c r="C386" s="72">
        <v>3.3000000000000002E-2</v>
      </c>
      <c r="D386" s="72">
        <f>SUMIF(Lista!C:C,Pesos!B386,Lista!B:B)</f>
        <v>0</v>
      </c>
      <c r="E386" s="72">
        <f t="shared" si="6"/>
        <v>0</v>
      </c>
    </row>
    <row r="387" spans="1:5" x14ac:dyDescent="0.25">
      <c r="A387" t="s">
        <v>697</v>
      </c>
      <c r="B387" t="s">
        <v>409</v>
      </c>
      <c r="C387" s="72">
        <v>3.3000000000000002E-2</v>
      </c>
      <c r="D387" s="72">
        <f>SUMIF(Lista!C:C,Pesos!B387,Lista!B:B)</f>
        <v>0</v>
      </c>
      <c r="E387" s="72">
        <f t="shared" si="6"/>
        <v>0</v>
      </c>
    </row>
    <row r="388" spans="1:5" x14ac:dyDescent="0.25">
      <c r="A388" t="s">
        <v>697</v>
      </c>
      <c r="B388" t="s">
        <v>410</v>
      </c>
      <c r="C388" s="72">
        <v>5.2999999999999999E-2</v>
      </c>
      <c r="D388" s="72">
        <f>SUMIF(Lista!C:C,Pesos!B388,Lista!B:B)</f>
        <v>0</v>
      </c>
      <c r="E388" s="72">
        <f t="shared" si="6"/>
        <v>0</v>
      </c>
    </row>
    <row r="389" spans="1:5" x14ac:dyDescent="0.25">
      <c r="A389" t="s">
        <v>697</v>
      </c>
      <c r="B389" t="s">
        <v>411</v>
      </c>
      <c r="C389" s="72">
        <v>3.3000000000000002E-2</v>
      </c>
      <c r="D389" s="72">
        <f>SUMIF(Lista!C:C,Pesos!B389,Lista!B:B)</f>
        <v>0</v>
      </c>
      <c r="E389" s="72">
        <f t="shared" si="6"/>
        <v>0</v>
      </c>
    </row>
    <row r="390" spans="1:5" x14ac:dyDescent="0.25">
      <c r="A390" t="s">
        <v>697</v>
      </c>
      <c r="B390" t="s">
        <v>634</v>
      </c>
      <c r="C390" s="72">
        <v>3.3000000000000002E-2</v>
      </c>
      <c r="D390" s="72">
        <f>SUMIF(Lista!C:C,Pesos!B390,Lista!B:B)</f>
        <v>0</v>
      </c>
      <c r="E390" s="72">
        <f t="shared" si="6"/>
        <v>0</v>
      </c>
    </row>
    <row r="391" spans="1:5" x14ac:dyDescent="0.25">
      <c r="A391" t="s">
        <v>697</v>
      </c>
      <c r="B391" t="s">
        <v>631</v>
      </c>
      <c r="C391" s="72">
        <v>3.3000000000000002E-2</v>
      </c>
      <c r="D391" s="72">
        <f>SUMIF(Lista!C:C,Pesos!B391,Lista!B:B)</f>
        <v>0</v>
      </c>
      <c r="E391" s="72">
        <f t="shared" si="6"/>
        <v>0</v>
      </c>
    </row>
    <row r="392" spans="1:5" x14ac:dyDescent="0.25">
      <c r="A392" t="s">
        <v>697</v>
      </c>
      <c r="B392" t="s">
        <v>412</v>
      </c>
      <c r="C392" s="72">
        <v>5.2999999999999999E-2</v>
      </c>
      <c r="D392" s="72">
        <f>SUMIF(Lista!C:C,Pesos!B392,Lista!B:B)</f>
        <v>0</v>
      </c>
      <c r="E392" s="72">
        <f t="shared" si="6"/>
        <v>0</v>
      </c>
    </row>
    <row r="393" spans="1:5" x14ac:dyDescent="0.25">
      <c r="A393" t="s">
        <v>697</v>
      </c>
      <c r="B393" t="s">
        <v>413</v>
      </c>
      <c r="C393" s="72">
        <v>3.3000000000000002E-2</v>
      </c>
      <c r="D393" s="72">
        <f>SUMIF(Lista!C:C,Pesos!B393,Lista!B:B)</f>
        <v>0</v>
      </c>
      <c r="E393" s="72">
        <f t="shared" si="6"/>
        <v>0</v>
      </c>
    </row>
    <row r="394" spans="1:5" x14ac:dyDescent="0.25">
      <c r="A394" t="s">
        <v>697</v>
      </c>
      <c r="B394" t="s">
        <v>414</v>
      </c>
      <c r="C394" s="72">
        <v>0.01</v>
      </c>
      <c r="D394" s="72">
        <f>SUMIF(Lista!C:C,Pesos!B394,Lista!B:B)</f>
        <v>0</v>
      </c>
      <c r="E394" s="72">
        <f t="shared" ref="E394:E458" si="7">C394*D394</f>
        <v>0</v>
      </c>
    </row>
    <row r="395" spans="1:5" x14ac:dyDescent="0.25">
      <c r="A395" t="s">
        <v>697</v>
      </c>
      <c r="B395" t="s">
        <v>628</v>
      </c>
      <c r="C395" s="72">
        <v>3.3000000000000002E-2</v>
      </c>
      <c r="D395" s="72">
        <f>SUMIF(Lista!C:C,Pesos!B395,Lista!B:B)</f>
        <v>0</v>
      </c>
      <c r="E395" s="72">
        <f t="shared" si="7"/>
        <v>0</v>
      </c>
    </row>
    <row r="396" spans="1:5" x14ac:dyDescent="0.25">
      <c r="A396" t="s">
        <v>697</v>
      </c>
      <c r="B396" t="s">
        <v>714</v>
      </c>
      <c r="C396" s="72">
        <v>3.3000000000000002E-2</v>
      </c>
      <c r="D396" s="72">
        <f>SUMIF(Lista!C:C,Pesos!B396,Lista!B:B)</f>
        <v>0</v>
      </c>
      <c r="E396" s="72">
        <f t="shared" si="7"/>
        <v>0</v>
      </c>
    </row>
    <row r="397" spans="1:5" x14ac:dyDescent="0.25">
      <c r="A397" t="s">
        <v>697</v>
      </c>
      <c r="B397" t="s">
        <v>415</v>
      </c>
      <c r="C397" s="72">
        <v>3.3000000000000002E-2</v>
      </c>
      <c r="D397" s="72">
        <f>SUMIF(Lista!C:C,Pesos!B397,Lista!B:B)</f>
        <v>0</v>
      </c>
      <c r="E397" s="72">
        <f t="shared" si="7"/>
        <v>0</v>
      </c>
    </row>
    <row r="398" spans="1:5" x14ac:dyDescent="0.25">
      <c r="A398" t="s">
        <v>697</v>
      </c>
      <c r="B398" t="s">
        <v>1052</v>
      </c>
      <c r="C398" s="72">
        <v>3.3000000000000002E-2</v>
      </c>
      <c r="D398" s="72">
        <f>SUMIF(Lista!C:C,Pesos!B398,Lista!B:B)</f>
        <v>0</v>
      </c>
      <c r="E398" s="72">
        <f t="shared" si="7"/>
        <v>0</v>
      </c>
    </row>
    <row r="399" spans="1:5" x14ac:dyDescent="0.25">
      <c r="A399" t="s">
        <v>697</v>
      </c>
      <c r="B399" t="s">
        <v>416</v>
      </c>
      <c r="C399" s="72">
        <v>3.3000000000000002E-2</v>
      </c>
      <c r="D399" s="72">
        <f>SUMIF(Lista!C:C,Pesos!B399,Lista!B:B)</f>
        <v>0</v>
      </c>
      <c r="E399" s="72">
        <f t="shared" si="7"/>
        <v>0</v>
      </c>
    </row>
    <row r="400" spans="1:5" x14ac:dyDescent="0.25">
      <c r="A400" t="s">
        <v>697</v>
      </c>
      <c r="B400" t="s">
        <v>417</v>
      </c>
      <c r="C400" s="72">
        <v>3.3000000000000002E-2</v>
      </c>
      <c r="D400" s="72">
        <f>SUMIF(Lista!C:C,Pesos!B400,Lista!B:B)</f>
        <v>0</v>
      </c>
      <c r="E400" s="72">
        <f t="shared" si="7"/>
        <v>0</v>
      </c>
    </row>
    <row r="401" spans="1:5" x14ac:dyDescent="0.25">
      <c r="A401" t="s">
        <v>697</v>
      </c>
      <c r="B401" t="s">
        <v>738</v>
      </c>
      <c r="C401" s="72">
        <v>3.3000000000000002E-2</v>
      </c>
      <c r="D401" s="72">
        <f>SUMIF(Lista!C:C,Pesos!B401,Lista!B:B)</f>
        <v>0</v>
      </c>
      <c r="E401" s="72">
        <f t="shared" si="7"/>
        <v>0</v>
      </c>
    </row>
    <row r="402" spans="1:5" x14ac:dyDescent="0.25">
      <c r="A402" t="s">
        <v>697</v>
      </c>
      <c r="B402" t="s">
        <v>418</v>
      </c>
      <c r="C402" s="72">
        <v>3.3000000000000002E-2</v>
      </c>
      <c r="D402" s="72">
        <f>SUMIF(Lista!C:C,Pesos!B402,Lista!B:B)</f>
        <v>0</v>
      </c>
      <c r="E402" s="72">
        <f t="shared" si="7"/>
        <v>0</v>
      </c>
    </row>
    <row r="403" spans="1:5" x14ac:dyDescent="0.25">
      <c r="A403" t="s">
        <v>697</v>
      </c>
      <c r="B403" t="s">
        <v>419</v>
      </c>
      <c r="C403" s="72">
        <v>5.2999999999999999E-2</v>
      </c>
      <c r="D403" s="72">
        <f>SUMIF(Lista!C:C,Pesos!B403,Lista!B:B)</f>
        <v>0</v>
      </c>
      <c r="E403" s="72">
        <f t="shared" si="7"/>
        <v>0</v>
      </c>
    </row>
    <row r="404" spans="1:5" x14ac:dyDescent="0.25">
      <c r="A404" t="s">
        <v>697</v>
      </c>
      <c r="B404" t="s">
        <v>420</v>
      </c>
      <c r="C404" s="72">
        <v>3.3000000000000002E-2</v>
      </c>
      <c r="D404" s="72">
        <f>SUMIF(Lista!C:C,Pesos!B404,Lista!B:B)</f>
        <v>0</v>
      </c>
      <c r="E404" s="72">
        <f t="shared" si="7"/>
        <v>0</v>
      </c>
    </row>
    <row r="405" spans="1:5" x14ac:dyDescent="0.25">
      <c r="A405" t="s">
        <v>697</v>
      </c>
      <c r="B405" t="s">
        <v>421</v>
      </c>
      <c r="C405" s="72">
        <v>3.3000000000000002E-2</v>
      </c>
      <c r="D405" s="72">
        <f>SUMIF(Lista!C:C,Pesos!B405,Lista!B:B)</f>
        <v>0</v>
      </c>
      <c r="E405" s="72">
        <f t="shared" si="7"/>
        <v>0</v>
      </c>
    </row>
    <row r="406" spans="1:5" x14ac:dyDescent="0.25">
      <c r="A406" t="s">
        <v>697</v>
      </c>
      <c r="B406" t="s">
        <v>422</v>
      </c>
      <c r="C406" s="72">
        <v>5.2999999999999999E-2</v>
      </c>
      <c r="D406" s="72">
        <f>SUMIF(Lista!C:C,Pesos!B406,Lista!B:B)</f>
        <v>0</v>
      </c>
      <c r="E406" s="72">
        <f t="shared" si="7"/>
        <v>0</v>
      </c>
    </row>
    <row r="407" spans="1:5" x14ac:dyDescent="0.25">
      <c r="A407" t="s">
        <v>697</v>
      </c>
      <c r="B407" t="s">
        <v>423</v>
      </c>
      <c r="C407" s="72">
        <v>5.2999999999999999E-2</v>
      </c>
      <c r="D407" s="72">
        <f>SUMIF(Lista!C:C,Pesos!B407,Lista!B:B)</f>
        <v>0</v>
      </c>
      <c r="E407" s="72">
        <f t="shared" si="7"/>
        <v>0</v>
      </c>
    </row>
    <row r="408" spans="1:5" x14ac:dyDescent="0.25">
      <c r="A408" t="s">
        <v>697</v>
      </c>
      <c r="B408" t="s">
        <v>424</v>
      </c>
      <c r="C408" s="72">
        <v>3.3000000000000002E-2</v>
      </c>
      <c r="D408" s="72">
        <f>SUMIF(Lista!C:C,Pesos!B408,Lista!B:B)</f>
        <v>0</v>
      </c>
      <c r="E408" s="72">
        <f t="shared" si="7"/>
        <v>0</v>
      </c>
    </row>
    <row r="409" spans="1:5" x14ac:dyDescent="0.25">
      <c r="A409" t="s">
        <v>697</v>
      </c>
      <c r="B409" t="s">
        <v>425</v>
      </c>
      <c r="C409" s="72">
        <v>3.3000000000000002E-2</v>
      </c>
      <c r="D409" s="72">
        <f>SUMIF(Lista!C:C,Pesos!B409,Lista!B:B)</f>
        <v>0</v>
      </c>
      <c r="E409" s="72">
        <f t="shared" si="7"/>
        <v>0</v>
      </c>
    </row>
    <row r="410" spans="1:5" x14ac:dyDescent="0.25">
      <c r="A410" t="s">
        <v>697</v>
      </c>
      <c r="B410" t="s">
        <v>426</v>
      </c>
      <c r="C410" s="72">
        <v>3.3000000000000002E-2</v>
      </c>
      <c r="D410" s="72">
        <f>SUMIF(Lista!C:C,Pesos!B410,Lista!B:B)</f>
        <v>0</v>
      </c>
      <c r="E410" s="72">
        <f t="shared" si="7"/>
        <v>0</v>
      </c>
    </row>
    <row r="411" spans="1:5" x14ac:dyDescent="0.25">
      <c r="A411" t="s">
        <v>697</v>
      </c>
      <c r="B411" t="s">
        <v>427</v>
      </c>
      <c r="C411" s="72">
        <v>6.0000000000000001E-3</v>
      </c>
      <c r="D411" s="72">
        <f>SUMIF(Lista!C:C,Pesos!B411,Lista!B:B)</f>
        <v>0</v>
      </c>
      <c r="E411" s="72">
        <f t="shared" si="7"/>
        <v>0</v>
      </c>
    </row>
    <row r="412" spans="1:5" x14ac:dyDescent="0.25">
      <c r="A412" t="s">
        <v>697</v>
      </c>
      <c r="B412" t="s">
        <v>428</v>
      </c>
      <c r="C412" s="72">
        <v>3.3000000000000002E-2</v>
      </c>
      <c r="D412" s="72">
        <f>SUMIF(Lista!C:C,Pesos!B412,Lista!B:B)</f>
        <v>0</v>
      </c>
      <c r="E412" s="72">
        <f t="shared" si="7"/>
        <v>0</v>
      </c>
    </row>
    <row r="413" spans="1:5" x14ac:dyDescent="0.25">
      <c r="A413" t="s">
        <v>697</v>
      </c>
      <c r="B413" t="s">
        <v>429</v>
      </c>
      <c r="C413" s="72">
        <v>3.3000000000000002E-2</v>
      </c>
      <c r="D413" s="72">
        <f>SUMIF(Lista!C:C,Pesos!B413,Lista!B:B)</f>
        <v>0</v>
      </c>
      <c r="E413" s="72">
        <f t="shared" si="7"/>
        <v>0</v>
      </c>
    </row>
    <row r="414" spans="1:5" x14ac:dyDescent="0.25">
      <c r="A414" t="s">
        <v>697</v>
      </c>
      <c r="B414" t="s">
        <v>430</v>
      </c>
      <c r="C414" s="72">
        <v>3.3000000000000002E-2</v>
      </c>
      <c r="D414" s="72">
        <f>SUMIF(Lista!C:C,Pesos!B414,Lista!B:B)</f>
        <v>0</v>
      </c>
      <c r="E414" s="72">
        <f t="shared" si="7"/>
        <v>0</v>
      </c>
    </row>
    <row r="415" spans="1:5" x14ac:dyDescent="0.25">
      <c r="A415" t="s">
        <v>697</v>
      </c>
      <c r="B415" t="s">
        <v>431</v>
      </c>
      <c r="C415" s="72">
        <v>3.3000000000000002E-2</v>
      </c>
      <c r="D415" s="72">
        <f>SUMIF(Lista!C:C,Pesos!B415,Lista!B:B)</f>
        <v>0</v>
      </c>
      <c r="E415" s="72">
        <f t="shared" si="7"/>
        <v>0</v>
      </c>
    </row>
    <row r="416" spans="1:5" x14ac:dyDescent="0.25">
      <c r="A416" t="s">
        <v>697</v>
      </c>
      <c r="B416" t="s">
        <v>432</v>
      </c>
      <c r="C416" s="72">
        <v>3.3000000000000002E-2</v>
      </c>
      <c r="D416" s="72">
        <f>SUMIF(Lista!C:C,Pesos!B416,Lista!B:B)</f>
        <v>0</v>
      </c>
      <c r="E416" s="72">
        <f t="shared" si="7"/>
        <v>0</v>
      </c>
    </row>
    <row r="417" spans="1:5" x14ac:dyDescent="0.25">
      <c r="A417" t="s">
        <v>697</v>
      </c>
      <c r="B417" t="s">
        <v>433</v>
      </c>
      <c r="C417" s="72">
        <v>3.3000000000000002E-2</v>
      </c>
      <c r="D417" s="72">
        <f>SUMIF(Lista!C:C,Pesos!B417,Lista!B:B)</f>
        <v>0</v>
      </c>
      <c r="E417" s="72">
        <f t="shared" si="7"/>
        <v>0</v>
      </c>
    </row>
    <row r="418" spans="1:5" x14ac:dyDescent="0.25">
      <c r="A418" t="s">
        <v>697</v>
      </c>
      <c r="B418" t="s">
        <v>434</v>
      </c>
      <c r="C418" s="72">
        <v>3.3000000000000002E-2</v>
      </c>
      <c r="D418" s="72">
        <f>SUMIF(Lista!C:C,Pesos!B418,Lista!B:B)</f>
        <v>0</v>
      </c>
      <c r="E418" s="72">
        <f t="shared" si="7"/>
        <v>0</v>
      </c>
    </row>
    <row r="419" spans="1:5" x14ac:dyDescent="0.25">
      <c r="A419" t="s">
        <v>697</v>
      </c>
      <c r="B419" t="s">
        <v>435</v>
      </c>
      <c r="C419" s="72">
        <v>3.3000000000000002E-2</v>
      </c>
      <c r="D419" s="72">
        <f>SUMIF(Lista!C:C,Pesos!B419,Lista!B:B)</f>
        <v>0</v>
      </c>
      <c r="E419" s="72">
        <f t="shared" si="7"/>
        <v>0</v>
      </c>
    </row>
    <row r="420" spans="1:5" x14ac:dyDescent="0.25">
      <c r="A420" t="s">
        <v>697</v>
      </c>
      <c r="B420" t="s">
        <v>436</v>
      </c>
      <c r="C420" s="72">
        <v>3.3000000000000002E-2</v>
      </c>
      <c r="D420" s="72">
        <f>SUMIF(Lista!C:C,Pesos!B420,Lista!B:B)</f>
        <v>0</v>
      </c>
      <c r="E420" s="72">
        <f t="shared" si="7"/>
        <v>0</v>
      </c>
    </row>
    <row r="421" spans="1:5" x14ac:dyDescent="0.25">
      <c r="A421" t="s">
        <v>697</v>
      </c>
      <c r="B421" t="s">
        <v>437</v>
      </c>
      <c r="C421" s="72">
        <v>2.3E-2</v>
      </c>
      <c r="D421" s="72">
        <f>SUMIF(Lista!C:C,Pesos!B421,Lista!B:B)</f>
        <v>0</v>
      </c>
      <c r="E421" s="72">
        <f t="shared" si="7"/>
        <v>0</v>
      </c>
    </row>
    <row r="422" spans="1:5" x14ac:dyDescent="0.25">
      <c r="A422" t="s">
        <v>697</v>
      </c>
      <c r="B422" t="s">
        <v>438</v>
      </c>
      <c r="C422" s="72">
        <v>3.3000000000000002E-2</v>
      </c>
      <c r="D422" s="72">
        <f>SUMIF(Lista!C:C,Pesos!B422,Lista!B:B)</f>
        <v>0</v>
      </c>
      <c r="E422" s="72">
        <f t="shared" si="7"/>
        <v>0</v>
      </c>
    </row>
    <row r="423" spans="1:5" x14ac:dyDescent="0.25">
      <c r="A423" t="s">
        <v>697</v>
      </c>
      <c r="B423" t="s">
        <v>439</v>
      </c>
      <c r="C423" s="72">
        <v>3.3000000000000002E-2</v>
      </c>
      <c r="D423" s="72">
        <f>SUMIF(Lista!C:C,Pesos!B423,Lista!B:B)</f>
        <v>0</v>
      </c>
      <c r="E423" s="72">
        <f t="shared" si="7"/>
        <v>0</v>
      </c>
    </row>
    <row r="424" spans="1:5" x14ac:dyDescent="0.25">
      <c r="A424" t="s">
        <v>697</v>
      </c>
      <c r="B424" t="s">
        <v>440</v>
      </c>
      <c r="C424" s="72">
        <v>3.3000000000000002E-2</v>
      </c>
      <c r="D424" s="72">
        <f>SUMIF(Lista!C:C,Pesos!B424,Lista!B:B)</f>
        <v>0</v>
      </c>
      <c r="E424" s="72">
        <f t="shared" si="7"/>
        <v>0</v>
      </c>
    </row>
    <row r="425" spans="1:5" x14ac:dyDescent="0.25">
      <c r="A425" t="s">
        <v>697</v>
      </c>
      <c r="B425" t="s">
        <v>441</v>
      </c>
      <c r="C425" s="72">
        <v>3.3000000000000002E-2</v>
      </c>
      <c r="D425" s="72">
        <f>SUMIF(Lista!C:C,Pesos!B425,Lista!B:B)</f>
        <v>0</v>
      </c>
      <c r="E425" s="72">
        <f t="shared" si="7"/>
        <v>0</v>
      </c>
    </row>
    <row r="426" spans="1:5" x14ac:dyDescent="0.25">
      <c r="A426" t="s">
        <v>697</v>
      </c>
      <c r="B426" t="s">
        <v>442</v>
      </c>
      <c r="C426" s="72">
        <v>5.2999999999999999E-2</v>
      </c>
      <c r="D426" s="72">
        <f>SUMIF(Lista!C:C,Pesos!B426,Lista!B:B)</f>
        <v>0</v>
      </c>
      <c r="E426" s="72">
        <f t="shared" si="7"/>
        <v>0</v>
      </c>
    </row>
    <row r="427" spans="1:5" x14ac:dyDescent="0.25">
      <c r="A427" t="s">
        <v>697</v>
      </c>
      <c r="B427" t="s">
        <v>443</v>
      </c>
      <c r="C427" s="72">
        <v>3.3000000000000002E-2</v>
      </c>
      <c r="D427" s="72">
        <f>SUMIF(Lista!C:C,Pesos!B427,Lista!B:B)</f>
        <v>0</v>
      </c>
      <c r="E427" s="72">
        <f t="shared" si="7"/>
        <v>0</v>
      </c>
    </row>
    <row r="428" spans="1:5" x14ac:dyDescent="0.25">
      <c r="A428" t="s">
        <v>697</v>
      </c>
      <c r="B428" t="s">
        <v>444</v>
      </c>
      <c r="C428" s="72">
        <v>3.3000000000000002E-2</v>
      </c>
      <c r="D428" s="72">
        <f>SUMIF(Lista!C:C,Pesos!B428,Lista!B:B)</f>
        <v>0</v>
      </c>
      <c r="E428" s="72">
        <f t="shared" si="7"/>
        <v>0</v>
      </c>
    </row>
    <row r="429" spans="1:5" x14ac:dyDescent="0.25">
      <c r="A429" t="s">
        <v>697</v>
      </c>
      <c r="B429" t="s">
        <v>445</v>
      </c>
      <c r="C429" s="72">
        <v>3.3000000000000002E-2</v>
      </c>
      <c r="D429" s="72">
        <f>SUMIF(Lista!C:C,Pesos!B429,Lista!B:B)</f>
        <v>0</v>
      </c>
      <c r="E429" s="72">
        <f t="shared" si="7"/>
        <v>0</v>
      </c>
    </row>
    <row r="430" spans="1:5" x14ac:dyDescent="0.25">
      <c r="A430" t="s">
        <v>697</v>
      </c>
      <c r="B430" t="s">
        <v>446</v>
      </c>
      <c r="C430" s="72">
        <v>3.3000000000000002E-2</v>
      </c>
      <c r="D430" s="72">
        <f>SUMIF(Lista!C:C,Pesos!B430,Lista!B:B)</f>
        <v>0</v>
      </c>
      <c r="E430" s="72">
        <f t="shared" si="7"/>
        <v>0</v>
      </c>
    </row>
    <row r="431" spans="1:5" x14ac:dyDescent="0.25">
      <c r="A431" t="s">
        <v>697</v>
      </c>
      <c r="B431" t="s">
        <v>447</v>
      </c>
      <c r="C431" s="72">
        <v>3.3000000000000002E-2</v>
      </c>
      <c r="D431" s="72">
        <f>SUMIF(Lista!C:C,Pesos!B431,Lista!B:B)</f>
        <v>0</v>
      </c>
      <c r="E431" s="72">
        <f t="shared" si="7"/>
        <v>0</v>
      </c>
    </row>
    <row r="432" spans="1:5" x14ac:dyDescent="0.25">
      <c r="A432" t="s">
        <v>697</v>
      </c>
      <c r="B432" t="s">
        <v>448</v>
      </c>
      <c r="C432" s="72">
        <v>3.3000000000000002E-2</v>
      </c>
      <c r="D432" s="72">
        <f>SUMIF(Lista!C:C,Pesos!B432,Lista!B:B)</f>
        <v>0</v>
      </c>
      <c r="E432" s="72">
        <f t="shared" si="7"/>
        <v>0</v>
      </c>
    </row>
    <row r="433" spans="1:5" x14ac:dyDescent="0.25">
      <c r="A433" t="s">
        <v>697</v>
      </c>
      <c r="B433" t="s">
        <v>449</v>
      </c>
      <c r="C433" s="72">
        <v>3.3000000000000002E-2</v>
      </c>
      <c r="D433" s="72">
        <f>SUMIF(Lista!C:C,Pesos!B433,Lista!B:B)</f>
        <v>0</v>
      </c>
      <c r="E433" s="72">
        <f t="shared" si="7"/>
        <v>0</v>
      </c>
    </row>
    <row r="434" spans="1:5" x14ac:dyDescent="0.25">
      <c r="A434" t="s">
        <v>697</v>
      </c>
      <c r="B434" t="s">
        <v>450</v>
      </c>
      <c r="C434" s="72">
        <v>2.3E-2</v>
      </c>
      <c r="D434" s="72">
        <f>SUMIF(Lista!C:C,Pesos!B434,Lista!B:B)</f>
        <v>0</v>
      </c>
      <c r="E434" s="72">
        <f t="shared" si="7"/>
        <v>0</v>
      </c>
    </row>
    <row r="435" spans="1:5" x14ac:dyDescent="0.25">
      <c r="A435" t="s">
        <v>697</v>
      </c>
      <c r="B435" t="s">
        <v>451</v>
      </c>
      <c r="C435" s="72">
        <v>3.3000000000000002E-2</v>
      </c>
      <c r="D435" s="72">
        <f>SUMIF(Lista!C:C,Pesos!B435,Lista!B:B)</f>
        <v>0</v>
      </c>
      <c r="E435" s="72">
        <f t="shared" si="7"/>
        <v>0</v>
      </c>
    </row>
    <row r="436" spans="1:5" x14ac:dyDescent="0.25">
      <c r="A436" t="s">
        <v>697</v>
      </c>
      <c r="B436" t="s">
        <v>452</v>
      </c>
      <c r="C436" s="72">
        <v>3.3000000000000002E-2</v>
      </c>
      <c r="D436" s="72">
        <f>SUMIF(Lista!C:C,Pesos!B436,Lista!B:B)</f>
        <v>0</v>
      </c>
      <c r="E436" s="72">
        <f t="shared" si="7"/>
        <v>0</v>
      </c>
    </row>
    <row r="437" spans="1:5" x14ac:dyDescent="0.25">
      <c r="A437" t="s">
        <v>697</v>
      </c>
      <c r="B437" t="s">
        <v>453</v>
      </c>
      <c r="C437" s="72">
        <v>3.3000000000000002E-2</v>
      </c>
      <c r="D437" s="72">
        <f>SUMIF(Lista!C:C,Pesos!B437,Lista!B:B)</f>
        <v>0</v>
      </c>
      <c r="E437" s="72">
        <f t="shared" si="7"/>
        <v>0</v>
      </c>
    </row>
    <row r="438" spans="1:5" x14ac:dyDescent="0.25">
      <c r="A438" t="s">
        <v>697</v>
      </c>
      <c r="B438" t="s">
        <v>454</v>
      </c>
      <c r="C438" s="72">
        <v>5.2999999999999999E-2</v>
      </c>
      <c r="D438" s="72">
        <f>SUMIF(Lista!C:C,Pesos!B438,Lista!B:B)</f>
        <v>0</v>
      </c>
      <c r="E438" s="72">
        <f t="shared" si="7"/>
        <v>0</v>
      </c>
    </row>
    <row r="439" spans="1:5" x14ac:dyDescent="0.25">
      <c r="A439" t="s">
        <v>697</v>
      </c>
      <c r="B439" t="s">
        <v>455</v>
      </c>
      <c r="C439" s="72">
        <v>3.3000000000000002E-2</v>
      </c>
      <c r="D439" s="72">
        <f>SUMIF(Lista!C:C,Pesos!B439,Lista!B:B)</f>
        <v>0</v>
      </c>
      <c r="E439" s="72">
        <f t="shared" si="7"/>
        <v>0</v>
      </c>
    </row>
    <row r="440" spans="1:5" x14ac:dyDescent="0.25">
      <c r="A440" t="s">
        <v>697</v>
      </c>
      <c r="B440" t="s">
        <v>456</v>
      </c>
      <c r="C440" s="72">
        <v>3.3000000000000002E-2</v>
      </c>
      <c r="D440" s="72">
        <f>SUMIF(Lista!C:C,Pesos!B440,Lista!B:B)</f>
        <v>0</v>
      </c>
      <c r="E440" s="72">
        <f t="shared" si="7"/>
        <v>0</v>
      </c>
    </row>
    <row r="441" spans="1:5" x14ac:dyDescent="0.25">
      <c r="A441" t="s">
        <v>697</v>
      </c>
      <c r="B441" t="s">
        <v>457</v>
      </c>
      <c r="C441" s="72">
        <v>3.3000000000000002E-2</v>
      </c>
      <c r="D441" s="72">
        <f>SUMIF(Lista!C:C,Pesos!B441,Lista!B:B)</f>
        <v>0</v>
      </c>
      <c r="E441" s="72">
        <f t="shared" si="7"/>
        <v>0</v>
      </c>
    </row>
    <row r="442" spans="1:5" x14ac:dyDescent="0.25">
      <c r="A442" t="s">
        <v>703</v>
      </c>
      <c r="B442" t="s">
        <v>707</v>
      </c>
      <c r="C442" s="72">
        <v>0.2</v>
      </c>
      <c r="D442" s="72">
        <f>SUMIF(Lista!C:C,Pesos!B442,Lista!B:B)</f>
        <v>0</v>
      </c>
      <c r="E442" s="72">
        <f t="shared" si="7"/>
        <v>0</v>
      </c>
    </row>
    <row r="443" spans="1:5" x14ac:dyDescent="0.25">
      <c r="A443" t="s">
        <v>158</v>
      </c>
      <c r="B443" t="s">
        <v>260</v>
      </c>
      <c r="C443" s="72">
        <v>3.3000000000000002E-2</v>
      </c>
      <c r="D443" s="72">
        <f>SUMIF(Lista!C:C,Pesos!B443,Lista!B:B)</f>
        <v>0</v>
      </c>
      <c r="E443" s="72">
        <f t="shared" si="7"/>
        <v>0</v>
      </c>
    </row>
    <row r="444" spans="1:5" x14ac:dyDescent="0.25">
      <c r="A444" t="s">
        <v>158</v>
      </c>
      <c r="B444" t="s">
        <v>261</v>
      </c>
      <c r="C444" s="72">
        <v>3.3000000000000002E-2</v>
      </c>
      <c r="D444" s="72">
        <f>SUMIF(Lista!C:C,Pesos!B444,Lista!B:B)</f>
        <v>0</v>
      </c>
      <c r="E444" s="72">
        <f t="shared" si="7"/>
        <v>0</v>
      </c>
    </row>
    <row r="445" spans="1:5" x14ac:dyDescent="0.25">
      <c r="A445" t="s">
        <v>158</v>
      </c>
      <c r="B445" t="s">
        <v>259</v>
      </c>
      <c r="C445" s="72">
        <v>3.3000000000000002E-2</v>
      </c>
      <c r="D445" s="72">
        <f>SUMIF(Lista!C:C,Pesos!B445,Lista!B:B)</f>
        <v>0</v>
      </c>
      <c r="E445" s="72">
        <f t="shared" si="7"/>
        <v>0</v>
      </c>
    </row>
    <row r="446" spans="1:5" x14ac:dyDescent="0.25">
      <c r="A446" t="s">
        <v>158</v>
      </c>
      <c r="B446" t="s">
        <v>262</v>
      </c>
      <c r="C446" s="72">
        <v>3.3000000000000002E-2</v>
      </c>
      <c r="D446" s="72">
        <f>SUMIF(Lista!C:C,Pesos!B446,Lista!B:B)</f>
        <v>0</v>
      </c>
      <c r="E446" s="72">
        <f t="shared" si="7"/>
        <v>0</v>
      </c>
    </row>
    <row r="447" spans="1:5" x14ac:dyDescent="0.25">
      <c r="A447" t="s">
        <v>158</v>
      </c>
      <c r="B447" t="s">
        <v>263</v>
      </c>
      <c r="C447" s="72">
        <v>3.3000000000000002E-2</v>
      </c>
      <c r="D447" s="72">
        <f>SUMIF(Lista!C:C,Pesos!B447,Lista!B:B)</f>
        <v>0</v>
      </c>
      <c r="E447" s="72">
        <f t="shared" si="7"/>
        <v>0</v>
      </c>
    </row>
    <row r="448" spans="1:5" x14ac:dyDescent="0.25">
      <c r="A448" t="s">
        <v>158</v>
      </c>
      <c r="B448" t="s">
        <v>264</v>
      </c>
      <c r="C448" s="72">
        <v>3.3000000000000002E-2</v>
      </c>
      <c r="D448" s="72">
        <f>SUMIF(Lista!C:C,Pesos!B448,Lista!B:B)</f>
        <v>0</v>
      </c>
      <c r="E448" s="72">
        <f t="shared" si="7"/>
        <v>0</v>
      </c>
    </row>
    <row r="449" spans="1:5" x14ac:dyDescent="0.25">
      <c r="A449" t="s">
        <v>158</v>
      </c>
      <c r="B449" t="s">
        <v>265</v>
      </c>
      <c r="C449" s="72">
        <v>3.3000000000000002E-2</v>
      </c>
      <c r="D449" s="72">
        <f>SUMIF(Lista!C:C,Pesos!B449,Lista!B:B)</f>
        <v>0</v>
      </c>
      <c r="E449" s="72">
        <f t="shared" si="7"/>
        <v>0</v>
      </c>
    </row>
    <row r="450" spans="1:5" x14ac:dyDescent="0.25">
      <c r="A450" t="s">
        <v>158</v>
      </c>
      <c r="B450" t="s">
        <v>267</v>
      </c>
      <c r="C450" s="72">
        <v>3.3000000000000002E-2</v>
      </c>
      <c r="D450" s="72">
        <f>SUMIF(Lista!C:C,Pesos!B450,Lista!B:B)</f>
        <v>0</v>
      </c>
      <c r="E450" s="72">
        <f t="shared" si="7"/>
        <v>0</v>
      </c>
    </row>
    <row r="451" spans="1:5" x14ac:dyDescent="0.25">
      <c r="A451" t="s">
        <v>158</v>
      </c>
      <c r="B451" t="s">
        <v>266</v>
      </c>
      <c r="C451" s="72">
        <v>0.03</v>
      </c>
      <c r="D451" s="72">
        <f>SUMIF(Lista!C:C,Pesos!B451,Lista!B:B)</f>
        <v>0</v>
      </c>
      <c r="E451" s="72">
        <f t="shared" si="7"/>
        <v>0</v>
      </c>
    </row>
    <row r="452" spans="1:5" x14ac:dyDescent="0.25">
      <c r="A452" t="s">
        <v>158</v>
      </c>
      <c r="B452" t="s">
        <v>269</v>
      </c>
      <c r="C452" s="72">
        <v>0.03</v>
      </c>
      <c r="D452" s="72">
        <f>SUMIF(Lista!C:C,Pesos!B452,Lista!B:B)</f>
        <v>0</v>
      </c>
      <c r="E452" s="72">
        <f t="shared" si="7"/>
        <v>0</v>
      </c>
    </row>
    <row r="453" spans="1:5" x14ac:dyDescent="0.25">
      <c r="A453" t="s">
        <v>158</v>
      </c>
      <c r="B453" t="s">
        <v>270</v>
      </c>
      <c r="C453" s="72">
        <v>3.3000000000000002E-2</v>
      </c>
      <c r="D453" s="72">
        <f>SUMIF(Lista!C:C,Pesos!B453,Lista!B:B)</f>
        <v>0</v>
      </c>
      <c r="E453" s="72">
        <f t="shared" si="7"/>
        <v>0</v>
      </c>
    </row>
    <row r="454" spans="1:5" x14ac:dyDescent="0.25">
      <c r="A454" t="s">
        <v>158</v>
      </c>
      <c r="B454" t="s">
        <v>268</v>
      </c>
      <c r="C454" s="72">
        <v>3.3000000000000002E-2</v>
      </c>
      <c r="D454" s="72">
        <f>SUMIF(Lista!C:C,Pesos!B454,Lista!B:B)</f>
        <v>0</v>
      </c>
      <c r="E454" s="72">
        <f t="shared" si="7"/>
        <v>0</v>
      </c>
    </row>
    <row r="455" spans="1:5" x14ac:dyDescent="0.25">
      <c r="A455" t="s">
        <v>158</v>
      </c>
      <c r="B455" t="s">
        <v>271</v>
      </c>
      <c r="C455" s="72">
        <v>3.3000000000000002E-2</v>
      </c>
      <c r="D455" s="72">
        <f>SUMIF(Lista!C:C,Pesos!B455,Lista!B:B)</f>
        <v>0</v>
      </c>
      <c r="E455" s="72">
        <f t="shared" si="7"/>
        <v>0</v>
      </c>
    </row>
    <row r="456" spans="1:5" x14ac:dyDescent="0.25">
      <c r="A456" t="s">
        <v>158</v>
      </c>
      <c r="B456" t="s">
        <v>272</v>
      </c>
      <c r="C456" s="72">
        <v>3.5000000000000003E-2</v>
      </c>
      <c r="D456" s="72">
        <f>SUMIF(Lista!C:C,Pesos!B456,Lista!B:B)</f>
        <v>0</v>
      </c>
      <c r="E456" s="72">
        <f t="shared" si="7"/>
        <v>0</v>
      </c>
    </row>
    <row r="457" spans="1:5" x14ac:dyDescent="0.25">
      <c r="A457" t="s">
        <v>158</v>
      </c>
      <c r="B457" t="s">
        <v>274</v>
      </c>
      <c r="C457" s="72">
        <v>3.3000000000000002E-2</v>
      </c>
      <c r="D457" s="72">
        <f>SUMIF(Lista!C:C,Pesos!B457,Lista!B:B)</f>
        <v>0</v>
      </c>
      <c r="E457" s="72">
        <f t="shared" si="7"/>
        <v>0</v>
      </c>
    </row>
    <row r="458" spans="1:5" x14ac:dyDescent="0.25">
      <c r="A458" t="s">
        <v>158</v>
      </c>
      <c r="B458" t="s">
        <v>273</v>
      </c>
      <c r="C458" s="72">
        <v>3.3000000000000002E-2</v>
      </c>
      <c r="D458" s="72">
        <f>SUMIF(Lista!C:C,Pesos!B458,Lista!B:B)</f>
        <v>0</v>
      </c>
      <c r="E458" s="72">
        <f t="shared" si="7"/>
        <v>0</v>
      </c>
    </row>
    <row r="459" spans="1:5" x14ac:dyDescent="0.25">
      <c r="A459" t="s">
        <v>158</v>
      </c>
      <c r="B459" t="s">
        <v>275</v>
      </c>
      <c r="C459" s="72">
        <v>3.3000000000000002E-2</v>
      </c>
      <c r="D459" s="72">
        <f>SUMIF(Lista!C:C,Pesos!B459,Lista!B:B)</f>
        <v>0</v>
      </c>
      <c r="E459" s="72">
        <f t="shared" ref="E459:E505" si="8">C459*D459</f>
        <v>0</v>
      </c>
    </row>
    <row r="460" spans="1:5" x14ac:dyDescent="0.25">
      <c r="A460" t="s">
        <v>158</v>
      </c>
      <c r="B460" t="s">
        <v>775</v>
      </c>
      <c r="C460" s="72">
        <v>3.5000000000000003E-2</v>
      </c>
      <c r="D460" s="72">
        <f>SUMIF(Lista!C:C,Pesos!B460,Lista!B:B)</f>
        <v>0</v>
      </c>
      <c r="E460" s="72">
        <f t="shared" si="8"/>
        <v>0</v>
      </c>
    </row>
    <row r="461" spans="1:5" x14ac:dyDescent="0.25">
      <c r="A461" t="s">
        <v>158</v>
      </c>
      <c r="B461" t="s">
        <v>276</v>
      </c>
      <c r="C461" s="72">
        <v>3.5000000000000003E-2</v>
      </c>
      <c r="D461" s="72">
        <f>SUMIF(Lista!C:C,Pesos!B461,Lista!B:B)</f>
        <v>0</v>
      </c>
      <c r="E461" s="72">
        <f t="shared" si="8"/>
        <v>0</v>
      </c>
    </row>
    <row r="462" spans="1:5" x14ac:dyDescent="0.25">
      <c r="A462" t="s">
        <v>158</v>
      </c>
      <c r="B462" t="s">
        <v>277</v>
      </c>
      <c r="C462" s="72">
        <v>0.04</v>
      </c>
      <c r="D462" s="72">
        <f>SUMIF(Lista!C:C,Pesos!B462,Lista!B:B)</f>
        <v>0</v>
      </c>
      <c r="E462" s="72">
        <f t="shared" si="8"/>
        <v>0</v>
      </c>
    </row>
    <row r="463" spans="1:5" x14ac:dyDescent="0.25">
      <c r="A463" t="s">
        <v>158</v>
      </c>
      <c r="B463" t="s">
        <v>278</v>
      </c>
      <c r="C463" s="72">
        <v>3.5000000000000003E-2</v>
      </c>
      <c r="D463" s="72">
        <f>SUMIF(Lista!C:C,Pesos!B463,Lista!B:B)</f>
        <v>0</v>
      </c>
      <c r="E463" s="72">
        <f t="shared" si="8"/>
        <v>0</v>
      </c>
    </row>
    <row r="464" spans="1:5" x14ac:dyDescent="0.25">
      <c r="A464" t="s">
        <v>158</v>
      </c>
      <c r="B464" t="s">
        <v>279</v>
      </c>
      <c r="C464" s="72">
        <v>3.3000000000000002E-2</v>
      </c>
      <c r="D464" s="72">
        <f>SUMIF(Lista!C:C,Pesos!B464,Lista!B:B)</f>
        <v>0</v>
      </c>
      <c r="E464" s="72">
        <f t="shared" si="8"/>
        <v>0</v>
      </c>
    </row>
    <row r="465" spans="1:5" x14ac:dyDescent="0.25">
      <c r="A465" t="s">
        <v>158</v>
      </c>
      <c r="B465" t="s">
        <v>280</v>
      </c>
      <c r="C465" s="72">
        <v>3.3000000000000002E-2</v>
      </c>
      <c r="D465" s="72">
        <f>SUMIF(Lista!C:C,Pesos!B465,Lista!B:B)</f>
        <v>0</v>
      </c>
      <c r="E465" s="72">
        <f t="shared" si="8"/>
        <v>0</v>
      </c>
    </row>
    <row r="466" spans="1:5" x14ac:dyDescent="0.25">
      <c r="A466" t="s">
        <v>158</v>
      </c>
      <c r="B466" t="s">
        <v>281</v>
      </c>
      <c r="C466" s="72">
        <v>3.3000000000000002E-2</v>
      </c>
      <c r="D466" s="72">
        <f>SUMIF(Lista!C:C,Pesos!B466,Lista!B:B)</f>
        <v>0</v>
      </c>
      <c r="E466" s="72">
        <f t="shared" si="8"/>
        <v>0</v>
      </c>
    </row>
    <row r="467" spans="1:5" x14ac:dyDescent="0.25">
      <c r="A467" t="s">
        <v>158</v>
      </c>
      <c r="B467" t="s">
        <v>282</v>
      </c>
      <c r="C467" s="72">
        <v>0.03</v>
      </c>
      <c r="D467" s="72">
        <f>SUMIF(Lista!C:C,Pesos!B467,Lista!B:B)</f>
        <v>0</v>
      </c>
      <c r="E467" s="72">
        <f t="shared" si="8"/>
        <v>0</v>
      </c>
    </row>
    <row r="468" spans="1:5" x14ac:dyDescent="0.25">
      <c r="A468" t="s">
        <v>158</v>
      </c>
      <c r="B468" t="s">
        <v>283</v>
      </c>
      <c r="C468" s="72">
        <v>3.5000000000000003E-2</v>
      </c>
      <c r="D468" s="72">
        <f>SUMIF(Lista!C:C,Pesos!B468,Lista!B:B)</f>
        <v>0</v>
      </c>
      <c r="E468" s="72">
        <f t="shared" si="8"/>
        <v>0</v>
      </c>
    </row>
    <row r="469" spans="1:5" x14ac:dyDescent="0.25">
      <c r="A469" t="s">
        <v>158</v>
      </c>
      <c r="B469" t="s">
        <v>285</v>
      </c>
      <c r="C469" s="72">
        <v>3.3000000000000002E-2</v>
      </c>
      <c r="D469" s="72">
        <f>SUMIF(Lista!C:C,Pesos!B469,Lista!B:B)</f>
        <v>0</v>
      </c>
      <c r="E469" s="72">
        <f t="shared" si="8"/>
        <v>0</v>
      </c>
    </row>
    <row r="470" spans="1:5" x14ac:dyDescent="0.25">
      <c r="A470" t="s">
        <v>158</v>
      </c>
      <c r="B470" t="s">
        <v>284</v>
      </c>
      <c r="C470" s="72">
        <v>3.3000000000000002E-2</v>
      </c>
      <c r="D470" s="72">
        <f>SUMIF(Lista!C:C,Pesos!B470,Lista!B:B)</f>
        <v>0</v>
      </c>
      <c r="E470" s="72">
        <f t="shared" si="8"/>
        <v>0</v>
      </c>
    </row>
    <row r="471" spans="1:5" x14ac:dyDescent="0.25">
      <c r="A471" t="s">
        <v>158</v>
      </c>
      <c r="B471" t="s">
        <v>286</v>
      </c>
      <c r="C471" s="72">
        <v>3.3000000000000002E-2</v>
      </c>
      <c r="D471" s="72">
        <f>SUMIF(Lista!C:C,Pesos!B471,Lista!B:B)</f>
        <v>0</v>
      </c>
      <c r="E471" s="72">
        <f t="shared" si="8"/>
        <v>0</v>
      </c>
    </row>
    <row r="472" spans="1:5" x14ac:dyDescent="0.25">
      <c r="A472" t="s">
        <v>158</v>
      </c>
      <c r="B472" t="s">
        <v>287</v>
      </c>
      <c r="C472" s="72">
        <v>3.3000000000000002E-2</v>
      </c>
      <c r="D472" s="72">
        <f>SUMIF(Lista!C:C,Pesos!B472,Lista!B:B)</f>
        <v>0</v>
      </c>
      <c r="E472" s="72">
        <f t="shared" si="8"/>
        <v>0</v>
      </c>
    </row>
    <row r="473" spans="1:5" x14ac:dyDescent="0.25">
      <c r="A473" t="s">
        <v>158</v>
      </c>
      <c r="B473" t="s">
        <v>288</v>
      </c>
      <c r="C473" s="72">
        <v>3.3000000000000002E-2</v>
      </c>
      <c r="D473" s="72">
        <f>SUMIF(Lista!C:C,Pesos!B473,Lista!B:B)</f>
        <v>0</v>
      </c>
      <c r="E473" s="72">
        <f t="shared" si="8"/>
        <v>0</v>
      </c>
    </row>
    <row r="474" spans="1:5" x14ac:dyDescent="0.25">
      <c r="A474" t="s">
        <v>158</v>
      </c>
      <c r="B474" t="s">
        <v>289</v>
      </c>
      <c r="C474" s="72">
        <v>3.3000000000000002E-2</v>
      </c>
      <c r="D474" s="72">
        <f>SUMIF(Lista!C:C,Pesos!B474,Lista!B:B)</f>
        <v>0</v>
      </c>
      <c r="E474" s="72">
        <f t="shared" si="8"/>
        <v>0</v>
      </c>
    </row>
    <row r="475" spans="1:5" x14ac:dyDescent="0.25">
      <c r="A475" t="s">
        <v>697</v>
      </c>
      <c r="B475" t="s">
        <v>756</v>
      </c>
      <c r="C475" s="72">
        <v>3.3000000000000002E-2</v>
      </c>
      <c r="D475" s="72">
        <f>SUMIF(Lista!C:C,Pesos!B475,Lista!B:B)</f>
        <v>0</v>
      </c>
      <c r="E475" s="72">
        <f t="shared" si="8"/>
        <v>0</v>
      </c>
    </row>
    <row r="476" spans="1:5" x14ac:dyDescent="0.25">
      <c r="A476" t="s">
        <v>697</v>
      </c>
      <c r="B476" t="s">
        <v>757</v>
      </c>
      <c r="C476" s="72">
        <v>3.3000000000000002E-2</v>
      </c>
      <c r="D476" s="72">
        <f>SUMIF(Lista!C:C,Pesos!B476,Lista!B:B)</f>
        <v>0</v>
      </c>
      <c r="E476" s="72">
        <f t="shared" si="8"/>
        <v>0</v>
      </c>
    </row>
    <row r="477" spans="1:5" x14ac:dyDescent="0.25">
      <c r="A477" t="s">
        <v>697</v>
      </c>
      <c r="B477" t="s">
        <v>758</v>
      </c>
      <c r="C477" s="72">
        <v>3.3000000000000002E-2</v>
      </c>
      <c r="D477" s="72">
        <f>SUMIF(Lista!C:C,Pesos!B477,Lista!B:B)</f>
        <v>0</v>
      </c>
      <c r="E477" s="72">
        <f t="shared" si="8"/>
        <v>0</v>
      </c>
    </row>
    <row r="478" spans="1:5" x14ac:dyDescent="0.25">
      <c r="A478" t="s">
        <v>697</v>
      </c>
      <c r="B478" t="s">
        <v>759</v>
      </c>
      <c r="C478" s="72">
        <v>3.3000000000000002E-2</v>
      </c>
      <c r="D478" s="72">
        <f>SUMIF(Lista!C:C,Pesos!B478,Lista!B:B)</f>
        <v>0</v>
      </c>
      <c r="E478" s="72">
        <f t="shared" si="8"/>
        <v>0</v>
      </c>
    </row>
    <row r="479" spans="1:5" x14ac:dyDescent="0.25">
      <c r="A479" t="s">
        <v>5</v>
      </c>
      <c r="B479" t="s">
        <v>764</v>
      </c>
      <c r="C479" s="72">
        <v>0.51</v>
      </c>
      <c r="D479" s="72">
        <f>SUMIF(Lista!C:C,Pesos!B479,Lista!B:B)</f>
        <v>0</v>
      </c>
      <c r="E479" s="72">
        <f t="shared" si="8"/>
        <v>0</v>
      </c>
    </row>
    <row r="480" spans="1:5" x14ac:dyDescent="0.25">
      <c r="A480" t="s">
        <v>5</v>
      </c>
      <c r="B480" t="s">
        <v>765</v>
      </c>
      <c r="C480" s="72">
        <v>0.51</v>
      </c>
      <c r="D480" s="72">
        <f>SUMIF(Lista!C:C,Pesos!B480,Lista!B:B)</f>
        <v>0</v>
      </c>
      <c r="E480" s="72">
        <f t="shared" si="8"/>
        <v>0</v>
      </c>
    </row>
    <row r="481" spans="1:5" x14ac:dyDescent="0.25">
      <c r="A481" t="s">
        <v>5</v>
      </c>
      <c r="B481" t="s">
        <v>766</v>
      </c>
      <c r="C481" s="72">
        <v>0.51</v>
      </c>
      <c r="D481" s="72">
        <f>SUMIF(Lista!C:C,Pesos!B481,Lista!B:B)</f>
        <v>0</v>
      </c>
      <c r="E481" s="72">
        <f t="shared" si="8"/>
        <v>0</v>
      </c>
    </row>
    <row r="482" spans="1:5" x14ac:dyDescent="0.25">
      <c r="A482" t="s">
        <v>5</v>
      </c>
      <c r="B482" t="s">
        <v>767</v>
      </c>
      <c r="C482" s="72">
        <v>0.51</v>
      </c>
      <c r="D482" s="72">
        <f>SUMIF(Lista!C:C,Pesos!B482,Lista!B:B)</f>
        <v>0</v>
      </c>
      <c r="E482" s="72">
        <f t="shared" si="8"/>
        <v>0</v>
      </c>
    </row>
    <row r="483" spans="1:5" x14ac:dyDescent="0.25">
      <c r="A483" t="s">
        <v>697</v>
      </c>
      <c r="B483" t="s">
        <v>773</v>
      </c>
      <c r="C483" s="72">
        <v>2.3E-2</v>
      </c>
      <c r="D483" s="72">
        <f>SUMIF(Lista!C:C,Pesos!B483,Lista!B:B)</f>
        <v>0</v>
      </c>
      <c r="E483" s="72">
        <f t="shared" si="8"/>
        <v>0</v>
      </c>
    </row>
    <row r="484" spans="1:5" x14ac:dyDescent="0.25">
      <c r="A484" t="s">
        <v>698</v>
      </c>
      <c r="B484" t="s">
        <v>777</v>
      </c>
      <c r="C484" s="72">
        <v>0.17599999999999999</v>
      </c>
      <c r="D484" s="72">
        <f>SUMIF(Lista!C:C,Pesos!B484,Lista!B:B)</f>
        <v>0</v>
      </c>
      <c r="E484" s="72">
        <f t="shared" si="8"/>
        <v>0</v>
      </c>
    </row>
    <row r="485" spans="1:5" x14ac:dyDescent="0.25">
      <c r="A485" t="s">
        <v>1018</v>
      </c>
      <c r="B485" t="s">
        <v>1028</v>
      </c>
      <c r="C485" s="72">
        <v>0.13200000000000001</v>
      </c>
      <c r="D485" s="72">
        <f>SUMIF(Lista!C:C,Pesos!B485,Lista!B:B)</f>
        <v>0</v>
      </c>
      <c r="E485" s="72">
        <f t="shared" si="8"/>
        <v>0</v>
      </c>
    </row>
    <row r="486" spans="1:5" x14ac:dyDescent="0.25">
      <c r="A486" t="s">
        <v>1019</v>
      </c>
      <c r="B486" t="s">
        <v>1031</v>
      </c>
      <c r="C486" s="72">
        <v>0.06</v>
      </c>
      <c r="D486" s="72">
        <f>SUMIF(Lista!C:C,Pesos!B486,Lista!B:B)</f>
        <v>0</v>
      </c>
      <c r="E486" s="72">
        <f t="shared" si="8"/>
        <v>0</v>
      </c>
    </row>
    <row r="487" spans="1:5" x14ac:dyDescent="0.25">
      <c r="A487" t="s">
        <v>1018</v>
      </c>
      <c r="B487" t="s">
        <v>1029</v>
      </c>
      <c r="C487" s="72">
        <v>0.13200000000000001</v>
      </c>
      <c r="D487" s="72">
        <f>SUMIF(Lista!C:C,Pesos!B487,Lista!B:B)</f>
        <v>0</v>
      </c>
      <c r="E487" s="72">
        <f t="shared" si="8"/>
        <v>0</v>
      </c>
    </row>
    <row r="488" spans="1:5" x14ac:dyDescent="0.25">
      <c r="A488" t="s">
        <v>1019</v>
      </c>
      <c r="B488" t="s">
        <v>1032</v>
      </c>
      <c r="C488" s="72">
        <v>0.06</v>
      </c>
      <c r="D488" s="72">
        <f>SUMIF(Lista!C:C,Pesos!B488,Lista!B:B)</f>
        <v>0</v>
      </c>
      <c r="E488" s="72">
        <f t="shared" si="8"/>
        <v>0</v>
      </c>
    </row>
    <row r="489" spans="1:5" x14ac:dyDescent="0.25">
      <c r="A489" t="s">
        <v>1018</v>
      </c>
      <c r="B489" t="s">
        <v>988</v>
      </c>
      <c r="C489" s="72">
        <v>0.13200000000000001</v>
      </c>
      <c r="D489" s="72">
        <f>SUMIF(Lista!C:C,Pesos!B489,Lista!B:B)</f>
        <v>0</v>
      </c>
      <c r="E489" s="72">
        <f t="shared" si="8"/>
        <v>0</v>
      </c>
    </row>
    <row r="490" spans="1:5" x14ac:dyDescent="0.25">
      <c r="A490" t="s">
        <v>1019</v>
      </c>
      <c r="B490" t="s">
        <v>1030</v>
      </c>
      <c r="C490" s="72">
        <v>0.06</v>
      </c>
      <c r="D490" s="72">
        <f>SUMIF(Lista!C:C,Pesos!B490,Lista!B:B)</f>
        <v>0</v>
      </c>
      <c r="E490" s="72">
        <f t="shared" si="8"/>
        <v>0</v>
      </c>
    </row>
    <row r="491" spans="1:5" x14ac:dyDescent="0.25">
      <c r="A491" t="s">
        <v>1018</v>
      </c>
      <c r="B491" t="s">
        <v>1041</v>
      </c>
      <c r="C491" s="72">
        <v>0.13200000000000001</v>
      </c>
      <c r="D491" s="72">
        <f>SUMIF(Lista!C:C,Pesos!B491,Lista!B:B)</f>
        <v>0</v>
      </c>
      <c r="E491" s="72">
        <f t="shared" si="8"/>
        <v>0</v>
      </c>
    </row>
    <row r="492" spans="1:5" x14ac:dyDescent="0.25">
      <c r="A492" t="s">
        <v>1019</v>
      </c>
      <c r="B492" t="s">
        <v>1042</v>
      </c>
      <c r="C492" s="72">
        <v>0.06</v>
      </c>
      <c r="D492" s="72">
        <f>SUMIF(Lista!C:C,Pesos!B492,Lista!B:B)</f>
        <v>0</v>
      </c>
      <c r="E492" s="72">
        <f t="shared" si="8"/>
        <v>0</v>
      </c>
    </row>
    <row r="493" spans="1:5" x14ac:dyDescent="0.25">
      <c r="A493" t="s">
        <v>1018</v>
      </c>
      <c r="B493" t="s">
        <v>989</v>
      </c>
      <c r="C493" s="72">
        <v>0.13200000000000001</v>
      </c>
      <c r="D493" s="72">
        <f>SUMIF(Lista!C:C,Pesos!B493,Lista!B:B)</f>
        <v>0</v>
      </c>
      <c r="E493" s="72">
        <f t="shared" si="8"/>
        <v>0</v>
      </c>
    </row>
    <row r="494" spans="1:5" x14ac:dyDescent="0.25">
      <c r="A494" t="s">
        <v>1019</v>
      </c>
      <c r="B494" t="s">
        <v>990</v>
      </c>
      <c r="C494" s="72">
        <v>0.06</v>
      </c>
      <c r="D494" s="72">
        <f>SUMIF(Lista!C:C,Pesos!B494,Lista!B:B)</f>
        <v>0</v>
      </c>
      <c r="E494" s="72">
        <f t="shared" si="8"/>
        <v>0</v>
      </c>
    </row>
    <row r="495" spans="1:5" x14ac:dyDescent="0.25">
      <c r="A495" t="s">
        <v>1020</v>
      </c>
      <c r="B495" t="s">
        <v>997</v>
      </c>
      <c r="C495" s="72">
        <v>0.37</v>
      </c>
      <c r="D495" s="72">
        <f>SUMIF(Lista!C:C,Pesos!B495,Lista!B:B)</f>
        <v>0</v>
      </c>
      <c r="E495" s="72">
        <f t="shared" si="8"/>
        <v>0</v>
      </c>
    </row>
    <row r="496" spans="1:5" x14ac:dyDescent="0.25">
      <c r="A496" t="s">
        <v>1020</v>
      </c>
      <c r="B496" t="s">
        <v>998</v>
      </c>
      <c r="C496" s="72">
        <v>0.37</v>
      </c>
      <c r="D496" s="72">
        <f>SUMIF(Lista!C:C,Pesos!B496,Lista!B:B)</f>
        <v>0</v>
      </c>
      <c r="E496" s="72">
        <f t="shared" si="8"/>
        <v>0</v>
      </c>
    </row>
    <row r="497" spans="1:5" x14ac:dyDescent="0.25">
      <c r="A497" t="s">
        <v>1020</v>
      </c>
      <c r="B497" t="s">
        <v>999</v>
      </c>
      <c r="C497" s="72">
        <v>0.37</v>
      </c>
      <c r="D497" s="72">
        <f>SUMIF(Lista!C:C,Pesos!B497,Lista!B:B)</f>
        <v>0</v>
      </c>
      <c r="E497" s="72">
        <f t="shared" si="8"/>
        <v>0</v>
      </c>
    </row>
    <row r="498" spans="1:5" x14ac:dyDescent="0.25">
      <c r="A498" t="s">
        <v>1021</v>
      </c>
      <c r="B498" t="s">
        <v>1005</v>
      </c>
      <c r="C498" s="72">
        <v>3.6999999999999998E-2</v>
      </c>
      <c r="D498" s="72">
        <f>SUMIF(Lista!C:C,Pesos!B498,Lista!B:B)</f>
        <v>0</v>
      </c>
      <c r="E498" s="72">
        <f t="shared" si="8"/>
        <v>0</v>
      </c>
    </row>
    <row r="499" spans="1:5" x14ac:dyDescent="0.25">
      <c r="A499" t="s">
        <v>1021</v>
      </c>
      <c r="B499" t="s">
        <v>1006</v>
      </c>
      <c r="C499" s="72">
        <v>3.6999999999999998E-2</v>
      </c>
      <c r="D499" s="72">
        <f>SUMIF(Lista!C:C,Pesos!B499,Lista!B:B)</f>
        <v>0</v>
      </c>
      <c r="E499" s="72">
        <f t="shared" si="8"/>
        <v>0</v>
      </c>
    </row>
    <row r="500" spans="1:5" x14ac:dyDescent="0.25">
      <c r="A500" t="s">
        <v>1021</v>
      </c>
      <c r="B500" t="s">
        <v>1007</v>
      </c>
      <c r="C500" s="72">
        <v>3.6999999999999998E-2</v>
      </c>
      <c r="D500" s="72">
        <f>SUMIF(Lista!C:C,Pesos!B500,Lista!B:B)</f>
        <v>0</v>
      </c>
      <c r="E500" s="72">
        <f t="shared" si="8"/>
        <v>0</v>
      </c>
    </row>
    <row r="501" spans="1:5" x14ac:dyDescent="0.25">
      <c r="A501" t="s">
        <v>1021</v>
      </c>
      <c r="B501" t="s">
        <v>1009</v>
      </c>
      <c r="C501" s="72">
        <v>3.6999999999999998E-2</v>
      </c>
      <c r="D501" s="72">
        <f>SUMIF(Lista!C:C,Pesos!B501,Lista!B:B)</f>
        <v>0</v>
      </c>
      <c r="E501" s="72">
        <f t="shared" si="8"/>
        <v>0</v>
      </c>
    </row>
    <row r="502" spans="1:5" x14ac:dyDescent="0.25">
      <c r="A502" t="s">
        <v>1021</v>
      </c>
      <c r="B502" t="s">
        <v>1008</v>
      </c>
      <c r="C502" s="72">
        <v>3.6999999999999998E-2</v>
      </c>
      <c r="D502" s="72">
        <f>SUMIF(Lista!C:C,Pesos!B502,Lista!B:B)</f>
        <v>0</v>
      </c>
      <c r="E502" s="72">
        <f t="shared" si="8"/>
        <v>0</v>
      </c>
    </row>
    <row r="503" spans="1:5" x14ac:dyDescent="0.25">
      <c r="A503" t="s">
        <v>1069</v>
      </c>
      <c r="B503" t="s">
        <v>1060</v>
      </c>
      <c r="C503" s="72">
        <v>0.35</v>
      </c>
      <c r="D503" s="72">
        <f>SUMIF(Lista!C:C,Pesos!B503,Lista!B:B)</f>
        <v>0</v>
      </c>
      <c r="E503" s="72">
        <f t="shared" si="8"/>
        <v>0</v>
      </c>
    </row>
    <row r="504" spans="1:5" x14ac:dyDescent="0.25">
      <c r="A504" t="s">
        <v>1069</v>
      </c>
      <c r="B504" t="s">
        <v>1061</v>
      </c>
      <c r="C504" s="72">
        <v>0.2</v>
      </c>
      <c r="D504" s="72">
        <f>SUMIF(Lista!C:C,Pesos!B504,Lista!B:B)</f>
        <v>0</v>
      </c>
      <c r="E504" s="72">
        <f t="shared" si="8"/>
        <v>0</v>
      </c>
    </row>
    <row r="505" spans="1:5" x14ac:dyDescent="0.25">
      <c r="A505" t="s">
        <v>1069</v>
      </c>
      <c r="B505" t="s">
        <v>1062</v>
      </c>
      <c r="C505" s="72">
        <v>0.2</v>
      </c>
      <c r="D505" s="72">
        <f>SUMIF(Lista!C:C,Pesos!B505,Lista!B:B)</f>
        <v>0</v>
      </c>
      <c r="E505" s="72">
        <f t="shared" si="8"/>
        <v>0</v>
      </c>
    </row>
    <row r="506" spans="1:5" x14ac:dyDescent="0.25">
      <c r="A506" t="s">
        <v>1018</v>
      </c>
      <c r="B506" t="s">
        <v>1086</v>
      </c>
      <c r="C506" s="72">
        <v>0.13200000000000001</v>
      </c>
      <c r="D506" s="72">
        <f>SUMIF(Lista!C:C,Pesos!B506,Lista!B:B)</f>
        <v>0</v>
      </c>
      <c r="E506" s="72">
        <f t="shared" ref="E506:E509" si="9">C506*D506</f>
        <v>0</v>
      </c>
    </row>
    <row r="507" spans="1:5" x14ac:dyDescent="0.25">
      <c r="A507" t="s">
        <v>1018</v>
      </c>
      <c r="B507" t="s">
        <v>1084</v>
      </c>
      <c r="C507" s="72">
        <v>0.13200000000000001</v>
      </c>
      <c r="D507" s="72">
        <f>SUMIF(Lista!C:C,Pesos!B507,Lista!B:B)</f>
        <v>0</v>
      </c>
      <c r="E507" s="72">
        <f t="shared" si="9"/>
        <v>0</v>
      </c>
    </row>
    <row r="508" spans="1:5" x14ac:dyDescent="0.25">
      <c r="A508" t="s">
        <v>1019</v>
      </c>
      <c r="B508" t="s">
        <v>1083</v>
      </c>
      <c r="C508" s="72">
        <v>0.06</v>
      </c>
      <c r="D508" s="72">
        <f>SUMIF(Lista!C:C,Pesos!B508,Lista!B:B)</f>
        <v>0</v>
      </c>
      <c r="E508" s="72">
        <f t="shared" si="9"/>
        <v>0</v>
      </c>
    </row>
    <row r="509" spans="1:5" x14ac:dyDescent="0.25">
      <c r="A509" t="s">
        <v>1019</v>
      </c>
      <c r="B509" t="s">
        <v>1085</v>
      </c>
      <c r="C509" s="72">
        <v>0.06</v>
      </c>
      <c r="D509" s="72">
        <f>SUMIF(Lista!C:C,Pesos!B509,Lista!B:B)</f>
        <v>0</v>
      </c>
      <c r="E509" s="72">
        <f t="shared" si="9"/>
        <v>0</v>
      </c>
    </row>
  </sheetData>
  <autoFilter ref="A1:D483" xr:uid="{00000000-0009-0000-0000-000002000000}"/>
  <sortState xmlns:xlrd2="http://schemas.microsoft.com/office/spreadsheetml/2017/richdata2" ref="A2:D468">
    <sortCondition ref="A2:A468"/>
    <sortCondition ref="B2:B468"/>
  </sortState>
  <conditionalFormatting sqref="B1:B1048576">
    <cfRule type="duplicateValues" dxfId="3" priority="1"/>
    <cfRule type="duplicateValues" dxfId="2" priority="2"/>
  </conditionalFormatting>
  <conditionalFormatting sqref="B169">
    <cfRule type="duplicateValues" dxfId="1" priority="3"/>
  </conditionalFormatting>
  <conditionalFormatting sqref="B170:B1048576 B1:B168">
    <cfRule type="duplicateValues" dxfId="0" priority="4"/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356"/>
  <sheetViews>
    <sheetView topLeftCell="E1" zoomScale="115" zoomScaleNormal="115" workbookViewId="0">
      <selection activeCell="F10" sqref="F10:H11"/>
    </sheetView>
  </sheetViews>
  <sheetFormatPr defaultColWidth="0" defaultRowHeight="15" zeroHeight="1" x14ac:dyDescent="0.25"/>
  <cols>
    <col min="1" max="1" width="7" hidden="1" customWidth="1"/>
    <col min="2" max="2" width="38.85546875" hidden="1" customWidth="1"/>
    <col min="3" max="3" width="8" hidden="1" customWidth="1"/>
    <col min="4" max="4" width="39.85546875" hidden="1" customWidth="1"/>
    <col min="5" max="5" width="1.28515625" customWidth="1"/>
    <col min="6" max="6" width="9.140625" customWidth="1"/>
    <col min="7" max="7" width="14" customWidth="1"/>
    <col min="8" max="8" width="13.5703125" customWidth="1"/>
    <col min="9" max="9" width="9.140625" customWidth="1"/>
    <col min="10" max="10" width="21.28515625" customWidth="1"/>
    <col min="11" max="14" width="9.140625" customWidth="1"/>
    <col min="15" max="15" width="11.28515625" customWidth="1"/>
    <col min="16" max="16" width="15.28515625" customWidth="1"/>
    <col min="17" max="17" width="11.42578125" customWidth="1"/>
    <col min="18" max="18" width="1.140625" customWidth="1"/>
    <col min="19" max="16384" width="9.140625" hidden="1"/>
  </cols>
  <sheetData>
    <row r="1" spans="5:18" x14ac:dyDescent="0.25">
      <c r="E1" s="2"/>
      <c r="F1" s="2"/>
      <c r="G1" s="2"/>
      <c r="H1" s="119"/>
      <c r="I1" s="119"/>
      <c r="J1" s="119"/>
      <c r="K1" s="2"/>
      <c r="L1" s="2"/>
      <c r="M1" s="2"/>
      <c r="N1" s="2"/>
      <c r="O1" s="2"/>
      <c r="P1" s="2"/>
      <c r="Q1" s="2"/>
      <c r="R1" s="2"/>
    </row>
    <row r="2" spans="5:18" x14ac:dyDescent="0.25">
      <c r="E2" s="2"/>
      <c r="F2" s="2"/>
      <c r="G2" s="2"/>
      <c r="H2" s="119"/>
      <c r="I2" s="119"/>
      <c r="J2" s="119"/>
      <c r="K2" s="2"/>
      <c r="L2" s="2"/>
      <c r="M2" s="2"/>
      <c r="N2" s="2"/>
      <c r="O2" s="2"/>
      <c r="P2" s="2"/>
      <c r="Q2" s="2"/>
      <c r="R2" s="2"/>
    </row>
    <row r="3" spans="5:18" x14ac:dyDescent="0.25">
      <c r="E3" s="2"/>
      <c r="F3" s="2"/>
      <c r="G3" s="2"/>
      <c r="H3" s="119"/>
      <c r="I3" s="119"/>
      <c r="J3" s="119"/>
      <c r="K3" s="2"/>
      <c r="L3" s="2"/>
      <c r="M3" s="2"/>
      <c r="N3" s="2"/>
      <c r="O3" s="2"/>
      <c r="P3" s="2"/>
      <c r="Q3" s="2"/>
      <c r="R3" s="2"/>
    </row>
    <row r="4" spans="5:18" x14ac:dyDescent="0.25">
      <c r="E4" s="2"/>
      <c r="F4" s="2"/>
      <c r="G4" s="2"/>
      <c r="H4" s="119"/>
      <c r="I4" s="119"/>
      <c r="J4" s="119"/>
      <c r="K4" s="2"/>
      <c r="L4" s="2"/>
      <c r="M4" s="2"/>
      <c r="N4" s="2"/>
      <c r="O4" s="2"/>
      <c r="P4" s="2"/>
      <c r="Q4" s="2"/>
      <c r="R4" s="2"/>
    </row>
    <row r="5" spans="5:18" x14ac:dyDescent="0.25">
      <c r="E5" s="2"/>
      <c r="F5" s="2"/>
      <c r="G5" s="2"/>
      <c r="H5" s="119"/>
      <c r="I5" s="119"/>
      <c r="J5" s="119"/>
      <c r="K5" s="2"/>
      <c r="L5" s="2"/>
      <c r="M5" s="2"/>
      <c r="N5" s="2"/>
      <c r="O5" s="2"/>
      <c r="P5" s="2"/>
      <c r="Q5" s="2"/>
      <c r="R5" s="2"/>
    </row>
    <row r="6" spans="5:18" x14ac:dyDescent="0.25">
      <c r="E6" s="2"/>
      <c r="F6" s="2"/>
      <c r="G6" s="2"/>
      <c r="H6" s="119"/>
      <c r="I6" s="119"/>
      <c r="J6" s="119"/>
      <c r="K6" s="2"/>
      <c r="L6" s="2"/>
      <c r="M6" s="2"/>
      <c r="N6" s="2"/>
      <c r="O6" s="2"/>
      <c r="P6" s="2"/>
      <c r="Q6" s="2"/>
      <c r="R6" s="2"/>
    </row>
    <row r="7" spans="5:18" ht="10.5" customHeight="1" x14ac:dyDescent="0.25">
      <c r="E7" s="2"/>
      <c r="F7" s="2"/>
      <c r="G7" s="2"/>
      <c r="H7" s="119"/>
      <c r="I7" s="119"/>
      <c r="J7" s="119"/>
      <c r="K7" s="2"/>
      <c r="L7" s="2"/>
      <c r="M7" s="2"/>
      <c r="N7" s="2"/>
      <c r="O7" s="2"/>
      <c r="P7" s="2"/>
      <c r="Q7" s="2"/>
      <c r="R7" s="2"/>
    </row>
    <row r="8" spans="5:18" x14ac:dyDescent="0.25">
      <c r="E8" s="2"/>
      <c r="F8" s="2"/>
      <c r="G8" s="2"/>
      <c r="H8" s="119"/>
      <c r="I8" s="119"/>
      <c r="J8" s="119"/>
      <c r="K8" s="2"/>
      <c r="L8" s="2"/>
      <c r="M8" s="2"/>
      <c r="N8" s="2"/>
      <c r="O8" s="2"/>
      <c r="P8" s="2"/>
      <c r="Q8" s="2"/>
      <c r="R8" s="2"/>
    </row>
    <row r="9" spans="5:18" ht="9" customHeight="1" x14ac:dyDescent="0.25">
      <c r="E9" s="2"/>
      <c r="F9" s="2"/>
      <c r="G9" s="2"/>
      <c r="H9" s="119"/>
      <c r="I9" s="119"/>
      <c r="J9" s="119"/>
      <c r="K9" s="2"/>
      <c r="L9" s="2"/>
      <c r="M9" s="2"/>
      <c r="N9" s="2"/>
      <c r="O9" s="2"/>
      <c r="P9" s="2"/>
      <c r="Q9" s="2"/>
      <c r="R9" s="2"/>
    </row>
    <row r="10" spans="5:18" x14ac:dyDescent="0.25">
      <c r="E10" s="2"/>
      <c r="F10" s="391" t="s">
        <v>792</v>
      </c>
      <c r="G10" s="391"/>
      <c r="H10" s="391"/>
      <c r="I10" s="392">
        <f>Pedido!I14</f>
        <v>46114</v>
      </c>
      <c r="J10" s="392"/>
      <c r="K10" s="392"/>
      <c r="L10" s="393" t="s">
        <v>793</v>
      </c>
      <c r="M10" s="393"/>
      <c r="N10" s="393"/>
      <c r="O10" s="394">
        <f>Pedido!I15</f>
        <v>46142</v>
      </c>
      <c r="P10" s="394"/>
      <c r="Q10" s="394"/>
      <c r="R10" s="2"/>
    </row>
    <row r="11" spans="5:18" x14ac:dyDescent="0.25">
      <c r="E11" s="2"/>
      <c r="F11" s="391"/>
      <c r="G11" s="391"/>
      <c r="H11" s="391"/>
      <c r="I11" s="392"/>
      <c r="J11" s="392"/>
      <c r="K11" s="392"/>
      <c r="L11" s="393"/>
      <c r="M11" s="393"/>
      <c r="N11" s="393"/>
      <c r="O11" s="394"/>
      <c r="P11" s="394"/>
      <c r="Q11" s="394"/>
      <c r="R11" s="2"/>
    </row>
    <row r="12" spans="5:18" ht="3.75" customHeight="1" x14ac:dyDescent="0.25">
      <c r="E12" s="2"/>
      <c r="F12" s="167"/>
      <c r="G12" s="167"/>
      <c r="H12" s="168"/>
      <c r="I12" s="169"/>
      <c r="J12" s="169"/>
      <c r="K12" s="170"/>
      <c r="L12" s="167"/>
      <c r="M12" s="167"/>
      <c r="N12" s="167"/>
      <c r="O12" s="170"/>
      <c r="P12" s="170"/>
      <c r="Q12" s="170"/>
      <c r="R12" s="2"/>
    </row>
    <row r="13" spans="5:18" x14ac:dyDescent="0.25">
      <c r="E13" s="2"/>
      <c r="F13" s="395" t="s">
        <v>791</v>
      </c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2"/>
    </row>
    <row r="14" spans="5:18" x14ac:dyDescent="0.25">
      <c r="E14" s="2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2"/>
    </row>
    <row r="15" spans="5:18" ht="3.75" customHeight="1" x14ac:dyDescent="0.25">
      <c r="E15" s="2"/>
      <c r="F15" s="167"/>
      <c r="G15" s="167"/>
      <c r="H15" s="168"/>
      <c r="I15" s="169"/>
      <c r="J15" s="169"/>
      <c r="K15" s="170"/>
      <c r="L15" s="167"/>
      <c r="M15" s="167"/>
      <c r="N15" s="167"/>
      <c r="O15" s="170"/>
      <c r="P15" s="170"/>
      <c r="Q15" s="170"/>
      <c r="R15" s="2"/>
    </row>
    <row r="16" spans="5:18" x14ac:dyDescent="0.25">
      <c r="E16" s="2"/>
      <c r="F16" s="396" t="s">
        <v>986</v>
      </c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2"/>
    </row>
    <row r="17" spans="5:18" x14ac:dyDescent="0.25">
      <c r="E17" s="2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6"/>
      <c r="R17" s="2"/>
    </row>
    <row r="18" spans="5:18" ht="3.75" customHeight="1" x14ac:dyDescent="0.25">
      <c r="E18" s="2"/>
      <c r="F18" s="167"/>
      <c r="G18" s="167"/>
      <c r="H18" s="168"/>
      <c r="I18" s="169"/>
      <c r="J18" s="169"/>
      <c r="K18" s="170"/>
      <c r="L18" s="167"/>
      <c r="M18" s="167"/>
      <c r="N18" s="167"/>
      <c r="O18" s="170"/>
      <c r="P18" s="170"/>
      <c r="Q18" s="170"/>
      <c r="R18" s="2"/>
    </row>
    <row r="19" spans="5:18" ht="15" customHeight="1" x14ac:dyDescent="0.25">
      <c r="E19" s="2"/>
      <c r="F19" s="396" t="s">
        <v>1059</v>
      </c>
      <c r="G19" s="396"/>
      <c r="H19" s="396"/>
      <c r="I19" s="396"/>
      <c r="J19" s="396"/>
      <c r="K19" s="396"/>
      <c r="L19" s="396"/>
      <c r="M19" s="396"/>
      <c r="N19" s="396"/>
      <c r="O19" s="396"/>
      <c r="P19" s="396"/>
      <c r="Q19" s="396"/>
      <c r="R19" s="2"/>
    </row>
    <row r="20" spans="5:18" ht="15" customHeight="1" x14ac:dyDescent="0.25">
      <c r="E20" s="2"/>
      <c r="F20" s="396"/>
      <c r="G20" s="396"/>
      <c r="H20" s="396"/>
      <c r="I20" s="396"/>
      <c r="J20" s="396"/>
      <c r="K20" s="396"/>
      <c r="L20" s="396"/>
      <c r="M20" s="396"/>
      <c r="N20" s="396"/>
      <c r="O20" s="396"/>
      <c r="P20" s="396"/>
      <c r="Q20" s="396"/>
      <c r="R20" s="2"/>
    </row>
    <row r="21" spans="5:18" x14ac:dyDescent="0.25">
      <c r="E21" s="2"/>
      <c r="F21" s="397" t="s">
        <v>298</v>
      </c>
      <c r="G21" s="397"/>
      <c r="H21" s="398" t="s">
        <v>161</v>
      </c>
      <c r="I21" s="398"/>
      <c r="J21" s="398"/>
      <c r="K21" s="397" t="s">
        <v>964</v>
      </c>
      <c r="L21" s="397"/>
      <c r="M21" s="397" t="s">
        <v>1022</v>
      </c>
      <c r="N21" s="397"/>
      <c r="O21" s="397"/>
      <c r="P21" s="397" t="s">
        <v>310</v>
      </c>
      <c r="Q21" s="397"/>
      <c r="R21" s="2"/>
    </row>
    <row r="22" spans="5:18" x14ac:dyDescent="0.25">
      <c r="E22" s="2"/>
      <c r="F22" s="326" t="s">
        <v>1075</v>
      </c>
      <c r="G22" s="326"/>
      <c r="H22" s="326" t="s">
        <v>1060</v>
      </c>
      <c r="I22" s="326"/>
      <c r="J22" s="326"/>
      <c r="K22" s="320">
        <f>VLOOKUP(H22,Pedido!$C$49:$G$306,5,FALSE())</f>
        <v>47.5</v>
      </c>
      <c r="L22" s="320"/>
      <c r="M22" s="327" t="s">
        <v>1066</v>
      </c>
      <c r="N22" s="327"/>
      <c r="O22" s="176" t="s">
        <v>1076</v>
      </c>
      <c r="P22" s="368" t="s">
        <v>1063</v>
      </c>
      <c r="Q22" s="368"/>
      <c r="R22" s="2"/>
    </row>
    <row r="23" spans="5:18" x14ac:dyDescent="0.25">
      <c r="E23" s="2"/>
      <c r="F23" s="326" t="s">
        <v>1075</v>
      </c>
      <c r="G23" s="326"/>
      <c r="H23" s="319" t="s">
        <v>1061</v>
      </c>
      <c r="I23" s="319"/>
      <c r="J23" s="319"/>
      <c r="K23" s="320">
        <f>VLOOKUP(H23,Pedido!$C$49:$G$306,5,FALSE())</f>
        <v>23.9</v>
      </c>
      <c r="L23" s="320"/>
      <c r="M23" s="327" t="s">
        <v>144</v>
      </c>
      <c r="N23" s="327"/>
      <c r="O23" s="176" t="s">
        <v>1076</v>
      </c>
      <c r="P23" s="368" t="s">
        <v>1065</v>
      </c>
      <c r="Q23" s="368"/>
      <c r="R23" s="2"/>
    </row>
    <row r="24" spans="5:18" x14ac:dyDescent="0.25">
      <c r="E24" s="2"/>
      <c r="F24" s="326" t="s">
        <v>1075</v>
      </c>
      <c r="G24" s="326"/>
      <c r="H24" s="319" t="s">
        <v>1062</v>
      </c>
      <c r="I24" s="319"/>
      <c r="J24" s="319"/>
      <c r="K24" s="320">
        <f>VLOOKUP(H24,Pedido!$C$49:$G$306,5,FALSE())</f>
        <v>29.9</v>
      </c>
      <c r="L24" s="320"/>
      <c r="M24" s="327" t="s">
        <v>144</v>
      </c>
      <c r="N24" s="327"/>
      <c r="O24" s="176" t="s">
        <v>1076</v>
      </c>
      <c r="P24" s="368" t="s">
        <v>1064</v>
      </c>
      <c r="Q24" s="368"/>
      <c r="R24" s="2"/>
    </row>
    <row r="25" spans="5:18" ht="3.75" customHeight="1" x14ac:dyDescent="0.25">
      <c r="E25" s="2"/>
      <c r="F25" s="167"/>
      <c r="G25" s="167"/>
      <c r="H25" s="168"/>
      <c r="I25" s="169"/>
      <c r="J25" s="169"/>
      <c r="K25" s="170"/>
      <c r="L25" s="167"/>
      <c r="M25" s="167"/>
      <c r="N25" s="167"/>
      <c r="O25" s="170"/>
      <c r="P25" s="170"/>
      <c r="Q25" s="170"/>
      <c r="R25" s="2"/>
    </row>
    <row r="26" spans="5:18" ht="15" customHeight="1" x14ac:dyDescent="0.25">
      <c r="E26" s="2"/>
      <c r="F26" s="323" t="s">
        <v>987</v>
      </c>
      <c r="G26" s="323"/>
      <c r="H26" s="323"/>
      <c r="I26" s="323"/>
      <c r="J26" s="323"/>
      <c r="K26" s="323"/>
      <c r="L26" s="323"/>
      <c r="M26" s="323"/>
      <c r="N26" s="323"/>
      <c r="O26" s="323"/>
      <c r="P26" s="323"/>
      <c r="Q26" s="323"/>
      <c r="R26" s="2"/>
    </row>
    <row r="27" spans="5:18" ht="15" customHeight="1" x14ac:dyDescent="0.25">
      <c r="E27" s="2"/>
      <c r="F27" s="323"/>
      <c r="G27" s="323"/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2"/>
    </row>
    <row r="28" spans="5:18" ht="15.75" thickBot="1" x14ac:dyDescent="0.3">
      <c r="E28" s="2"/>
      <c r="F28" s="324" t="s">
        <v>298</v>
      </c>
      <c r="G28" s="324"/>
      <c r="H28" s="338" t="s">
        <v>161</v>
      </c>
      <c r="I28" s="338"/>
      <c r="J28" s="338"/>
      <c r="K28" s="324" t="s">
        <v>964</v>
      </c>
      <c r="L28" s="324"/>
      <c r="M28" s="324" t="s">
        <v>1022</v>
      </c>
      <c r="N28" s="324"/>
      <c r="O28" s="171" t="s">
        <v>1023</v>
      </c>
      <c r="P28" s="324" t="s">
        <v>310</v>
      </c>
      <c r="Q28" s="324"/>
      <c r="R28" s="2"/>
    </row>
    <row r="29" spans="5:18" x14ac:dyDescent="0.25">
      <c r="E29" s="2"/>
      <c r="F29" s="381" t="s">
        <v>987</v>
      </c>
      <c r="G29" s="381"/>
      <c r="H29" s="382" t="s">
        <v>988</v>
      </c>
      <c r="I29" s="382"/>
      <c r="J29" s="382"/>
      <c r="K29" s="383">
        <f>VLOOKUP(H29,Pedido!$C$49:$G$306,5,FALSE())</f>
        <v>27.9</v>
      </c>
      <c r="L29" s="383"/>
      <c r="M29" s="384" t="s">
        <v>138</v>
      </c>
      <c r="N29" s="384"/>
      <c r="O29" s="172" t="s">
        <v>1024</v>
      </c>
      <c r="P29" s="385" t="s">
        <v>993</v>
      </c>
      <c r="Q29" s="385"/>
      <c r="R29" s="2"/>
    </row>
    <row r="30" spans="5:18" x14ac:dyDescent="0.25">
      <c r="E30" s="2"/>
      <c r="F30" s="374" t="s">
        <v>987</v>
      </c>
      <c r="G30" s="374"/>
      <c r="H30" s="319" t="s">
        <v>1041</v>
      </c>
      <c r="I30" s="319"/>
      <c r="J30" s="319"/>
      <c r="K30" s="386">
        <f>VLOOKUP(H30,Pedido!$C$49:$G$306,5,FALSE())</f>
        <v>27.9</v>
      </c>
      <c r="L30" s="387"/>
      <c r="M30" s="327" t="s">
        <v>138</v>
      </c>
      <c r="N30" s="327"/>
      <c r="O30" s="175" t="s">
        <v>1024</v>
      </c>
      <c r="P30" s="380" t="s">
        <v>994</v>
      </c>
      <c r="Q30" s="380"/>
      <c r="R30" s="2"/>
    </row>
    <row r="31" spans="5:18" x14ac:dyDescent="0.25">
      <c r="E31" s="2"/>
      <c r="F31" s="374" t="s">
        <v>987</v>
      </c>
      <c r="G31" s="374"/>
      <c r="H31" s="319" t="s">
        <v>989</v>
      </c>
      <c r="I31" s="319"/>
      <c r="J31" s="319"/>
      <c r="K31" s="386">
        <f>VLOOKUP(H31,Pedido!$C$49:$G$306,5,FALSE())</f>
        <v>23.9</v>
      </c>
      <c r="L31" s="387"/>
      <c r="M31" s="327" t="s">
        <v>138</v>
      </c>
      <c r="N31" s="327"/>
      <c r="O31" s="176" t="s">
        <v>1024</v>
      </c>
      <c r="P31" s="367" t="s">
        <v>995</v>
      </c>
      <c r="Q31" s="367"/>
      <c r="R31" s="2"/>
    </row>
    <row r="32" spans="5:18" x14ac:dyDescent="0.25">
      <c r="E32" s="2"/>
      <c r="F32" s="374" t="s">
        <v>987</v>
      </c>
      <c r="G32" s="374"/>
      <c r="H32" s="319" t="s">
        <v>1028</v>
      </c>
      <c r="I32" s="319"/>
      <c r="J32" s="319"/>
      <c r="K32" s="320">
        <f>VLOOKUP(H32,Pedido!$C$49:$G$306,5,FALSE())</f>
        <v>26.9</v>
      </c>
      <c r="L32" s="320"/>
      <c r="M32" s="327" t="s">
        <v>138</v>
      </c>
      <c r="N32" s="327"/>
      <c r="O32" s="175" t="s">
        <v>1024</v>
      </c>
      <c r="P32" s="367" t="s">
        <v>991</v>
      </c>
      <c r="Q32" s="367"/>
      <c r="R32" s="2"/>
    </row>
    <row r="33" spans="5:18" x14ac:dyDescent="0.25">
      <c r="E33" s="2"/>
      <c r="F33" s="373" t="s">
        <v>987</v>
      </c>
      <c r="G33" s="373"/>
      <c r="H33" s="369" t="s">
        <v>1029</v>
      </c>
      <c r="I33" s="369"/>
      <c r="J33" s="369"/>
      <c r="K33" s="370">
        <f>VLOOKUP(H33,Pedido!$C$49:$G$306,5,FALSE())</f>
        <v>23.9</v>
      </c>
      <c r="L33" s="370"/>
      <c r="M33" s="371" t="s">
        <v>138</v>
      </c>
      <c r="N33" s="371"/>
      <c r="O33" s="195" t="s">
        <v>1024</v>
      </c>
      <c r="P33" s="372" t="s">
        <v>992</v>
      </c>
      <c r="Q33" s="372"/>
      <c r="R33" s="2"/>
    </row>
    <row r="34" spans="5:18" x14ac:dyDescent="0.25">
      <c r="E34" s="2"/>
      <c r="F34" s="373" t="s">
        <v>987</v>
      </c>
      <c r="G34" s="373"/>
      <c r="H34" s="369" t="s">
        <v>1086</v>
      </c>
      <c r="I34" s="369"/>
      <c r="J34" s="369"/>
      <c r="K34" s="370">
        <f>VLOOKUP(H34,Pedido!$C$49:$G$306,5,FALSE())</f>
        <v>33.9</v>
      </c>
      <c r="L34" s="370"/>
      <c r="M34" s="371" t="s">
        <v>138</v>
      </c>
      <c r="N34" s="371"/>
      <c r="O34" s="195" t="s">
        <v>1024</v>
      </c>
      <c r="P34" s="372" t="s">
        <v>1077</v>
      </c>
      <c r="Q34" s="372"/>
      <c r="R34" s="2"/>
    </row>
    <row r="35" spans="5:18" ht="15.75" thickBot="1" x14ac:dyDescent="0.3">
      <c r="E35" s="2"/>
      <c r="F35" s="375" t="s">
        <v>987</v>
      </c>
      <c r="G35" s="375"/>
      <c r="H35" s="376" t="s">
        <v>1084</v>
      </c>
      <c r="I35" s="376"/>
      <c r="J35" s="376"/>
      <c r="K35" s="377">
        <f>VLOOKUP(H35,Pedido!$C$49:$G$306,5,FALSE())</f>
        <v>25.9</v>
      </c>
      <c r="L35" s="377"/>
      <c r="M35" s="378" t="s">
        <v>138</v>
      </c>
      <c r="N35" s="378"/>
      <c r="O35" s="177" t="s">
        <v>1024</v>
      </c>
      <c r="P35" s="379" t="s">
        <v>1078</v>
      </c>
      <c r="Q35" s="379"/>
      <c r="R35" s="2"/>
    </row>
    <row r="36" spans="5:18" x14ac:dyDescent="0.25">
      <c r="E36" s="2"/>
      <c r="F36" s="381" t="s">
        <v>987</v>
      </c>
      <c r="G36" s="381"/>
      <c r="H36" s="382" t="s">
        <v>1030</v>
      </c>
      <c r="I36" s="382"/>
      <c r="J36" s="382"/>
      <c r="K36" s="383">
        <f>VLOOKUP(H36,Pedido!$C$49:$G$306,5,FALSE())</f>
        <v>18.899999999999999</v>
      </c>
      <c r="L36" s="383"/>
      <c r="M36" s="384" t="s">
        <v>138</v>
      </c>
      <c r="N36" s="384"/>
      <c r="O36" s="172" t="s">
        <v>1025</v>
      </c>
      <c r="P36" s="385" t="s">
        <v>993</v>
      </c>
      <c r="Q36" s="385"/>
      <c r="R36" s="2"/>
    </row>
    <row r="37" spans="5:18" x14ac:dyDescent="0.25">
      <c r="E37" s="2"/>
      <c r="F37" s="374" t="s">
        <v>987</v>
      </c>
      <c r="G37" s="374"/>
      <c r="H37" s="319" t="s">
        <v>1042</v>
      </c>
      <c r="I37" s="319"/>
      <c r="J37" s="319"/>
      <c r="K37" s="320">
        <f>VLOOKUP(H37,Pedido!$C$49:$G$306,5,FALSE())</f>
        <v>18.899999999999999</v>
      </c>
      <c r="L37" s="320"/>
      <c r="M37" s="327" t="s">
        <v>138</v>
      </c>
      <c r="N37" s="327"/>
      <c r="O37" s="176" t="s">
        <v>1025</v>
      </c>
      <c r="P37" s="380" t="s">
        <v>994</v>
      </c>
      <c r="Q37" s="380"/>
      <c r="R37" s="2"/>
    </row>
    <row r="38" spans="5:18" x14ac:dyDescent="0.25">
      <c r="E38" s="2"/>
      <c r="F38" s="374" t="s">
        <v>987</v>
      </c>
      <c r="G38" s="374"/>
      <c r="H38" s="319" t="s">
        <v>990</v>
      </c>
      <c r="I38" s="319"/>
      <c r="J38" s="319"/>
      <c r="K38" s="320">
        <f>VLOOKUP(H38,Pedido!$C$49:$G$306,5,FALSE())</f>
        <v>14.9</v>
      </c>
      <c r="L38" s="320"/>
      <c r="M38" s="327" t="s">
        <v>138</v>
      </c>
      <c r="N38" s="327"/>
      <c r="O38" s="175" t="s">
        <v>1025</v>
      </c>
      <c r="P38" s="367" t="s">
        <v>995</v>
      </c>
      <c r="Q38" s="367"/>
      <c r="R38" s="2"/>
    </row>
    <row r="39" spans="5:18" x14ac:dyDescent="0.25">
      <c r="E39" s="2"/>
      <c r="F39" s="374" t="s">
        <v>987</v>
      </c>
      <c r="G39" s="374"/>
      <c r="H39" s="319" t="s">
        <v>1031</v>
      </c>
      <c r="I39" s="319"/>
      <c r="J39" s="319"/>
      <c r="K39" s="320">
        <f>VLOOKUP(H39,Pedido!$C$49:$G$306,5,FALSE())</f>
        <v>17.899999999999999</v>
      </c>
      <c r="L39" s="320"/>
      <c r="M39" s="327" t="s">
        <v>138</v>
      </c>
      <c r="N39" s="327"/>
      <c r="O39" s="176" t="s">
        <v>1025</v>
      </c>
      <c r="P39" s="367" t="s">
        <v>991</v>
      </c>
      <c r="Q39" s="367"/>
      <c r="R39" s="2"/>
    </row>
    <row r="40" spans="5:18" x14ac:dyDescent="0.25">
      <c r="E40" s="2"/>
      <c r="F40" s="374" t="s">
        <v>987</v>
      </c>
      <c r="G40" s="374"/>
      <c r="H40" s="388" t="s">
        <v>1032</v>
      </c>
      <c r="I40" s="389"/>
      <c r="J40" s="390"/>
      <c r="K40" s="320">
        <f>VLOOKUP(H40,Pedido!$C$49:$G$306,5,FALSE())</f>
        <v>14.9</v>
      </c>
      <c r="L40" s="320"/>
      <c r="M40" s="327" t="s">
        <v>138</v>
      </c>
      <c r="N40" s="327"/>
      <c r="O40" s="176" t="s">
        <v>1025</v>
      </c>
      <c r="P40" s="367" t="s">
        <v>992</v>
      </c>
      <c r="Q40" s="367"/>
      <c r="R40" s="2"/>
    </row>
    <row r="41" spans="5:18" x14ac:dyDescent="0.25">
      <c r="E41" s="2"/>
      <c r="F41" s="374" t="s">
        <v>987</v>
      </c>
      <c r="G41" s="374"/>
      <c r="H41" s="319" t="s">
        <v>1083</v>
      </c>
      <c r="I41" s="319"/>
      <c r="J41" s="319"/>
      <c r="K41" s="320">
        <f>VLOOKUP(H41,Pedido!$C$49:$G$306,5,FALSE())</f>
        <v>24.9</v>
      </c>
      <c r="L41" s="320"/>
      <c r="M41" s="327" t="s">
        <v>138</v>
      </c>
      <c r="N41" s="327"/>
      <c r="O41" s="176" t="s">
        <v>1025</v>
      </c>
      <c r="P41" s="367" t="s">
        <v>1077</v>
      </c>
      <c r="Q41" s="367"/>
      <c r="R41" s="2"/>
    </row>
    <row r="42" spans="5:18" ht="15.75" thickBot="1" x14ac:dyDescent="0.3">
      <c r="E42" s="2"/>
      <c r="F42" s="375" t="s">
        <v>987</v>
      </c>
      <c r="G42" s="375"/>
      <c r="H42" s="376" t="s">
        <v>1085</v>
      </c>
      <c r="I42" s="376"/>
      <c r="J42" s="376"/>
      <c r="K42" s="377">
        <f>VLOOKUP(H42,Pedido!$C$49:$G$306,5,FALSE())</f>
        <v>16.899999999999999</v>
      </c>
      <c r="L42" s="377"/>
      <c r="M42" s="378" t="s">
        <v>138</v>
      </c>
      <c r="N42" s="378"/>
      <c r="O42" s="176" t="s">
        <v>1025</v>
      </c>
      <c r="P42" s="379" t="s">
        <v>1078</v>
      </c>
      <c r="Q42" s="379"/>
      <c r="R42" s="2"/>
    </row>
    <row r="43" spans="5:18" ht="3.75" customHeight="1" x14ac:dyDescent="0.25">
      <c r="E43" s="2"/>
      <c r="F43" s="167"/>
      <c r="G43" s="167"/>
      <c r="H43" s="168"/>
      <c r="I43" s="169"/>
      <c r="J43" s="169"/>
      <c r="K43" s="170"/>
      <c r="L43" s="167"/>
      <c r="M43" s="167"/>
      <c r="N43" s="167"/>
      <c r="O43" s="170"/>
      <c r="P43" s="170"/>
      <c r="Q43" s="170"/>
      <c r="R43" s="2"/>
    </row>
    <row r="44" spans="5:18" ht="15" customHeight="1" x14ac:dyDescent="0.25">
      <c r="E44" s="2"/>
      <c r="F44" s="323" t="s">
        <v>1013</v>
      </c>
      <c r="G44" s="323"/>
      <c r="H44" s="323"/>
      <c r="I44" s="323"/>
      <c r="J44" s="323"/>
      <c r="K44" s="323"/>
      <c r="L44" s="323"/>
      <c r="M44" s="323"/>
      <c r="N44" s="323"/>
      <c r="O44" s="323"/>
      <c r="P44" s="323"/>
      <c r="Q44" s="323"/>
      <c r="R44" s="2"/>
    </row>
    <row r="45" spans="5:18" ht="15" customHeight="1" x14ac:dyDescent="0.25">
      <c r="E45" s="2"/>
      <c r="F45" s="323"/>
      <c r="G45" s="323"/>
      <c r="H45" s="323"/>
      <c r="I45" s="323"/>
      <c r="J45" s="323"/>
      <c r="K45" s="323"/>
      <c r="L45" s="323"/>
      <c r="M45" s="323"/>
      <c r="N45" s="323"/>
      <c r="O45" s="323"/>
      <c r="P45" s="323"/>
      <c r="Q45" s="323"/>
      <c r="R45" s="2"/>
    </row>
    <row r="46" spans="5:18" x14ac:dyDescent="0.25">
      <c r="E46" s="2"/>
      <c r="F46" s="324" t="s">
        <v>298</v>
      </c>
      <c r="G46" s="324"/>
      <c r="H46" s="338" t="s">
        <v>161</v>
      </c>
      <c r="I46" s="338"/>
      <c r="J46" s="338"/>
      <c r="K46" s="324" t="s">
        <v>964</v>
      </c>
      <c r="L46" s="324"/>
      <c r="M46" s="324" t="s">
        <v>1022</v>
      </c>
      <c r="N46" s="324"/>
      <c r="O46" s="324"/>
      <c r="P46" s="324" t="s">
        <v>310</v>
      </c>
      <c r="Q46" s="324"/>
      <c r="R46" s="2"/>
    </row>
    <row r="47" spans="5:18" x14ac:dyDescent="0.25">
      <c r="E47" s="2"/>
      <c r="F47" s="326" t="s">
        <v>1013</v>
      </c>
      <c r="G47" s="326"/>
      <c r="H47" s="326" t="s">
        <v>997</v>
      </c>
      <c r="I47" s="326"/>
      <c r="J47" s="326"/>
      <c r="K47" s="320">
        <f>VLOOKUP(H47,Pedido!$C$49:$G$306,5,FALSE())</f>
        <v>16.5</v>
      </c>
      <c r="L47" s="320"/>
      <c r="M47" s="327" t="s">
        <v>1003</v>
      </c>
      <c r="N47" s="327"/>
      <c r="O47" s="176" t="s">
        <v>1026</v>
      </c>
      <c r="P47" s="368" t="s">
        <v>1000</v>
      </c>
      <c r="Q47" s="368"/>
      <c r="R47" s="2"/>
    </row>
    <row r="48" spans="5:18" x14ac:dyDescent="0.25">
      <c r="E48" s="2"/>
      <c r="F48" s="326" t="s">
        <v>1013</v>
      </c>
      <c r="G48" s="326"/>
      <c r="H48" s="319" t="s">
        <v>998</v>
      </c>
      <c r="I48" s="319"/>
      <c r="J48" s="319"/>
      <c r="K48" s="320">
        <f>VLOOKUP(H48,Pedido!$C$49:$G$306,5,FALSE())</f>
        <v>16.5</v>
      </c>
      <c r="L48" s="320"/>
      <c r="M48" s="327" t="s">
        <v>1003</v>
      </c>
      <c r="N48" s="327"/>
      <c r="O48" s="176" t="s">
        <v>1026</v>
      </c>
      <c r="P48" s="368" t="s">
        <v>1027</v>
      </c>
      <c r="Q48" s="368"/>
      <c r="R48" s="2"/>
    </row>
    <row r="49" spans="1:24" x14ac:dyDescent="0.25">
      <c r="E49" s="2"/>
      <c r="F49" s="326" t="s">
        <v>1013</v>
      </c>
      <c r="G49" s="326"/>
      <c r="H49" s="319" t="s">
        <v>999</v>
      </c>
      <c r="I49" s="319"/>
      <c r="J49" s="319"/>
      <c r="K49" s="320">
        <f>VLOOKUP(H49,Pedido!$C$49:$G$306,5,FALSE())</f>
        <v>16.5</v>
      </c>
      <c r="L49" s="320"/>
      <c r="M49" s="327" t="s">
        <v>1003</v>
      </c>
      <c r="N49" s="327"/>
      <c r="O49" s="176" t="s">
        <v>1026</v>
      </c>
      <c r="P49" s="368" t="s">
        <v>1002</v>
      </c>
      <c r="Q49" s="368"/>
      <c r="R49" s="2"/>
    </row>
    <row r="50" spans="1:24" ht="3.75" customHeight="1" x14ac:dyDescent="0.25">
      <c r="E50" s="2"/>
      <c r="F50" s="167"/>
      <c r="G50" s="167"/>
      <c r="H50" s="168"/>
      <c r="I50" s="169"/>
      <c r="J50" s="169"/>
      <c r="K50" s="170"/>
      <c r="L50" s="167"/>
      <c r="M50" s="167"/>
      <c r="N50" s="167"/>
      <c r="O50" s="170"/>
      <c r="P50" s="170"/>
      <c r="Q50" s="170"/>
      <c r="R50" s="2"/>
    </row>
    <row r="51" spans="1:24" ht="15" customHeight="1" x14ac:dyDescent="0.25">
      <c r="E51" s="2"/>
      <c r="F51" s="323" t="s">
        <v>1004</v>
      </c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2"/>
    </row>
    <row r="52" spans="1:24" ht="15" customHeight="1" x14ac:dyDescent="0.25">
      <c r="E52" s="2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2"/>
    </row>
    <row r="53" spans="1:24" x14ac:dyDescent="0.25">
      <c r="E53" s="2"/>
      <c r="F53" s="324" t="s">
        <v>298</v>
      </c>
      <c r="G53" s="324"/>
      <c r="H53" s="338" t="s">
        <v>161</v>
      </c>
      <c r="I53" s="338"/>
      <c r="J53" s="338"/>
      <c r="K53" s="324" t="s">
        <v>964</v>
      </c>
      <c r="L53" s="324"/>
      <c r="M53" s="324" t="s">
        <v>1022</v>
      </c>
      <c r="N53" s="324"/>
      <c r="O53" s="171" t="s">
        <v>1023</v>
      </c>
      <c r="P53" s="324" t="s">
        <v>798</v>
      </c>
      <c r="Q53" s="324"/>
      <c r="R53" s="2"/>
    </row>
    <row r="54" spans="1:24" x14ac:dyDescent="0.25">
      <c r="E54" s="2"/>
      <c r="F54" s="326" t="s">
        <v>1004</v>
      </c>
      <c r="G54" s="326"/>
      <c r="H54" s="326" t="s">
        <v>1005</v>
      </c>
      <c r="I54" s="326"/>
      <c r="J54" s="326"/>
      <c r="K54" s="320">
        <f>VLOOKUP(H54,Pedido!$C$49:$G$306,5,FALSE())</f>
        <v>11.7</v>
      </c>
      <c r="L54" s="320"/>
      <c r="M54" s="327" t="s">
        <v>137</v>
      </c>
      <c r="N54" s="327"/>
      <c r="O54" s="175" t="s">
        <v>1025</v>
      </c>
      <c r="P54" s="366" t="s">
        <v>1012</v>
      </c>
      <c r="Q54" s="366"/>
      <c r="R54" s="2"/>
    </row>
    <row r="55" spans="1:24" x14ac:dyDescent="0.25">
      <c r="E55" s="2"/>
      <c r="F55" s="326" t="s">
        <v>1004</v>
      </c>
      <c r="G55" s="326"/>
      <c r="H55" s="319" t="s">
        <v>1006</v>
      </c>
      <c r="I55" s="319"/>
      <c r="J55" s="319"/>
      <c r="K55" s="320">
        <f>VLOOKUP(H55,Pedido!$C$49:$G$306,5,FALSE())</f>
        <v>9.1999999999999993</v>
      </c>
      <c r="L55" s="320"/>
      <c r="M55" s="327" t="s">
        <v>137</v>
      </c>
      <c r="N55" s="327"/>
      <c r="O55" s="175" t="s">
        <v>1025</v>
      </c>
      <c r="P55" s="366" t="s">
        <v>1012</v>
      </c>
      <c r="Q55" s="366"/>
      <c r="R55" s="2"/>
    </row>
    <row r="56" spans="1:24" x14ac:dyDescent="0.25">
      <c r="E56" s="2"/>
      <c r="F56" s="326" t="s">
        <v>1004</v>
      </c>
      <c r="G56" s="326"/>
      <c r="H56" s="319" t="s">
        <v>1007</v>
      </c>
      <c r="I56" s="319"/>
      <c r="J56" s="319"/>
      <c r="K56" s="320">
        <f>VLOOKUP(H56,Pedido!$C$49:$G$306,5,FALSE())</f>
        <v>8.9</v>
      </c>
      <c r="L56" s="320"/>
      <c r="M56" s="327" t="s">
        <v>137</v>
      </c>
      <c r="N56" s="327"/>
      <c r="O56" s="175" t="s">
        <v>1025</v>
      </c>
      <c r="P56" s="365" t="s">
        <v>1010</v>
      </c>
      <c r="Q56" s="365"/>
      <c r="R56" s="2"/>
    </row>
    <row r="57" spans="1:24" x14ac:dyDescent="0.25">
      <c r="E57" s="2"/>
      <c r="F57" s="326" t="s">
        <v>1004</v>
      </c>
      <c r="G57" s="326"/>
      <c r="H57" s="319" t="s">
        <v>1009</v>
      </c>
      <c r="I57" s="319"/>
      <c r="J57" s="319"/>
      <c r="K57" s="320">
        <f>VLOOKUP(H57,Pedido!$C$49:$G$306,5,FALSE())</f>
        <v>9.1999999999999993</v>
      </c>
      <c r="L57" s="320"/>
      <c r="M57" s="327" t="s">
        <v>137</v>
      </c>
      <c r="N57" s="327"/>
      <c r="O57" s="175" t="s">
        <v>1025</v>
      </c>
      <c r="P57" s="365" t="s">
        <v>1010</v>
      </c>
      <c r="Q57" s="365"/>
      <c r="R57" s="2"/>
    </row>
    <row r="58" spans="1:24" x14ac:dyDescent="0.25">
      <c r="E58" s="2"/>
      <c r="F58" s="326" t="s">
        <v>1004</v>
      </c>
      <c r="G58" s="326"/>
      <c r="H58" s="319" t="s">
        <v>1008</v>
      </c>
      <c r="I58" s="319"/>
      <c r="J58" s="319"/>
      <c r="K58" s="320">
        <f>VLOOKUP(H58,Pedido!$C$49:$G$306,5,FALSE())</f>
        <v>12.7</v>
      </c>
      <c r="L58" s="320"/>
      <c r="M58" s="327" t="s">
        <v>137</v>
      </c>
      <c r="N58" s="327"/>
      <c r="O58" s="175" t="s">
        <v>1025</v>
      </c>
      <c r="P58" s="365" t="s">
        <v>1011</v>
      </c>
      <c r="Q58" s="365"/>
      <c r="R58" s="2"/>
    </row>
    <row r="59" spans="1:24" ht="3.75" customHeight="1" x14ac:dyDescent="0.25">
      <c r="E59" s="2"/>
      <c r="F59" s="167"/>
      <c r="G59" s="167"/>
      <c r="H59" s="168"/>
      <c r="I59" s="169"/>
      <c r="J59" s="169"/>
      <c r="K59" s="170"/>
      <c r="L59" s="167"/>
      <c r="M59" s="167"/>
      <c r="N59" s="167"/>
      <c r="O59" s="170"/>
      <c r="P59" s="170"/>
      <c r="Q59" s="170"/>
      <c r="R59" s="2"/>
    </row>
    <row r="60" spans="1:24" ht="15" customHeight="1" x14ac:dyDescent="0.25">
      <c r="E60" s="2"/>
      <c r="F60" s="323" t="s">
        <v>796</v>
      </c>
      <c r="G60" s="323"/>
      <c r="H60" s="323"/>
      <c r="I60" s="323"/>
      <c r="J60" s="323"/>
      <c r="K60" s="323"/>
      <c r="L60" s="323"/>
      <c r="M60" s="323"/>
      <c r="N60" s="323"/>
      <c r="O60" s="323"/>
      <c r="P60" s="323"/>
      <c r="Q60" s="323"/>
      <c r="R60" s="2"/>
    </row>
    <row r="61" spans="1:24" ht="15" customHeight="1" x14ac:dyDescent="0.25">
      <c r="E61" s="2"/>
      <c r="F61" s="323"/>
      <c r="G61" s="323"/>
      <c r="H61" s="323"/>
      <c r="I61" s="323"/>
      <c r="J61" s="323"/>
      <c r="K61" s="323"/>
      <c r="L61" s="323"/>
      <c r="M61" s="323"/>
      <c r="N61" s="323"/>
      <c r="O61" s="323"/>
      <c r="P61" s="323"/>
      <c r="Q61" s="323"/>
      <c r="R61" s="2"/>
    </row>
    <row r="62" spans="1:24" x14ac:dyDescent="0.25">
      <c r="E62" s="2"/>
      <c r="F62" s="324" t="s">
        <v>799</v>
      </c>
      <c r="G62" s="324"/>
      <c r="H62" s="338" t="s">
        <v>161</v>
      </c>
      <c r="I62" s="338" t="s">
        <v>798</v>
      </c>
      <c r="J62" s="338"/>
      <c r="K62" s="363" t="s">
        <v>800</v>
      </c>
      <c r="L62" s="363"/>
      <c r="M62" s="364" t="s">
        <v>5</v>
      </c>
      <c r="N62" s="364" t="s">
        <v>800</v>
      </c>
      <c r="O62" s="324" t="s">
        <v>798</v>
      </c>
      <c r="P62" s="324" t="s">
        <v>5</v>
      </c>
      <c r="Q62" s="324"/>
      <c r="R62" s="2"/>
    </row>
    <row r="63" spans="1:24" x14ac:dyDescent="0.25">
      <c r="A63">
        <v>17</v>
      </c>
      <c r="B63" t="s">
        <v>311</v>
      </c>
      <c r="C63">
        <v>2608</v>
      </c>
      <c r="D63" t="s">
        <v>458</v>
      </c>
      <c r="E63" s="2"/>
      <c r="F63" s="326" t="s">
        <v>959</v>
      </c>
      <c r="G63" s="326"/>
      <c r="H63" s="326" t="s">
        <v>801</v>
      </c>
      <c r="I63" s="326"/>
      <c r="J63" s="326"/>
      <c r="K63" s="178" t="s">
        <v>137</v>
      </c>
      <c r="L63" s="174">
        <f>IFERROR(VLOOKUP(A63,Pedido!$B$88:$G$599,6,FALSE()),"-")</f>
        <v>2.8</v>
      </c>
      <c r="M63" s="350">
        <f>IFERROR(VLOOKUP(C63,Pedido!$B$369:$G$599,6,FALSE()),"-")</f>
        <v>23.4</v>
      </c>
      <c r="N63" s="350"/>
      <c r="O63" s="362" t="s">
        <v>6</v>
      </c>
      <c r="P63" s="362"/>
      <c r="Q63" s="362"/>
      <c r="R63" s="2"/>
      <c r="S63" s="346"/>
      <c r="T63" s="346"/>
      <c r="U63" s="346"/>
      <c r="V63" s="347"/>
      <c r="W63" s="347"/>
      <c r="X63" s="347"/>
    </row>
    <row r="64" spans="1:24" x14ac:dyDescent="0.25">
      <c r="A64">
        <v>24</v>
      </c>
      <c r="B64" t="s">
        <v>312</v>
      </c>
      <c r="C64">
        <v>2615</v>
      </c>
      <c r="D64" t="s">
        <v>459</v>
      </c>
      <c r="E64" s="2"/>
      <c r="F64" s="319" t="s">
        <v>959</v>
      </c>
      <c r="G64" s="319"/>
      <c r="H64" s="319" t="s">
        <v>802</v>
      </c>
      <c r="I64" s="319"/>
      <c r="J64" s="319"/>
      <c r="K64" s="180" t="s">
        <v>138</v>
      </c>
      <c r="L64" s="174">
        <f>IFERROR(VLOOKUP(A64,Pedido!$B$88:$G$599,6,FALSE()),"-")</f>
        <v>3.2</v>
      </c>
      <c r="M64" s="350">
        <f>IFERROR(VLOOKUP(C64,Pedido!$B$369:$G$599,6,FALSE()),"-")</f>
        <v>15.3</v>
      </c>
      <c r="N64" s="350"/>
      <c r="O64" s="345" t="s">
        <v>7</v>
      </c>
      <c r="P64" s="345"/>
      <c r="Q64" s="345"/>
      <c r="R64" s="2"/>
      <c r="S64" s="346"/>
      <c r="T64" s="346"/>
      <c r="U64" s="346"/>
      <c r="V64" s="347"/>
      <c r="W64" s="347"/>
      <c r="X64" s="347"/>
    </row>
    <row r="65" spans="1:24" x14ac:dyDescent="0.25">
      <c r="A65">
        <v>31</v>
      </c>
      <c r="B65" t="s">
        <v>313</v>
      </c>
      <c r="C65">
        <v>2622</v>
      </c>
      <c r="D65" t="s">
        <v>460</v>
      </c>
      <c r="E65" s="2"/>
      <c r="F65" s="319" t="s">
        <v>959</v>
      </c>
      <c r="G65" s="319"/>
      <c r="H65" s="319" t="s">
        <v>803</v>
      </c>
      <c r="I65" s="319"/>
      <c r="J65" s="319"/>
      <c r="K65" s="180" t="s">
        <v>137</v>
      </c>
      <c r="L65" s="174">
        <f>IFERROR(VLOOKUP(A65,Pedido!$B$88:$G$599,6,FALSE()),"-")</f>
        <v>3.69</v>
      </c>
      <c r="M65" s="350">
        <f>IFERROR(VLOOKUP(C65,Pedido!$B$369:$G$599,6,FALSE()),"-")</f>
        <v>30</v>
      </c>
      <c r="N65" s="350"/>
      <c r="O65" s="345" t="s">
        <v>8</v>
      </c>
      <c r="P65" s="345"/>
      <c r="Q65" s="345"/>
      <c r="R65" s="2"/>
      <c r="S65" s="346"/>
      <c r="T65" s="346"/>
      <c r="U65" s="346"/>
      <c r="V65" s="347"/>
      <c r="W65" s="347"/>
      <c r="X65" s="347"/>
    </row>
    <row r="66" spans="1:24" x14ac:dyDescent="0.25">
      <c r="A66">
        <v>48</v>
      </c>
      <c r="B66" t="s">
        <v>314</v>
      </c>
      <c r="C66">
        <v>2639</v>
      </c>
      <c r="D66" t="s">
        <v>461</v>
      </c>
      <c r="E66" s="2"/>
      <c r="F66" s="319" t="s">
        <v>959</v>
      </c>
      <c r="G66" s="319"/>
      <c r="H66" s="319" t="s">
        <v>804</v>
      </c>
      <c r="I66" s="319"/>
      <c r="J66" s="319"/>
      <c r="K66" s="180" t="s">
        <v>137</v>
      </c>
      <c r="L66" s="174">
        <f>IFERROR(VLOOKUP(A66,Pedido!$B$88:$G$599,6,FALSE()),"-")</f>
        <v>3.5</v>
      </c>
      <c r="M66" s="350">
        <f>IFERROR(VLOOKUP(C66,Pedido!$B$369:$G$599,6,FALSE()),"-")</f>
        <v>28</v>
      </c>
      <c r="N66" s="350"/>
      <c r="O66" s="345" t="s">
        <v>9</v>
      </c>
      <c r="P66" s="345"/>
      <c r="Q66" s="345"/>
      <c r="R66" s="2"/>
      <c r="S66" s="346"/>
      <c r="T66" s="346"/>
      <c r="U66" s="346"/>
      <c r="V66" s="347"/>
      <c r="W66" s="347"/>
      <c r="X66" s="347"/>
    </row>
    <row r="67" spans="1:24" x14ac:dyDescent="0.25">
      <c r="A67">
        <v>105316</v>
      </c>
      <c r="B67" t="s">
        <v>315</v>
      </c>
      <c r="C67">
        <v>105323</v>
      </c>
      <c r="D67" t="s">
        <v>462</v>
      </c>
      <c r="E67" s="2"/>
      <c r="F67" s="319" t="s">
        <v>960</v>
      </c>
      <c r="G67" s="319"/>
      <c r="H67" s="319" t="s">
        <v>805</v>
      </c>
      <c r="I67" s="319"/>
      <c r="J67" s="319"/>
      <c r="K67" s="180" t="s">
        <v>137</v>
      </c>
      <c r="L67" s="174">
        <f>IFERROR(VLOOKUP(A67,Pedido!$B$88:$G$599,6,FALSE()),"-")</f>
        <v>4.75</v>
      </c>
      <c r="M67" s="350">
        <f>IFERROR(VLOOKUP(C67,Pedido!$B$369:$G$599,6,FALSE()),"-")</f>
        <v>42.5</v>
      </c>
      <c r="N67" s="350"/>
      <c r="O67" s="345" t="s">
        <v>10</v>
      </c>
      <c r="P67" s="345"/>
      <c r="Q67" s="345"/>
      <c r="R67" s="2"/>
      <c r="S67" s="346"/>
      <c r="T67" s="346"/>
      <c r="U67" s="346"/>
      <c r="V67" s="347"/>
      <c r="W67" s="347"/>
      <c r="X67" s="347"/>
    </row>
    <row r="68" spans="1:24" x14ac:dyDescent="0.25">
      <c r="A68">
        <v>55</v>
      </c>
      <c r="B68" t="s">
        <v>316</v>
      </c>
      <c r="C68">
        <v>2646</v>
      </c>
      <c r="D68" t="s">
        <v>463</v>
      </c>
      <c r="E68" s="2"/>
      <c r="F68" s="319" t="s">
        <v>960</v>
      </c>
      <c r="G68" s="319"/>
      <c r="H68" s="319" t="s">
        <v>806</v>
      </c>
      <c r="I68" s="319"/>
      <c r="J68" s="319"/>
      <c r="K68" s="180" t="s">
        <v>137</v>
      </c>
      <c r="L68" s="174">
        <f>IFERROR(VLOOKUP(A68,Pedido!$B$88:$G$599,6,FALSE()),"-")</f>
        <v>3.42</v>
      </c>
      <c r="M68" s="350">
        <f>IFERROR(VLOOKUP(C68,Pedido!$B$369:$G$599,6,FALSE()),"-")</f>
        <v>31</v>
      </c>
      <c r="N68" s="350"/>
      <c r="O68" s="345" t="s">
        <v>11</v>
      </c>
      <c r="P68" s="345"/>
      <c r="Q68" s="345"/>
      <c r="R68" s="2"/>
      <c r="S68" s="346"/>
      <c r="T68" s="346"/>
      <c r="U68" s="346"/>
      <c r="V68" s="347"/>
      <c r="W68" s="347"/>
      <c r="X68" s="347"/>
    </row>
    <row r="69" spans="1:24" x14ac:dyDescent="0.25">
      <c r="A69">
        <v>62</v>
      </c>
      <c r="B69" t="s">
        <v>317</v>
      </c>
      <c r="C69">
        <v>2653</v>
      </c>
      <c r="D69" t="s">
        <v>464</v>
      </c>
      <c r="E69" s="2"/>
      <c r="F69" s="319" t="s">
        <v>959</v>
      </c>
      <c r="G69" s="319"/>
      <c r="H69" s="319" t="s">
        <v>807</v>
      </c>
      <c r="I69" s="319"/>
      <c r="J69" s="319"/>
      <c r="K69" s="180" t="s">
        <v>137</v>
      </c>
      <c r="L69" s="174">
        <f>IFERROR(VLOOKUP(A69,Pedido!$B$88:$G$599,6,FALSE()),"-")</f>
        <v>2.6</v>
      </c>
      <c r="M69" s="350">
        <f>IFERROR(VLOOKUP(C69,Pedido!$B$369:$G$599,6,FALSE()),"-")</f>
        <v>14</v>
      </c>
      <c r="N69" s="350"/>
      <c r="O69" s="345" t="s">
        <v>12</v>
      </c>
      <c r="P69" s="345"/>
      <c r="Q69" s="345"/>
      <c r="R69" s="2"/>
      <c r="S69" s="346"/>
      <c r="T69" s="346"/>
      <c r="U69" s="346"/>
      <c r="V69" s="347"/>
      <c r="W69" s="347"/>
      <c r="X69" s="347"/>
    </row>
    <row r="70" spans="1:24" x14ac:dyDescent="0.25">
      <c r="A70">
        <v>79</v>
      </c>
      <c r="B70" t="s">
        <v>318</v>
      </c>
      <c r="C70">
        <v>2660</v>
      </c>
      <c r="D70" t="s">
        <v>465</v>
      </c>
      <c r="E70" s="2"/>
      <c r="F70" s="319" t="s">
        <v>960</v>
      </c>
      <c r="G70" s="319"/>
      <c r="H70" s="319" t="s">
        <v>808</v>
      </c>
      <c r="I70" s="319"/>
      <c r="J70" s="319"/>
      <c r="K70" s="180" t="s">
        <v>137</v>
      </c>
      <c r="L70" s="174">
        <f>IFERROR(VLOOKUP(A70,Pedido!$B$88:$G$599,6,FALSE()),"-")</f>
        <v>2.7</v>
      </c>
      <c r="M70" s="350">
        <f>IFERROR(VLOOKUP(C70,Pedido!$B$369:$G$599,6,FALSE()),"-")</f>
        <v>12.5</v>
      </c>
      <c r="N70" s="350"/>
      <c r="O70" s="345" t="s">
        <v>13</v>
      </c>
      <c r="P70" s="345"/>
      <c r="Q70" s="345"/>
      <c r="R70" s="2"/>
      <c r="S70" s="346"/>
      <c r="T70" s="346"/>
      <c r="U70" s="346"/>
      <c r="V70" s="347"/>
      <c r="W70" s="347"/>
      <c r="X70" s="347"/>
    </row>
    <row r="71" spans="1:24" x14ac:dyDescent="0.25">
      <c r="A71">
        <v>86</v>
      </c>
      <c r="B71" t="s">
        <v>319</v>
      </c>
      <c r="C71">
        <v>4602</v>
      </c>
      <c r="D71" t="s">
        <v>466</v>
      </c>
      <c r="E71" s="2"/>
      <c r="F71" s="319" t="s">
        <v>959</v>
      </c>
      <c r="G71" s="319"/>
      <c r="H71" s="319" t="s">
        <v>809</v>
      </c>
      <c r="I71" s="319"/>
      <c r="J71" s="319"/>
      <c r="K71" s="180" t="s">
        <v>139</v>
      </c>
      <c r="L71" s="174">
        <f>IFERROR(VLOOKUP(A71,Pedido!$B$88:$G$599,6,FALSE()),"-")</f>
        <v>5.15</v>
      </c>
      <c r="M71" s="350">
        <f>IFERROR(VLOOKUP(C71,Pedido!$B$369:$G$599,6,FALSE()),"-")</f>
        <v>72</v>
      </c>
      <c r="N71" s="350"/>
      <c r="O71" s="345" t="s">
        <v>14</v>
      </c>
      <c r="P71" s="345"/>
      <c r="Q71" s="345"/>
      <c r="R71" s="2"/>
      <c r="S71" s="346"/>
      <c r="T71" s="346"/>
      <c r="U71" s="346"/>
      <c r="V71" s="347"/>
      <c r="W71" s="347"/>
      <c r="X71" s="347"/>
    </row>
    <row r="72" spans="1:24" x14ac:dyDescent="0.25">
      <c r="A72">
        <v>104777</v>
      </c>
      <c r="B72" t="s">
        <v>320</v>
      </c>
      <c r="C72">
        <v>104784</v>
      </c>
      <c r="D72" t="s">
        <v>467</v>
      </c>
      <c r="E72" s="2"/>
      <c r="F72" s="319" t="s">
        <v>960</v>
      </c>
      <c r="G72" s="319"/>
      <c r="H72" s="319" t="s">
        <v>810</v>
      </c>
      <c r="I72" s="319"/>
      <c r="J72" s="319"/>
      <c r="K72" s="180" t="s">
        <v>137</v>
      </c>
      <c r="L72" s="174">
        <f>IFERROR(VLOOKUP(A72,Pedido!$B$88:$G$599,6,FALSE()),"-")</f>
        <v>4</v>
      </c>
      <c r="M72" s="350">
        <f>IFERROR(VLOOKUP(C72,Pedido!$B$369:$G$599,6,FALSE()),"-")</f>
        <v>33</v>
      </c>
      <c r="N72" s="350"/>
      <c r="O72" s="345" t="s">
        <v>15</v>
      </c>
      <c r="P72" s="345"/>
      <c r="Q72" s="345"/>
      <c r="R72" s="2"/>
      <c r="S72" s="346"/>
      <c r="T72" s="346"/>
      <c r="U72" s="346"/>
      <c r="V72" s="347"/>
      <c r="W72" s="347"/>
      <c r="X72" s="347"/>
    </row>
    <row r="73" spans="1:24" x14ac:dyDescent="0.25">
      <c r="A73">
        <v>93</v>
      </c>
      <c r="B73" t="s">
        <v>321</v>
      </c>
      <c r="C73">
        <v>2677</v>
      </c>
      <c r="D73" t="s">
        <v>468</v>
      </c>
      <c r="E73" s="2"/>
      <c r="F73" s="319" t="s">
        <v>959</v>
      </c>
      <c r="G73" s="319"/>
      <c r="H73" s="319" t="s">
        <v>811</v>
      </c>
      <c r="I73" s="319"/>
      <c r="J73" s="319"/>
      <c r="K73" s="180" t="s">
        <v>137</v>
      </c>
      <c r="L73" s="174">
        <f>IFERROR(VLOOKUP(A73,Pedido!$B$88:$G$599,6,FALSE()),"-")</f>
        <v>2.7</v>
      </c>
      <c r="M73" s="350">
        <f>IFERROR(VLOOKUP(C73,Pedido!$B$369:$G$599,6,FALSE()),"-")</f>
        <v>19</v>
      </c>
      <c r="N73" s="350"/>
      <c r="O73" s="345" t="s">
        <v>16</v>
      </c>
      <c r="P73" s="345"/>
      <c r="Q73" s="345"/>
      <c r="R73" s="2"/>
      <c r="S73" s="346"/>
      <c r="T73" s="346"/>
      <c r="U73" s="346"/>
      <c r="V73" s="347"/>
      <c r="W73" s="347"/>
      <c r="X73" s="347"/>
    </row>
    <row r="74" spans="1:24" x14ac:dyDescent="0.25">
      <c r="A74">
        <v>109</v>
      </c>
      <c r="B74" t="s">
        <v>323</v>
      </c>
      <c r="C74">
        <v>2684</v>
      </c>
      <c r="D74" t="s">
        <v>470</v>
      </c>
      <c r="E74" s="2"/>
      <c r="F74" s="319" t="s">
        <v>959</v>
      </c>
      <c r="G74" s="319"/>
      <c r="H74" s="319" t="s">
        <v>812</v>
      </c>
      <c r="I74" s="319"/>
      <c r="J74" s="319"/>
      <c r="K74" s="180" t="s">
        <v>137</v>
      </c>
      <c r="L74" s="174">
        <f>IFERROR(VLOOKUP(A74,Pedido!$B$88:$G$599,6,FALSE()),"-")</f>
        <v>5</v>
      </c>
      <c r="M74" s="350">
        <f>IFERROR(VLOOKUP(C74,Pedido!$B$369:$G$599,6,FALSE()),"-")</f>
        <v>53</v>
      </c>
      <c r="N74" s="350"/>
      <c r="O74" s="345" t="s">
        <v>17</v>
      </c>
      <c r="P74" s="345"/>
      <c r="Q74" s="345"/>
      <c r="R74" s="2"/>
      <c r="S74" s="346"/>
      <c r="T74" s="346"/>
      <c r="U74" s="346"/>
      <c r="V74" s="347"/>
      <c r="W74" s="347"/>
      <c r="X74" s="347"/>
    </row>
    <row r="75" spans="1:24" x14ac:dyDescent="0.25">
      <c r="A75">
        <v>116</v>
      </c>
      <c r="B75" t="s">
        <v>324</v>
      </c>
      <c r="C75">
        <v>2691</v>
      </c>
      <c r="D75" t="s">
        <v>471</v>
      </c>
      <c r="E75" s="2"/>
      <c r="F75" s="319" t="s">
        <v>960</v>
      </c>
      <c r="G75" s="319"/>
      <c r="H75" s="319" t="s">
        <v>813</v>
      </c>
      <c r="I75" s="319"/>
      <c r="J75" s="319"/>
      <c r="K75" s="180" t="s">
        <v>139</v>
      </c>
      <c r="L75" s="174">
        <f>IFERROR(VLOOKUP(A75,Pedido!$B$88:$G$599,6,FALSE()),"-")</f>
        <v>3.8</v>
      </c>
      <c r="M75" s="350">
        <f>IFERROR(VLOOKUP(C75,Pedido!$B$369:$G$599,6,FALSE()),"-")</f>
        <v>55</v>
      </c>
      <c r="N75" s="350"/>
      <c r="O75" s="345" t="s">
        <v>18</v>
      </c>
      <c r="P75" s="345"/>
      <c r="Q75" s="345"/>
      <c r="R75" s="2"/>
      <c r="S75" s="346"/>
      <c r="T75" s="346"/>
      <c r="U75" s="346"/>
      <c r="V75" s="347"/>
      <c r="W75" s="347"/>
      <c r="X75" s="347"/>
    </row>
    <row r="76" spans="1:24" x14ac:dyDescent="0.25">
      <c r="A76">
        <v>123</v>
      </c>
      <c r="B76" t="s">
        <v>325</v>
      </c>
      <c r="C76">
        <v>2707</v>
      </c>
      <c r="D76" t="s">
        <v>472</v>
      </c>
      <c r="E76" s="2"/>
      <c r="F76" s="319" t="s">
        <v>959</v>
      </c>
      <c r="G76" s="319"/>
      <c r="H76" s="319" t="s">
        <v>947</v>
      </c>
      <c r="I76" s="319"/>
      <c r="J76" s="319"/>
      <c r="K76" s="180" t="s">
        <v>137</v>
      </c>
      <c r="L76" s="174">
        <f>IFERROR(VLOOKUP(A76,Pedido!$B$88:$G$599,6,FALSE()),"-")</f>
        <v>7.2</v>
      </c>
      <c r="M76" s="350">
        <f>IFERROR(VLOOKUP(C76,Pedido!$B$369:$G$599,6,FALSE()),"-")</f>
        <v>72</v>
      </c>
      <c r="N76" s="350"/>
      <c r="O76" s="345" t="s">
        <v>19</v>
      </c>
      <c r="P76" s="345"/>
      <c r="Q76" s="345"/>
      <c r="R76" s="2"/>
      <c r="S76" s="346"/>
      <c r="T76" s="346"/>
      <c r="U76" s="346"/>
      <c r="V76" s="347"/>
      <c r="W76" s="347"/>
      <c r="X76" s="347"/>
    </row>
    <row r="77" spans="1:24" x14ac:dyDescent="0.25">
      <c r="A77">
        <v>147</v>
      </c>
      <c r="B77" t="s">
        <v>327</v>
      </c>
      <c r="C77">
        <v>2721</v>
      </c>
      <c r="D77" t="s">
        <v>474</v>
      </c>
      <c r="E77" s="2"/>
      <c r="F77" s="319" t="s">
        <v>959</v>
      </c>
      <c r="G77" s="319"/>
      <c r="H77" s="319" t="s">
        <v>814</v>
      </c>
      <c r="I77" s="319"/>
      <c r="J77" s="319"/>
      <c r="K77" s="180" t="s">
        <v>137</v>
      </c>
      <c r="L77" s="174">
        <f>IFERROR(VLOOKUP(A77,Pedido!$B$88:$G$599,6,FALSE()),"-")</f>
        <v>2.9</v>
      </c>
      <c r="M77" s="350">
        <f>IFERROR(VLOOKUP(C77,Pedido!$B$369:$G$599,6,FALSE()),"-")</f>
        <v>18.8</v>
      </c>
      <c r="N77" s="350"/>
      <c r="O77" s="345" t="s">
        <v>20</v>
      </c>
      <c r="P77" s="345"/>
      <c r="Q77" s="345"/>
      <c r="R77" s="2"/>
      <c r="S77" s="346"/>
      <c r="T77" s="346"/>
      <c r="U77" s="346"/>
      <c r="V77" s="347"/>
      <c r="W77" s="347"/>
      <c r="X77" s="347"/>
    </row>
    <row r="78" spans="1:24" x14ac:dyDescent="0.25">
      <c r="A78">
        <v>154</v>
      </c>
      <c r="B78" t="s">
        <v>328</v>
      </c>
      <c r="C78">
        <v>2738</v>
      </c>
      <c r="D78" t="s">
        <v>475</v>
      </c>
      <c r="E78" s="2"/>
      <c r="F78" s="319" t="s">
        <v>959</v>
      </c>
      <c r="G78" s="319"/>
      <c r="H78" s="319" t="s">
        <v>815</v>
      </c>
      <c r="I78" s="319"/>
      <c r="J78" s="319"/>
      <c r="K78" s="180" t="s">
        <v>137</v>
      </c>
      <c r="L78" s="174">
        <f>IFERROR(VLOOKUP(A78,Pedido!$B$88:$G$599,6,FALSE()),"-")</f>
        <v>2.65</v>
      </c>
      <c r="M78" s="350">
        <f>IFERROR(VLOOKUP(C78,Pedido!$B$369:$G$599,6,FALSE()),"-")</f>
        <v>15</v>
      </c>
      <c r="N78" s="350"/>
      <c r="O78" s="345" t="s">
        <v>21</v>
      </c>
      <c r="P78" s="345"/>
      <c r="Q78" s="345"/>
      <c r="R78" s="2"/>
      <c r="S78" s="346"/>
      <c r="T78" s="346"/>
      <c r="U78" s="346"/>
      <c r="V78" s="347"/>
      <c r="W78" s="347"/>
      <c r="X78" s="347"/>
    </row>
    <row r="79" spans="1:24" x14ac:dyDescent="0.25">
      <c r="A79">
        <v>110136</v>
      </c>
      <c r="B79" t="s">
        <v>756</v>
      </c>
      <c r="C79">
        <v>110143</v>
      </c>
      <c r="D79" t="s">
        <v>760</v>
      </c>
      <c r="E79" s="2"/>
      <c r="F79" s="319" t="s">
        <v>959</v>
      </c>
      <c r="G79" s="319"/>
      <c r="H79" s="319" t="s">
        <v>817</v>
      </c>
      <c r="I79" s="319"/>
      <c r="J79" s="319"/>
      <c r="K79" s="180" t="s">
        <v>137</v>
      </c>
      <c r="L79" s="174">
        <f>IFERROR(VLOOKUP(A79,Pedido!$B$88:$G$599,6,FALSE()),"-")</f>
        <v>4.55</v>
      </c>
      <c r="M79" s="350">
        <f>IFERROR(VLOOKUP(C79,Pedido!$B$369:$G$599,6,FALSE()),"-")</f>
        <v>35</v>
      </c>
      <c r="N79" s="350"/>
      <c r="O79" s="345" t="s">
        <v>769</v>
      </c>
      <c r="P79" s="345"/>
      <c r="Q79" s="345"/>
      <c r="R79" s="2"/>
      <c r="S79" s="346"/>
      <c r="T79" s="346"/>
      <c r="U79" s="346"/>
      <c r="V79" s="347"/>
      <c r="W79" s="347"/>
      <c r="X79" s="347"/>
    </row>
    <row r="80" spans="1:24" x14ac:dyDescent="0.25">
      <c r="A80">
        <v>109222</v>
      </c>
      <c r="B80" t="s">
        <v>734</v>
      </c>
      <c r="C80">
        <v>109253</v>
      </c>
      <c r="D80" t="s">
        <v>735</v>
      </c>
      <c r="E80" s="2"/>
      <c r="F80" s="319" t="s">
        <v>959</v>
      </c>
      <c r="G80" s="319"/>
      <c r="H80" s="319" t="s">
        <v>816</v>
      </c>
      <c r="I80" s="319"/>
      <c r="J80" s="319"/>
      <c r="K80" s="180" t="s">
        <v>137</v>
      </c>
      <c r="L80" s="174">
        <f>IFERROR(VLOOKUP(A80,Pedido!$B$88:$G$599,6,FALSE()),"-")</f>
        <v>3.5</v>
      </c>
      <c r="M80" s="350">
        <f>IFERROR(VLOOKUP(C80,Pedido!$B$369:$G$599,6,FALSE()),"-")</f>
        <v>20.8</v>
      </c>
      <c r="N80" s="350"/>
      <c r="O80" s="345" t="s">
        <v>957</v>
      </c>
      <c r="P80" s="345"/>
      <c r="Q80" s="345"/>
      <c r="R80" s="2"/>
      <c r="S80" s="346"/>
      <c r="T80" s="346"/>
      <c r="U80" s="346"/>
      <c r="V80" s="347"/>
      <c r="W80" s="347"/>
      <c r="X80" s="347"/>
    </row>
    <row r="81" spans="1:24" x14ac:dyDescent="0.25">
      <c r="A81">
        <v>105330</v>
      </c>
      <c r="B81" t="s">
        <v>329</v>
      </c>
      <c r="C81">
        <v>105347</v>
      </c>
      <c r="D81" t="s">
        <v>476</v>
      </c>
      <c r="E81" s="2"/>
      <c r="F81" s="319" t="s">
        <v>959</v>
      </c>
      <c r="G81" s="319"/>
      <c r="H81" s="319" t="s">
        <v>818</v>
      </c>
      <c r="I81" s="319"/>
      <c r="J81" s="319"/>
      <c r="K81" s="180" t="s">
        <v>137</v>
      </c>
      <c r="L81" s="174">
        <f>IFERROR(VLOOKUP(A81,Pedido!$B$88:$G$599,6,FALSE()),"-")</f>
        <v>2.7</v>
      </c>
      <c r="M81" s="350">
        <f>IFERROR(VLOOKUP(C81,Pedido!$B$369:$G$599,6,FALSE()),"-")</f>
        <v>15</v>
      </c>
      <c r="N81" s="350"/>
      <c r="O81" s="345" t="s">
        <v>22</v>
      </c>
      <c r="P81" s="345"/>
      <c r="Q81" s="345"/>
      <c r="R81" s="2"/>
      <c r="S81" s="346"/>
      <c r="T81" s="346"/>
      <c r="U81" s="346"/>
      <c r="V81" s="347"/>
      <c r="W81" s="347"/>
      <c r="X81" s="347"/>
    </row>
    <row r="82" spans="1:24" x14ac:dyDescent="0.25">
      <c r="A82">
        <v>161</v>
      </c>
      <c r="B82" t="s">
        <v>330</v>
      </c>
      <c r="C82">
        <v>2745</v>
      </c>
      <c r="D82" t="s">
        <v>477</v>
      </c>
      <c r="E82" s="2"/>
      <c r="F82" s="319" t="s">
        <v>961</v>
      </c>
      <c r="G82" s="319"/>
      <c r="H82" s="319" t="s">
        <v>819</v>
      </c>
      <c r="I82" s="319"/>
      <c r="J82" s="319"/>
      <c r="K82" s="180" t="s">
        <v>137</v>
      </c>
      <c r="L82" s="174">
        <f>IFERROR(VLOOKUP(A82,Pedido!$B$88:$G$599,6,FALSE()),"-")</f>
        <v>2.5</v>
      </c>
      <c r="M82" s="350">
        <f>IFERROR(VLOOKUP(C82,Pedido!$B$369:$G$599,6,FALSE()),"-")</f>
        <v>13.8</v>
      </c>
      <c r="N82" s="350"/>
      <c r="O82" s="345" t="s">
        <v>23</v>
      </c>
      <c r="P82" s="345"/>
      <c r="Q82" s="345"/>
      <c r="R82" s="2"/>
      <c r="S82" s="346"/>
      <c r="T82" s="346"/>
      <c r="U82" s="346"/>
      <c r="V82" s="347"/>
      <c r="W82" s="347"/>
      <c r="X82" s="347"/>
    </row>
    <row r="83" spans="1:24" x14ac:dyDescent="0.25">
      <c r="A83">
        <v>178</v>
      </c>
      <c r="B83" t="s">
        <v>331</v>
      </c>
      <c r="C83">
        <v>2752</v>
      </c>
      <c r="D83" t="s">
        <v>478</v>
      </c>
      <c r="E83" s="2"/>
      <c r="F83" s="319" t="s">
        <v>959</v>
      </c>
      <c r="G83" s="319"/>
      <c r="H83" s="319" t="s">
        <v>820</v>
      </c>
      <c r="I83" s="319"/>
      <c r="J83" s="319"/>
      <c r="K83" s="180" t="s">
        <v>138</v>
      </c>
      <c r="L83" s="174">
        <f>IFERROR(VLOOKUP(A83,Pedido!$B$88:$G$599,6,FALSE()),"-")</f>
        <v>3</v>
      </c>
      <c r="M83" s="350">
        <f>IFERROR(VLOOKUP(C83,Pedido!$B$369:$G$599,6,FALSE()),"-")</f>
        <v>17</v>
      </c>
      <c r="N83" s="350"/>
      <c r="O83" s="345" t="s">
        <v>24</v>
      </c>
      <c r="P83" s="345"/>
      <c r="Q83" s="345"/>
      <c r="R83" s="2"/>
      <c r="S83" s="346"/>
      <c r="T83" s="346"/>
      <c r="U83" s="346"/>
      <c r="V83" s="347"/>
      <c r="W83" s="347"/>
      <c r="X83" s="347"/>
    </row>
    <row r="84" spans="1:24" x14ac:dyDescent="0.25">
      <c r="A84">
        <v>185</v>
      </c>
      <c r="B84" t="s">
        <v>332</v>
      </c>
      <c r="C84">
        <v>2769</v>
      </c>
      <c r="D84" t="s">
        <v>479</v>
      </c>
      <c r="E84" s="2"/>
      <c r="F84" s="319" t="s">
        <v>959</v>
      </c>
      <c r="G84" s="319"/>
      <c r="H84" s="319" t="s">
        <v>821</v>
      </c>
      <c r="I84" s="319"/>
      <c r="J84" s="319"/>
      <c r="K84" s="180" t="s">
        <v>137</v>
      </c>
      <c r="L84" s="174">
        <f>IFERROR(VLOOKUP(A84,Pedido!$B$88:$G$599,6,FALSE()),"-")</f>
        <v>4.1500000000000004</v>
      </c>
      <c r="M84" s="350">
        <f>IFERROR(VLOOKUP(C84,Pedido!$B$369:$G$599,6,FALSE()),"-")</f>
        <v>35</v>
      </c>
      <c r="N84" s="350"/>
      <c r="O84" s="345" t="s">
        <v>25</v>
      </c>
      <c r="P84" s="345"/>
      <c r="Q84" s="345"/>
      <c r="R84" s="2"/>
      <c r="S84" s="346"/>
      <c r="T84" s="346"/>
      <c r="U84" s="346"/>
      <c r="V84" s="347"/>
      <c r="W84" s="347"/>
      <c r="X84" s="347"/>
    </row>
    <row r="85" spans="1:24" x14ac:dyDescent="0.25">
      <c r="A85">
        <v>105057</v>
      </c>
      <c r="B85" t="s">
        <v>797</v>
      </c>
      <c r="C85">
        <v>105064</v>
      </c>
      <c r="D85" t="s">
        <v>783</v>
      </c>
      <c r="E85" s="2"/>
      <c r="F85" s="319" t="s">
        <v>961</v>
      </c>
      <c r="G85" s="319"/>
      <c r="H85" s="319" t="s">
        <v>948</v>
      </c>
      <c r="I85" s="319"/>
      <c r="J85" s="319"/>
      <c r="K85" s="180" t="s">
        <v>137</v>
      </c>
      <c r="L85" s="174">
        <f>IFERROR(VLOOKUP(A85,Pedido!$B$88:$G$599,6,FALSE()),"-")</f>
        <v>3.4</v>
      </c>
      <c r="M85" s="350">
        <f>IFERROR(VLOOKUP(C85,Pedido!$B$369:$G$599,6,FALSE()),"-")</f>
        <v>32</v>
      </c>
      <c r="N85" s="350"/>
      <c r="O85" s="345" t="s">
        <v>26</v>
      </c>
      <c r="P85" s="345"/>
      <c r="Q85" s="345"/>
      <c r="R85" s="2"/>
      <c r="S85" s="346"/>
      <c r="T85" s="346"/>
      <c r="U85" s="346"/>
      <c r="V85" s="347"/>
      <c r="W85" s="347"/>
      <c r="X85" s="347"/>
    </row>
    <row r="86" spans="1:24" x14ac:dyDescent="0.25">
      <c r="A86">
        <v>192</v>
      </c>
      <c r="B86" t="s">
        <v>333</v>
      </c>
      <c r="C86">
        <v>2776</v>
      </c>
      <c r="D86" t="s">
        <v>480</v>
      </c>
      <c r="E86" s="2"/>
      <c r="F86" s="319" t="s">
        <v>961</v>
      </c>
      <c r="G86" s="319"/>
      <c r="H86" s="319" t="s">
        <v>822</v>
      </c>
      <c r="I86" s="319"/>
      <c r="J86" s="319"/>
      <c r="K86" s="180" t="s">
        <v>138</v>
      </c>
      <c r="L86" s="174">
        <f>IFERROR(VLOOKUP(A86,Pedido!$B$88:$G$599,6,FALSE()),"-")</f>
        <v>4.3</v>
      </c>
      <c r="M86" s="350">
        <f>IFERROR(VLOOKUP(C86,Pedido!$B$369:$G$599,6,FALSE()),"-")</f>
        <v>25</v>
      </c>
      <c r="N86" s="350"/>
      <c r="O86" s="345" t="s">
        <v>27</v>
      </c>
      <c r="P86" s="345"/>
      <c r="Q86" s="345"/>
      <c r="R86" s="2"/>
      <c r="S86" s="346"/>
      <c r="T86" s="346"/>
      <c r="U86" s="346"/>
      <c r="V86" s="347"/>
      <c r="W86" s="347"/>
      <c r="X86" s="347"/>
    </row>
    <row r="87" spans="1:24" x14ac:dyDescent="0.25">
      <c r="A87">
        <v>112055</v>
      </c>
      <c r="B87" t="s">
        <v>1048</v>
      </c>
      <c r="C87">
        <v>11228</v>
      </c>
      <c r="D87" t="s">
        <v>1047</v>
      </c>
      <c r="E87" s="2"/>
      <c r="F87" s="319" t="s">
        <v>961</v>
      </c>
      <c r="G87" s="319"/>
      <c r="H87" s="319" t="s">
        <v>1046</v>
      </c>
      <c r="I87" s="319"/>
      <c r="J87" s="319"/>
      <c r="K87" s="180" t="s">
        <v>138</v>
      </c>
      <c r="L87" s="174">
        <f>IFERROR(VLOOKUP(A87,Pedido!$B$88:$G$599,6,FALSE()),"-")</f>
        <v>6.1</v>
      </c>
      <c r="M87" s="350">
        <f>IFERROR(VLOOKUP(C87,Pedido!$B$369:$G$599,6,FALSE()),"-")</f>
        <v>36.799999999999997</v>
      </c>
      <c r="N87" s="350"/>
      <c r="O87" s="345" t="s">
        <v>1045</v>
      </c>
      <c r="P87" s="345"/>
      <c r="Q87" s="345"/>
      <c r="R87" s="2"/>
      <c r="S87" s="346"/>
      <c r="T87" s="346"/>
      <c r="U87" s="346"/>
      <c r="V87" s="347"/>
      <c r="W87" s="347"/>
      <c r="X87" s="347"/>
    </row>
    <row r="88" spans="1:24" x14ac:dyDescent="0.25">
      <c r="A88">
        <v>208</v>
      </c>
      <c r="B88" t="s">
        <v>334</v>
      </c>
      <c r="C88">
        <v>2783</v>
      </c>
      <c r="D88" t="s">
        <v>481</v>
      </c>
      <c r="E88" s="2"/>
      <c r="F88" s="319" t="s">
        <v>961</v>
      </c>
      <c r="G88" s="319"/>
      <c r="H88" s="319" t="s">
        <v>823</v>
      </c>
      <c r="I88" s="319"/>
      <c r="J88" s="319"/>
      <c r="K88" s="180" t="s">
        <v>137</v>
      </c>
      <c r="L88" s="174">
        <f>IFERROR(VLOOKUP(A88,Pedido!$B$88:$G$599,6,FALSE()),"-")</f>
        <v>4.7</v>
      </c>
      <c r="M88" s="350">
        <f>IFERROR(VLOOKUP(C88,Pedido!$B$369:$G$599,6,FALSE()),"-")</f>
        <v>43</v>
      </c>
      <c r="N88" s="350"/>
      <c r="O88" s="345" t="s">
        <v>28</v>
      </c>
      <c r="P88" s="345"/>
      <c r="Q88" s="345"/>
      <c r="R88" s="2"/>
      <c r="S88" s="346"/>
      <c r="T88" s="346"/>
      <c r="U88" s="346"/>
      <c r="V88" s="347"/>
      <c r="W88" s="347"/>
      <c r="X88" s="347"/>
    </row>
    <row r="89" spans="1:24" x14ac:dyDescent="0.25">
      <c r="A89">
        <v>105651</v>
      </c>
      <c r="B89" t="s">
        <v>718</v>
      </c>
      <c r="E89" s="2"/>
      <c r="F89" s="319" t="s">
        <v>973</v>
      </c>
      <c r="G89" s="319"/>
      <c r="H89" s="319" t="s">
        <v>718</v>
      </c>
      <c r="I89" s="319"/>
      <c r="J89" s="319"/>
      <c r="K89" s="180" t="s">
        <v>140</v>
      </c>
      <c r="L89" s="174">
        <f>IFERROR(VLOOKUP(A89,Pedido!$B$88:$G$599,6,FALSE()),"-")</f>
        <v>5.2</v>
      </c>
      <c r="M89" s="350" t="str">
        <f>IFERROR(VLOOKUP(C89,Pedido!$B$369:$G$599,6,FALSE()),"-")</f>
        <v>-</v>
      </c>
      <c r="N89" s="350"/>
      <c r="O89" s="345" t="s">
        <v>29</v>
      </c>
      <c r="P89" s="345"/>
      <c r="Q89" s="345"/>
      <c r="R89" s="2"/>
      <c r="S89" s="346"/>
      <c r="T89" s="346"/>
      <c r="U89" s="346"/>
      <c r="V89" s="347"/>
      <c r="W89" s="347"/>
      <c r="X89" s="347"/>
    </row>
    <row r="90" spans="1:24" x14ac:dyDescent="0.25">
      <c r="A90">
        <v>215</v>
      </c>
      <c r="B90" t="s">
        <v>335</v>
      </c>
      <c r="E90" s="2"/>
      <c r="F90" s="332" t="s">
        <v>959</v>
      </c>
      <c r="G90" s="332"/>
      <c r="H90" s="359" t="s">
        <v>824</v>
      </c>
      <c r="I90" s="359"/>
      <c r="J90" s="359"/>
      <c r="K90" s="232" t="s">
        <v>141</v>
      </c>
      <c r="L90" s="233">
        <f>IFERROR(VLOOKUP(A90,Pedido!$B$88:$G$599,6,FALSE()),"-")</f>
        <v>3</v>
      </c>
      <c r="M90" s="360" t="str">
        <f>IFERROR(VLOOKUP(C90,Pedido!$B$369:$G$599,6,FALSE()),"-")</f>
        <v>-</v>
      </c>
      <c r="N90" s="360"/>
      <c r="O90" s="361" t="s">
        <v>30</v>
      </c>
      <c r="P90" s="361"/>
      <c r="Q90" s="361"/>
      <c r="R90" s="2"/>
      <c r="S90" s="346"/>
      <c r="T90" s="346"/>
      <c r="U90" s="346"/>
      <c r="V90" s="347"/>
      <c r="W90" s="347"/>
      <c r="X90" s="347"/>
    </row>
    <row r="91" spans="1:24" x14ac:dyDescent="0.25">
      <c r="A91">
        <v>105354</v>
      </c>
      <c r="B91" t="s">
        <v>336</v>
      </c>
      <c r="C91">
        <v>105361</v>
      </c>
      <c r="D91" t="s">
        <v>483</v>
      </c>
      <c r="E91" s="2"/>
      <c r="F91" s="319" t="s">
        <v>959</v>
      </c>
      <c r="G91" s="319"/>
      <c r="H91" s="319" t="s">
        <v>825</v>
      </c>
      <c r="I91" s="319"/>
      <c r="J91" s="319"/>
      <c r="K91" s="180" t="s">
        <v>137</v>
      </c>
      <c r="L91" s="174">
        <f>IFERROR(VLOOKUP(A91,Pedido!$B$88:$G$599,6,FALSE()),"-")</f>
        <v>3</v>
      </c>
      <c r="M91" s="350">
        <f>IFERROR(VLOOKUP(C91,Pedido!$B$369:$G$599,6,FALSE()),"-")</f>
        <v>17</v>
      </c>
      <c r="N91" s="350"/>
      <c r="O91" s="345" t="s">
        <v>31</v>
      </c>
      <c r="P91" s="345"/>
      <c r="Q91" s="345"/>
      <c r="R91" s="2"/>
      <c r="S91" s="346"/>
      <c r="T91" s="346"/>
      <c r="U91" s="346"/>
      <c r="V91" s="347"/>
      <c r="W91" s="347"/>
      <c r="X91" s="347"/>
    </row>
    <row r="92" spans="1:24" x14ac:dyDescent="0.25">
      <c r="A92">
        <v>222</v>
      </c>
      <c r="B92" t="s">
        <v>337</v>
      </c>
      <c r="C92">
        <v>2806</v>
      </c>
      <c r="D92" t="s">
        <v>484</v>
      </c>
      <c r="E92" s="2"/>
      <c r="F92" s="319" t="s">
        <v>959</v>
      </c>
      <c r="G92" s="319"/>
      <c r="H92" s="319" t="s">
        <v>826</v>
      </c>
      <c r="I92" s="319"/>
      <c r="J92" s="319"/>
      <c r="K92" s="180" t="s">
        <v>137</v>
      </c>
      <c r="L92" s="174">
        <f>IFERROR(VLOOKUP(A92,Pedido!$B$88:$G$599,6,FALSE()),"-")</f>
        <v>6.4</v>
      </c>
      <c r="M92" s="349">
        <f>IFERROR(VLOOKUP(C92,Pedido!$B$369:$G$599,6,FALSE()),"-")</f>
        <v>70</v>
      </c>
      <c r="N92" s="349"/>
      <c r="O92" s="345" t="s">
        <v>32</v>
      </c>
      <c r="P92" s="345"/>
      <c r="Q92" s="345"/>
      <c r="R92" s="2"/>
      <c r="S92" s="346"/>
      <c r="T92" s="346"/>
      <c r="U92" s="346"/>
      <c r="V92" s="347"/>
      <c r="W92" s="347"/>
      <c r="X92" s="347"/>
    </row>
    <row r="93" spans="1:24" x14ac:dyDescent="0.25">
      <c r="A93">
        <v>239</v>
      </c>
      <c r="B93" t="s">
        <v>338</v>
      </c>
      <c r="C93">
        <v>2813</v>
      </c>
      <c r="D93" t="s">
        <v>485</v>
      </c>
      <c r="E93" s="2"/>
      <c r="F93" s="319" t="s">
        <v>961</v>
      </c>
      <c r="G93" s="319"/>
      <c r="H93" s="319" t="s">
        <v>949</v>
      </c>
      <c r="I93" s="319"/>
      <c r="J93" s="319"/>
      <c r="K93" s="180" t="s">
        <v>142</v>
      </c>
      <c r="L93" s="174">
        <f>IFERROR(VLOOKUP(A93,Pedido!$B$88:$G$599,6,FALSE()),"-")</f>
        <v>3.75</v>
      </c>
      <c r="M93" s="350">
        <f>IFERROR(VLOOKUP(C93,Pedido!$B$369:$G$599,6,FALSE()),"-")</f>
        <v>28</v>
      </c>
      <c r="N93" s="350"/>
      <c r="O93" s="345" t="s">
        <v>33</v>
      </c>
      <c r="P93" s="345"/>
      <c r="Q93" s="345"/>
      <c r="R93" s="2"/>
      <c r="S93" s="346"/>
      <c r="T93" s="346"/>
      <c r="U93" s="346"/>
      <c r="V93" s="347"/>
      <c r="W93" s="347"/>
      <c r="X93" s="347"/>
    </row>
    <row r="94" spans="1:24" x14ac:dyDescent="0.25">
      <c r="A94">
        <v>246</v>
      </c>
      <c r="B94" t="s">
        <v>339</v>
      </c>
      <c r="C94">
        <v>2820</v>
      </c>
      <c r="D94" t="s">
        <v>486</v>
      </c>
      <c r="E94" s="2"/>
      <c r="F94" s="319" t="s">
        <v>959</v>
      </c>
      <c r="G94" s="319"/>
      <c r="H94" s="319" t="s">
        <v>827</v>
      </c>
      <c r="I94" s="319"/>
      <c r="J94" s="319"/>
      <c r="K94" s="180" t="s">
        <v>137</v>
      </c>
      <c r="L94" s="174">
        <f>IFERROR(VLOOKUP(A94,Pedido!$B$88:$G$599,6,FALSE()),"-")</f>
        <v>2.4</v>
      </c>
      <c r="M94" s="350">
        <f>IFERROR(VLOOKUP(C94,Pedido!$B$369:$G$599,6,FALSE()),"-")</f>
        <v>13</v>
      </c>
      <c r="N94" s="350"/>
      <c r="O94" s="345" t="s">
        <v>34</v>
      </c>
      <c r="P94" s="345"/>
      <c r="Q94" s="345"/>
      <c r="R94" s="2"/>
      <c r="S94" s="346"/>
      <c r="T94" s="346"/>
      <c r="U94" s="346"/>
      <c r="V94" s="347"/>
      <c r="W94" s="347"/>
      <c r="X94" s="347"/>
    </row>
    <row r="95" spans="1:24" x14ac:dyDescent="0.25">
      <c r="A95">
        <v>253</v>
      </c>
      <c r="B95" t="s">
        <v>340</v>
      </c>
      <c r="C95">
        <v>2837</v>
      </c>
      <c r="D95" t="s">
        <v>487</v>
      </c>
      <c r="E95" s="2"/>
      <c r="F95" s="319" t="s">
        <v>961</v>
      </c>
      <c r="G95" s="319"/>
      <c r="H95" s="319" t="s">
        <v>828</v>
      </c>
      <c r="I95" s="319"/>
      <c r="J95" s="319"/>
      <c r="K95" s="180" t="s">
        <v>137</v>
      </c>
      <c r="L95" s="174">
        <f>IFERROR(VLOOKUP(A95,Pedido!$B$88:$G$599,6,FALSE()),"-")</f>
        <v>3</v>
      </c>
      <c r="M95" s="350">
        <f>IFERROR(VLOOKUP(C95,Pedido!$B$369:$G$599,6,FALSE()),"-")</f>
        <v>20</v>
      </c>
      <c r="N95" s="350"/>
      <c r="O95" s="345" t="s">
        <v>35</v>
      </c>
      <c r="P95" s="345"/>
      <c r="Q95" s="345"/>
      <c r="R95" s="2"/>
      <c r="S95" s="346"/>
      <c r="T95" s="346"/>
      <c r="U95" s="346"/>
      <c r="V95" s="347"/>
      <c r="W95" s="347"/>
      <c r="X95" s="347"/>
    </row>
    <row r="96" spans="1:24" x14ac:dyDescent="0.25">
      <c r="A96">
        <v>260</v>
      </c>
      <c r="B96" t="s">
        <v>341</v>
      </c>
      <c r="C96">
        <v>2844</v>
      </c>
      <c r="D96" t="s">
        <v>488</v>
      </c>
      <c r="E96" s="2"/>
      <c r="F96" s="319" t="s">
        <v>961</v>
      </c>
      <c r="G96" s="319"/>
      <c r="H96" s="319" t="s">
        <v>829</v>
      </c>
      <c r="I96" s="319"/>
      <c r="J96" s="319"/>
      <c r="K96" s="180" t="s">
        <v>137</v>
      </c>
      <c r="L96" s="174">
        <f>IFERROR(VLOOKUP(A96,Pedido!$B$88:$G$599,6,FALSE()),"-")</f>
        <v>6.1</v>
      </c>
      <c r="M96" s="350">
        <f>IFERROR(VLOOKUP(C96,Pedido!$B$369:$G$599,6,FALSE()),"-")</f>
        <v>56.5</v>
      </c>
      <c r="N96" s="350"/>
      <c r="O96" s="345" t="s">
        <v>35</v>
      </c>
      <c r="P96" s="345"/>
      <c r="Q96" s="345"/>
      <c r="R96" s="2"/>
      <c r="S96" s="346"/>
      <c r="T96" s="346"/>
      <c r="U96" s="346"/>
      <c r="V96" s="347"/>
      <c r="W96" s="347"/>
      <c r="X96" s="347"/>
    </row>
    <row r="97" spans="1:24" x14ac:dyDescent="0.25">
      <c r="A97">
        <v>277</v>
      </c>
      <c r="B97" t="s">
        <v>342</v>
      </c>
      <c r="C97">
        <v>2851</v>
      </c>
      <c r="D97" t="s">
        <v>489</v>
      </c>
      <c r="E97" s="2"/>
      <c r="F97" s="319" t="s">
        <v>961</v>
      </c>
      <c r="G97" s="319"/>
      <c r="H97" s="319" t="s">
        <v>1057</v>
      </c>
      <c r="I97" s="319"/>
      <c r="J97" s="319"/>
      <c r="K97" s="180" t="s">
        <v>137</v>
      </c>
      <c r="L97" s="174">
        <f>IFERROR(VLOOKUP(A97,Pedido!$B$88:$G$599,6,FALSE()),"-")</f>
        <v>2.9</v>
      </c>
      <c r="M97" s="350">
        <f>IFERROR(VLOOKUP(C97,Pedido!$B$369:$G$599,6,FALSE()),"-")</f>
        <v>18</v>
      </c>
      <c r="N97" s="350"/>
      <c r="O97" s="345" t="s">
        <v>36</v>
      </c>
      <c r="P97" s="345"/>
      <c r="Q97" s="345"/>
      <c r="R97" s="2"/>
      <c r="S97" s="346"/>
      <c r="T97" s="346"/>
      <c r="U97" s="346"/>
      <c r="V97" s="347"/>
      <c r="W97" s="347"/>
      <c r="X97" s="347"/>
    </row>
    <row r="98" spans="1:24" x14ac:dyDescent="0.25">
      <c r="A98">
        <v>110273</v>
      </c>
      <c r="B98" t="s">
        <v>773</v>
      </c>
      <c r="E98" s="2"/>
      <c r="F98" s="319" t="s">
        <v>961</v>
      </c>
      <c r="G98" s="319"/>
      <c r="H98" s="319" t="s">
        <v>830</v>
      </c>
      <c r="I98" s="319"/>
      <c r="J98" s="319"/>
      <c r="K98" s="180" t="s">
        <v>139</v>
      </c>
      <c r="L98" s="174">
        <f>IFERROR(VLOOKUP(A98,Pedido!$B$88:$G$599,6,FALSE()),"-")</f>
        <v>16.25</v>
      </c>
      <c r="M98" s="350" t="str">
        <f>IFERROR(VLOOKUP(C98,Pedido!$B$369:$G$599,6,FALSE()),"-")</f>
        <v>-</v>
      </c>
      <c r="N98" s="350"/>
      <c r="O98" s="345" t="s">
        <v>774</v>
      </c>
      <c r="P98" s="345"/>
      <c r="Q98" s="345"/>
      <c r="R98" s="2"/>
      <c r="S98" s="346"/>
      <c r="T98" s="346"/>
      <c r="U98" s="346"/>
      <c r="V98" s="347"/>
      <c r="W98" s="347"/>
      <c r="X98" s="347"/>
    </row>
    <row r="99" spans="1:24" x14ac:dyDescent="0.25">
      <c r="A99">
        <v>307</v>
      </c>
      <c r="B99" t="s">
        <v>343</v>
      </c>
      <c r="C99">
        <v>2882</v>
      </c>
      <c r="D99" t="s">
        <v>490</v>
      </c>
      <c r="E99" s="2"/>
      <c r="F99" s="319" t="s">
        <v>961</v>
      </c>
      <c r="G99" s="319"/>
      <c r="H99" s="319" t="s">
        <v>831</v>
      </c>
      <c r="I99" s="319"/>
      <c r="J99" s="319"/>
      <c r="K99" s="180" t="s">
        <v>137</v>
      </c>
      <c r="L99" s="174">
        <f>IFERROR(VLOOKUP(A99,Pedido!$B$88:$G$599,6,FALSE()),"-")</f>
        <v>2.6</v>
      </c>
      <c r="M99" s="350">
        <f>IFERROR(VLOOKUP(C99,Pedido!$B$369:$G$599,6,FALSE()),"-")</f>
        <v>14.5</v>
      </c>
      <c r="N99" s="350"/>
      <c r="O99" s="345" t="s">
        <v>37</v>
      </c>
      <c r="P99" s="345"/>
      <c r="Q99" s="345"/>
      <c r="R99" s="2"/>
      <c r="S99" s="346"/>
      <c r="T99" s="346"/>
      <c r="U99" s="346"/>
      <c r="V99" s="347"/>
      <c r="W99" s="347"/>
      <c r="X99" s="347"/>
    </row>
    <row r="100" spans="1:24" x14ac:dyDescent="0.25">
      <c r="A100">
        <v>314</v>
      </c>
      <c r="B100" t="s">
        <v>344</v>
      </c>
      <c r="C100">
        <v>2899</v>
      </c>
      <c r="D100" t="s">
        <v>491</v>
      </c>
      <c r="E100" s="2"/>
      <c r="F100" s="319" t="s">
        <v>959</v>
      </c>
      <c r="G100" s="319"/>
      <c r="H100" s="319" t="s">
        <v>832</v>
      </c>
      <c r="I100" s="319"/>
      <c r="J100" s="319"/>
      <c r="K100" s="180" t="s">
        <v>138</v>
      </c>
      <c r="L100" s="174">
        <f>IFERROR(VLOOKUP(A100,Pedido!$B$88:$G$599,6,FALSE()),"-")</f>
        <v>3.2</v>
      </c>
      <c r="M100" s="350">
        <f>IFERROR(VLOOKUP(C100,Pedido!$B$369:$G$599,6,FALSE()),"-")</f>
        <v>18</v>
      </c>
      <c r="N100" s="350"/>
      <c r="O100" s="345" t="s">
        <v>38</v>
      </c>
      <c r="P100" s="345"/>
      <c r="Q100" s="345"/>
      <c r="R100" s="2"/>
      <c r="S100" s="346"/>
      <c r="T100" s="346"/>
      <c r="U100" s="346"/>
      <c r="V100" s="347"/>
      <c r="W100" s="347"/>
      <c r="X100" s="347"/>
    </row>
    <row r="101" spans="1:24" x14ac:dyDescent="0.25">
      <c r="A101">
        <v>321</v>
      </c>
      <c r="B101" t="s">
        <v>345</v>
      </c>
      <c r="C101">
        <v>4626</v>
      </c>
      <c r="D101" t="s">
        <v>492</v>
      </c>
      <c r="E101" s="2"/>
      <c r="F101" s="319" t="s">
        <v>959</v>
      </c>
      <c r="G101" s="319"/>
      <c r="H101" s="319" t="s">
        <v>833</v>
      </c>
      <c r="I101" s="319"/>
      <c r="J101" s="319"/>
      <c r="K101" s="180" t="s">
        <v>137</v>
      </c>
      <c r="L101" s="174">
        <f>IFERROR(VLOOKUP(A101,Pedido!$B$88:$G$599,6,FALSE()),"-")</f>
        <v>16</v>
      </c>
      <c r="M101" s="350">
        <f>IFERROR(VLOOKUP(C101,Pedido!$B$369:$G$599,6,FALSE()),"-")</f>
        <v>110</v>
      </c>
      <c r="N101" s="350"/>
      <c r="O101" s="345" t="s">
        <v>39</v>
      </c>
      <c r="P101" s="345"/>
      <c r="Q101" s="345"/>
      <c r="R101" s="2"/>
      <c r="S101" s="346"/>
      <c r="T101" s="346"/>
      <c r="U101" s="346"/>
      <c r="V101" s="347"/>
      <c r="W101" s="347"/>
      <c r="X101" s="347"/>
    </row>
    <row r="102" spans="1:24" x14ac:dyDescent="0.25">
      <c r="A102">
        <v>338</v>
      </c>
      <c r="B102" t="s">
        <v>346</v>
      </c>
      <c r="C102">
        <v>2905</v>
      </c>
      <c r="D102" t="s">
        <v>493</v>
      </c>
      <c r="E102" s="2"/>
      <c r="F102" s="319" t="s">
        <v>959</v>
      </c>
      <c r="G102" s="319"/>
      <c r="H102" s="319" t="s">
        <v>834</v>
      </c>
      <c r="I102" s="319"/>
      <c r="J102" s="319"/>
      <c r="K102" s="180" t="s">
        <v>138</v>
      </c>
      <c r="L102" s="174">
        <f>IFERROR(VLOOKUP(A102,Pedido!$B$88:$G$599,6,FALSE()),"-")</f>
        <v>6.9</v>
      </c>
      <c r="M102" s="350">
        <f>IFERROR(VLOOKUP(C102,Pedido!$B$369:$G$599,6,FALSE()),"-")</f>
        <v>43</v>
      </c>
      <c r="N102" s="350"/>
      <c r="O102" s="345" t="s">
        <v>40</v>
      </c>
      <c r="P102" s="345"/>
      <c r="Q102" s="345"/>
      <c r="R102" s="2"/>
      <c r="S102" s="346"/>
      <c r="T102" s="346"/>
      <c r="U102" s="346"/>
      <c r="V102" s="347"/>
      <c r="W102" s="347"/>
      <c r="X102" s="347"/>
    </row>
    <row r="103" spans="1:24" x14ac:dyDescent="0.25">
      <c r="A103">
        <v>106641</v>
      </c>
      <c r="B103" t="s">
        <v>347</v>
      </c>
      <c r="C103">
        <v>106634</v>
      </c>
      <c r="D103" t="s">
        <v>494</v>
      </c>
      <c r="E103" s="2"/>
      <c r="F103" s="319" t="s">
        <v>959</v>
      </c>
      <c r="G103" s="319"/>
      <c r="H103" s="319" t="s">
        <v>835</v>
      </c>
      <c r="I103" s="319"/>
      <c r="J103" s="319"/>
      <c r="K103" s="180" t="s">
        <v>138</v>
      </c>
      <c r="L103" s="174">
        <f>IFERROR(VLOOKUP(A103,Pedido!$B$88:$G$599,6,FALSE()),"-")</f>
        <v>6.75</v>
      </c>
      <c r="M103" s="350">
        <f>IFERROR(VLOOKUP(C103,Pedido!$B$369:$G$599,6,FALSE()),"-")</f>
        <v>38.700000000000003</v>
      </c>
      <c r="N103" s="350"/>
      <c r="O103" s="345" t="s">
        <v>40</v>
      </c>
      <c r="P103" s="345"/>
      <c r="Q103" s="345"/>
      <c r="R103" s="2"/>
      <c r="S103" s="346"/>
      <c r="T103" s="346"/>
      <c r="U103" s="346"/>
      <c r="V103" s="347"/>
      <c r="W103" s="347"/>
      <c r="X103" s="347"/>
    </row>
    <row r="104" spans="1:24" x14ac:dyDescent="0.25">
      <c r="A104">
        <v>369</v>
      </c>
      <c r="B104" t="s">
        <v>348</v>
      </c>
      <c r="C104">
        <v>2929</v>
      </c>
      <c r="D104" t="s">
        <v>495</v>
      </c>
      <c r="E104" s="2"/>
      <c r="F104" s="319" t="s">
        <v>959</v>
      </c>
      <c r="G104" s="319"/>
      <c r="H104" s="319" t="s">
        <v>836</v>
      </c>
      <c r="I104" s="319"/>
      <c r="J104" s="319"/>
      <c r="K104" s="180" t="s">
        <v>138</v>
      </c>
      <c r="L104" s="174">
        <f>IFERROR(VLOOKUP(A104,Pedido!$B$88:$G$599,6,FALSE()),"-")</f>
        <v>4.45</v>
      </c>
      <c r="M104" s="350">
        <f>IFERROR(VLOOKUP(C104,Pedido!$B$369:$G$599,6,FALSE()),"-")</f>
        <v>25</v>
      </c>
      <c r="N104" s="350"/>
      <c r="O104" s="345" t="s">
        <v>41</v>
      </c>
      <c r="P104" s="345"/>
      <c r="Q104" s="345"/>
      <c r="R104" s="2"/>
      <c r="S104" s="346"/>
      <c r="T104" s="346"/>
      <c r="U104" s="346"/>
      <c r="V104" s="347"/>
      <c r="W104" s="347"/>
      <c r="X104" s="347"/>
    </row>
    <row r="105" spans="1:24" x14ac:dyDescent="0.25">
      <c r="A105">
        <v>105927</v>
      </c>
      <c r="B105" t="s">
        <v>349</v>
      </c>
      <c r="C105">
        <v>106597</v>
      </c>
      <c r="D105" t="s">
        <v>496</v>
      </c>
      <c r="E105" s="2"/>
      <c r="F105" s="319" t="s">
        <v>959</v>
      </c>
      <c r="G105" s="319"/>
      <c r="H105" s="319" t="s">
        <v>837</v>
      </c>
      <c r="I105" s="319"/>
      <c r="J105" s="319"/>
      <c r="K105" s="180" t="s">
        <v>138</v>
      </c>
      <c r="L105" s="174">
        <f>IFERROR(VLOOKUP(A105,Pedido!$B$88:$G$599,6,FALSE()),"-")</f>
        <v>3.9</v>
      </c>
      <c r="M105" s="350">
        <f>IFERROR(VLOOKUP(C105,Pedido!$B$369:$G$599,6,FALSE()),"-")</f>
        <v>17.5</v>
      </c>
      <c r="N105" s="350"/>
      <c r="O105" s="345" t="s">
        <v>41</v>
      </c>
      <c r="P105" s="345"/>
      <c r="Q105" s="345"/>
      <c r="R105" s="2"/>
      <c r="S105" s="346"/>
      <c r="T105" s="346"/>
      <c r="U105" s="346"/>
      <c r="V105" s="347"/>
      <c r="W105" s="347"/>
      <c r="X105" s="347"/>
    </row>
    <row r="106" spans="1:24" x14ac:dyDescent="0.25">
      <c r="A106">
        <v>352</v>
      </c>
      <c r="B106" t="s">
        <v>350</v>
      </c>
      <c r="C106">
        <v>2936</v>
      </c>
      <c r="D106" t="s">
        <v>497</v>
      </c>
      <c r="E106" s="2"/>
      <c r="F106" s="319" t="s">
        <v>959</v>
      </c>
      <c r="G106" s="319"/>
      <c r="H106" s="319" t="s">
        <v>838</v>
      </c>
      <c r="I106" s="319"/>
      <c r="J106" s="319"/>
      <c r="K106" s="180" t="s">
        <v>137</v>
      </c>
      <c r="L106" s="174">
        <f>IFERROR(VLOOKUP(A106,Pedido!$B$88:$G$599,6,FALSE()),"-")</f>
        <v>4.8</v>
      </c>
      <c r="M106" s="350">
        <f>IFERROR(VLOOKUP(C106,Pedido!$B$369:$G$599,6,FALSE()),"-")</f>
        <v>45</v>
      </c>
      <c r="N106" s="350"/>
      <c r="O106" s="345" t="s">
        <v>42</v>
      </c>
      <c r="P106" s="345"/>
      <c r="Q106" s="345"/>
      <c r="R106" s="2"/>
      <c r="S106" s="346"/>
      <c r="T106" s="346"/>
      <c r="U106" s="346"/>
      <c r="V106" s="347"/>
      <c r="W106" s="347"/>
      <c r="X106" s="347"/>
    </row>
    <row r="107" spans="1:24" x14ac:dyDescent="0.25">
      <c r="A107">
        <v>105866</v>
      </c>
      <c r="B107" t="s">
        <v>351</v>
      </c>
      <c r="C107">
        <v>105873</v>
      </c>
      <c r="D107" t="s">
        <v>498</v>
      </c>
      <c r="E107" s="2"/>
      <c r="F107" s="319" t="s">
        <v>961</v>
      </c>
      <c r="G107" s="319"/>
      <c r="H107" s="319" t="s">
        <v>839</v>
      </c>
      <c r="I107" s="319"/>
      <c r="J107" s="319"/>
      <c r="K107" s="180" t="s">
        <v>137</v>
      </c>
      <c r="L107" s="174">
        <f>IFERROR(VLOOKUP(A107,Pedido!$B$88:$G$599,6,FALSE()),"-")</f>
        <v>4.5999999999999996</v>
      </c>
      <c r="M107" s="350">
        <f>IFERROR(VLOOKUP(C107,Pedido!$B$369:$G$599,6,FALSE()),"-")</f>
        <v>36</v>
      </c>
      <c r="N107" s="350"/>
      <c r="O107" s="345" t="s">
        <v>43</v>
      </c>
      <c r="P107" s="345"/>
      <c r="Q107" s="345"/>
      <c r="R107" s="2"/>
      <c r="S107" s="346"/>
      <c r="T107" s="346"/>
      <c r="U107" s="346"/>
      <c r="V107" s="347"/>
      <c r="W107" s="347"/>
      <c r="X107" s="347"/>
    </row>
    <row r="108" spans="1:24" x14ac:dyDescent="0.25">
      <c r="A108">
        <v>105880</v>
      </c>
      <c r="B108" t="s">
        <v>352</v>
      </c>
      <c r="C108">
        <v>105897</v>
      </c>
      <c r="D108" t="s">
        <v>499</v>
      </c>
      <c r="E108" s="2"/>
      <c r="F108" s="319" t="s">
        <v>961</v>
      </c>
      <c r="G108" s="319"/>
      <c r="H108" s="319" t="s">
        <v>840</v>
      </c>
      <c r="I108" s="319"/>
      <c r="J108" s="319"/>
      <c r="K108" s="180" t="s">
        <v>137</v>
      </c>
      <c r="L108" s="174">
        <f>IFERROR(VLOOKUP(A108,Pedido!$B$88:$G$599,6,FALSE()),"-")</f>
        <v>4.5999999999999996</v>
      </c>
      <c r="M108" s="350">
        <f>IFERROR(VLOOKUP(C108,Pedido!$B$369:$G$599,6,FALSE()),"-")</f>
        <v>34.4</v>
      </c>
      <c r="N108" s="350"/>
      <c r="O108" s="345" t="s">
        <v>43</v>
      </c>
      <c r="P108" s="345"/>
      <c r="Q108" s="345"/>
      <c r="R108" s="2"/>
      <c r="S108" s="346"/>
      <c r="T108" s="346"/>
      <c r="U108" s="346"/>
      <c r="V108" s="347"/>
      <c r="W108" s="347"/>
      <c r="X108" s="347"/>
    </row>
    <row r="109" spans="1:24" x14ac:dyDescent="0.25">
      <c r="A109">
        <v>105279</v>
      </c>
      <c r="B109" t="s">
        <v>353</v>
      </c>
      <c r="C109">
        <v>1052862</v>
      </c>
      <c r="D109" t="s">
        <v>500</v>
      </c>
      <c r="E109" s="2"/>
      <c r="F109" s="319" t="s">
        <v>961</v>
      </c>
      <c r="G109" s="319"/>
      <c r="H109" s="319" t="s">
        <v>841</v>
      </c>
      <c r="I109" s="319"/>
      <c r="J109" s="319"/>
      <c r="K109" s="180" t="s">
        <v>137</v>
      </c>
      <c r="L109" s="174">
        <f>IFERROR(VLOOKUP(A109,Pedido!$B$88:$G$599,6,FALSE()),"-")</f>
        <v>5</v>
      </c>
      <c r="M109" s="350">
        <f>IFERROR(VLOOKUP(C109,Pedido!$B$369:$G$599,6,FALSE()),"-")</f>
        <v>43</v>
      </c>
      <c r="N109" s="350"/>
      <c r="O109" s="345" t="s">
        <v>44</v>
      </c>
      <c r="P109" s="345"/>
      <c r="Q109" s="345"/>
      <c r="R109" s="2"/>
      <c r="S109" s="346"/>
      <c r="T109" s="346"/>
      <c r="U109" s="346"/>
      <c r="V109" s="347"/>
      <c r="W109" s="347"/>
      <c r="X109" s="347"/>
    </row>
    <row r="110" spans="1:24" x14ac:dyDescent="0.25">
      <c r="A110">
        <v>376</v>
      </c>
      <c r="B110" t="s">
        <v>354</v>
      </c>
      <c r="C110">
        <v>2943</v>
      </c>
      <c r="D110" t="s">
        <v>501</v>
      </c>
      <c r="E110" s="2"/>
      <c r="F110" s="348" t="s">
        <v>959</v>
      </c>
      <c r="G110" s="348"/>
      <c r="H110" s="354" t="s">
        <v>842</v>
      </c>
      <c r="I110" s="354"/>
      <c r="J110" s="354"/>
      <c r="K110" s="232" t="s">
        <v>137</v>
      </c>
      <c r="L110" s="233">
        <f>IFERROR(VLOOKUP(A110,Pedido!$B$88:$G$599,6,FALSE()),"-")</f>
        <v>5</v>
      </c>
      <c r="M110" s="349">
        <f>IFERROR(VLOOKUP(C110,Pedido!$B$369:$G$599,6,FALSE()),"-")</f>
        <v>47</v>
      </c>
      <c r="N110" s="349"/>
      <c r="O110" s="357" t="s">
        <v>45</v>
      </c>
      <c r="P110" s="357"/>
      <c r="Q110" s="357"/>
      <c r="R110" s="2"/>
      <c r="S110" s="346"/>
      <c r="T110" s="346"/>
      <c r="U110" s="346"/>
      <c r="V110" s="347"/>
      <c r="W110" s="347"/>
      <c r="X110" s="347"/>
    </row>
    <row r="111" spans="1:24" x14ac:dyDescent="0.25">
      <c r="A111">
        <v>390</v>
      </c>
      <c r="B111" t="s">
        <v>355</v>
      </c>
      <c r="C111">
        <v>2967</v>
      </c>
      <c r="D111" t="s">
        <v>502</v>
      </c>
      <c r="E111" s="2"/>
      <c r="F111" s="319" t="s">
        <v>961</v>
      </c>
      <c r="G111" s="319"/>
      <c r="H111" s="319" t="s">
        <v>843</v>
      </c>
      <c r="I111" s="319"/>
      <c r="J111" s="319"/>
      <c r="K111" s="180" t="s">
        <v>143</v>
      </c>
      <c r="L111" s="174">
        <f>IFERROR(VLOOKUP(A111,Pedido!$B$88:$G$599,6,FALSE()),"-")</f>
        <v>5</v>
      </c>
      <c r="M111" s="350">
        <f>IFERROR(VLOOKUP(C111,Pedido!$B$369:$G$599,6,FALSE()),"-")</f>
        <v>17</v>
      </c>
      <c r="N111" s="350"/>
      <c r="O111" s="345" t="s">
        <v>46</v>
      </c>
      <c r="P111" s="345"/>
      <c r="Q111" s="345"/>
      <c r="R111" s="2"/>
      <c r="S111" s="346"/>
      <c r="T111" s="346"/>
      <c r="U111" s="346"/>
      <c r="V111" s="347"/>
      <c r="W111" s="347"/>
      <c r="X111" s="347"/>
    </row>
    <row r="112" spans="1:24" x14ac:dyDescent="0.25">
      <c r="A112">
        <v>406</v>
      </c>
      <c r="B112" t="s">
        <v>356</v>
      </c>
      <c r="C112">
        <v>2974</v>
      </c>
      <c r="D112" t="s">
        <v>503</v>
      </c>
      <c r="E112" s="2"/>
      <c r="F112" s="319" t="s">
        <v>961</v>
      </c>
      <c r="G112" s="319"/>
      <c r="H112" s="319" t="s">
        <v>844</v>
      </c>
      <c r="I112" s="319"/>
      <c r="J112" s="319"/>
      <c r="K112" s="180" t="s">
        <v>137</v>
      </c>
      <c r="L112" s="174">
        <v>3.9</v>
      </c>
      <c r="M112" s="350">
        <v>28.4</v>
      </c>
      <c r="N112" s="350"/>
      <c r="O112" s="345" t="s">
        <v>23</v>
      </c>
      <c r="P112" s="345"/>
      <c r="Q112" s="345"/>
      <c r="R112" s="2"/>
      <c r="S112" s="346"/>
      <c r="T112" s="346"/>
      <c r="U112" s="346"/>
      <c r="V112" s="347"/>
      <c r="W112" s="347"/>
      <c r="X112" s="347"/>
    </row>
    <row r="113" spans="1:24" x14ac:dyDescent="0.25">
      <c r="A113">
        <v>413</v>
      </c>
      <c r="B113" t="s">
        <v>357</v>
      </c>
      <c r="C113">
        <v>2981</v>
      </c>
      <c r="D113" t="s">
        <v>504</v>
      </c>
      <c r="E113" s="2"/>
      <c r="F113" s="319" t="s">
        <v>959</v>
      </c>
      <c r="G113" s="319"/>
      <c r="H113" s="319" t="s">
        <v>845</v>
      </c>
      <c r="I113" s="319"/>
      <c r="J113" s="319"/>
      <c r="K113" s="180" t="s">
        <v>139</v>
      </c>
      <c r="L113" s="174">
        <f>IFERROR(VLOOKUP(A113,Pedido!$B$88:$G$599,6,FALSE()),"-")</f>
        <v>3.1</v>
      </c>
      <c r="M113" s="350">
        <f>IFERROR(VLOOKUP(C113,Pedido!$B$369:$G$599,6,FALSE()),"-")</f>
        <v>30</v>
      </c>
      <c r="N113" s="350"/>
      <c r="O113" s="345" t="s">
        <v>47</v>
      </c>
      <c r="P113" s="345"/>
      <c r="Q113" s="345"/>
      <c r="R113" s="2"/>
      <c r="S113" s="346"/>
      <c r="T113" s="346"/>
      <c r="U113" s="346"/>
      <c r="V113" s="347"/>
      <c r="W113" s="347"/>
      <c r="X113" s="347"/>
    </row>
    <row r="114" spans="1:24" x14ac:dyDescent="0.25">
      <c r="A114">
        <v>109765</v>
      </c>
      <c r="B114" t="s">
        <v>751</v>
      </c>
      <c r="C114">
        <v>109772</v>
      </c>
      <c r="D114" t="s">
        <v>752</v>
      </c>
      <c r="E114" s="2"/>
      <c r="F114" s="319" t="s">
        <v>961</v>
      </c>
      <c r="G114" s="319"/>
      <c r="H114" s="319" t="s">
        <v>950</v>
      </c>
      <c r="I114" s="319"/>
      <c r="J114" s="319"/>
      <c r="K114" s="180" t="s">
        <v>137</v>
      </c>
      <c r="L114" s="174">
        <f>IFERROR(VLOOKUP(A114,Pedido!$B$88:$G$599,6,FALSE()),"-")</f>
        <v>3.1</v>
      </c>
      <c r="M114" s="350">
        <f>IFERROR(VLOOKUP(C114,Pedido!$B$369:$G$599,6,FALSE()),"-")</f>
        <v>19.5</v>
      </c>
      <c r="N114" s="350"/>
      <c r="O114" s="345" t="s">
        <v>43</v>
      </c>
      <c r="P114" s="345"/>
      <c r="Q114" s="345"/>
      <c r="R114" s="2"/>
      <c r="S114" s="346"/>
      <c r="T114" s="346"/>
      <c r="U114" s="346"/>
      <c r="V114" s="347"/>
      <c r="W114" s="347"/>
      <c r="X114" s="347"/>
    </row>
    <row r="115" spans="1:24" x14ac:dyDescent="0.25">
      <c r="A115">
        <v>437</v>
      </c>
      <c r="B115" t="s">
        <v>625</v>
      </c>
      <c r="C115">
        <v>3001</v>
      </c>
      <c r="D115" t="s">
        <v>627</v>
      </c>
      <c r="E115" s="2"/>
      <c r="F115" s="319" t="s">
        <v>959</v>
      </c>
      <c r="G115" s="319"/>
      <c r="H115" s="319" t="s">
        <v>846</v>
      </c>
      <c r="I115" s="319"/>
      <c r="J115" s="319"/>
      <c r="K115" s="180" t="s">
        <v>137</v>
      </c>
      <c r="L115" s="174">
        <f>IFERROR(VLOOKUP(A115,Pedido!$B$88:$G$599,6,FALSE()),"-")</f>
        <v>3.6</v>
      </c>
      <c r="M115" s="350">
        <f>IFERROR(VLOOKUP(C115,Pedido!$B$369:$G$599,6,FALSE()),"-")</f>
        <v>23</v>
      </c>
      <c r="N115" s="350"/>
      <c r="O115" s="345" t="s">
        <v>626</v>
      </c>
      <c r="P115" s="345"/>
      <c r="Q115" s="345"/>
      <c r="R115" s="2"/>
      <c r="S115" s="346"/>
      <c r="T115" s="346"/>
      <c r="U115" s="346"/>
      <c r="V115" s="347"/>
      <c r="W115" s="347"/>
      <c r="X115" s="347"/>
    </row>
    <row r="116" spans="1:24" x14ac:dyDescent="0.25">
      <c r="A116">
        <v>451</v>
      </c>
      <c r="B116" t="s">
        <v>358</v>
      </c>
      <c r="C116">
        <v>3025</v>
      </c>
      <c r="D116" t="s">
        <v>505</v>
      </c>
      <c r="E116" s="2"/>
      <c r="F116" s="319" t="s">
        <v>963</v>
      </c>
      <c r="G116" s="319"/>
      <c r="H116" s="319" t="s">
        <v>847</v>
      </c>
      <c r="I116" s="319"/>
      <c r="J116" s="319"/>
      <c r="K116" s="180" t="s">
        <v>138</v>
      </c>
      <c r="L116" s="174">
        <f>IFERROR(VLOOKUP(A116,Pedido!$B$88:$G$599,6,FALSE()),"-")</f>
        <v>3</v>
      </c>
      <c r="M116" s="350">
        <f>IFERROR(VLOOKUP(C116,Pedido!$B$369:$G$599,6,FALSE()),"-")</f>
        <v>16.5</v>
      </c>
      <c r="N116" s="350"/>
      <c r="O116" s="345" t="s">
        <v>48</v>
      </c>
      <c r="P116" s="345"/>
      <c r="Q116" s="345"/>
      <c r="R116" s="2"/>
      <c r="S116" s="346"/>
      <c r="T116" s="346"/>
      <c r="U116" s="346"/>
      <c r="V116" s="347"/>
      <c r="W116" s="347"/>
      <c r="X116" s="347"/>
    </row>
    <row r="117" spans="1:24" x14ac:dyDescent="0.25">
      <c r="A117">
        <v>104791</v>
      </c>
      <c r="B117" t="s">
        <v>359</v>
      </c>
      <c r="C117">
        <v>104807</v>
      </c>
      <c r="D117" t="s">
        <v>506</v>
      </c>
      <c r="E117" s="2"/>
      <c r="F117" s="319" t="s">
        <v>963</v>
      </c>
      <c r="G117" s="319"/>
      <c r="H117" s="319" t="s">
        <v>848</v>
      </c>
      <c r="I117" s="319"/>
      <c r="J117" s="319"/>
      <c r="K117" s="180" t="s">
        <v>137</v>
      </c>
      <c r="L117" s="174">
        <f>IFERROR(VLOOKUP(A117,Pedido!$B$88:$G$599,6,FALSE()),"-")</f>
        <v>2.8</v>
      </c>
      <c r="M117" s="350">
        <f>IFERROR(VLOOKUP(C117,Pedido!$B$369:$G$599,6,FALSE()),"-")</f>
        <v>19</v>
      </c>
      <c r="N117" s="350"/>
      <c r="O117" s="345" t="s">
        <v>49</v>
      </c>
      <c r="P117" s="345"/>
      <c r="Q117" s="345"/>
      <c r="R117" s="2"/>
      <c r="S117" s="346"/>
      <c r="T117" s="346"/>
      <c r="U117" s="346"/>
      <c r="V117" s="347"/>
      <c r="W117" s="347"/>
      <c r="X117" s="347"/>
    </row>
    <row r="118" spans="1:24" x14ac:dyDescent="0.25">
      <c r="A118">
        <v>5470</v>
      </c>
      <c r="B118" t="s">
        <v>759</v>
      </c>
      <c r="C118">
        <v>20039</v>
      </c>
      <c r="D118" t="s">
        <v>761</v>
      </c>
      <c r="E118" s="2"/>
      <c r="F118" s="319" t="s">
        <v>959</v>
      </c>
      <c r="G118" s="319"/>
      <c r="H118" s="319" t="s">
        <v>849</v>
      </c>
      <c r="I118" s="319"/>
      <c r="J118" s="319"/>
      <c r="K118" s="180" t="s">
        <v>137</v>
      </c>
      <c r="L118" s="174">
        <f>IFERROR(VLOOKUP(A118,Pedido!$B$88:$G$599,6,FALSE()),"-")</f>
        <v>3.3</v>
      </c>
      <c r="M118" s="350">
        <f>IFERROR(VLOOKUP(C118,Pedido!$B$369:$G$599,6,FALSE()),"-")</f>
        <v>22</v>
      </c>
      <c r="N118" s="350"/>
      <c r="O118" s="345" t="s">
        <v>770</v>
      </c>
      <c r="P118" s="345"/>
      <c r="Q118" s="345"/>
      <c r="R118" s="2"/>
      <c r="S118" s="346"/>
      <c r="T118" s="346"/>
      <c r="U118" s="346"/>
      <c r="V118" s="347"/>
      <c r="W118" s="347"/>
      <c r="X118" s="347"/>
    </row>
    <row r="119" spans="1:24" x14ac:dyDescent="0.25">
      <c r="A119">
        <v>110150</v>
      </c>
      <c r="B119" t="s">
        <v>757</v>
      </c>
      <c r="C119">
        <v>110167</v>
      </c>
      <c r="D119" t="s">
        <v>762</v>
      </c>
      <c r="E119" s="2"/>
      <c r="F119" s="319" t="s">
        <v>959</v>
      </c>
      <c r="G119" s="319"/>
      <c r="H119" s="319" t="s">
        <v>850</v>
      </c>
      <c r="I119" s="319"/>
      <c r="J119" s="319"/>
      <c r="K119" s="180" t="s">
        <v>137</v>
      </c>
      <c r="L119" s="174">
        <f>IFERROR(VLOOKUP(A119,Pedido!$B$88:$G$599,6,FALSE()),"-")</f>
        <v>3.7</v>
      </c>
      <c r="M119" s="350">
        <f>IFERROR(VLOOKUP(C119,Pedido!$B$369:$G$599,6,FALSE()),"-")</f>
        <v>26</v>
      </c>
      <c r="N119" s="350"/>
      <c r="O119" s="345" t="s">
        <v>771</v>
      </c>
      <c r="P119" s="345"/>
      <c r="Q119" s="345"/>
      <c r="R119" s="2"/>
      <c r="S119" s="346"/>
      <c r="T119" s="346"/>
      <c r="U119" s="346"/>
      <c r="V119" s="347"/>
      <c r="W119" s="347"/>
      <c r="X119" s="347"/>
    </row>
    <row r="120" spans="1:24" x14ac:dyDescent="0.25">
      <c r="A120">
        <v>482</v>
      </c>
      <c r="B120" t="s">
        <v>360</v>
      </c>
      <c r="C120">
        <v>106511</v>
      </c>
      <c r="D120" t="s">
        <v>507</v>
      </c>
      <c r="E120" s="2"/>
      <c r="F120" s="319" t="s">
        <v>959</v>
      </c>
      <c r="G120" s="319"/>
      <c r="H120" s="319" t="s">
        <v>851</v>
      </c>
      <c r="I120" s="319"/>
      <c r="J120" s="319"/>
      <c r="K120" s="180" t="s">
        <v>137</v>
      </c>
      <c r="L120" s="174">
        <f>IFERROR(VLOOKUP(A120,Pedido!$B$88:$G$599,6,FALSE()),"-")</f>
        <v>4.7</v>
      </c>
      <c r="M120" s="350">
        <f>IFERROR(VLOOKUP(C120,Pedido!$B$369:$G$599,6,FALSE()),"-")</f>
        <v>43</v>
      </c>
      <c r="N120" s="350"/>
      <c r="O120" s="345" t="s">
        <v>50</v>
      </c>
      <c r="P120" s="345"/>
      <c r="Q120" s="345"/>
      <c r="R120" s="2"/>
      <c r="S120" s="346"/>
      <c r="T120" s="346"/>
      <c r="U120" s="346"/>
      <c r="V120" s="347"/>
      <c r="W120" s="347"/>
      <c r="X120" s="347"/>
    </row>
    <row r="121" spans="1:24" x14ac:dyDescent="0.25">
      <c r="A121">
        <v>105835</v>
      </c>
      <c r="B121" t="s">
        <v>361</v>
      </c>
      <c r="C121">
        <v>105842</v>
      </c>
      <c r="D121" t="s">
        <v>508</v>
      </c>
      <c r="E121" s="2"/>
      <c r="F121" s="319" t="s">
        <v>960</v>
      </c>
      <c r="G121" s="319"/>
      <c r="H121" s="319" t="s">
        <v>853</v>
      </c>
      <c r="I121" s="319"/>
      <c r="J121" s="319"/>
      <c r="K121" s="180" t="s">
        <v>137</v>
      </c>
      <c r="L121" s="174">
        <f>IFERROR(VLOOKUP(A121,Pedido!$B$88:$G$599,6,FALSE()),"-")</f>
        <v>5.15</v>
      </c>
      <c r="M121" s="350">
        <f>IFERROR(VLOOKUP(C121,Pedido!$B$369:$G$599,6,FALSE()),"-")</f>
        <v>38</v>
      </c>
      <c r="N121" s="350"/>
      <c r="O121" s="345" t="s">
        <v>51</v>
      </c>
      <c r="P121" s="345"/>
      <c r="Q121" s="345"/>
      <c r="R121" s="2"/>
      <c r="S121" s="346"/>
      <c r="T121" s="346"/>
      <c r="U121" s="346"/>
      <c r="V121" s="347"/>
      <c r="W121" s="347"/>
      <c r="X121" s="347"/>
    </row>
    <row r="122" spans="1:24" x14ac:dyDescent="0.25">
      <c r="A122">
        <v>499</v>
      </c>
      <c r="B122" t="s">
        <v>362</v>
      </c>
      <c r="C122">
        <v>3032</v>
      </c>
      <c r="D122" t="s">
        <v>509</v>
      </c>
      <c r="E122" s="2"/>
      <c r="F122" s="319" t="s">
        <v>960</v>
      </c>
      <c r="G122" s="319"/>
      <c r="H122" s="319" t="s">
        <v>852</v>
      </c>
      <c r="I122" s="319"/>
      <c r="J122" s="319"/>
      <c r="K122" s="180" t="s">
        <v>137</v>
      </c>
      <c r="L122" s="174">
        <f>IFERROR(VLOOKUP(A122,Pedido!$B$88:$G$599,6,FALSE()),"-")</f>
        <v>7.5</v>
      </c>
      <c r="M122" s="350">
        <f>IFERROR(VLOOKUP(C122,Pedido!$B$369:$G$599,6,FALSE()),"-")</f>
        <v>74</v>
      </c>
      <c r="N122" s="350"/>
      <c r="O122" s="345" t="s">
        <v>51</v>
      </c>
      <c r="P122" s="345"/>
      <c r="Q122" s="345"/>
      <c r="R122" s="2"/>
      <c r="S122" s="346"/>
      <c r="T122" s="346"/>
      <c r="U122" s="346"/>
      <c r="V122" s="347"/>
      <c r="W122" s="347"/>
      <c r="X122" s="347"/>
    </row>
    <row r="123" spans="1:24" x14ac:dyDescent="0.25">
      <c r="A123">
        <v>104814</v>
      </c>
      <c r="B123" t="s">
        <v>363</v>
      </c>
      <c r="C123">
        <v>104821</v>
      </c>
      <c r="D123" t="s">
        <v>510</v>
      </c>
      <c r="E123" s="2"/>
      <c r="F123" s="319" t="s">
        <v>961</v>
      </c>
      <c r="G123" s="319"/>
      <c r="H123" s="319" t="s">
        <v>951</v>
      </c>
      <c r="I123" s="319"/>
      <c r="J123" s="319"/>
      <c r="K123" s="180" t="s">
        <v>137</v>
      </c>
      <c r="L123" s="174">
        <f>IFERROR(VLOOKUP(A123,Pedido!$B$88:$G$599,6,FALSE()),"-")</f>
        <v>3.1</v>
      </c>
      <c r="M123" s="350">
        <f>IFERROR(VLOOKUP(C123,Pedido!$B$369:$G$599,6,FALSE()),"-")</f>
        <v>18.7</v>
      </c>
      <c r="N123" s="350"/>
      <c r="O123" s="345" t="s">
        <v>52</v>
      </c>
      <c r="P123" s="345"/>
      <c r="Q123" s="345"/>
      <c r="R123" s="2"/>
      <c r="S123" s="346"/>
      <c r="T123" s="346"/>
      <c r="U123" s="346"/>
      <c r="V123" s="347"/>
      <c r="W123" s="347"/>
      <c r="X123" s="347"/>
    </row>
    <row r="124" spans="1:24" x14ac:dyDescent="0.25">
      <c r="A124">
        <v>104838</v>
      </c>
      <c r="B124" t="s">
        <v>364</v>
      </c>
      <c r="C124">
        <v>104845</v>
      </c>
      <c r="D124" t="s">
        <v>511</v>
      </c>
      <c r="E124" s="2"/>
      <c r="F124" s="319" t="s">
        <v>963</v>
      </c>
      <c r="G124" s="319"/>
      <c r="H124" s="319" t="s">
        <v>854</v>
      </c>
      <c r="I124" s="319"/>
      <c r="J124" s="319"/>
      <c r="K124" s="180" t="s">
        <v>137</v>
      </c>
      <c r="L124" s="174">
        <f>IFERROR(VLOOKUP(A124,Pedido!$B$88:$G$599,6,FALSE()),"-")</f>
        <v>3</v>
      </c>
      <c r="M124" s="350">
        <f>IFERROR(VLOOKUP(C124,Pedido!$B$369:$G$599,6,FALSE()),"-")</f>
        <v>15</v>
      </c>
      <c r="N124" s="350"/>
      <c r="O124" s="345" t="s">
        <v>53</v>
      </c>
      <c r="P124" s="345"/>
      <c r="Q124" s="345"/>
      <c r="R124" s="2"/>
      <c r="S124" s="346"/>
      <c r="T124" s="346"/>
      <c r="U124" s="346"/>
      <c r="V124" s="347"/>
      <c r="W124" s="347"/>
      <c r="X124" s="347"/>
    </row>
    <row r="125" spans="1:24" x14ac:dyDescent="0.25">
      <c r="A125">
        <v>505</v>
      </c>
      <c r="B125" t="s">
        <v>365</v>
      </c>
      <c r="C125">
        <v>3049</v>
      </c>
      <c r="D125" t="s">
        <v>512</v>
      </c>
      <c r="E125" s="2"/>
      <c r="F125" s="332" t="s">
        <v>959</v>
      </c>
      <c r="G125" s="332"/>
      <c r="H125" s="332" t="s">
        <v>855</v>
      </c>
      <c r="I125" s="332"/>
      <c r="J125" s="332"/>
      <c r="K125" s="180" t="s">
        <v>137</v>
      </c>
      <c r="L125" s="174">
        <f>IFERROR(VLOOKUP(A125,Pedido!$B$88:$G$599,6,FALSE()),"-")</f>
        <v>4.75</v>
      </c>
      <c r="M125" s="344">
        <f>IFERROR(VLOOKUP(C125,Pedido!$B$369:$G$599,6,FALSE()),"-")</f>
        <v>45</v>
      </c>
      <c r="N125" s="344"/>
      <c r="O125" s="345" t="s">
        <v>54</v>
      </c>
      <c r="P125" s="345"/>
      <c r="Q125" s="345"/>
      <c r="R125" s="2"/>
      <c r="S125" s="346"/>
      <c r="T125" s="346"/>
      <c r="U125" s="346"/>
      <c r="V125" s="347"/>
      <c r="W125" s="347"/>
      <c r="X125" s="347"/>
    </row>
    <row r="126" spans="1:24" x14ac:dyDescent="0.25">
      <c r="A126">
        <v>512</v>
      </c>
      <c r="B126" t="s">
        <v>366</v>
      </c>
      <c r="C126">
        <v>3056</v>
      </c>
      <c r="D126" t="s">
        <v>513</v>
      </c>
      <c r="E126" s="2"/>
      <c r="F126" s="319" t="s">
        <v>959</v>
      </c>
      <c r="G126" s="319"/>
      <c r="H126" s="319" t="s">
        <v>856</v>
      </c>
      <c r="I126" s="319"/>
      <c r="J126" s="319"/>
      <c r="K126" s="180" t="s">
        <v>137</v>
      </c>
      <c r="L126" s="174">
        <f>IFERROR(VLOOKUP(A126,Pedido!$B$88:$G$599,6,FALSE()),"-")</f>
        <v>2.8</v>
      </c>
      <c r="M126" s="350">
        <f>IFERROR(VLOOKUP(C126,Pedido!$B$369:$G$599,6,FALSE()),"-")</f>
        <v>22</v>
      </c>
      <c r="N126" s="350"/>
      <c r="O126" s="345" t="s">
        <v>55</v>
      </c>
      <c r="P126" s="345"/>
      <c r="Q126" s="345"/>
      <c r="R126" s="2"/>
      <c r="S126" s="346"/>
      <c r="T126" s="346"/>
      <c r="U126" s="346"/>
      <c r="V126" s="347"/>
      <c r="W126" s="347"/>
      <c r="X126" s="347"/>
    </row>
    <row r="127" spans="1:24" x14ac:dyDescent="0.25">
      <c r="A127">
        <v>529</v>
      </c>
      <c r="B127" t="s">
        <v>367</v>
      </c>
      <c r="C127">
        <v>3063</v>
      </c>
      <c r="D127" t="s">
        <v>514</v>
      </c>
      <c r="E127" s="2"/>
      <c r="F127" s="319" t="s">
        <v>960</v>
      </c>
      <c r="G127" s="319"/>
      <c r="H127" s="319" t="s">
        <v>857</v>
      </c>
      <c r="I127" s="319"/>
      <c r="J127" s="319"/>
      <c r="K127" s="180" t="s">
        <v>138</v>
      </c>
      <c r="L127" s="174">
        <f>IFERROR(VLOOKUP(A127,Pedido!$B$88:$G$599,6,FALSE()),"-")</f>
        <v>5.5</v>
      </c>
      <c r="M127" s="350">
        <f>IFERROR(VLOOKUP(C127,Pedido!$B$369:$G$599,6,FALSE()),"-")</f>
        <v>30</v>
      </c>
      <c r="N127" s="350"/>
      <c r="O127" s="345" t="s">
        <v>56</v>
      </c>
      <c r="P127" s="345"/>
      <c r="Q127" s="345"/>
      <c r="R127" s="2"/>
      <c r="S127" s="346"/>
      <c r="T127" s="346"/>
      <c r="U127" s="346"/>
      <c r="V127" s="347"/>
      <c r="W127" s="347"/>
      <c r="X127" s="347"/>
    </row>
    <row r="128" spans="1:24" x14ac:dyDescent="0.25">
      <c r="A128">
        <v>536</v>
      </c>
      <c r="B128" t="s">
        <v>369</v>
      </c>
      <c r="C128">
        <v>4428</v>
      </c>
      <c r="D128" t="s">
        <v>516</v>
      </c>
      <c r="E128" s="2"/>
      <c r="F128" s="319" t="s">
        <v>959</v>
      </c>
      <c r="G128" s="319"/>
      <c r="H128" s="319" t="s">
        <v>858</v>
      </c>
      <c r="I128" s="319"/>
      <c r="J128" s="319"/>
      <c r="K128" s="180" t="s">
        <v>137</v>
      </c>
      <c r="L128" s="192">
        <f>IFERROR(VLOOKUP(A128,Pedido!$B$88:$G$599,6,FALSE()),"-")</f>
        <v>4.8499999999999996</v>
      </c>
      <c r="M128" s="350">
        <f>IFERROR(VLOOKUP(C128,Pedido!$B$369:$G$599,6,FALSE()),"-")</f>
        <v>46</v>
      </c>
      <c r="N128" s="350"/>
      <c r="O128" s="345" t="s">
        <v>750</v>
      </c>
      <c r="P128" s="345"/>
      <c r="Q128" s="345"/>
      <c r="R128" s="2"/>
      <c r="S128" s="346"/>
      <c r="T128" s="346"/>
      <c r="U128" s="346"/>
      <c r="V128" s="347"/>
      <c r="W128" s="347"/>
      <c r="X128" s="347"/>
    </row>
    <row r="129" spans="1:24" x14ac:dyDescent="0.25">
      <c r="A129">
        <v>345</v>
      </c>
      <c r="B129" t="s">
        <v>370</v>
      </c>
      <c r="C129">
        <v>2912</v>
      </c>
      <c r="D129" t="s">
        <v>517</v>
      </c>
      <c r="E129" s="2"/>
      <c r="F129" s="319" t="s">
        <v>959</v>
      </c>
      <c r="G129" s="319"/>
      <c r="H129" s="319" t="s">
        <v>859</v>
      </c>
      <c r="I129" s="319"/>
      <c r="J129" s="319"/>
      <c r="K129" s="180" t="s">
        <v>137</v>
      </c>
      <c r="L129" s="192">
        <f>IFERROR(VLOOKUP(A129,Pedido!$B$88:$G$599,6,FALSE()),"-")</f>
        <v>2.5</v>
      </c>
      <c r="M129" s="344">
        <f>IFERROR(VLOOKUP(C129,Pedido!$B$369:$G$599,6,FALSE()),"-")</f>
        <v>19</v>
      </c>
      <c r="N129" s="344"/>
      <c r="O129" s="345" t="s">
        <v>57</v>
      </c>
      <c r="P129" s="345"/>
      <c r="Q129" s="345"/>
      <c r="R129" s="2"/>
      <c r="S129" s="346"/>
      <c r="T129" s="346"/>
      <c r="U129" s="346"/>
      <c r="V129" s="347"/>
      <c r="W129" s="347"/>
      <c r="X129" s="347"/>
    </row>
    <row r="130" spans="1:24" x14ac:dyDescent="0.25">
      <c r="A130">
        <v>550</v>
      </c>
      <c r="B130" t="s">
        <v>371</v>
      </c>
      <c r="C130">
        <v>3087</v>
      </c>
      <c r="D130" t="s">
        <v>518</v>
      </c>
      <c r="E130" s="2"/>
      <c r="F130" s="348" t="s">
        <v>959</v>
      </c>
      <c r="G130" s="348"/>
      <c r="H130" s="348" t="s">
        <v>1058</v>
      </c>
      <c r="I130" s="348"/>
      <c r="J130" s="348"/>
      <c r="K130" s="181" t="s">
        <v>137</v>
      </c>
      <c r="L130" s="208">
        <f>IFERROR(VLOOKUP(A130,Pedido!$B$88:$G$599,6,FALSE()),"-")</f>
        <v>3.7</v>
      </c>
      <c r="M130" s="358">
        <f>IFERROR(VLOOKUP(C130,Pedido!$B$369:$G$599,6,FALSE()),"-")</f>
        <v>30</v>
      </c>
      <c r="N130" s="358"/>
      <c r="O130" s="357" t="s">
        <v>58</v>
      </c>
      <c r="P130" s="357"/>
      <c r="Q130" s="357"/>
      <c r="R130" s="2"/>
      <c r="S130" s="346"/>
      <c r="T130" s="346"/>
      <c r="U130" s="346"/>
      <c r="V130" s="347"/>
      <c r="W130" s="347"/>
      <c r="X130" s="347"/>
    </row>
    <row r="131" spans="1:24" x14ac:dyDescent="0.25">
      <c r="A131">
        <v>543</v>
      </c>
      <c r="B131" t="s">
        <v>372</v>
      </c>
      <c r="C131">
        <v>3070</v>
      </c>
      <c r="D131" t="s">
        <v>519</v>
      </c>
      <c r="E131" s="2"/>
      <c r="F131" s="319" t="s">
        <v>959</v>
      </c>
      <c r="G131" s="319"/>
      <c r="H131" s="319" t="s">
        <v>860</v>
      </c>
      <c r="I131" s="319"/>
      <c r="J131" s="319"/>
      <c r="K131" s="180" t="s">
        <v>137</v>
      </c>
      <c r="L131" s="192">
        <f>IFERROR(VLOOKUP(A131,Pedido!$B$88:$G$599,6,FALSE()),"-")</f>
        <v>3</v>
      </c>
      <c r="M131" s="344">
        <f>IFERROR(VLOOKUP(C131,Pedido!$B$369:$G$599,6,FALSE()),"-")</f>
        <v>21.3</v>
      </c>
      <c r="N131" s="344"/>
      <c r="O131" s="345" t="s">
        <v>59</v>
      </c>
      <c r="P131" s="345"/>
      <c r="Q131" s="345"/>
      <c r="R131" s="2"/>
      <c r="S131" s="346"/>
      <c r="T131" s="346"/>
      <c r="U131" s="346"/>
      <c r="V131" s="347"/>
      <c r="W131" s="347"/>
      <c r="X131" s="347"/>
    </row>
    <row r="132" spans="1:24" x14ac:dyDescent="0.25">
      <c r="A132">
        <v>383</v>
      </c>
      <c r="B132" t="s">
        <v>373</v>
      </c>
      <c r="C132">
        <v>2950</v>
      </c>
      <c r="D132" t="s">
        <v>520</v>
      </c>
      <c r="E132" s="2"/>
      <c r="F132" s="319" t="s">
        <v>959</v>
      </c>
      <c r="G132" s="319"/>
      <c r="H132" s="319" t="s">
        <v>952</v>
      </c>
      <c r="I132" s="319"/>
      <c r="J132" s="319"/>
      <c r="K132" s="180" t="s">
        <v>137</v>
      </c>
      <c r="L132" s="192">
        <f>IFERROR(VLOOKUP(A132,Pedido!$B$88:$G$599,6,FALSE()),"-")</f>
        <v>2.5</v>
      </c>
      <c r="M132" s="344">
        <f>IFERROR(VLOOKUP(C132,Pedido!$B$369:$G$599,6,FALSE()),"-")</f>
        <v>19</v>
      </c>
      <c r="N132" s="344"/>
      <c r="O132" s="345" t="s">
        <v>60</v>
      </c>
      <c r="P132" s="345"/>
      <c r="Q132" s="345"/>
      <c r="R132" s="2"/>
      <c r="S132" s="346"/>
      <c r="T132" s="346"/>
      <c r="U132" s="346"/>
      <c r="V132" s="347"/>
      <c r="W132" s="347"/>
      <c r="X132" s="347"/>
    </row>
    <row r="133" spans="1:24" x14ac:dyDescent="0.25">
      <c r="A133">
        <v>567</v>
      </c>
      <c r="B133" t="s">
        <v>374</v>
      </c>
      <c r="C133">
        <v>3094</v>
      </c>
      <c r="D133" t="s">
        <v>521</v>
      </c>
      <c r="E133" s="2"/>
      <c r="F133" s="319" t="s">
        <v>962</v>
      </c>
      <c r="G133" s="319"/>
      <c r="H133" s="319" t="s">
        <v>861</v>
      </c>
      <c r="I133" s="319"/>
      <c r="J133" s="319"/>
      <c r="K133" s="180" t="s">
        <v>138</v>
      </c>
      <c r="L133" s="174">
        <f>IFERROR(VLOOKUP(A133,Pedido!$B$88:$G$599,6,FALSE()),"-")</f>
        <v>4.5</v>
      </c>
      <c r="M133" s="350">
        <f>IFERROR(VLOOKUP(C133,Pedido!$B$369:$G$599,6,FALSE()),"-")</f>
        <v>28</v>
      </c>
      <c r="N133" s="350"/>
      <c r="O133" s="345" t="s">
        <v>61</v>
      </c>
      <c r="P133" s="345"/>
      <c r="Q133" s="345"/>
      <c r="R133" s="2"/>
      <c r="S133" s="346"/>
      <c r="T133" s="346"/>
      <c r="U133" s="346"/>
      <c r="V133" s="347"/>
      <c r="W133" s="347"/>
      <c r="X133" s="347"/>
    </row>
    <row r="134" spans="1:24" x14ac:dyDescent="0.25">
      <c r="A134">
        <v>104852</v>
      </c>
      <c r="B134" t="s">
        <v>375</v>
      </c>
      <c r="C134">
        <v>104869</v>
      </c>
      <c r="D134" t="s">
        <v>522</v>
      </c>
      <c r="E134" s="2"/>
      <c r="F134" s="319" t="s">
        <v>963</v>
      </c>
      <c r="G134" s="319"/>
      <c r="H134" s="319" t="s">
        <v>862</v>
      </c>
      <c r="I134" s="319"/>
      <c r="J134" s="319"/>
      <c r="K134" s="180" t="s">
        <v>137</v>
      </c>
      <c r="L134" s="174">
        <f>IFERROR(VLOOKUP(A134,Pedido!$B$88:$G$599,6,FALSE()),"-")</f>
        <v>4.3499999999999996</v>
      </c>
      <c r="M134" s="350">
        <f>IFERROR(VLOOKUP(C134,Pedido!$B$369:$G$599,6,FALSE()),"-")</f>
        <v>28</v>
      </c>
      <c r="N134" s="350"/>
      <c r="O134" s="345" t="s">
        <v>62</v>
      </c>
      <c r="P134" s="345"/>
      <c r="Q134" s="345"/>
      <c r="R134" s="2"/>
      <c r="S134" s="346"/>
      <c r="T134" s="346"/>
      <c r="U134" s="346"/>
      <c r="V134" s="347"/>
      <c r="W134" s="347"/>
      <c r="X134" s="347"/>
    </row>
    <row r="135" spans="1:24" x14ac:dyDescent="0.25">
      <c r="A135">
        <v>574</v>
      </c>
      <c r="B135" t="s">
        <v>376</v>
      </c>
      <c r="C135">
        <v>3100</v>
      </c>
      <c r="D135" t="s">
        <v>523</v>
      </c>
      <c r="E135" s="2"/>
      <c r="F135" s="319" t="s">
        <v>959</v>
      </c>
      <c r="G135" s="319"/>
      <c r="H135" s="319" t="s">
        <v>863</v>
      </c>
      <c r="I135" s="319"/>
      <c r="J135" s="319"/>
      <c r="K135" s="180" t="s">
        <v>137</v>
      </c>
      <c r="L135" s="174">
        <f>IFERROR(VLOOKUP(A135,Pedido!$B$88:$G$599,6,FALSE()),"-")</f>
        <v>3.9</v>
      </c>
      <c r="M135" s="350">
        <f>IFERROR(VLOOKUP(C135,Pedido!$B$369:$G$599,6,FALSE()),"-")</f>
        <v>27</v>
      </c>
      <c r="N135" s="350"/>
      <c r="O135" s="345" t="s">
        <v>63</v>
      </c>
      <c r="P135" s="345"/>
      <c r="Q135" s="345"/>
      <c r="R135" s="2"/>
      <c r="S135" s="346"/>
      <c r="T135" s="346"/>
      <c r="U135" s="346"/>
      <c r="V135" s="347"/>
      <c r="W135" s="347"/>
      <c r="X135" s="347"/>
    </row>
    <row r="136" spans="1:24" x14ac:dyDescent="0.25">
      <c r="A136">
        <v>598</v>
      </c>
      <c r="B136" t="s">
        <v>377</v>
      </c>
      <c r="C136">
        <v>3124</v>
      </c>
      <c r="D136" t="s">
        <v>524</v>
      </c>
      <c r="E136" s="2"/>
      <c r="F136" s="319" t="s">
        <v>959</v>
      </c>
      <c r="G136" s="319"/>
      <c r="H136" s="319" t="s">
        <v>864</v>
      </c>
      <c r="I136" s="319"/>
      <c r="J136" s="319"/>
      <c r="K136" s="180" t="s">
        <v>137</v>
      </c>
      <c r="L136" s="174">
        <f>IFERROR(VLOOKUP(A136,Pedido!$B$88:$G$599,6,FALSE()),"-")</f>
        <v>2.5</v>
      </c>
      <c r="M136" s="350">
        <f>IFERROR(VLOOKUP(C136,Pedido!$B$369:$G$599,6,FALSE()),"-")</f>
        <v>15</v>
      </c>
      <c r="N136" s="350"/>
      <c r="O136" s="345" t="s">
        <v>64</v>
      </c>
      <c r="P136" s="345"/>
      <c r="Q136" s="345"/>
      <c r="R136" s="2"/>
      <c r="S136" s="346"/>
      <c r="T136" s="346"/>
      <c r="U136" s="346"/>
      <c r="V136" s="347"/>
      <c r="W136" s="347"/>
      <c r="X136" s="347"/>
    </row>
    <row r="137" spans="1:24" x14ac:dyDescent="0.25">
      <c r="A137">
        <v>611</v>
      </c>
      <c r="B137" t="s">
        <v>378</v>
      </c>
      <c r="C137">
        <v>3148</v>
      </c>
      <c r="D137" t="s">
        <v>525</v>
      </c>
      <c r="E137" s="2"/>
      <c r="F137" s="319" t="s">
        <v>959</v>
      </c>
      <c r="G137" s="319"/>
      <c r="H137" s="319" t="s">
        <v>865</v>
      </c>
      <c r="I137" s="319"/>
      <c r="J137" s="319"/>
      <c r="K137" s="180" t="s">
        <v>137</v>
      </c>
      <c r="L137" s="174">
        <f>IFERROR(VLOOKUP(A137,Pedido!$B$88:$G$599,6,FALSE()),"-")</f>
        <v>2.7</v>
      </c>
      <c r="M137" s="350">
        <f>IFERROR(VLOOKUP(C137,Pedido!$B$369:$G$599,6,FALSE()),"-")</f>
        <v>18</v>
      </c>
      <c r="N137" s="350"/>
      <c r="O137" s="345" t="s">
        <v>65</v>
      </c>
      <c r="P137" s="345"/>
      <c r="Q137" s="345"/>
      <c r="R137" s="2"/>
      <c r="S137" s="346"/>
      <c r="T137" s="346"/>
      <c r="U137" s="346"/>
      <c r="V137" s="347"/>
      <c r="W137" s="347"/>
      <c r="X137" s="347"/>
    </row>
    <row r="138" spans="1:24" x14ac:dyDescent="0.25">
      <c r="A138">
        <v>11976</v>
      </c>
      <c r="B138" t="s">
        <v>1079</v>
      </c>
      <c r="C138">
        <v>11983</v>
      </c>
      <c r="D138" t="s">
        <v>1081</v>
      </c>
      <c r="E138" s="2"/>
      <c r="F138" s="319" t="s">
        <v>961</v>
      </c>
      <c r="G138" s="319"/>
      <c r="H138" s="319" t="s">
        <v>1082</v>
      </c>
      <c r="I138" s="319"/>
      <c r="J138" s="319"/>
      <c r="K138" s="180" t="s">
        <v>138</v>
      </c>
      <c r="L138" s="174">
        <f>IFERROR(VLOOKUP(A138,Pedido!$B$88:$G$599,6,FALSE()),"-")</f>
        <v>3.8</v>
      </c>
      <c r="M138" s="350">
        <f>IFERROR(VLOOKUP(C138,Pedido!$B$369:$G$599,6,FALSE()),"-")</f>
        <v>16.5</v>
      </c>
      <c r="N138" s="350"/>
      <c r="O138" s="345" t="s">
        <v>1080</v>
      </c>
      <c r="P138" s="345"/>
      <c r="Q138" s="345"/>
      <c r="R138" s="2"/>
      <c r="S138" s="72"/>
      <c r="T138" s="72"/>
      <c r="U138" s="72"/>
      <c r="V138" s="179"/>
      <c r="W138" s="179"/>
      <c r="X138" s="179"/>
    </row>
    <row r="139" spans="1:24" x14ac:dyDescent="0.25">
      <c r="A139">
        <v>628</v>
      </c>
      <c r="B139" t="s">
        <v>379</v>
      </c>
      <c r="C139">
        <v>3155</v>
      </c>
      <c r="D139" t="s">
        <v>526</v>
      </c>
      <c r="E139" s="2"/>
      <c r="F139" s="319" t="s">
        <v>959</v>
      </c>
      <c r="G139" s="319"/>
      <c r="H139" s="319" t="s">
        <v>866</v>
      </c>
      <c r="I139" s="319"/>
      <c r="J139" s="319"/>
      <c r="K139" s="180" t="s">
        <v>137</v>
      </c>
      <c r="L139" s="174">
        <f>IFERROR(VLOOKUP(A139,Pedido!$B$88:$G$599,6,FALSE()),"-")</f>
        <v>7.2</v>
      </c>
      <c r="M139" s="350">
        <f>IFERROR(VLOOKUP(C139,Pedido!$B$369:$G$599,6,FALSE()),"-")</f>
        <v>72</v>
      </c>
      <c r="N139" s="350"/>
      <c r="O139" s="345" t="s">
        <v>66</v>
      </c>
      <c r="P139" s="345"/>
      <c r="Q139" s="345"/>
      <c r="R139" s="2"/>
      <c r="S139" s="346"/>
      <c r="T139" s="346"/>
      <c r="U139" s="346"/>
      <c r="V139" s="347"/>
      <c r="W139" s="347"/>
      <c r="X139" s="347"/>
    </row>
    <row r="140" spans="1:24" x14ac:dyDescent="0.25">
      <c r="A140">
        <v>635</v>
      </c>
      <c r="B140" t="s">
        <v>380</v>
      </c>
      <c r="C140">
        <v>3162</v>
      </c>
      <c r="D140" t="s">
        <v>527</v>
      </c>
      <c r="E140" s="2"/>
      <c r="F140" s="319" t="s">
        <v>962</v>
      </c>
      <c r="G140" s="319"/>
      <c r="H140" s="319" t="s">
        <v>867</v>
      </c>
      <c r="I140" s="319"/>
      <c r="J140" s="319"/>
      <c r="K140" s="180" t="s">
        <v>138</v>
      </c>
      <c r="L140" s="174">
        <f>IFERROR(VLOOKUP(A140,Pedido!$B$88:$G$599,6,FALSE()),"-")</f>
        <v>3.7</v>
      </c>
      <c r="M140" s="350">
        <f>IFERROR(VLOOKUP(C140,Pedido!$B$369:$G$599,6,FALSE()),"-")</f>
        <v>21</v>
      </c>
      <c r="N140" s="350"/>
      <c r="O140" s="345" t="s">
        <v>67</v>
      </c>
      <c r="P140" s="345"/>
      <c r="Q140" s="345"/>
      <c r="R140" s="2"/>
      <c r="S140" s="346"/>
      <c r="T140" s="346"/>
      <c r="U140" s="346"/>
      <c r="V140" s="347"/>
      <c r="W140" s="347"/>
      <c r="X140" s="347"/>
    </row>
    <row r="141" spans="1:24" x14ac:dyDescent="0.25">
      <c r="A141">
        <v>642</v>
      </c>
      <c r="B141" t="s">
        <v>381</v>
      </c>
      <c r="C141">
        <v>4688</v>
      </c>
      <c r="D141" t="s">
        <v>528</v>
      </c>
      <c r="E141" s="2"/>
      <c r="F141" s="319" t="s">
        <v>959</v>
      </c>
      <c r="G141" s="319"/>
      <c r="H141" s="319" t="s">
        <v>868</v>
      </c>
      <c r="I141" s="319"/>
      <c r="J141" s="319"/>
      <c r="K141" s="180" t="s">
        <v>139</v>
      </c>
      <c r="L141" s="174">
        <f>IFERROR(VLOOKUP(A141,Pedido!$B$88:$G$599,6,FALSE()),"-")</f>
        <v>8</v>
      </c>
      <c r="M141" s="350">
        <f>IFERROR(VLOOKUP(C141,Pedido!$B$369:$G$599,6,FALSE()),"-")</f>
        <v>150</v>
      </c>
      <c r="N141" s="350"/>
      <c r="O141" s="345" t="s">
        <v>68</v>
      </c>
      <c r="P141" s="345"/>
      <c r="Q141" s="345"/>
      <c r="R141" s="2"/>
      <c r="S141" s="346"/>
      <c r="T141" s="346"/>
      <c r="U141" s="346"/>
      <c r="V141" s="347"/>
      <c r="W141" s="347"/>
      <c r="X141" s="347"/>
    </row>
    <row r="142" spans="1:24" x14ac:dyDescent="0.25">
      <c r="A142">
        <v>666</v>
      </c>
      <c r="B142" t="s">
        <v>382</v>
      </c>
      <c r="C142">
        <v>3179</v>
      </c>
      <c r="D142" t="s">
        <v>529</v>
      </c>
      <c r="E142" s="2"/>
      <c r="F142" s="319" t="s">
        <v>960</v>
      </c>
      <c r="G142" s="319"/>
      <c r="H142" s="319" t="s">
        <v>869</v>
      </c>
      <c r="I142" s="319"/>
      <c r="J142" s="319"/>
      <c r="K142" s="180" t="s">
        <v>137</v>
      </c>
      <c r="L142" s="174">
        <f>IFERROR(VLOOKUP(A142,Pedido!$B$88:$G$599,6,FALSE()),"-")</f>
        <v>4.3</v>
      </c>
      <c r="M142" s="350">
        <f>IFERROR(VLOOKUP(C142,Pedido!$B$369:$G$599,6,FALSE()),"-")</f>
        <v>31</v>
      </c>
      <c r="N142" s="350"/>
      <c r="O142" s="345" t="s">
        <v>69</v>
      </c>
      <c r="P142" s="345"/>
      <c r="Q142" s="345"/>
      <c r="R142" s="2"/>
      <c r="S142" s="346"/>
      <c r="T142" s="346"/>
      <c r="U142" s="346"/>
      <c r="V142" s="347"/>
      <c r="W142" s="347"/>
      <c r="X142" s="347"/>
    </row>
    <row r="143" spans="1:24" x14ac:dyDescent="0.25">
      <c r="A143">
        <v>659</v>
      </c>
      <c r="B143" t="s">
        <v>383</v>
      </c>
      <c r="C143">
        <v>3186</v>
      </c>
      <c r="D143" t="s">
        <v>530</v>
      </c>
      <c r="E143" s="2"/>
      <c r="F143" s="319" t="s">
        <v>960</v>
      </c>
      <c r="G143" s="319"/>
      <c r="H143" s="319" t="s">
        <v>870</v>
      </c>
      <c r="I143" s="319"/>
      <c r="J143" s="319"/>
      <c r="K143" s="180" t="s">
        <v>137</v>
      </c>
      <c r="L143" s="174">
        <f>IFERROR(VLOOKUP(A143,Pedido!$B$88:$G$599,6,FALSE()),"-")</f>
        <v>5.0999999999999996</v>
      </c>
      <c r="M143" s="350">
        <f>IFERROR(VLOOKUP(C143,Pedido!$B$369:$G$599,6,FALSE()),"-")</f>
        <v>49</v>
      </c>
      <c r="N143" s="350"/>
      <c r="O143" s="345" t="s">
        <v>69</v>
      </c>
      <c r="P143" s="345"/>
      <c r="Q143" s="345"/>
      <c r="R143" s="2"/>
      <c r="S143" s="346"/>
      <c r="T143" s="346"/>
      <c r="U143" s="346"/>
      <c r="V143" s="347"/>
      <c r="W143" s="347"/>
      <c r="X143" s="347"/>
    </row>
    <row r="144" spans="1:24" x14ac:dyDescent="0.25">
      <c r="A144">
        <v>673</v>
      </c>
      <c r="B144" t="s">
        <v>384</v>
      </c>
      <c r="C144">
        <v>3193</v>
      </c>
      <c r="D144" t="s">
        <v>531</v>
      </c>
      <c r="E144" s="2"/>
      <c r="F144" s="319" t="s">
        <v>959</v>
      </c>
      <c r="G144" s="319"/>
      <c r="H144" s="319" t="s">
        <v>871</v>
      </c>
      <c r="I144" s="319"/>
      <c r="J144" s="319"/>
      <c r="K144" s="180" t="s">
        <v>137</v>
      </c>
      <c r="L144" s="174">
        <f>IFERROR(VLOOKUP(A144,Pedido!$B$88:$G$599,6,FALSE()),"-")</f>
        <v>2.6</v>
      </c>
      <c r="M144" s="350">
        <f>IFERROR(VLOOKUP(C144,Pedido!$B$369:$G$599,6,FALSE()),"-")</f>
        <v>15</v>
      </c>
      <c r="N144" s="350"/>
      <c r="O144" s="345" t="s">
        <v>70</v>
      </c>
      <c r="P144" s="345"/>
      <c r="Q144" s="345"/>
      <c r="R144" s="2"/>
      <c r="S144" s="346"/>
      <c r="T144" s="346"/>
      <c r="U144" s="346"/>
      <c r="V144" s="347"/>
      <c r="W144" s="347"/>
      <c r="X144" s="347"/>
    </row>
    <row r="145" spans="1:24" x14ac:dyDescent="0.25">
      <c r="A145">
        <v>105934</v>
      </c>
      <c r="B145" t="s">
        <v>385</v>
      </c>
      <c r="C145">
        <v>90940</v>
      </c>
      <c r="D145" t="s">
        <v>532</v>
      </c>
      <c r="E145" s="2"/>
      <c r="F145" s="319" t="s">
        <v>959</v>
      </c>
      <c r="G145" s="319"/>
      <c r="H145" s="319" t="s">
        <v>872</v>
      </c>
      <c r="I145" s="319"/>
      <c r="J145" s="319"/>
      <c r="K145" s="180" t="s">
        <v>137</v>
      </c>
      <c r="L145" s="174">
        <f>IFERROR(VLOOKUP(A145,Pedido!$B$88:$G$599,6,FALSE()),"-")</f>
        <v>2.7</v>
      </c>
      <c r="M145" s="350">
        <f>IFERROR(VLOOKUP(C145,Pedido!$B$369:$G$599,6,FALSE()),"-")</f>
        <v>16</v>
      </c>
      <c r="N145" s="350"/>
      <c r="O145" s="345" t="s">
        <v>70</v>
      </c>
      <c r="P145" s="345"/>
      <c r="Q145" s="345"/>
      <c r="R145" s="2"/>
      <c r="S145" s="346"/>
      <c r="T145" s="346"/>
      <c r="U145" s="346"/>
      <c r="V145" s="347"/>
      <c r="W145" s="347"/>
      <c r="X145" s="347"/>
    </row>
    <row r="146" spans="1:24" x14ac:dyDescent="0.25">
      <c r="A146">
        <v>104500</v>
      </c>
      <c r="B146" t="s">
        <v>386</v>
      </c>
      <c r="C146">
        <v>104517</v>
      </c>
      <c r="D146" t="s">
        <v>533</v>
      </c>
      <c r="E146" s="2"/>
      <c r="F146" s="319" t="s">
        <v>959</v>
      </c>
      <c r="G146" s="319"/>
      <c r="H146" s="319" t="s">
        <v>873</v>
      </c>
      <c r="I146" s="319"/>
      <c r="J146" s="319"/>
      <c r="K146" s="180" t="s">
        <v>137</v>
      </c>
      <c r="L146" s="174">
        <f>IFERROR(VLOOKUP(A146,Pedido!$B$88:$G$599,6,FALSE()),"-")</f>
        <v>3.2</v>
      </c>
      <c r="M146" s="350">
        <f>IFERROR(VLOOKUP(C146,Pedido!$B$369:$G$599,6,FALSE()),"-")</f>
        <v>20</v>
      </c>
      <c r="N146" s="350"/>
      <c r="O146" s="345" t="s">
        <v>71</v>
      </c>
      <c r="P146" s="345"/>
      <c r="Q146" s="345"/>
      <c r="R146" s="2"/>
      <c r="S146" s="346"/>
      <c r="T146" s="346"/>
      <c r="U146" s="346"/>
      <c r="V146" s="347"/>
      <c r="W146" s="347"/>
      <c r="X146" s="347"/>
    </row>
    <row r="147" spans="1:24" x14ac:dyDescent="0.25">
      <c r="A147">
        <v>680</v>
      </c>
      <c r="B147" t="s">
        <v>388</v>
      </c>
      <c r="C147">
        <v>3209</v>
      </c>
      <c r="D147" t="s">
        <v>535</v>
      </c>
      <c r="E147" s="2"/>
      <c r="F147" s="319" t="s">
        <v>959</v>
      </c>
      <c r="G147" s="319"/>
      <c r="H147" s="319" t="s">
        <v>874</v>
      </c>
      <c r="I147" s="319"/>
      <c r="J147" s="319"/>
      <c r="K147" s="180" t="s">
        <v>137</v>
      </c>
      <c r="L147" s="174">
        <f>IFERROR(VLOOKUP(A147,Pedido!$B$88:$G$599,6,FALSE()),"-")</f>
        <v>3.45</v>
      </c>
      <c r="M147" s="350">
        <f>IFERROR(VLOOKUP(C147,Pedido!$B$369:$G$599,6,FALSE()),"-")</f>
        <v>26.6</v>
      </c>
      <c r="N147" s="350"/>
      <c r="O147" s="345" t="s">
        <v>72</v>
      </c>
      <c r="P147" s="345"/>
      <c r="Q147" s="345"/>
      <c r="R147" s="2"/>
      <c r="S147" s="346"/>
      <c r="T147" s="346"/>
      <c r="U147" s="346"/>
      <c r="V147" s="347"/>
      <c r="W147" s="347"/>
      <c r="X147" s="347"/>
    </row>
    <row r="148" spans="1:24" x14ac:dyDescent="0.25">
      <c r="A148">
        <v>697</v>
      </c>
      <c r="B148" t="s">
        <v>389</v>
      </c>
      <c r="C148">
        <v>3216</v>
      </c>
      <c r="D148" t="s">
        <v>536</v>
      </c>
      <c r="E148" s="2"/>
      <c r="F148" s="319" t="s">
        <v>959</v>
      </c>
      <c r="G148" s="319"/>
      <c r="H148" s="319" t="s">
        <v>875</v>
      </c>
      <c r="I148" s="319"/>
      <c r="J148" s="319"/>
      <c r="K148" s="180" t="s">
        <v>137</v>
      </c>
      <c r="L148" s="174">
        <f>IFERROR(VLOOKUP(A148,Pedido!$B$88:$G$599,6,FALSE()),"-")</f>
        <v>5.3</v>
      </c>
      <c r="M148" s="350">
        <f>IFERROR(VLOOKUP(C148,Pedido!$B$369:$G$599,6,FALSE()),"-")</f>
        <v>55</v>
      </c>
      <c r="N148" s="350"/>
      <c r="O148" s="345" t="s">
        <v>73</v>
      </c>
      <c r="P148" s="345"/>
      <c r="Q148" s="345"/>
      <c r="R148" s="2"/>
      <c r="S148" s="346"/>
      <c r="T148" s="346"/>
      <c r="U148" s="346"/>
      <c r="V148" s="347"/>
      <c r="W148" s="347"/>
      <c r="X148" s="347"/>
    </row>
    <row r="149" spans="1:24" x14ac:dyDescent="0.25">
      <c r="A149">
        <v>758</v>
      </c>
      <c r="B149" t="s">
        <v>390</v>
      </c>
      <c r="C149">
        <v>3223</v>
      </c>
      <c r="D149" t="s">
        <v>537</v>
      </c>
      <c r="E149" s="2"/>
      <c r="F149" s="319" t="s">
        <v>961</v>
      </c>
      <c r="G149" s="319"/>
      <c r="H149" s="319" t="s">
        <v>876</v>
      </c>
      <c r="I149" s="319"/>
      <c r="J149" s="319"/>
      <c r="K149" s="180" t="s">
        <v>138</v>
      </c>
      <c r="L149" s="174">
        <f>IFERROR(VLOOKUP(A149,Pedido!$B$88:$G$599,6,FALSE()),"-")</f>
        <v>5.8</v>
      </c>
      <c r="M149" s="350">
        <f>IFERROR(VLOOKUP(C149,Pedido!$B$369:$G$599,6,FALSE()),"-")</f>
        <v>37</v>
      </c>
      <c r="N149" s="350"/>
      <c r="O149" s="345" t="s">
        <v>74</v>
      </c>
      <c r="P149" s="345"/>
      <c r="Q149" s="345"/>
      <c r="R149" s="2"/>
      <c r="S149" s="346"/>
      <c r="T149" s="346"/>
      <c r="U149" s="346"/>
      <c r="V149" s="347"/>
      <c r="W149" s="347"/>
      <c r="X149" s="347"/>
    </row>
    <row r="150" spans="1:24" x14ac:dyDescent="0.25">
      <c r="A150">
        <v>3230</v>
      </c>
      <c r="B150" t="s">
        <v>758</v>
      </c>
      <c r="C150">
        <v>710</v>
      </c>
      <c r="D150" t="s">
        <v>763</v>
      </c>
      <c r="E150" s="2"/>
      <c r="F150" s="319" t="s">
        <v>959</v>
      </c>
      <c r="G150" s="319"/>
      <c r="H150" s="319" t="s">
        <v>877</v>
      </c>
      <c r="I150" s="319"/>
      <c r="J150" s="319"/>
      <c r="K150" s="180" t="s">
        <v>137</v>
      </c>
      <c r="L150" s="174">
        <f>IFERROR(VLOOKUP(A150,Pedido!$B$88:$G$599,6,FALSE()),"-")</f>
        <v>3.5</v>
      </c>
      <c r="M150" s="350">
        <f>IFERROR(VLOOKUP(C150,Pedido!$B$369:$G$599,6,FALSE()),"-")</f>
        <v>27</v>
      </c>
      <c r="N150" s="350"/>
      <c r="O150" s="345" t="s">
        <v>772</v>
      </c>
      <c r="P150" s="345"/>
      <c r="Q150" s="345"/>
      <c r="R150" s="2"/>
      <c r="S150" s="346"/>
      <c r="T150" s="346"/>
      <c r="U150" s="346"/>
      <c r="V150" s="347"/>
      <c r="W150" s="347"/>
      <c r="X150" s="347"/>
    </row>
    <row r="151" spans="1:24" x14ac:dyDescent="0.25">
      <c r="A151">
        <v>105088</v>
      </c>
      <c r="B151" t="s">
        <v>391</v>
      </c>
      <c r="C151">
        <v>105095</v>
      </c>
      <c r="D151" t="s">
        <v>538</v>
      </c>
      <c r="E151" s="2"/>
      <c r="F151" s="356" t="s">
        <v>959</v>
      </c>
      <c r="G151" s="356"/>
      <c r="H151" s="356" t="s">
        <v>878</v>
      </c>
      <c r="I151" s="356"/>
      <c r="J151" s="356"/>
      <c r="K151" s="182" t="s">
        <v>137</v>
      </c>
      <c r="L151" s="174">
        <f>IFERROR(VLOOKUP(A151,Pedido!$B$88:$G$599,6,FALSE()),"-")</f>
        <v>19.8</v>
      </c>
      <c r="M151" s="350">
        <f>IFERROR(VLOOKUP(C151,Pedido!$B$369:$G$599,6,FALSE()),"-")</f>
        <v>220</v>
      </c>
      <c r="N151" s="350"/>
      <c r="O151" s="357" t="s">
        <v>75</v>
      </c>
      <c r="P151" s="357"/>
      <c r="Q151" s="357"/>
      <c r="R151" s="2"/>
      <c r="S151" s="346"/>
      <c r="T151" s="346"/>
      <c r="U151" s="346"/>
      <c r="V151" s="347"/>
      <c r="W151" s="347"/>
      <c r="X151" s="347"/>
    </row>
    <row r="152" spans="1:24" x14ac:dyDescent="0.25">
      <c r="A152">
        <v>727</v>
      </c>
      <c r="B152" t="s">
        <v>392</v>
      </c>
      <c r="C152">
        <v>3247</v>
      </c>
      <c r="D152" t="s">
        <v>539</v>
      </c>
      <c r="E152" s="2"/>
      <c r="F152" s="319" t="s">
        <v>961</v>
      </c>
      <c r="G152" s="319"/>
      <c r="H152" s="319" t="s">
        <v>879</v>
      </c>
      <c r="I152" s="319"/>
      <c r="J152" s="319"/>
      <c r="K152" s="180" t="s">
        <v>137</v>
      </c>
      <c r="L152" s="174">
        <f>IFERROR(VLOOKUP(A152,Pedido!$B$88:$G$599,6,FALSE()),"-")</f>
        <v>4.5</v>
      </c>
      <c r="M152" s="350">
        <f>IFERROR(VLOOKUP(C152,Pedido!$B$369:$G$599,6,FALSE()),"-")</f>
        <v>42</v>
      </c>
      <c r="N152" s="350"/>
      <c r="O152" s="345" t="s">
        <v>76</v>
      </c>
      <c r="P152" s="345"/>
      <c r="Q152" s="345"/>
      <c r="R152" s="2"/>
      <c r="S152" s="346"/>
      <c r="T152" s="346"/>
      <c r="U152" s="346"/>
      <c r="V152" s="347"/>
      <c r="W152" s="347"/>
      <c r="X152" s="347"/>
    </row>
    <row r="153" spans="1:24" x14ac:dyDescent="0.25">
      <c r="A153">
        <v>734</v>
      </c>
      <c r="B153" t="s">
        <v>619</v>
      </c>
      <c r="C153">
        <v>3254</v>
      </c>
      <c r="D153" t="s">
        <v>621</v>
      </c>
      <c r="E153" s="2"/>
      <c r="F153" s="319" t="s">
        <v>959</v>
      </c>
      <c r="G153" s="319"/>
      <c r="H153" s="319" t="s">
        <v>953</v>
      </c>
      <c r="I153" s="319"/>
      <c r="J153" s="319"/>
      <c r="K153" s="180" t="s">
        <v>137</v>
      </c>
      <c r="L153" s="174">
        <f>IFERROR(VLOOKUP(A153,Pedido!$B$88:$G$599,6,FALSE()),"-")</f>
        <v>7.3</v>
      </c>
      <c r="M153" s="350">
        <f>IFERROR(VLOOKUP(C153,Pedido!$B$369:$G$599,6,FALSE()),"-")</f>
        <v>77</v>
      </c>
      <c r="N153" s="350"/>
      <c r="O153" s="345" t="s">
        <v>620</v>
      </c>
      <c r="P153" s="345"/>
      <c r="Q153" s="345"/>
      <c r="R153" s="2"/>
      <c r="S153" s="346"/>
      <c r="T153" s="346"/>
      <c r="U153" s="346"/>
      <c r="V153" s="347"/>
      <c r="W153" s="347"/>
      <c r="X153" s="347"/>
    </row>
    <row r="154" spans="1:24" x14ac:dyDescent="0.25">
      <c r="A154">
        <v>741</v>
      </c>
      <c r="B154" t="s">
        <v>393</v>
      </c>
      <c r="C154">
        <v>3261</v>
      </c>
      <c r="D154" t="s">
        <v>540</v>
      </c>
      <c r="E154" s="2"/>
      <c r="F154" s="319" t="s">
        <v>961</v>
      </c>
      <c r="G154" s="319"/>
      <c r="H154" s="319" t="s">
        <v>880</v>
      </c>
      <c r="I154" s="319"/>
      <c r="J154" s="319"/>
      <c r="K154" s="180" t="s">
        <v>137</v>
      </c>
      <c r="L154" s="174">
        <f>IFERROR(VLOOKUP(A154,Pedido!$B$88:$G$599,6,FALSE()),"-")</f>
        <v>2.8</v>
      </c>
      <c r="M154" s="350">
        <f>IFERROR(VLOOKUP(C154,Pedido!$B$369:$G$599,6,FALSE()),"-")</f>
        <v>17.5</v>
      </c>
      <c r="N154" s="350"/>
      <c r="O154" s="345" t="s">
        <v>77</v>
      </c>
      <c r="P154" s="345"/>
      <c r="Q154" s="345"/>
      <c r="R154" s="2"/>
      <c r="S154" s="346"/>
      <c r="T154" s="346"/>
      <c r="U154" s="346"/>
      <c r="V154" s="347"/>
      <c r="W154" s="347"/>
      <c r="X154" s="347"/>
    </row>
    <row r="155" spans="1:24" x14ac:dyDescent="0.25">
      <c r="A155">
        <v>765</v>
      </c>
      <c r="B155" t="s">
        <v>394</v>
      </c>
      <c r="C155">
        <v>3278</v>
      </c>
      <c r="D155" t="s">
        <v>541</v>
      </c>
      <c r="E155" s="2"/>
      <c r="F155" s="319" t="s">
        <v>959</v>
      </c>
      <c r="G155" s="319"/>
      <c r="H155" s="319" t="s">
        <v>881</v>
      </c>
      <c r="I155" s="319"/>
      <c r="J155" s="319"/>
      <c r="K155" s="180" t="s">
        <v>138</v>
      </c>
      <c r="L155" s="174">
        <f>IFERROR(VLOOKUP(A155,Pedido!$B$88:$G$599,6,FALSE()),"-")</f>
        <v>3.95</v>
      </c>
      <c r="M155" s="350">
        <f>IFERROR(VLOOKUP(C155,Pedido!$B$369:$G$599,6,FALSE()),"-")</f>
        <v>23</v>
      </c>
      <c r="N155" s="350"/>
      <c r="O155" s="345" t="s">
        <v>78</v>
      </c>
      <c r="P155" s="345"/>
      <c r="Q155" s="345"/>
      <c r="R155" s="2"/>
      <c r="S155" s="346"/>
      <c r="T155" s="346"/>
      <c r="U155" s="346"/>
      <c r="V155" s="347"/>
      <c r="W155" s="347"/>
      <c r="X155" s="347"/>
    </row>
    <row r="156" spans="1:24" x14ac:dyDescent="0.25">
      <c r="A156">
        <v>772</v>
      </c>
      <c r="B156" t="s">
        <v>395</v>
      </c>
      <c r="C156">
        <v>3285</v>
      </c>
      <c r="D156" t="s">
        <v>542</v>
      </c>
      <c r="E156" s="2"/>
      <c r="F156" s="319" t="s">
        <v>959</v>
      </c>
      <c r="G156" s="319"/>
      <c r="H156" s="319" t="s">
        <v>882</v>
      </c>
      <c r="I156" s="319"/>
      <c r="J156" s="319"/>
      <c r="K156" s="180" t="s">
        <v>137</v>
      </c>
      <c r="L156" s="174">
        <f>IFERROR(VLOOKUP(A156,Pedido!$B$88:$G$599,6,FALSE()),"-")</f>
        <v>3</v>
      </c>
      <c r="M156" s="350">
        <f>IFERROR(VLOOKUP(C156,Pedido!$B$369:$G$599,6,FALSE()),"-")</f>
        <v>19</v>
      </c>
      <c r="N156" s="350"/>
      <c r="O156" s="345" t="s">
        <v>79</v>
      </c>
      <c r="P156" s="345"/>
      <c r="Q156" s="345"/>
      <c r="R156" s="2"/>
      <c r="S156" s="346"/>
      <c r="T156" s="346"/>
      <c r="U156" s="346"/>
      <c r="V156" s="347"/>
      <c r="W156" s="347"/>
      <c r="X156" s="347"/>
    </row>
    <row r="157" spans="1:24" x14ac:dyDescent="0.25">
      <c r="A157">
        <v>789</v>
      </c>
      <c r="B157" t="s">
        <v>396</v>
      </c>
      <c r="C157">
        <v>3292</v>
      </c>
      <c r="D157" t="s">
        <v>543</v>
      </c>
      <c r="E157" s="2"/>
      <c r="F157" s="319" t="s">
        <v>959</v>
      </c>
      <c r="G157" s="319"/>
      <c r="H157" s="319" t="s">
        <v>883</v>
      </c>
      <c r="I157" s="319"/>
      <c r="J157" s="319"/>
      <c r="K157" s="180" t="s">
        <v>137</v>
      </c>
      <c r="L157" s="174">
        <f>IFERROR(VLOOKUP(A157,Pedido!$B$88:$G$599,6,FALSE()),"-")</f>
        <v>3.3</v>
      </c>
      <c r="M157" s="350">
        <f>IFERROR(VLOOKUP(C157,Pedido!$B$369:$G$599,6,FALSE()),"-")</f>
        <v>22</v>
      </c>
      <c r="N157" s="350"/>
      <c r="O157" s="345" t="s">
        <v>80</v>
      </c>
      <c r="P157" s="345"/>
      <c r="Q157" s="345"/>
      <c r="R157" s="2"/>
      <c r="S157" s="346"/>
      <c r="T157" s="346"/>
      <c r="U157" s="346"/>
      <c r="V157" s="347"/>
      <c r="W157" s="347"/>
      <c r="X157" s="347"/>
    </row>
    <row r="158" spans="1:24" x14ac:dyDescent="0.25">
      <c r="A158">
        <v>107990</v>
      </c>
      <c r="B158" t="s">
        <v>713</v>
      </c>
      <c r="C158">
        <v>108003</v>
      </c>
      <c r="D158" t="s">
        <v>712</v>
      </c>
      <c r="E158" s="2"/>
      <c r="F158" s="319" t="s">
        <v>961</v>
      </c>
      <c r="G158" s="319"/>
      <c r="H158" s="319" t="s">
        <v>884</v>
      </c>
      <c r="I158" s="319"/>
      <c r="J158" s="319"/>
      <c r="K158" s="180" t="s">
        <v>139</v>
      </c>
      <c r="L158" s="174">
        <f>IFERROR(VLOOKUP(A158,Pedido!$B$88:$G$599,6,FALSE()),"-")</f>
        <v>8.3000000000000007</v>
      </c>
      <c r="M158" s="350">
        <f>IFERROR(VLOOKUP(C158,Pedido!$B$369:$G$599,6,FALSE()),"-")</f>
        <v>78</v>
      </c>
      <c r="N158" s="350"/>
      <c r="O158" s="345" t="s">
        <v>711</v>
      </c>
      <c r="P158" s="345"/>
      <c r="Q158" s="345"/>
      <c r="R158" s="2"/>
      <c r="S158" s="346"/>
      <c r="T158" s="346"/>
      <c r="U158" s="346"/>
      <c r="V158" s="347"/>
      <c r="W158" s="347"/>
      <c r="X158" s="347"/>
    </row>
    <row r="159" spans="1:24" x14ac:dyDescent="0.25">
      <c r="A159">
        <v>796</v>
      </c>
      <c r="B159" t="s">
        <v>398</v>
      </c>
      <c r="C159">
        <v>3308</v>
      </c>
      <c r="D159" t="s">
        <v>545</v>
      </c>
      <c r="E159" s="2"/>
      <c r="F159" s="319" t="s">
        <v>959</v>
      </c>
      <c r="G159" s="319"/>
      <c r="H159" s="319" t="s">
        <v>885</v>
      </c>
      <c r="I159" s="319"/>
      <c r="J159" s="319"/>
      <c r="K159" s="180" t="s">
        <v>137</v>
      </c>
      <c r="L159" s="174">
        <f>IFERROR(VLOOKUP(A159,Pedido!$B$88:$G$599,6,FALSE()),"-")</f>
        <v>2.6</v>
      </c>
      <c r="M159" s="350">
        <f>IFERROR(VLOOKUP(C159,Pedido!$B$369:$G$599,6,FALSE()),"-")</f>
        <v>20</v>
      </c>
      <c r="N159" s="350"/>
      <c r="O159" s="345" t="s">
        <v>81</v>
      </c>
      <c r="P159" s="345"/>
      <c r="Q159" s="345"/>
      <c r="R159" s="2"/>
      <c r="S159" s="346"/>
      <c r="T159" s="346"/>
      <c r="U159" s="346"/>
      <c r="V159" s="347"/>
      <c r="W159" s="347"/>
      <c r="X159" s="347"/>
    </row>
    <row r="160" spans="1:24" x14ac:dyDescent="0.25">
      <c r="A160">
        <v>105729</v>
      </c>
      <c r="B160" t="s">
        <v>399</v>
      </c>
      <c r="C160">
        <v>105156</v>
      </c>
      <c r="D160" t="s">
        <v>546</v>
      </c>
      <c r="E160" s="2"/>
      <c r="F160" s="319" t="s">
        <v>961</v>
      </c>
      <c r="G160" s="319"/>
      <c r="H160" s="319" t="s">
        <v>886</v>
      </c>
      <c r="I160" s="319"/>
      <c r="J160" s="319"/>
      <c r="K160" s="180" t="s">
        <v>137</v>
      </c>
      <c r="L160" s="174">
        <f>IFERROR(VLOOKUP(A160,Pedido!$B$88:$G$599,6,FALSE()),"-")</f>
        <v>3.7</v>
      </c>
      <c r="M160" s="350">
        <f>IFERROR(VLOOKUP(C160,Pedido!$B$369:$G$599,6,FALSE()),"-")</f>
        <v>30</v>
      </c>
      <c r="N160" s="350"/>
      <c r="O160" s="345" t="s">
        <v>82</v>
      </c>
      <c r="P160" s="345"/>
      <c r="Q160" s="345"/>
      <c r="R160" s="2"/>
      <c r="S160" s="346"/>
      <c r="T160" s="346"/>
      <c r="U160" s="346"/>
      <c r="V160" s="347"/>
      <c r="W160" s="347"/>
      <c r="X160" s="347"/>
    </row>
    <row r="161" spans="1:24" x14ac:dyDescent="0.25">
      <c r="A161">
        <v>104876</v>
      </c>
      <c r="B161" t="s">
        <v>400</v>
      </c>
      <c r="C161">
        <v>104883</v>
      </c>
      <c r="D161" t="s">
        <v>547</v>
      </c>
      <c r="E161" s="2"/>
      <c r="F161" s="319" t="s">
        <v>963</v>
      </c>
      <c r="G161" s="319"/>
      <c r="H161" s="319" t="s">
        <v>887</v>
      </c>
      <c r="I161" s="319"/>
      <c r="J161" s="319"/>
      <c r="K161" s="180" t="s">
        <v>137</v>
      </c>
      <c r="L161" s="174">
        <f>IFERROR(VLOOKUP(A161,Pedido!$B$88:$G$599,6,FALSE()),"-")</f>
        <v>3.55</v>
      </c>
      <c r="M161" s="350">
        <f>IFERROR(VLOOKUP(C161,Pedido!$B$369:$G$599,6,FALSE()),"-")</f>
        <v>26</v>
      </c>
      <c r="N161" s="350"/>
      <c r="O161" s="345" t="s">
        <v>83</v>
      </c>
      <c r="P161" s="345"/>
      <c r="Q161" s="345"/>
      <c r="R161" s="2"/>
      <c r="S161" s="346"/>
      <c r="T161" s="346"/>
      <c r="U161" s="346"/>
      <c r="V161" s="347"/>
      <c r="W161" s="347"/>
      <c r="X161" s="347"/>
    </row>
    <row r="162" spans="1:24" x14ac:dyDescent="0.25">
      <c r="A162">
        <v>104890</v>
      </c>
      <c r="B162" t="s">
        <v>785</v>
      </c>
      <c r="C162">
        <v>104906</v>
      </c>
      <c r="D162" t="s">
        <v>784</v>
      </c>
      <c r="E162" s="2"/>
      <c r="F162" s="319" t="s">
        <v>963</v>
      </c>
      <c r="G162" s="319"/>
      <c r="H162" s="319" t="s">
        <v>888</v>
      </c>
      <c r="I162" s="319"/>
      <c r="J162" s="319"/>
      <c r="K162" s="180" t="s">
        <v>137</v>
      </c>
      <c r="L162" s="174">
        <f>IFERROR(VLOOKUP(A162,Pedido!$B$88:$G$599,6,FALSE()),"-")</f>
        <v>3.1</v>
      </c>
      <c r="M162" s="350">
        <f>IFERROR(VLOOKUP(C162,Pedido!$B$369:$G$599,6,FALSE()),"-")</f>
        <v>18.5</v>
      </c>
      <c r="N162" s="350"/>
      <c r="O162" s="345" t="s">
        <v>84</v>
      </c>
      <c r="P162" s="345"/>
      <c r="Q162" s="345"/>
      <c r="R162" s="2"/>
      <c r="S162" s="346"/>
      <c r="T162" s="346"/>
      <c r="U162" s="346"/>
      <c r="V162" s="347"/>
      <c r="W162" s="347"/>
      <c r="X162" s="347"/>
    </row>
    <row r="163" spans="1:24" x14ac:dyDescent="0.25">
      <c r="A163">
        <v>802</v>
      </c>
      <c r="B163" t="s">
        <v>401</v>
      </c>
      <c r="C163">
        <v>3315</v>
      </c>
      <c r="D163" t="s">
        <v>548</v>
      </c>
      <c r="E163" s="2"/>
      <c r="F163" s="319" t="s">
        <v>961</v>
      </c>
      <c r="G163" s="319"/>
      <c r="H163" s="319" t="s">
        <v>889</v>
      </c>
      <c r="I163" s="319"/>
      <c r="J163" s="319"/>
      <c r="K163" s="180" t="s">
        <v>144</v>
      </c>
      <c r="L163" s="174">
        <f>IFERROR(VLOOKUP(A163,Pedido!$B$88:$G$599,6,FALSE()),"-")</f>
        <v>5.3</v>
      </c>
      <c r="M163" s="350">
        <f>IFERROR(VLOOKUP(C163,Pedido!$B$369:$G$599,6,FALSE()),"-")</f>
        <v>15</v>
      </c>
      <c r="N163" s="350"/>
      <c r="O163" s="345" t="s">
        <v>85</v>
      </c>
      <c r="P163" s="345"/>
      <c r="Q163" s="345"/>
      <c r="R163" s="2"/>
      <c r="S163" s="346"/>
      <c r="T163" s="346"/>
      <c r="U163" s="346"/>
      <c r="V163" s="347"/>
      <c r="W163" s="347"/>
      <c r="X163" s="347"/>
    </row>
    <row r="164" spans="1:24" x14ac:dyDescent="0.25">
      <c r="A164">
        <v>109239</v>
      </c>
      <c r="B164" t="s">
        <v>732</v>
      </c>
      <c r="C164">
        <v>109239</v>
      </c>
      <c r="D164" t="s">
        <v>733</v>
      </c>
      <c r="E164" s="2"/>
      <c r="F164" s="319" t="s">
        <v>959</v>
      </c>
      <c r="G164" s="319"/>
      <c r="H164" s="319" t="s">
        <v>890</v>
      </c>
      <c r="I164" s="319"/>
      <c r="J164" s="319"/>
      <c r="K164" s="180" t="s">
        <v>137</v>
      </c>
      <c r="L164" s="174">
        <f>IFERROR(VLOOKUP(A164,Pedido!$B$88:$G$599,6,FALSE()),"-")</f>
        <v>3.6</v>
      </c>
      <c r="M164" s="350" t="str">
        <f>IFERROR(VLOOKUP(C164,Pedido!$B$369:$G$599,6,FALSE()),"-")</f>
        <v>-</v>
      </c>
      <c r="N164" s="350"/>
      <c r="O164" s="345" t="s">
        <v>958</v>
      </c>
      <c r="P164" s="345"/>
      <c r="Q164" s="345"/>
      <c r="R164" s="2"/>
      <c r="S164" s="346"/>
      <c r="T164" s="346"/>
      <c r="U164" s="346"/>
      <c r="V164" s="347"/>
      <c r="W164" s="347"/>
      <c r="X164" s="347"/>
    </row>
    <row r="165" spans="1:24" x14ac:dyDescent="0.25">
      <c r="A165">
        <v>819</v>
      </c>
      <c r="B165" t="s">
        <v>402</v>
      </c>
      <c r="C165">
        <v>3322</v>
      </c>
      <c r="D165" t="s">
        <v>549</v>
      </c>
      <c r="E165" s="2"/>
      <c r="F165" s="319" t="s">
        <v>960</v>
      </c>
      <c r="G165" s="319"/>
      <c r="H165" s="319" t="s">
        <v>891</v>
      </c>
      <c r="I165" s="319"/>
      <c r="J165" s="319"/>
      <c r="K165" s="180" t="s">
        <v>137</v>
      </c>
      <c r="L165" s="174">
        <f>IFERROR(VLOOKUP(A165,Pedido!$B$88:$G$599,6,FALSE()),"-")</f>
        <v>4.6500000000000004</v>
      </c>
      <c r="M165" s="350">
        <f>IFERROR(VLOOKUP(C165,Pedido!$B$369:$G$599,6,FALSE()),"-")</f>
        <v>39.4</v>
      </c>
      <c r="N165" s="350"/>
      <c r="O165" s="345" t="s">
        <v>86</v>
      </c>
      <c r="P165" s="345"/>
      <c r="Q165" s="345"/>
      <c r="R165" s="2"/>
      <c r="S165" s="346"/>
      <c r="T165" s="346"/>
      <c r="U165" s="346"/>
      <c r="V165" s="347"/>
      <c r="W165" s="347"/>
      <c r="X165" s="347"/>
    </row>
    <row r="166" spans="1:24" x14ac:dyDescent="0.25">
      <c r="A166">
        <v>826</v>
      </c>
      <c r="B166" t="s">
        <v>403</v>
      </c>
      <c r="C166">
        <v>8198</v>
      </c>
      <c r="D166" t="s">
        <v>550</v>
      </c>
      <c r="E166" s="2"/>
      <c r="F166" s="319" t="s">
        <v>959</v>
      </c>
      <c r="G166" s="319"/>
      <c r="H166" s="319" t="s">
        <v>892</v>
      </c>
      <c r="I166" s="319"/>
      <c r="J166" s="319"/>
      <c r="K166" s="180" t="s">
        <v>137</v>
      </c>
      <c r="L166" s="174">
        <f>IFERROR(VLOOKUP(A166,Pedido!$B$88:$G$599,6,FALSE()),"-")</f>
        <v>13</v>
      </c>
      <c r="M166" s="350">
        <f>IFERROR(VLOOKUP(C166,Pedido!$B$369:$G$599,6,FALSE()),"-")</f>
        <v>140</v>
      </c>
      <c r="N166" s="350"/>
      <c r="O166" s="345" t="s">
        <v>87</v>
      </c>
      <c r="P166" s="345"/>
      <c r="Q166" s="345"/>
      <c r="R166" s="2"/>
      <c r="S166" s="346"/>
      <c r="T166" s="346"/>
      <c r="U166" s="346"/>
      <c r="V166" s="347"/>
      <c r="W166" s="347"/>
      <c r="X166" s="347"/>
    </row>
    <row r="167" spans="1:24" x14ac:dyDescent="0.25">
      <c r="A167">
        <v>833</v>
      </c>
      <c r="B167" t="s">
        <v>404</v>
      </c>
      <c r="C167">
        <v>3339</v>
      </c>
      <c r="D167" t="s">
        <v>551</v>
      </c>
      <c r="E167" s="2"/>
      <c r="F167" s="319" t="s">
        <v>961</v>
      </c>
      <c r="G167" s="319"/>
      <c r="H167" s="319" t="s">
        <v>893</v>
      </c>
      <c r="I167" s="319"/>
      <c r="J167" s="319"/>
      <c r="K167" s="180" t="s">
        <v>138</v>
      </c>
      <c r="L167" s="174">
        <f>IFERROR(VLOOKUP(A167,Pedido!$B$88:$G$599,6,FALSE()),"-")</f>
        <v>7.6</v>
      </c>
      <c r="M167" s="350">
        <f>IFERROR(VLOOKUP(C167,Pedido!$B$369:$G$599,6,FALSE()),"-")</f>
        <v>48</v>
      </c>
      <c r="N167" s="350"/>
      <c r="O167" s="345" t="s">
        <v>88</v>
      </c>
      <c r="P167" s="345"/>
      <c r="Q167" s="345"/>
      <c r="R167" s="2"/>
      <c r="S167" s="346"/>
      <c r="T167" s="346"/>
      <c r="U167" s="346"/>
      <c r="V167" s="347"/>
      <c r="W167" s="347"/>
      <c r="X167" s="347"/>
    </row>
    <row r="168" spans="1:24" x14ac:dyDescent="0.25">
      <c r="A168">
        <v>840</v>
      </c>
      <c r="B168" t="s">
        <v>405</v>
      </c>
      <c r="C168">
        <v>3346</v>
      </c>
      <c r="D168" t="s">
        <v>552</v>
      </c>
      <c r="E168" s="2"/>
      <c r="F168" s="319" t="s">
        <v>959</v>
      </c>
      <c r="G168" s="319"/>
      <c r="H168" s="319" t="s">
        <v>894</v>
      </c>
      <c r="I168" s="319"/>
      <c r="J168" s="319"/>
      <c r="K168" s="180" t="s">
        <v>139</v>
      </c>
      <c r="L168" s="174">
        <f>IFERROR(VLOOKUP(A168,Pedido!$B$88:$G$599,6,FALSE()),"-")</f>
        <v>6.5</v>
      </c>
      <c r="M168" s="350">
        <f>IFERROR(VLOOKUP(C168,Pedido!$B$369:$G$599,6,FALSE()),"-")</f>
        <v>72</v>
      </c>
      <c r="N168" s="350"/>
      <c r="O168" s="345" t="s">
        <v>89</v>
      </c>
      <c r="P168" s="345"/>
      <c r="Q168" s="345"/>
      <c r="R168" s="2"/>
      <c r="S168" s="346"/>
      <c r="T168" s="346"/>
      <c r="U168" s="346"/>
      <c r="V168" s="347"/>
      <c r="W168" s="347"/>
      <c r="X168" s="347"/>
    </row>
    <row r="169" spans="1:24" x14ac:dyDescent="0.25">
      <c r="A169">
        <v>106672</v>
      </c>
      <c r="B169" t="s">
        <v>623</v>
      </c>
      <c r="C169">
        <v>106849</v>
      </c>
      <c r="D169" t="s">
        <v>624</v>
      </c>
      <c r="E169" s="2"/>
      <c r="F169" s="319" t="s">
        <v>959</v>
      </c>
      <c r="G169" s="319"/>
      <c r="H169" s="319" t="s">
        <v>895</v>
      </c>
      <c r="I169" s="319"/>
      <c r="J169" s="319"/>
      <c r="K169" s="180" t="s">
        <v>137</v>
      </c>
      <c r="L169" s="174">
        <f>IFERROR(VLOOKUP(A169,Pedido!$B$88:$G$599,6,FALSE()),"-")</f>
        <v>2.75</v>
      </c>
      <c r="M169" s="350">
        <f>IFERROR(VLOOKUP(C169,Pedido!$B$369:$G$599,6,FALSE()),"-")</f>
        <v>22</v>
      </c>
      <c r="N169" s="350"/>
      <c r="O169" s="345" t="s">
        <v>90</v>
      </c>
      <c r="P169" s="345"/>
      <c r="Q169" s="345"/>
      <c r="R169" s="2"/>
      <c r="S169" s="346"/>
      <c r="T169" s="346"/>
      <c r="U169" s="346"/>
      <c r="V169" s="347"/>
      <c r="W169" s="347"/>
      <c r="X169" s="347"/>
    </row>
    <row r="170" spans="1:24" x14ac:dyDescent="0.25">
      <c r="A170">
        <v>857</v>
      </c>
      <c r="B170" t="s">
        <v>406</v>
      </c>
      <c r="C170">
        <v>3353</v>
      </c>
      <c r="D170" t="s">
        <v>553</v>
      </c>
      <c r="E170" s="2"/>
      <c r="F170" s="319" t="s">
        <v>959</v>
      </c>
      <c r="G170" s="319"/>
      <c r="H170" s="319" t="s">
        <v>896</v>
      </c>
      <c r="I170" s="319"/>
      <c r="J170" s="319"/>
      <c r="K170" s="180" t="s">
        <v>137</v>
      </c>
      <c r="L170" s="174">
        <f>IFERROR(VLOOKUP(A170,Pedido!$B$88:$G$599,6,FALSE()),"-")</f>
        <v>2.6</v>
      </c>
      <c r="M170" s="350">
        <f>IFERROR(VLOOKUP(C170,Pedido!$B$369:$G$599,6,FALSE()),"-")</f>
        <v>16</v>
      </c>
      <c r="N170" s="350"/>
      <c r="O170" s="345" t="s">
        <v>91</v>
      </c>
      <c r="P170" s="345"/>
      <c r="Q170" s="345"/>
      <c r="R170" s="2"/>
      <c r="S170" s="346"/>
      <c r="T170" s="346"/>
      <c r="U170" s="346"/>
      <c r="V170" s="347"/>
      <c r="W170" s="347"/>
      <c r="X170" s="347"/>
    </row>
    <row r="171" spans="1:24" x14ac:dyDescent="0.25">
      <c r="A171">
        <v>864</v>
      </c>
      <c r="B171" t="s">
        <v>407</v>
      </c>
      <c r="C171">
        <v>3360</v>
      </c>
      <c r="D171" t="s">
        <v>554</v>
      </c>
      <c r="E171" s="2"/>
      <c r="F171" s="319" t="s">
        <v>960</v>
      </c>
      <c r="G171" s="319"/>
      <c r="H171" s="319" t="s">
        <v>897</v>
      </c>
      <c r="I171" s="319"/>
      <c r="J171" s="319"/>
      <c r="K171" s="180" t="s">
        <v>137</v>
      </c>
      <c r="L171" s="174">
        <f>IFERROR(VLOOKUP(A171,Pedido!$B$88:$G$599,6,FALSE()),"-")</f>
        <v>2.5</v>
      </c>
      <c r="M171" s="350">
        <f>IFERROR(VLOOKUP(C171,Pedido!$B$369:$G$599,6,FALSE()),"-")</f>
        <v>15</v>
      </c>
      <c r="N171" s="350"/>
      <c r="O171" s="345" t="s">
        <v>92</v>
      </c>
      <c r="P171" s="345"/>
      <c r="Q171" s="345"/>
      <c r="R171" s="2"/>
      <c r="S171" s="346"/>
      <c r="T171" s="346"/>
      <c r="U171" s="346"/>
      <c r="V171" s="347"/>
      <c r="W171" s="347"/>
      <c r="X171" s="347"/>
    </row>
    <row r="172" spans="1:24" x14ac:dyDescent="0.25">
      <c r="A172">
        <v>871</v>
      </c>
      <c r="B172" t="s">
        <v>408</v>
      </c>
      <c r="C172">
        <v>2011</v>
      </c>
      <c r="D172" t="s">
        <v>555</v>
      </c>
      <c r="E172" s="2"/>
      <c r="F172" s="319" t="s">
        <v>960</v>
      </c>
      <c r="G172" s="319"/>
      <c r="H172" s="319" t="s">
        <v>898</v>
      </c>
      <c r="I172" s="319"/>
      <c r="J172" s="319"/>
      <c r="K172" s="180" t="s">
        <v>137</v>
      </c>
      <c r="L172" s="174">
        <f>IFERROR(VLOOKUP(A172,Pedido!$B$88:$G$599,6,FALSE()),"-")</f>
        <v>2.8</v>
      </c>
      <c r="M172" s="350">
        <f>IFERROR(VLOOKUP(C172,Pedido!$B$369:$G$599,6,FALSE()),"-")</f>
        <v>14.5</v>
      </c>
      <c r="N172" s="350"/>
      <c r="O172" s="345" t="s">
        <v>93</v>
      </c>
      <c r="P172" s="345"/>
      <c r="Q172" s="345"/>
      <c r="R172" s="2"/>
      <c r="S172" s="346"/>
      <c r="T172" s="346"/>
      <c r="U172" s="346"/>
      <c r="V172" s="347"/>
      <c r="W172" s="347"/>
      <c r="X172" s="347"/>
    </row>
    <row r="173" spans="1:24" x14ac:dyDescent="0.25">
      <c r="A173">
        <v>895</v>
      </c>
      <c r="B173" t="s">
        <v>409</v>
      </c>
      <c r="C173">
        <v>3384</v>
      </c>
      <c r="D173" t="s">
        <v>556</v>
      </c>
      <c r="E173" s="2"/>
      <c r="F173" s="319" t="s">
        <v>959</v>
      </c>
      <c r="G173" s="319"/>
      <c r="H173" s="319" t="s">
        <v>899</v>
      </c>
      <c r="I173" s="319"/>
      <c r="J173" s="319"/>
      <c r="K173" s="180" t="s">
        <v>137</v>
      </c>
      <c r="L173" s="174">
        <f>IFERROR(VLOOKUP(A173,Pedido!$B$88:$G$599,6,FALSE()),"-")</f>
        <v>3.2</v>
      </c>
      <c r="M173" s="350">
        <f>IFERROR(VLOOKUP(C173,Pedido!$B$369:$G$599,6,FALSE()),"-")</f>
        <v>25</v>
      </c>
      <c r="N173" s="350"/>
      <c r="O173" s="345" t="s">
        <v>94</v>
      </c>
      <c r="P173" s="345"/>
      <c r="Q173" s="345"/>
      <c r="R173" s="2"/>
      <c r="S173" s="346"/>
      <c r="T173" s="346"/>
      <c r="U173" s="346"/>
      <c r="V173" s="347"/>
      <c r="W173" s="347"/>
      <c r="X173" s="347"/>
    </row>
    <row r="174" spans="1:24" x14ac:dyDescent="0.25">
      <c r="A174">
        <v>901</v>
      </c>
      <c r="B174" t="s">
        <v>410</v>
      </c>
      <c r="C174">
        <v>3391</v>
      </c>
      <c r="D174" t="s">
        <v>557</v>
      </c>
      <c r="E174" s="2"/>
      <c r="F174" s="319" t="s">
        <v>959</v>
      </c>
      <c r="G174" s="319"/>
      <c r="H174" s="319" t="s">
        <v>900</v>
      </c>
      <c r="I174" s="319"/>
      <c r="J174" s="319"/>
      <c r="K174" s="180" t="s">
        <v>138</v>
      </c>
      <c r="L174" s="174">
        <f>IFERROR(VLOOKUP(A174,Pedido!$B$88:$G$599,6,FALSE()),"-")</f>
        <v>3</v>
      </c>
      <c r="M174" s="350">
        <f>IFERROR(VLOOKUP(C174,Pedido!$B$369:$G$599,6,FALSE()),"-")</f>
        <v>15</v>
      </c>
      <c r="N174" s="350"/>
      <c r="O174" s="345" t="s">
        <v>95</v>
      </c>
      <c r="P174" s="345"/>
      <c r="Q174" s="345"/>
      <c r="R174" s="2"/>
      <c r="S174" s="346"/>
      <c r="T174" s="346"/>
      <c r="U174" s="346"/>
      <c r="V174" s="347"/>
      <c r="W174" s="347"/>
      <c r="X174" s="347"/>
    </row>
    <row r="175" spans="1:24" x14ac:dyDescent="0.25">
      <c r="A175">
        <v>949</v>
      </c>
      <c r="B175" t="s">
        <v>411</v>
      </c>
      <c r="C175">
        <v>3407</v>
      </c>
      <c r="D175" t="s">
        <v>558</v>
      </c>
      <c r="E175" s="2"/>
      <c r="F175" s="319" t="s">
        <v>961</v>
      </c>
      <c r="G175" s="319"/>
      <c r="H175" s="319" t="s">
        <v>901</v>
      </c>
      <c r="I175" s="319"/>
      <c r="J175" s="319"/>
      <c r="K175" s="180" t="s">
        <v>137</v>
      </c>
      <c r="L175" s="174">
        <f>IFERROR(VLOOKUP(A175,Pedido!$B$88:$G$599,6,FALSE()),"-")</f>
        <v>3.9</v>
      </c>
      <c r="M175" s="355">
        <f>IFERROR(VLOOKUP(C175,Pedido!$B$369:$G$599,6,FALSE()),"-")</f>
        <v>27</v>
      </c>
      <c r="N175" s="355"/>
      <c r="O175" s="345" t="s">
        <v>96</v>
      </c>
      <c r="P175" s="345"/>
      <c r="Q175" s="345"/>
      <c r="R175" s="2"/>
      <c r="S175" s="346"/>
      <c r="T175" s="346"/>
      <c r="U175" s="346"/>
      <c r="V175" s="347"/>
      <c r="W175" s="347"/>
      <c r="X175" s="347"/>
    </row>
    <row r="176" spans="1:24" x14ac:dyDescent="0.25">
      <c r="A176">
        <v>956</v>
      </c>
      <c r="B176" t="s">
        <v>634</v>
      </c>
      <c r="C176">
        <v>3414</v>
      </c>
      <c r="D176" t="s">
        <v>559</v>
      </c>
      <c r="E176" s="2"/>
      <c r="F176" s="319" t="s">
        <v>959</v>
      </c>
      <c r="G176" s="319"/>
      <c r="H176" s="319" t="s">
        <v>954</v>
      </c>
      <c r="I176" s="319"/>
      <c r="J176" s="319"/>
      <c r="K176" s="180" t="s">
        <v>137</v>
      </c>
      <c r="L176" s="174">
        <f>IFERROR(VLOOKUP(A176,Pedido!$B$88:$G$599,6,FALSE()),"-")</f>
        <v>2.65</v>
      </c>
      <c r="M176" s="350">
        <f>IFERROR(VLOOKUP(C176,Pedido!$B$369:$G$599,6,FALSE()),"-")</f>
        <v>14.5</v>
      </c>
      <c r="N176" s="350"/>
      <c r="O176" s="345" t="s">
        <v>97</v>
      </c>
      <c r="P176" s="345"/>
      <c r="Q176" s="345"/>
      <c r="R176" s="2"/>
      <c r="S176" s="346"/>
      <c r="T176" s="346"/>
      <c r="U176" s="346"/>
      <c r="V176" s="347"/>
      <c r="W176" s="347"/>
      <c r="X176" s="347"/>
    </row>
    <row r="177" spans="1:24" x14ac:dyDescent="0.25">
      <c r="A177">
        <v>963</v>
      </c>
      <c r="B177" t="s">
        <v>631</v>
      </c>
      <c r="C177">
        <v>3421</v>
      </c>
      <c r="D177" t="s">
        <v>633</v>
      </c>
      <c r="E177" s="2"/>
      <c r="F177" s="319" t="s">
        <v>959</v>
      </c>
      <c r="G177" s="319"/>
      <c r="H177" s="348" t="s">
        <v>902</v>
      </c>
      <c r="I177" s="348"/>
      <c r="J177" s="348"/>
      <c r="K177" s="181" t="s">
        <v>137</v>
      </c>
      <c r="L177" s="174">
        <f>IFERROR(VLOOKUP(A177,Pedido!$B$88:$G$599,6,FALSE()),"-")</f>
        <v>6.6</v>
      </c>
      <c r="M177" s="355">
        <f>IFERROR(VLOOKUP(C177,Pedido!$B$369:$G$599,6,FALSE()),"-")</f>
        <v>58</v>
      </c>
      <c r="N177" s="355"/>
      <c r="O177" s="345" t="s">
        <v>632</v>
      </c>
      <c r="P177" s="345"/>
      <c r="Q177" s="345"/>
      <c r="R177" s="2"/>
      <c r="S177" s="346"/>
      <c r="T177" s="346"/>
      <c r="U177" s="346"/>
      <c r="V177" s="347"/>
      <c r="W177" s="347"/>
      <c r="X177" s="347"/>
    </row>
    <row r="178" spans="1:24" x14ac:dyDescent="0.25">
      <c r="A178">
        <v>987</v>
      </c>
      <c r="B178" t="s">
        <v>412</v>
      </c>
      <c r="C178">
        <v>3438</v>
      </c>
      <c r="D178" t="s">
        <v>560</v>
      </c>
      <c r="E178" s="2"/>
      <c r="F178" s="319" t="s">
        <v>959</v>
      </c>
      <c r="G178" s="319"/>
      <c r="H178" s="319" t="s">
        <v>903</v>
      </c>
      <c r="I178" s="319"/>
      <c r="J178" s="319"/>
      <c r="K178" s="180" t="s">
        <v>138</v>
      </c>
      <c r="L178" s="174">
        <f>IFERROR(VLOOKUP(A178,Pedido!$B$88:$G$599,6,FALSE()),"-")</f>
        <v>4.5999999999999996</v>
      </c>
      <c r="M178" s="350">
        <f>IFERROR(VLOOKUP(C178,Pedido!$B$369:$G$599,6,FALSE()),"-")</f>
        <v>27.3</v>
      </c>
      <c r="N178" s="350"/>
      <c r="O178" s="345" t="s">
        <v>98</v>
      </c>
      <c r="P178" s="345"/>
      <c r="Q178" s="345"/>
      <c r="R178" s="2"/>
      <c r="S178" s="346"/>
      <c r="T178" s="346"/>
      <c r="U178" s="346"/>
      <c r="V178" s="347"/>
      <c r="W178" s="347"/>
      <c r="X178" s="347"/>
    </row>
    <row r="179" spans="1:24" x14ac:dyDescent="0.25">
      <c r="A179">
        <v>1007</v>
      </c>
      <c r="B179" t="s">
        <v>413</v>
      </c>
      <c r="C179">
        <v>3452</v>
      </c>
      <c r="D179" t="s">
        <v>561</v>
      </c>
      <c r="E179" s="2"/>
      <c r="F179" s="319" t="s">
        <v>959</v>
      </c>
      <c r="G179" s="319"/>
      <c r="H179" s="319" t="s">
        <v>904</v>
      </c>
      <c r="I179" s="319"/>
      <c r="J179" s="319"/>
      <c r="K179" s="180" t="s">
        <v>137</v>
      </c>
      <c r="L179" s="174">
        <f>IFERROR(VLOOKUP(A179,Pedido!$B$88:$G$599,6,FALSE()),"-")</f>
        <v>2.4</v>
      </c>
      <c r="M179" s="350">
        <f>IFERROR(VLOOKUP(C179,Pedido!$B$369:$G$599,6,FALSE()),"-")</f>
        <v>19</v>
      </c>
      <c r="N179" s="350"/>
      <c r="O179" s="345" t="s">
        <v>99</v>
      </c>
      <c r="P179" s="345"/>
      <c r="Q179" s="345"/>
      <c r="R179" s="2"/>
      <c r="S179" s="346"/>
      <c r="T179" s="346"/>
      <c r="U179" s="346"/>
      <c r="V179" s="347"/>
      <c r="W179" s="347"/>
      <c r="X179" s="347"/>
    </row>
    <row r="180" spans="1:24" x14ac:dyDescent="0.25">
      <c r="A180">
        <v>1014</v>
      </c>
      <c r="B180" t="s">
        <v>414</v>
      </c>
      <c r="C180">
        <v>104715</v>
      </c>
      <c r="D180" t="s">
        <v>562</v>
      </c>
      <c r="E180" s="2"/>
      <c r="F180" s="319" t="s">
        <v>960</v>
      </c>
      <c r="G180" s="319"/>
      <c r="H180" s="319" t="s">
        <v>905</v>
      </c>
      <c r="I180" s="319"/>
      <c r="J180" s="319"/>
      <c r="K180" s="180" t="s">
        <v>141</v>
      </c>
      <c r="L180" s="174">
        <f>IFERROR(VLOOKUP(A180,Pedido!$B$88:$G$599,6,FALSE()),"-")</f>
        <v>3.5</v>
      </c>
      <c r="M180" s="350">
        <f>IFERROR(VLOOKUP(C180,Pedido!$B$369:$G$599,6,FALSE()),"-")</f>
        <v>82</v>
      </c>
      <c r="N180" s="350"/>
      <c r="O180" s="345" t="s">
        <v>100</v>
      </c>
      <c r="P180" s="345"/>
      <c r="Q180" s="345"/>
      <c r="R180" s="2"/>
      <c r="S180" s="346"/>
      <c r="T180" s="346"/>
      <c r="U180" s="346"/>
      <c r="V180" s="347"/>
      <c r="W180" s="347"/>
      <c r="X180" s="347"/>
    </row>
    <row r="181" spans="1:24" x14ac:dyDescent="0.25">
      <c r="A181">
        <v>107327</v>
      </c>
      <c r="B181" t="s">
        <v>628</v>
      </c>
      <c r="C181">
        <v>107334</v>
      </c>
      <c r="D181" t="s">
        <v>630</v>
      </c>
      <c r="E181" s="2"/>
      <c r="F181" s="319" t="s">
        <v>959</v>
      </c>
      <c r="G181" s="319"/>
      <c r="H181" s="319" t="s">
        <v>906</v>
      </c>
      <c r="I181" s="319"/>
      <c r="J181" s="319"/>
      <c r="K181" s="180" t="s">
        <v>137</v>
      </c>
      <c r="L181" s="174">
        <f>IFERROR(VLOOKUP(A181,Pedido!$B$88:$G$599,6,FALSE()),"-")</f>
        <v>3.4</v>
      </c>
      <c r="M181" s="350">
        <f>IFERROR(VLOOKUP(C181,Pedido!$B$369:$G$599,6,FALSE()),"-")</f>
        <v>22</v>
      </c>
      <c r="N181" s="350"/>
      <c r="O181" s="345" t="s">
        <v>629</v>
      </c>
      <c r="P181" s="345"/>
      <c r="Q181" s="345"/>
      <c r="R181" s="2"/>
      <c r="S181" s="346"/>
      <c r="T181" s="346"/>
      <c r="U181" s="346"/>
      <c r="V181" s="347"/>
      <c r="W181" s="347"/>
      <c r="X181" s="347"/>
    </row>
    <row r="182" spans="1:24" x14ac:dyDescent="0.25">
      <c r="A182">
        <v>108126</v>
      </c>
      <c r="B182" t="s">
        <v>714</v>
      </c>
      <c r="C182">
        <v>108133</v>
      </c>
      <c r="D182" t="s">
        <v>715</v>
      </c>
      <c r="E182" s="2"/>
      <c r="F182" s="319" t="s">
        <v>959</v>
      </c>
      <c r="G182" s="319"/>
      <c r="H182" s="319" t="s">
        <v>907</v>
      </c>
      <c r="I182" s="319"/>
      <c r="J182" s="319"/>
      <c r="K182" s="180" t="s">
        <v>137</v>
      </c>
      <c r="L182" s="174">
        <f>IFERROR(VLOOKUP(A182,Pedido!$B$88:$G$599,6,FALSE()),"-")</f>
        <v>4.3</v>
      </c>
      <c r="M182" s="350">
        <f>IFERROR(VLOOKUP(C182,Pedido!$B$369:$G$599,6,FALSE()),"-")</f>
        <v>39.4</v>
      </c>
      <c r="N182" s="350"/>
      <c r="O182" s="345" t="s">
        <v>716</v>
      </c>
      <c r="P182" s="345"/>
      <c r="Q182" s="345"/>
      <c r="R182" s="2"/>
      <c r="S182" s="346"/>
      <c r="T182" s="346"/>
      <c r="U182" s="346"/>
      <c r="V182" s="347"/>
      <c r="W182" s="347"/>
      <c r="X182" s="347"/>
    </row>
    <row r="183" spans="1:24" x14ac:dyDescent="0.25">
      <c r="A183">
        <v>1021</v>
      </c>
      <c r="B183" t="s">
        <v>415</v>
      </c>
      <c r="C183">
        <v>3469</v>
      </c>
      <c r="D183" t="s">
        <v>563</v>
      </c>
      <c r="E183" s="2"/>
      <c r="F183" s="319" t="s">
        <v>960</v>
      </c>
      <c r="G183" s="319"/>
      <c r="H183" s="319" t="s">
        <v>908</v>
      </c>
      <c r="I183" s="319"/>
      <c r="J183" s="319"/>
      <c r="K183" s="180" t="s">
        <v>137</v>
      </c>
      <c r="L183" s="174">
        <f>IFERROR(VLOOKUP(A183,Pedido!$B$88:$G$599,6,FALSE()),"-")</f>
        <v>4.1500000000000004</v>
      </c>
      <c r="M183" s="350">
        <f>IFERROR(VLOOKUP(C183,Pedido!$B$369:$G$599,6,FALSE()),"-")</f>
        <v>38</v>
      </c>
      <c r="N183" s="350"/>
      <c r="O183" s="345" t="s">
        <v>101</v>
      </c>
      <c r="P183" s="345"/>
      <c r="Q183" s="345"/>
      <c r="R183" s="2"/>
      <c r="S183" s="346"/>
      <c r="T183" s="346"/>
      <c r="U183" s="346"/>
      <c r="V183" s="347"/>
      <c r="W183" s="347"/>
      <c r="X183" s="347"/>
    </row>
    <row r="184" spans="1:24" x14ac:dyDescent="0.25">
      <c r="A184">
        <v>11341</v>
      </c>
      <c r="B184" t="s">
        <v>1052</v>
      </c>
      <c r="C184">
        <v>11358</v>
      </c>
      <c r="D184" t="s">
        <v>1054</v>
      </c>
      <c r="E184" s="2"/>
      <c r="F184" s="319" t="s">
        <v>960</v>
      </c>
      <c r="G184" s="319"/>
      <c r="H184" s="319" t="s">
        <v>1055</v>
      </c>
      <c r="I184" s="319"/>
      <c r="J184" s="319"/>
      <c r="K184" s="180" t="s">
        <v>137</v>
      </c>
      <c r="L184" s="174">
        <f>IFERROR(VLOOKUP(A184,Pedido!$B$88:$G$599,6,FALSE()),"-")</f>
        <v>3.1</v>
      </c>
      <c r="M184" s="350">
        <f>IFERROR(VLOOKUP(C184,Pedido!$B$369:$G$599,6,FALSE()),"-")</f>
        <v>22</v>
      </c>
      <c r="N184" s="350"/>
      <c r="O184" s="345" t="s">
        <v>102</v>
      </c>
      <c r="P184" s="345"/>
      <c r="Q184" s="345"/>
      <c r="R184" s="2"/>
      <c r="S184" s="72"/>
      <c r="T184" s="72"/>
      <c r="U184" s="72"/>
      <c r="V184" s="179"/>
      <c r="W184" s="179"/>
      <c r="X184" s="179"/>
    </row>
    <row r="185" spans="1:24" x14ac:dyDescent="0.25">
      <c r="A185">
        <v>104913</v>
      </c>
      <c r="B185" t="s">
        <v>416</v>
      </c>
      <c r="C185">
        <v>104920</v>
      </c>
      <c r="D185" t="s">
        <v>564</v>
      </c>
      <c r="E185" s="2"/>
      <c r="F185" s="319" t="s">
        <v>960</v>
      </c>
      <c r="G185" s="319"/>
      <c r="H185" s="319" t="s">
        <v>909</v>
      </c>
      <c r="I185" s="319"/>
      <c r="J185" s="319"/>
      <c r="K185" s="180" t="s">
        <v>137</v>
      </c>
      <c r="L185" s="174">
        <f>IFERROR(VLOOKUP(A185,Pedido!$B$88:$G$599,6,FALSE()),"-")</f>
        <v>3.5</v>
      </c>
      <c r="M185" s="350">
        <f>IFERROR(VLOOKUP(C185,Pedido!$B$369:$G$599,6,FALSE()),"-")</f>
        <v>22</v>
      </c>
      <c r="N185" s="350"/>
      <c r="O185" s="345" t="s">
        <v>102</v>
      </c>
      <c r="P185" s="345"/>
      <c r="Q185" s="345"/>
      <c r="R185" s="2"/>
      <c r="S185" s="346"/>
      <c r="T185" s="346"/>
      <c r="U185" s="346"/>
      <c r="V185" s="347"/>
      <c r="W185" s="347"/>
      <c r="X185" s="347"/>
    </row>
    <row r="186" spans="1:24" x14ac:dyDescent="0.25">
      <c r="A186">
        <v>104937</v>
      </c>
      <c r="B186" t="s">
        <v>417</v>
      </c>
      <c r="C186">
        <v>104944</v>
      </c>
      <c r="D186" t="s">
        <v>565</v>
      </c>
      <c r="E186" s="2"/>
      <c r="F186" s="319" t="s">
        <v>960</v>
      </c>
      <c r="G186" s="319"/>
      <c r="H186" s="319" t="s">
        <v>910</v>
      </c>
      <c r="I186" s="319"/>
      <c r="J186" s="319"/>
      <c r="K186" s="180" t="s">
        <v>137</v>
      </c>
      <c r="L186" s="174">
        <f>IFERROR(VLOOKUP(A186,Pedido!$B$88:$G$599,6,FALSE()),"-")</f>
        <v>3.5</v>
      </c>
      <c r="M186" s="344">
        <f>IFERROR(VLOOKUP(C186,Pedido!$B$369:$G$599,6,FALSE()),"-")</f>
        <v>22</v>
      </c>
      <c r="N186" s="344"/>
      <c r="O186" s="345" t="s">
        <v>102</v>
      </c>
      <c r="P186" s="345"/>
      <c r="Q186" s="345"/>
      <c r="R186" s="2"/>
      <c r="S186" s="346"/>
      <c r="T186" s="346"/>
      <c r="U186" s="346"/>
      <c r="V186" s="347"/>
      <c r="W186" s="347"/>
      <c r="X186" s="347"/>
    </row>
    <row r="187" spans="1:24" x14ac:dyDescent="0.25">
      <c r="A187">
        <v>109246</v>
      </c>
      <c r="B187" t="s">
        <v>738</v>
      </c>
      <c r="C187">
        <v>109277</v>
      </c>
      <c r="D187" t="s">
        <v>739</v>
      </c>
      <c r="E187" s="2"/>
      <c r="F187" s="319" t="s">
        <v>959</v>
      </c>
      <c r="G187" s="319"/>
      <c r="H187" s="319" t="s">
        <v>911</v>
      </c>
      <c r="I187" s="319"/>
      <c r="J187" s="319"/>
      <c r="K187" s="180" t="s">
        <v>137</v>
      </c>
      <c r="L187" s="174">
        <f>IFERROR(VLOOKUP(A187,Pedido!$B$88:$G$599,6,FALSE()),"-")</f>
        <v>2.75</v>
      </c>
      <c r="M187" s="344">
        <f>IFERROR(VLOOKUP(C187,Pedido!$B$369:$G$599,6,FALSE()),"-")</f>
        <v>19</v>
      </c>
      <c r="N187" s="344"/>
      <c r="O187" s="345" t="s">
        <v>753</v>
      </c>
      <c r="P187" s="345"/>
      <c r="Q187" s="345"/>
      <c r="R187" s="2"/>
      <c r="S187" s="346"/>
      <c r="T187" s="346"/>
      <c r="U187" s="346"/>
      <c r="V187" s="347"/>
      <c r="W187" s="347"/>
      <c r="X187" s="347"/>
    </row>
    <row r="188" spans="1:24" x14ac:dyDescent="0.25">
      <c r="A188">
        <v>1038</v>
      </c>
      <c r="B188" t="s">
        <v>418</v>
      </c>
      <c r="C188">
        <v>3476</v>
      </c>
      <c r="D188" t="s">
        <v>566</v>
      </c>
      <c r="E188" s="2"/>
      <c r="F188" s="319" t="s">
        <v>959</v>
      </c>
      <c r="G188" s="319"/>
      <c r="H188" s="319" t="s">
        <v>912</v>
      </c>
      <c r="I188" s="319"/>
      <c r="J188" s="319"/>
      <c r="K188" s="180" t="s">
        <v>137</v>
      </c>
      <c r="L188" s="192">
        <f>IFERROR(VLOOKUP(A188,Pedido!$B$88:$G$599,6,FALSE()),"-")</f>
        <v>3.4</v>
      </c>
      <c r="M188" s="344">
        <f>IFERROR(VLOOKUP(C188,Pedido!$B$369:$G$599,6,FALSE()),"-")</f>
        <v>25</v>
      </c>
      <c r="N188" s="344"/>
      <c r="O188" s="345" t="s">
        <v>103</v>
      </c>
      <c r="P188" s="345"/>
      <c r="Q188" s="345"/>
      <c r="R188" s="2"/>
      <c r="S188" s="346"/>
      <c r="T188" s="346"/>
      <c r="U188" s="346"/>
      <c r="V188" s="347"/>
      <c r="W188" s="347"/>
      <c r="X188" s="347"/>
    </row>
    <row r="189" spans="1:24" x14ac:dyDescent="0.25">
      <c r="A189">
        <v>1045</v>
      </c>
      <c r="B189" t="s">
        <v>419</v>
      </c>
      <c r="C189">
        <v>3483</v>
      </c>
      <c r="D189" t="s">
        <v>567</v>
      </c>
      <c r="E189" s="2"/>
      <c r="F189" s="354" t="s">
        <v>959</v>
      </c>
      <c r="G189" s="354"/>
      <c r="H189" s="354" t="s">
        <v>913</v>
      </c>
      <c r="I189" s="354"/>
      <c r="J189" s="354"/>
      <c r="K189" s="232" t="s">
        <v>138</v>
      </c>
      <c r="L189" s="233">
        <f>IFERROR(VLOOKUP(A189,Pedido!$B$88:$G$599,6,FALSE()),"-")</f>
        <v>3.7</v>
      </c>
      <c r="M189" s="349">
        <f>IFERROR(VLOOKUP(C189,Pedido!$B$369:$G$599,6,FALSE()),"-")</f>
        <v>19</v>
      </c>
      <c r="N189" s="349"/>
      <c r="O189" s="345" t="s">
        <v>104</v>
      </c>
      <c r="P189" s="345"/>
      <c r="Q189" s="345"/>
      <c r="R189" s="2"/>
      <c r="S189" s="346"/>
      <c r="T189" s="346"/>
      <c r="U189" s="346"/>
      <c r="V189" s="347"/>
      <c r="W189" s="347"/>
      <c r="X189" s="347"/>
    </row>
    <row r="190" spans="1:24" x14ac:dyDescent="0.25">
      <c r="A190">
        <v>105392</v>
      </c>
      <c r="B190" t="s">
        <v>420</v>
      </c>
      <c r="C190">
        <v>105408</v>
      </c>
      <c r="D190" t="s">
        <v>568</v>
      </c>
      <c r="E190" s="2"/>
      <c r="F190" s="319" t="s">
        <v>959</v>
      </c>
      <c r="G190" s="319"/>
      <c r="H190" s="319" t="s">
        <v>914</v>
      </c>
      <c r="I190" s="319"/>
      <c r="J190" s="319"/>
      <c r="K190" s="180" t="s">
        <v>137</v>
      </c>
      <c r="L190" s="192">
        <f>IFERROR(VLOOKUP(A190,Pedido!$B$88:$G$599,6,FALSE()),"-")</f>
        <v>3.5</v>
      </c>
      <c r="M190" s="344">
        <f>IFERROR(VLOOKUP(C190,Pedido!$B$369:$G$599,6,FALSE()),"-")</f>
        <v>20.75</v>
      </c>
      <c r="N190" s="344"/>
      <c r="O190" s="345" t="s">
        <v>105</v>
      </c>
      <c r="P190" s="345"/>
      <c r="Q190" s="345"/>
      <c r="R190" s="2"/>
      <c r="S190" s="346"/>
      <c r="T190" s="346"/>
      <c r="U190" s="346"/>
      <c r="V190" s="347"/>
      <c r="W190" s="347"/>
      <c r="X190" s="347"/>
    </row>
    <row r="191" spans="1:24" x14ac:dyDescent="0.25">
      <c r="A191">
        <v>1052</v>
      </c>
      <c r="B191" t="s">
        <v>421</v>
      </c>
      <c r="C191">
        <v>3490</v>
      </c>
      <c r="D191" t="s">
        <v>569</v>
      </c>
      <c r="E191" s="2"/>
      <c r="F191" s="319" t="s">
        <v>959</v>
      </c>
      <c r="G191" s="319"/>
      <c r="H191" s="319" t="s">
        <v>915</v>
      </c>
      <c r="I191" s="319"/>
      <c r="J191" s="319"/>
      <c r="K191" s="180" t="s">
        <v>137</v>
      </c>
      <c r="L191" s="174">
        <f>IFERROR(VLOOKUP(A191,Pedido!$B$88:$G$599,6,FALSE()),"-")</f>
        <v>4.5999999999999996</v>
      </c>
      <c r="M191" s="344">
        <f>IFERROR(VLOOKUP(C191,Pedido!$B$369:$G$599,6,FALSE()),"-")</f>
        <v>38.5</v>
      </c>
      <c r="N191" s="344"/>
      <c r="O191" s="345" t="s">
        <v>106</v>
      </c>
      <c r="P191" s="345"/>
      <c r="Q191" s="345"/>
      <c r="R191" s="2"/>
      <c r="S191" s="346"/>
      <c r="T191" s="346"/>
      <c r="U191" s="346"/>
      <c r="V191" s="347"/>
      <c r="W191" s="347"/>
      <c r="X191" s="347"/>
    </row>
    <row r="192" spans="1:24" x14ac:dyDescent="0.25">
      <c r="A192">
        <v>1076</v>
      </c>
      <c r="B192" t="s">
        <v>422</v>
      </c>
      <c r="C192">
        <v>3513</v>
      </c>
      <c r="D192" t="s">
        <v>570</v>
      </c>
      <c r="E192" s="2"/>
      <c r="F192" s="319" t="s">
        <v>959</v>
      </c>
      <c r="G192" s="319"/>
      <c r="H192" s="319" t="s">
        <v>965</v>
      </c>
      <c r="I192" s="319"/>
      <c r="J192" s="319"/>
      <c r="K192" s="180" t="s">
        <v>137</v>
      </c>
      <c r="L192" s="174">
        <f>IFERROR(VLOOKUP(A192,Pedido!$B$88:$G$599,6,FALSE()),"-")</f>
        <v>3.1</v>
      </c>
      <c r="M192" s="350">
        <f>IFERROR(VLOOKUP(C192,Pedido!$B$369:$G$599,6,FALSE()),"-")</f>
        <v>20.399999999999999</v>
      </c>
      <c r="N192" s="350"/>
      <c r="O192" s="345" t="s">
        <v>107</v>
      </c>
      <c r="P192" s="345"/>
      <c r="Q192" s="345"/>
      <c r="R192" s="2"/>
      <c r="S192" s="346"/>
      <c r="T192" s="346"/>
      <c r="U192" s="346"/>
      <c r="V192" s="347"/>
      <c r="W192" s="347"/>
      <c r="X192" s="347"/>
    </row>
    <row r="193" spans="1:24" x14ac:dyDescent="0.25">
      <c r="A193">
        <v>1069</v>
      </c>
      <c r="B193" t="s">
        <v>423</v>
      </c>
      <c r="C193">
        <v>3506</v>
      </c>
      <c r="D193" t="s">
        <v>571</v>
      </c>
      <c r="E193" s="2"/>
      <c r="F193" s="319" t="s">
        <v>959</v>
      </c>
      <c r="G193" s="319"/>
      <c r="H193" s="319" t="s">
        <v>966</v>
      </c>
      <c r="I193" s="319"/>
      <c r="J193" s="319"/>
      <c r="K193" s="180" t="s">
        <v>137</v>
      </c>
      <c r="L193" s="174">
        <f>IFERROR(VLOOKUP(A193,Pedido!$B$88:$G$599,6,FALSE()),"-")</f>
        <v>2.8</v>
      </c>
      <c r="M193" s="350">
        <f>IFERROR(VLOOKUP(C193,Pedido!$B$369:$G$599,6,FALSE()),"-")</f>
        <v>20</v>
      </c>
      <c r="N193" s="350"/>
      <c r="O193" s="345" t="s">
        <v>107</v>
      </c>
      <c r="P193" s="345"/>
      <c r="Q193" s="345"/>
      <c r="R193" s="2"/>
      <c r="S193" s="346"/>
      <c r="T193" s="346"/>
      <c r="U193" s="346"/>
      <c r="V193" s="347"/>
      <c r="W193" s="347"/>
      <c r="X193" s="347"/>
    </row>
    <row r="194" spans="1:24" x14ac:dyDescent="0.25">
      <c r="A194">
        <v>1083</v>
      </c>
      <c r="B194" t="s">
        <v>424</v>
      </c>
      <c r="C194">
        <v>3520</v>
      </c>
      <c r="D194" t="s">
        <v>572</v>
      </c>
      <c r="E194" s="2"/>
      <c r="F194" s="319" t="s">
        <v>959</v>
      </c>
      <c r="G194" s="319"/>
      <c r="H194" s="319" t="s">
        <v>916</v>
      </c>
      <c r="I194" s="319"/>
      <c r="J194" s="319"/>
      <c r="K194" s="180" t="s">
        <v>137</v>
      </c>
      <c r="L194" s="174">
        <f>IFERROR(VLOOKUP(A194,Pedido!$B$88:$G$599,6,FALSE()),"-")</f>
        <v>3.2</v>
      </c>
      <c r="M194" s="350">
        <f>IFERROR(VLOOKUP(C194,Pedido!$B$369:$G$599,6,FALSE()),"-")</f>
        <v>21</v>
      </c>
      <c r="N194" s="350"/>
      <c r="O194" s="345" t="s">
        <v>108</v>
      </c>
      <c r="P194" s="345"/>
      <c r="Q194" s="345"/>
      <c r="R194" s="2"/>
      <c r="S194" s="346"/>
      <c r="T194" s="346"/>
      <c r="U194" s="346"/>
      <c r="V194" s="347"/>
      <c r="W194" s="347"/>
      <c r="X194" s="347"/>
    </row>
    <row r="195" spans="1:24" x14ac:dyDescent="0.25">
      <c r="A195">
        <v>104975</v>
      </c>
      <c r="B195" t="s">
        <v>425</v>
      </c>
      <c r="C195">
        <v>104982</v>
      </c>
      <c r="D195" t="s">
        <v>573</v>
      </c>
      <c r="E195" s="2"/>
      <c r="F195" s="319" t="s">
        <v>960</v>
      </c>
      <c r="G195" s="319"/>
      <c r="H195" s="319" t="s">
        <v>917</v>
      </c>
      <c r="I195" s="319"/>
      <c r="J195" s="319"/>
      <c r="K195" s="180" t="s">
        <v>137</v>
      </c>
      <c r="L195" s="174">
        <f>IFERROR(VLOOKUP(A195,Pedido!$B$88:$G$599,6,FALSE()),"-")</f>
        <v>3.7</v>
      </c>
      <c r="M195" s="350">
        <f>IFERROR(VLOOKUP(C195,Pedido!$B$369:$G$599,6,FALSE()),"-")</f>
        <v>25</v>
      </c>
      <c r="N195" s="350"/>
      <c r="O195" s="345" t="s">
        <v>109</v>
      </c>
      <c r="P195" s="345"/>
      <c r="Q195" s="345"/>
      <c r="R195" s="2"/>
      <c r="S195" s="346"/>
      <c r="T195" s="346"/>
      <c r="U195" s="346"/>
      <c r="V195" s="347"/>
      <c r="W195" s="347"/>
      <c r="X195" s="347"/>
    </row>
    <row r="196" spans="1:24" x14ac:dyDescent="0.25">
      <c r="A196">
        <v>104692</v>
      </c>
      <c r="B196" t="s">
        <v>426</v>
      </c>
      <c r="C196">
        <v>104708</v>
      </c>
      <c r="D196" t="s">
        <v>574</v>
      </c>
      <c r="E196" s="2"/>
      <c r="F196" s="319" t="s">
        <v>959</v>
      </c>
      <c r="G196" s="319"/>
      <c r="H196" s="319" t="s">
        <v>955</v>
      </c>
      <c r="I196" s="319"/>
      <c r="J196" s="319"/>
      <c r="K196" s="180" t="s">
        <v>137</v>
      </c>
      <c r="L196" s="174">
        <f>IFERROR(VLOOKUP(A196,Pedido!$B$88:$G$599,6,FALSE()),"-")</f>
        <v>2.8</v>
      </c>
      <c r="M196" s="350">
        <f>IFERROR(VLOOKUP(C196,Pedido!$B$369:$G$599,6,FALSE()),"-")</f>
        <v>20</v>
      </c>
      <c r="N196" s="350"/>
      <c r="O196" s="345" t="s">
        <v>110</v>
      </c>
      <c r="P196" s="345"/>
      <c r="Q196" s="345"/>
      <c r="R196" s="2"/>
      <c r="S196" s="346"/>
      <c r="T196" s="346"/>
      <c r="U196" s="346"/>
      <c r="V196" s="347"/>
      <c r="W196" s="347"/>
      <c r="X196" s="347"/>
    </row>
    <row r="197" spans="1:24" x14ac:dyDescent="0.25">
      <c r="A197">
        <v>1090</v>
      </c>
      <c r="B197" t="s">
        <v>427</v>
      </c>
      <c r="E197" s="2"/>
      <c r="F197" s="319" t="s">
        <v>959</v>
      </c>
      <c r="G197" s="319"/>
      <c r="H197" s="319" t="s">
        <v>918</v>
      </c>
      <c r="I197" s="319"/>
      <c r="J197" s="319"/>
      <c r="K197" s="180" t="s">
        <v>141</v>
      </c>
      <c r="L197" s="174">
        <f>IFERROR(VLOOKUP(A197,Pedido!$B$88:$G$599,6,FALSE()),"-")</f>
        <v>3.9</v>
      </c>
      <c r="M197" s="350" t="str">
        <f>IFERROR(VLOOKUP(C197,Pedido!$B$369:$G$599,6,FALSE()),"-")</f>
        <v>-</v>
      </c>
      <c r="N197" s="350"/>
      <c r="O197" s="345" t="s">
        <v>111</v>
      </c>
      <c r="P197" s="345"/>
      <c r="Q197" s="345"/>
      <c r="R197" s="2"/>
      <c r="S197" s="346"/>
      <c r="T197" s="346"/>
      <c r="U197" s="346"/>
      <c r="V197" s="347"/>
      <c r="W197" s="347"/>
      <c r="X197" s="347"/>
    </row>
    <row r="198" spans="1:24" x14ac:dyDescent="0.25">
      <c r="A198">
        <v>1106</v>
      </c>
      <c r="B198" t="s">
        <v>428</v>
      </c>
      <c r="C198">
        <v>3537</v>
      </c>
      <c r="D198" t="s">
        <v>576</v>
      </c>
      <c r="E198" s="2"/>
      <c r="F198" s="319" t="s">
        <v>959</v>
      </c>
      <c r="G198" s="319"/>
      <c r="H198" s="319" t="s">
        <v>919</v>
      </c>
      <c r="I198" s="319"/>
      <c r="J198" s="319"/>
      <c r="K198" s="180" t="s">
        <v>137</v>
      </c>
      <c r="L198" s="174">
        <f>IFERROR(VLOOKUP(A198,Pedido!$B$88:$G$599,6,FALSE()),"-")</f>
        <v>4.5</v>
      </c>
      <c r="M198" s="350">
        <f>IFERROR(VLOOKUP(C198,Pedido!$B$369:$G$599,6,FALSE()),"-")</f>
        <v>34</v>
      </c>
      <c r="N198" s="350"/>
      <c r="O198" s="345" t="s">
        <v>112</v>
      </c>
      <c r="P198" s="345"/>
      <c r="Q198" s="345"/>
      <c r="R198" s="2"/>
      <c r="S198" s="346"/>
      <c r="T198" s="346"/>
      <c r="U198" s="346"/>
      <c r="V198" s="347"/>
      <c r="W198" s="347"/>
      <c r="X198" s="347"/>
    </row>
    <row r="199" spans="1:24" x14ac:dyDescent="0.25">
      <c r="A199">
        <v>1120</v>
      </c>
      <c r="B199" t="s">
        <v>430</v>
      </c>
      <c r="C199">
        <v>3551</v>
      </c>
      <c r="D199" t="s">
        <v>578</v>
      </c>
      <c r="E199" s="2"/>
      <c r="F199" s="319" t="s">
        <v>959</v>
      </c>
      <c r="G199" s="319"/>
      <c r="H199" s="319" t="s">
        <v>956</v>
      </c>
      <c r="I199" s="319"/>
      <c r="J199" s="319"/>
      <c r="K199" s="180" t="s">
        <v>137</v>
      </c>
      <c r="L199" s="174">
        <f>IFERROR(VLOOKUP(A199,Pedido!$B$88:$G$599,6,FALSE()),"-")</f>
        <v>2.6</v>
      </c>
      <c r="M199" s="350">
        <f>IFERROR(VLOOKUP(C199,Pedido!$B$369:$G$599,6,FALSE()),"-")</f>
        <v>18</v>
      </c>
      <c r="N199" s="350"/>
      <c r="O199" s="345" t="s">
        <v>113</v>
      </c>
      <c r="P199" s="345"/>
      <c r="Q199" s="345"/>
      <c r="R199" s="2"/>
      <c r="S199" s="346"/>
      <c r="T199" s="346"/>
      <c r="U199" s="346"/>
      <c r="V199" s="347"/>
      <c r="W199" s="347"/>
      <c r="X199" s="347"/>
    </row>
    <row r="200" spans="1:24" x14ac:dyDescent="0.25">
      <c r="A200">
        <v>1137</v>
      </c>
      <c r="B200" t="s">
        <v>431</v>
      </c>
      <c r="C200">
        <v>3568</v>
      </c>
      <c r="D200" t="s">
        <v>579</v>
      </c>
      <c r="E200" s="2"/>
      <c r="F200" s="319" t="s">
        <v>959</v>
      </c>
      <c r="G200" s="319"/>
      <c r="H200" s="319" t="s">
        <v>920</v>
      </c>
      <c r="I200" s="319"/>
      <c r="J200" s="319"/>
      <c r="K200" s="180" t="s">
        <v>137</v>
      </c>
      <c r="L200" s="174">
        <f>IFERROR(VLOOKUP(A200,Pedido!$B$88:$G$599,6,FALSE()),"-")</f>
        <v>3.15</v>
      </c>
      <c r="M200" s="350">
        <f>IFERROR(VLOOKUP(C200,Pedido!$B$369:$G$599,6,FALSE()),"-")</f>
        <v>19</v>
      </c>
      <c r="N200" s="350"/>
      <c r="O200" s="345" t="s">
        <v>113</v>
      </c>
      <c r="P200" s="345"/>
      <c r="Q200" s="345"/>
      <c r="R200" s="2"/>
      <c r="S200" s="346"/>
      <c r="T200" s="346"/>
      <c r="U200" s="346"/>
      <c r="V200" s="347"/>
      <c r="W200" s="347"/>
      <c r="X200" s="347"/>
    </row>
    <row r="201" spans="1:24" x14ac:dyDescent="0.25">
      <c r="A201">
        <v>1144</v>
      </c>
      <c r="B201" t="s">
        <v>432</v>
      </c>
      <c r="C201">
        <v>3575</v>
      </c>
      <c r="D201" t="s">
        <v>580</v>
      </c>
      <c r="E201" s="2"/>
      <c r="F201" s="319" t="s">
        <v>959</v>
      </c>
      <c r="G201" s="319"/>
      <c r="H201" s="319" t="s">
        <v>921</v>
      </c>
      <c r="I201" s="319"/>
      <c r="J201" s="319"/>
      <c r="K201" s="180" t="s">
        <v>137</v>
      </c>
      <c r="L201" s="174">
        <f>IFERROR(VLOOKUP(A201,Pedido!$B$88:$G$599,6,FALSE()),"-")</f>
        <v>4.9000000000000004</v>
      </c>
      <c r="M201" s="350">
        <f>IFERROR(VLOOKUP(C201,Pedido!$B$369:$G$599,6,FALSE()),"-")</f>
        <v>42.5</v>
      </c>
      <c r="N201" s="350"/>
      <c r="O201" s="345" t="s">
        <v>114</v>
      </c>
      <c r="P201" s="345"/>
      <c r="Q201" s="345"/>
      <c r="R201" s="2"/>
      <c r="S201" s="346"/>
      <c r="T201" s="346"/>
      <c r="U201" s="346"/>
      <c r="V201" s="347"/>
      <c r="W201" s="347"/>
      <c r="X201" s="347"/>
    </row>
    <row r="202" spans="1:24" x14ac:dyDescent="0.25">
      <c r="A202">
        <v>1151</v>
      </c>
      <c r="B202" t="s">
        <v>433</v>
      </c>
      <c r="C202">
        <v>3582</v>
      </c>
      <c r="D202" t="s">
        <v>581</v>
      </c>
      <c r="E202" s="2"/>
      <c r="F202" s="319" t="s">
        <v>959</v>
      </c>
      <c r="G202" s="319"/>
      <c r="H202" s="319" t="s">
        <v>922</v>
      </c>
      <c r="I202" s="319"/>
      <c r="J202" s="319"/>
      <c r="K202" s="180" t="s">
        <v>137</v>
      </c>
      <c r="L202" s="174">
        <f>IFERROR(VLOOKUP(A202,Pedido!$B$88:$G$599,6,FALSE()),"-")</f>
        <v>3.1</v>
      </c>
      <c r="M202" s="350">
        <f>IFERROR(VLOOKUP(C202,Pedido!$B$369:$G$599,6,FALSE()),"-")</f>
        <v>21</v>
      </c>
      <c r="N202" s="350"/>
      <c r="O202" s="345" t="s">
        <v>115</v>
      </c>
      <c r="P202" s="345"/>
      <c r="Q202" s="345"/>
      <c r="R202" s="2"/>
      <c r="S202" s="346"/>
      <c r="T202" s="346"/>
      <c r="U202" s="346"/>
      <c r="V202" s="347"/>
      <c r="W202" s="347"/>
      <c r="X202" s="347"/>
    </row>
    <row r="203" spans="1:24" x14ac:dyDescent="0.25">
      <c r="A203">
        <v>1175</v>
      </c>
      <c r="B203" t="s">
        <v>434</v>
      </c>
      <c r="C203">
        <v>3599</v>
      </c>
      <c r="D203" t="s">
        <v>582</v>
      </c>
      <c r="E203" s="2"/>
      <c r="F203" s="319" t="s">
        <v>959</v>
      </c>
      <c r="G203" s="319"/>
      <c r="H203" s="319" t="s">
        <v>923</v>
      </c>
      <c r="I203" s="319"/>
      <c r="J203" s="319"/>
      <c r="K203" s="180" t="s">
        <v>137</v>
      </c>
      <c r="L203" s="174">
        <f>IFERROR(VLOOKUP(A203,Pedido!$B$88:$G$599,6,FALSE()),"-")</f>
        <v>5.65</v>
      </c>
      <c r="M203" s="350">
        <f>IFERROR(VLOOKUP(C203,Pedido!$B$369:$G$599,6,FALSE()),"-")</f>
        <v>53</v>
      </c>
      <c r="N203" s="350"/>
      <c r="O203" s="345" t="s">
        <v>116</v>
      </c>
      <c r="P203" s="345"/>
      <c r="Q203" s="345"/>
      <c r="R203" s="2"/>
      <c r="S203" s="346"/>
      <c r="T203" s="346"/>
      <c r="U203" s="346"/>
      <c r="V203" s="347"/>
      <c r="W203" s="347"/>
      <c r="X203" s="347"/>
    </row>
    <row r="204" spans="1:24" x14ac:dyDescent="0.25">
      <c r="C204">
        <v>11280</v>
      </c>
      <c r="D204" t="s">
        <v>1053</v>
      </c>
      <c r="E204" s="2"/>
      <c r="F204" s="319" t="s">
        <v>961</v>
      </c>
      <c r="G204" s="319"/>
      <c r="H204" s="319" t="s">
        <v>1056</v>
      </c>
      <c r="I204" s="319"/>
      <c r="J204" s="319"/>
      <c r="K204" s="183"/>
      <c r="L204" s="189" t="str">
        <f>IFERROR(VLOOKUP(A204,Pedido!$B$88:$G$599,6,FALSE()),"-")</f>
        <v>-</v>
      </c>
      <c r="M204" s="350">
        <f>IFERROR(VLOOKUP(C204,Pedido!$B$369:$G$599,6,FALSE()),"-")</f>
        <v>50</v>
      </c>
      <c r="N204" s="350"/>
      <c r="O204" s="345" t="s">
        <v>1011</v>
      </c>
      <c r="P204" s="345"/>
      <c r="Q204" s="345"/>
      <c r="R204" s="2"/>
      <c r="S204" s="72"/>
      <c r="T204" s="72"/>
      <c r="U204" s="72"/>
      <c r="V204" s="179"/>
      <c r="W204" s="179"/>
      <c r="X204" s="179"/>
    </row>
    <row r="205" spans="1:24" x14ac:dyDescent="0.25">
      <c r="A205">
        <v>1182</v>
      </c>
      <c r="B205" t="s">
        <v>435</v>
      </c>
      <c r="C205">
        <v>1700</v>
      </c>
      <c r="D205" t="s">
        <v>583</v>
      </c>
      <c r="E205" s="2"/>
      <c r="F205" s="319" t="s">
        <v>959</v>
      </c>
      <c r="G205" s="319"/>
      <c r="H205" s="319" t="s">
        <v>924</v>
      </c>
      <c r="I205" s="319"/>
      <c r="J205" s="319"/>
      <c r="K205" s="180" t="s">
        <v>137</v>
      </c>
      <c r="L205" s="174">
        <f>IFERROR(VLOOKUP(A205,Pedido!$B$88:$G$599,6,FALSE()),"-")</f>
        <v>21</v>
      </c>
      <c r="M205" s="353">
        <f>IFERROR(VLOOKUP(C205,Pedido!$B$369:$G$599,6,FALSE()),"-")</f>
        <v>245</v>
      </c>
      <c r="N205" s="353"/>
      <c r="O205" s="345" t="s">
        <v>776</v>
      </c>
      <c r="P205" s="345"/>
      <c r="Q205" s="345"/>
      <c r="R205" s="2"/>
      <c r="S205" s="346"/>
      <c r="T205" s="346"/>
      <c r="U205" s="346"/>
      <c r="V205" s="347"/>
      <c r="W205" s="347"/>
      <c r="X205" s="347"/>
    </row>
    <row r="206" spans="1:24" x14ac:dyDescent="0.25">
      <c r="A206">
        <v>1199</v>
      </c>
      <c r="B206" t="s">
        <v>436</v>
      </c>
      <c r="C206">
        <v>3605</v>
      </c>
      <c r="D206" t="s">
        <v>584</v>
      </c>
      <c r="E206" s="2"/>
      <c r="F206" s="319" t="s">
        <v>959</v>
      </c>
      <c r="G206" s="319"/>
      <c r="H206" s="319" t="s">
        <v>925</v>
      </c>
      <c r="I206" s="319"/>
      <c r="J206" s="319"/>
      <c r="K206" s="180" t="s">
        <v>137</v>
      </c>
      <c r="L206" s="174">
        <f>IFERROR(VLOOKUP(A206,Pedido!$B$88:$G$599,6,FALSE()),"-")</f>
        <v>7.3</v>
      </c>
      <c r="M206" s="350">
        <f>IFERROR(VLOOKUP(C206,Pedido!$B$369:$G$599,6,FALSE()),"-")</f>
        <v>66</v>
      </c>
      <c r="N206" s="350"/>
      <c r="O206" s="345" t="s">
        <v>117</v>
      </c>
      <c r="P206" s="345"/>
      <c r="Q206" s="345"/>
      <c r="R206" s="2"/>
      <c r="S206" s="346"/>
      <c r="T206" s="346"/>
      <c r="U206" s="346"/>
      <c r="V206" s="347"/>
      <c r="W206" s="347"/>
      <c r="X206" s="347"/>
    </row>
    <row r="207" spans="1:24" x14ac:dyDescent="0.25">
      <c r="A207">
        <v>102360</v>
      </c>
      <c r="B207" t="s">
        <v>437</v>
      </c>
      <c r="E207" s="2"/>
      <c r="F207" s="319" t="s">
        <v>959</v>
      </c>
      <c r="G207" s="319"/>
      <c r="H207" s="319" t="s">
        <v>926</v>
      </c>
      <c r="I207" s="319"/>
      <c r="J207" s="319"/>
      <c r="K207" s="180" t="s">
        <v>137</v>
      </c>
      <c r="L207" s="174">
        <f>IFERROR(VLOOKUP(A207,Pedido!$B$88:$G$599,6,FALSE()),"-")</f>
        <v>19.5</v>
      </c>
      <c r="M207" s="350" t="str">
        <f>IFERROR(VLOOKUP(C207,Pedido!$B$369:$G$599,6,FALSE()),"-")</f>
        <v>-</v>
      </c>
      <c r="N207" s="350"/>
      <c r="O207" s="345" t="s">
        <v>118</v>
      </c>
      <c r="P207" s="345"/>
      <c r="Q207" s="345"/>
      <c r="R207" s="2"/>
      <c r="S207" s="346"/>
      <c r="T207" s="346"/>
      <c r="U207" s="346"/>
      <c r="V207" s="347"/>
      <c r="W207" s="347"/>
      <c r="X207" s="347"/>
    </row>
    <row r="208" spans="1:24" x14ac:dyDescent="0.25">
      <c r="A208">
        <v>1205</v>
      </c>
      <c r="B208" t="s">
        <v>438</v>
      </c>
      <c r="C208">
        <v>3612</v>
      </c>
      <c r="D208" t="s">
        <v>586</v>
      </c>
      <c r="E208" s="2"/>
      <c r="F208" s="319" t="s">
        <v>959</v>
      </c>
      <c r="G208" s="319"/>
      <c r="H208" s="319" t="s">
        <v>927</v>
      </c>
      <c r="I208" s="319"/>
      <c r="J208" s="319"/>
      <c r="K208" s="180" t="s">
        <v>138</v>
      </c>
      <c r="L208" s="174">
        <f>IFERROR(VLOOKUP(A208,Pedido!$B$88:$G$599,6,FALSE()),"-")</f>
        <v>3.2</v>
      </c>
      <c r="M208" s="350">
        <f>IFERROR(VLOOKUP(C208,Pedido!$B$369:$G$599,6,FALSE()),"-")</f>
        <v>18</v>
      </c>
      <c r="N208" s="350"/>
      <c r="O208" s="345" t="s">
        <v>119</v>
      </c>
      <c r="P208" s="345"/>
      <c r="Q208" s="345"/>
      <c r="R208" s="2"/>
      <c r="S208" s="346"/>
      <c r="T208" s="346"/>
      <c r="U208" s="346"/>
      <c r="V208" s="347"/>
      <c r="W208" s="347"/>
      <c r="X208" s="347"/>
    </row>
    <row r="209" spans="1:24" x14ac:dyDescent="0.25">
      <c r="A209">
        <v>105255</v>
      </c>
      <c r="B209" t="s">
        <v>439</v>
      </c>
      <c r="C209">
        <v>105262</v>
      </c>
      <c r="D209" t="s">
        <v>587</v>
      </c>
      <c r="E209" s="2"/>
      <c r="F209" s="319" t="s">
        <v>960</v>
      </c>
      <c r="G209" s="319"/>
      <c r="H209" s="319" t="s">
        <v>928</v>
      </c>
      <c r="I209" s="319"/>
      <c r="J209" s="319"/>
      <c r="K209" s="180" t="s">
        <v>137</v>
      </c>
      <c r="L209" s="174">
        <f>IFERROR(VLOOKUP(A209,Pedido!$B$88:$G$599,6,FALSE()),"-")</f>
        <v>3.5</v>
      </c>
      <c r="M209" s="350">
        <f>IFERROR(VLOOKUP(C209,Pedido!$B$369:$G$599,6,FALSE()),"-")</f>
        <v>21</v>
      </c>
      <c r="N209" s="350"/>
      <c r="O209" s="345" t="s">
        <v>120</v>
      </c>
      <c r="P209" s="345"/>
      <c r="Q209" s="345"/>
      <c r="R209" s="2"/>
      <c r="S209" s="346"/>
      <c r="T209" s="346"/>
      <c r="U209" s="346"/>
      <c r="V209" s="347"/>
      <c r="W209" s="347"/>
      <c r="X209" s="347"/>
    </row>
    <row r="210" spans="1:24" x14ac:dyDescent="0.25">
      <c r="A210">
        <v>1212</v>
      </c>
      <c r="B210" t="s">
        <v>440</v>
      </c>
      <c r="C210">
        <v>3629</v>
      </c>
      <c r="D210" t="s">
        <v>588</v>
      </c>
      <c r="E210" s="2"/>
      <c r="F210" s="319" t="s">
        <v>960</v>
      </c>
      <c r="G210" s="319"/>
      <c r="H210" s="319" t="s">
        <v>929</v>
      </c>
      <c r="I210" s="319"/>
      <c r="J210" s="319"/>
      <c r="K210" s="180" t="s">
        <v>137</v>
      </c>
      <c r="L210" s="174">
        <f>IFERROR(VLOOKUP(A210,Pedido!$B$88:$G$599,6,FALSE()),"-")</f>
        <v>3.4</v>
      </c>
      <c r="M210" s="350">
        <f>IFERROR(VLOOKUP(C210,Pedido!$B$369:$G$599,6,FALSE()),"-")</f>
        <v>26.7</v>
      </c>
      <c r="N210" s="350"/>
      <c r="O210" s="345" t="s">
        <v>121</v>
      </c>
      <c r="P210" s="345"/>
      <c r="Q210" s="345"/>
      <c r="R210" s="2"/>
      <c r="S210" s="346"/>
      <c r="T210" s="346"/>
      <c r="U210" s="346"/>
      <c r="V210" s="347"/>
      <c r="W210" s="347"/>
      <c r="X210" s="347"/>
    </row>
    <row r="211" spans="1:24" x14ac:dyDescent="0.25">
      <c r="A211">
        <v>4589</v>
      </c>
      <c r="B211" t="s">
        <v>441</v>
      </c>
      <c r="C211">
        <v>4596</v>
      </c>
      <c r="D211" t="s">
        <v>589</v>
      </c>
      <c r="E211" s="2"/>
      <c r="F211" s="319" t="s">
        <v>959</v>
      </c>
      <c r="G211" s="319"/>
      <c r="H211" s="319" t="s">
        <v>930</v>
      </c>
      <c r="I211" s="319"/>
      <c r="J211" s="319"/>
      <c r="K211" s="180" t="s">
        <v>137</v>
      </c>
      <c r="L211" s="174">
        <f>IFERROR(VLOOKUP(A211,Pedido!$B$88:$G$599,6,FALSE()),"-")</f>
        <v>3.5</v>
      </c>
      <c r="M211" s="350">
        <f>IFERROR(VLOOKUP(C211,Pedido!$B$369:$G$599,6,FALSE()),"-")</f>
        <v>16</v>
      </c>
      <c r="N211" s="350"/>
      <c r="O211" s="345" t="s">
        <v>122</v>
      </c>
      <c r="P211" s="345"/>
      <c r="Q211" s="345"/>
      <c r="R211" s="2"/>
      <c r="S211" s="346"/>
      <c r="T211" s="346"/>
      <c r="U211" s="346"/>
      <c r="V211" s="347"/>
      <c r="W211" s="347"/>
      <c r="X211" s="347"/>
    </row>
    <row r="212" spans="1:24" x14ac:dyDescent="0.25">
      <c r="A212">
        <v>105231</v>
      </c>
      <c r="B212" t="s">
        <v>442</v>
      </c>
      <c r="C212">
        <v>105248</v>
      </c>
      <c r="D212" t="s">
        <v>590</v>
      </c>
      <c r="E212" s="2"/>
      <c r="F212" s="319" t="s">
        <v>961</v>
      </c>
      <c r="G212" s="319"/>
      <c r="H212" s="319" t="s">
        <v>931</v>
      </c>
      <c r="I212" s="319"/>
      <c r="J212" s="319"/>
      <c r="K212" s="180" t="s">
        <v>138</v>
      </c>
      <c r="L212" s="174">
        <f>IFERROR(VLOOKUP(A212,Pedido!$B$88:$G$599,6,FALSE()),"-")</f>
        <v>4.7</v>
      </c>
      <c r="M212" s="350">
        <f>IFERROR(VLOOKUP(C212,Pedido!$B$369:$G$599,6,FALSE()),"-")</f>
        <v>25</v>
      </c>
      <c r="N212" s="350"/>
      <c r="O212" s="345" t="s">
        <v>123</v>
      </c>
      <c r="P212" s="345"/>
      <c r="Q212" s="345"/>
      <c r="R212" s="2"/>
      <c r="S212" s="346"/>
      <c r="T212" s="346"/>
      <c r="U212" s="346"/>
      <c r="V212" s="347"/>
      <c r="W212" s="347"/>
      <c r="X212" s="347"/>
    </row>
    <row r="213" spans="1:24" x14ac:dyDescent="0.25">
      <c r="A213">
        <v>1229</v>
      </c>
      <c r="B213" t="s">
        <v>443</v>
      </c>
      <c r="C213">
        <v>3636</v>
      </c>
      <c r="D213" t="s">
        <v>591</v>
      </c>
      <c r="E213" s="2"/>
      <c r="F213" s="319" t="s">
        <v>959</v>
      </c>
      <c r="G213" s="319"/>
      <c r="H213" s="319" t="s">
        <v>932</v>
      </c>
      <c r="I213" s="319"/>
      <c r="J213" s="319"/>
      <c r="K213" s="180" t="s">
        <v>137</v>
      </c>
      <c r="L213" s="174">
        <f>IFERROR(VLOOKUP(A213,Pedido!$B$88:$G$599,6,FALSE()),"-")</f>
        <v>2.8</v>
      </c>
      <c r="M213" s="350">
        <f>IFERROR(VLOOKUP(C213,Pedido!$B$369:$G$599,6,FALSE()),"-")</f>
        <v>19.5</v>
      </c>
      <c r="N213" s="350"/>
      <c r="O213" s="345" t="s">
        <v>124</v>
      </c>
      <c r="P213" s="345"/>
      <c r="Q213" s="345"/>
      <c r="R213" s="2"/>
      <c r="S213" s="346"/>
      <c r="T213" s="346"/>
      <c r="U213" s="346"/>
      <c r="V213" s="347"/>
      <c r="W213" s="347"/>
      <c r="X213" s="347"/>
    </row>
    <row r="214" spans="1:24" x14ac:dyDescent="0.25">
      <c r="A214">
        <v>1304</v>
      </c>
      <c r="B214" t="s">
        <v>444</v>
      </c>
      <c r="C214">
        <v>3643</v>
      </c>
      <c r="D214" t="s">
        <v>592</v>
      </c>
      <c r="E214" s="2"/>
      <c r="F214" s="319" t="s">
        <v>959</v>
      </c>
      <c r="G214" s="319"/>
      <c r="H214" s="319" t="s">
        <v>933</v>
      </c>
      <c r="I214" s="319"/>
      <c r="J214" s="319"/>
      <c r="K214" s="180" t="s">
        <v>137</v>
      </c>
      <c r="L214" s="174">
        <f>IFERROR(VLOOKUP(A214,Pedido!$B$88:$G$599,6,FALSE()),"-")</f>
        <v>4.4000000000000004</v>
      </c>
      <c r="M214" s="350">
        <f>IFERROR(VLOOKUP(C214,Pedido!$B$369:$G$599,6,FALSE()),"-")</f>
        <v>38</v>
      </c>
      <c r="N214" s="350"/>
      <c r="O214" s="345" t="s">
        <v>125</v>
      </c>
      <c r="P214" s="345"/>
      <c r="Q214" s="345"/>
      <c r="R214" s="2"/>
      <c r="S214" s="346"/>
      <c r="T214" s="346"/>
      <c r="U214" s="346"/>
      <c r="V214" s="347"/>
      <c r="W214" s="347"/>
      <c r="X214" s="347"/>
    </row>
    <row r="215" spans="1:24" x14ac:dyDescent="0.25">
      <c r="A215">
        <v>1328</v>
      </c>
      <c r="B215" t="s">
        <v>445</v>
      </c>
      <c r="C215">
        <v>3650</v>
      </c>
      <c r="D215" t="s">
        <v>593</v>
      </c>
      <c r="E215" s="2"/>
      <c r="F215" s="319" t="s">
        <v>961</v>
      </c>
      <c r="G215" s="319"/>
      <c r="H215" s="319" t="s">
        <v>934</v>
      </c>
      <c r="I215" s="319"/>
      <c r="J215" s="319"/>
      <c r="K215" s="191" t="s">
        <v>137</v>
      </c>
      <c r="L215" s="192">
        <f>IFERROR(VLOOKUP(A215,Pedido!$B$88:$G$599,6,FALSE()),"-")</f>
        <v>5.2</v>
      </c>
      <c r="M215" s="351">
        <f>IFERROR(VLOOKUP(C215,Pedido!$B$369:$G$599,6,FALSE()),"-")</f>
        <v>47</v>
      </c>
      <c r="N215" s="351"/>
      <c r="O215" s="345" t="s">
        <v>126</v>
      </c>
      <c r="P215" s="345"/>
      <c r="Q215" s="345"/>
      <c r="R215" s="2"/>
      <c r="S215" s="346"/>
      <c r="T215" s="346"/>
      <c r="U215" s="346"/>
      <c r="V215" s="347"/>
      <c r="W215" s="347"/>
      <c r="X215" s="347"/>
    </row>
    <row r="216" spans="1:24" x14ac:dyDescent="0.25">
      <c r="A216">
        <v>1335</v>
      </c>
      <c r="B216" t="s">
        <v>446</v>
      </c>
      <c r="C216">
        <v>3674</v>
      </c>
      <c r="D216" t="s">
        <v>594</v>
      </c>
      <c r="E216" s="2"/>
      <c r="F216" s="319" t="s">
        <v>959</v>
      </c>
      <c r="G216" s="319"/>
      <c r="H216" s="319" t="s">
        <v>935</v>
      </c>
      <c r="I216" s="319"/>
      <c r="J216" s="319"/>
      <c r="K216" s="193" t="s">
        <v>138</v>
      </c>
      <c r="L216" s="194">
        <f>IFERROR(VLOOKUP(A216,Pedido!$B$88:$G$599,6,FALSE()),"-")</f>
        <v>18.899999999999999</v>
      </c>
      <c r="M216" s="352">
        <f>IFERROR(VLOOKUP(C216,Pedido!$B$369:$G$599,6,FALSE()),"-")</f>
        <v>82</v>
      </c>
      <c r="N216" s="352"/>
      <c r="O216" s="345" t="s">
        <v>127</v>
      </c>
      <c r="P216" s="345"/>
      <c r="Q216" s="345"/>
      <c r="R216" s="2"/>
      <c r="S216" s="346"/>
      <c r="T216" s="346"/>
      <c r="U216" s="346"/>
      <c r="V216" s="347"/>
      <c r="W216" s="347"/>
      <c r="X216" s="347"/>
    </row>
    <row r="217" spans="1:24" x14ac:dyDescent="0.25">
      <c r="A217">
        <v>1342</v>
      </c>
      <c r="B217" t="s">
        <v>447</v>
      </c>
      <c r="C217">
        <v>3681</v>
      </c>
      <c r="D217" t="s">
        <v>595</v>
      </c>
      <c r="E217" s="2"/>
      <c r="F217" s="319" t="s">
        <v>959</v>
      </c>
      <c r="G217" s="319"/>
      <c r="H217" s="319" t="s">
        <v>937</v>
      </c>
      <c r="I217" s="319"/>
      <c r="J217" s="319"/>
      <c r="K217" s="191" t="s">
        <v>137</v>
      </c>
      <c r="L217" s="192">
        <f>IFERROR(VLOOKUP(A217,Pedido!$B$88:$G$599,6,FALSE()),"-")</f>
        <v>3.3</v>
      </c>
      <c r="M217" s="351">
        <f>IFERROR(VLOOKUP(C217,Pedido!$B$369:$G$599,6,FALSE()),"-")</f>
        <v>27</v>
      </c>
      <c r="N217" s="351"/>
      <c r="O217" s="345" t="s">
        <v>128</v>
      </c>
      <c r="P217" s="345"/>
      <c r="Q217" s="345"/>
      <c r="R217" s="2"/>
      <c r="S217" s="346"/>
      <c r="T217" s="346"/>
      <c r="U217" s="346"/>
      <c r="V217" s="347"/>
      <c r="W217" s="347"/>
      <c r="X217" s="347"/>
    </row>
    <row r="218" spans="1:24" x14ac:dyDescent="0.25">
      <c r="A218">
        <v>1359</v>
      </c>
      <c r="B218" t="s">
        <v>448</v>
      </c>
      <c r="C218">
        <v>3698</v>
      </c>
      <c r="D218" t="s">
        <v>596</v>
      </c>
      <c r="E218" s="2"/>
      <c r="F218" s="319" t="s">
        <v>959</v>
      </c>
      <c r="G218" s="319"/>
      <c r="H218" s="319" t="s">
        <v>938</v>
      </c>
      <c r="I218" s="319"/>
      <c r="J218" s="319"/>
      <c r="K218" s="180" t="s">
        <v>137</v>
      </c>
      <c r="L218" s="174">
        <f>IFERROR(VLOOKUP(A218,Pedido!$B$88:$G$599,6,FALSE()),"-")</f>
        <v>2.5</v>
      </c>
      <c r="M218" s="350">
        <f>IFERROR(VLOOKUP(C218,Pedido!$B$369:$G$599,6,FALSE()),"-")</f>
        <v>15</v>
      </c>
      <c r="N218" s="350"/>
      <c r="O218" s="345" t="s">
        <v>129</v>
      </c>
      <c r="P218" s="345"/>
      <c r="Q218" s="345"/>
      <c r="R218" s="2"/>
      <c r="S218" s="346"/>
      <c r="T218" s="346"/>
      <c r="U218" s="346"/>
      <c r="V218" s="347"/>
      <c r="W218" s="347"/>
      <c r="X218" s="347"/>
    </row>
    <row r="219" spans="1:24" x14ac:dyDescent="0.25">
      <c r="A219">
        <v>1366</v>
      </c>
      <c r="B219" t="s">
        <v>449</v>
      </c>
      <c r="C219">
        <v>3704</v>
      </c>
      <c r="D219" t="s">
        <v>597</v>
      </c>
      <c r="E219" s="2"/>
      <c r="F219" s="319" t="s">
        <v>959</v>
      </c>
      <c r="G219" s="319"/>
      <c r="H219" s="319" t="s">
        <v>936</v>
      </c>
      <c r="I219" s="319"/>
      <c r="J219" s="319"/>
      <c r="K219" s="180" t="s">
        <v>137</v>
      </c>
      <c r="L219" s="174">
        <f>IFERROR(VLOOKUP(A219,Pedido!$B$88:$G$599,6,FALSE()),"-")</f>
        <v>3</v>
      </c>
      <c r="M219" s="350">
        <f>IFERROR(VLOOKUP(C219,Pedido!$B$369:$G$599,6,FALSE()),"-")</f>
        <v>27</v>
      </c>
      <c r="N219" s="350"/>
      <c r="O219" s="345" t="s">
        <v>130</v>
      </c>
      <c r="P219" s="345"/>
      <c r="Q219" s="345"/>
      <c r="R219" s="2"/>
      <c r="S219" s="346"/>
      <c r="T219" s="346"/>
      <c r="U219" s="346"/>
      <c r="V219" s="347"/>
      <c r="W219" s="347"/>
      <c r="X219" s="347"/>
    </row>
    <row r="220" spans="1:24" x14ac:dyDescent="0.25">
      <c r="A220">
        <v>1373</v>
      </c>
      <c r="B220" t="s">
        <v>450</v>
      </c>
      <c r="C220">
        <v>104524</v>
      </c>
      <c r="D220" t="s">
        <v>598</v>
      </c>
      <c r="E220" s="2"/>
      <c r="F220" s="319" t="s">
        <v>959</v>
      </c>
      <c r="G220" s="319"/>
      <c r="H220" s="319" t="s">
        <v>939</v>
      </c>
      <c r="I220" s="319"/>
      <c r="J220" s="319"/>
      <c r="K220" s="180" t="s">
        <v>139</v>
      </c>
      <c r="L220" s="174">
        <f>IFERROR(VLOOKUP(A220,Pedido!$B$88:$G$599,6,FALSE()),"-")</f>
        <v>11.5</v>
      </c>
      <c r="M220" s="350">
        <f>IFERROR(VLOOKUP(C220,Pedido!$B$369:$G$599,6,FALSE()),"-")</f>
        <v>180</v>
      </c>
      <c r="N220" s="350"/>
      <c r="O220" s="345" t="s">
        <v>131</v>
      </c>
      <c r="P220" s="345"/>
      <c r="Q220" s="345"/>
      <c r="R220" s="2"/>
      <c r="S220" s="346"/>
      <c r="T220" s="346"/>
      <c r="U220" s="346"/>
      <c r="V220" s="347"/>
      <c r="W220" s="347"/>
      <c r="X220" s="347"/>
    </row>
    <row r="221" spans="1:24" x14ac:dyDescent="0.25">
      <c r="A221">
        <v>1380</v>
      </c>
      <c r="B221" t="s">
        <v>451</v>
      </c>
      <c r="C221">
        <v>3711</v>
      </c>
      <c r="D221" t="s">
        <v>599</v>
      </c>
      <c r="E221" s="2"/>
      <c r="F221" s="319" t="s">
        <v>960</v>
      </c>
      <c r="G221" s="319"/>
      <c r="H221" s="319" t="s">
        <v>940</v>
      </c>
      <c r="I221" s="319"/>
      <c r="J221" s="319"/>
      <c r="K221" s="180" t="s">
        <v>137</v>
      </c>
      <c r="L221" s="174">
        <f>IFERROR(VLOOKUP(A221,Pedido!$B$88:$G$599,6,FALSE()),"-")</f>
        <v>2.7</v>
      </c>
      <c r="M221" s="350">
        <f>IFERROR(VLOOKUP(C221,Pedido!$B$369:$G$599,6,FALSE()),"-")</f>
        <v>18.2</v>
      </c>
      <c r="N221" s="350"/>
      <c r="O221" s="345" t="s">
        <v>132</v>
      </c>
      <c r="P221" s="345"/>
      <c r="Q221" s="345"/>
      <c r="R221" s="2"/>
      <c r="S221" s="346"/>
      <c r="T221" s="346"/>
      <c r="U221" s="346"/>
      <c r="V221" s="347"/>
      <c r="W221" s="347"/>
      <c r="X221" s="347"/>
    </row>
    <row r="222" spans="1:24" x14ac:dyDescent="0.25">
      <c r="A222">
        <v>1397</v>
      </c>
      <c r="B222" t="s">
        <v>452</v>
      </c>
      <c r="C222">
        <v>3728</v>
      </c>
      <c r="D222" t="s">
        <v>600</v>
      </c>
      <c r="E222" s="2"/>
      <c r="F222" s="319" t="s">
        <v>959</v>
      </c>
      <c r="G222" s="319"/>
      <c r="H222" s="319" t="s">
        <v>941</v>
      </c>
      <c r="I222" s="319"/>
      <c r="J222" s="319"/>
      <c r="K222" s="180" t="s">
        <v>137</v>
      </c>
      <c r="L222" s="174">
        <f>IFERROR(VLOOKUP(A222,Pedido!$B$88:$G$599,6,FALSE()),"-")</f>
        <v>2.9</v>
      </c>
      <c r="M222" s="350">
        <f>IFERROR(VLOOKUP(C222,Pedido!$B$369:$G$599,6,FALSE()),"-")</f>
        <v>20</v>
      </c>
      <c r="N222" s="350"/>
      <c r="O222" s="345" t="s">
        <v>133</v>
      </c>
      <c r="P222" s="345"/>
      <c r="Q222" s="345"/>
      <c r="R222" s="2"/>
      <c r="S222" s="346"/>
      <c r="T222" s="346"/>
      <c r="U222" s="346"/>
      <c r="V222" s="347"/>
      <c r="W222" s="347"/>
      <c r="X222" s="347"/>
    </row>
    <row r="223" spans="1:24" x14ac:dyDescent="0.25">
      <c r="A223">
        <v>1403</v>
      </c>
      <c r="B223" t="s">
        <v>453</v>
      </c>
      <c r="C223">
        <v>3735</v>
      </c>
      <c r="D223" t="s">
        <v>601</v>
      </c>
      <c r="E223" s="2"/>
      <c r="F223" s="319" t="s">
        <v>959</v>
      </c>
      <c r="G223" s="319"/>
      <c r="H223" s="319" t="s">
        <v>942</v>
      </c>
      <c r="I223" s="319"/>
      <c r="J223" s="319"/>
      <c r="K223" s="180" t="s">
        <v>137</v>
      </c>
      <c r="L223" s="174">
        <f>IFERROR(VLOOKUP(A223,Pedido!$B$88:$G$599,6,FALSE()),"-")</f>
        <v>3.15</v>
      </c>
      <c r="M223" s="350">
        <f>IFERROR(VLOOKUP(C223,Pedido!$B$369:$G$599,6,FALSE()),"-")</f>
        <v>25</v>
      </c>
      <c r="N223" s="350"/>
      <c r="O223" s="345" t="s">
        <v>134</v>
      </c>
      <c r="P223" s="345"/>
      <c r="Q223" s="345"/>
      <c r="R223" s="2"/>
      <c r="S223" s="346"/>
      <c r="T223" s="346"/>
      <c r="U223" s="346"/>
      <c r="V223" s="347"/>
      <c r="W223" s="347"/>
      <c r="X223" s="347"/>
    </row>
    <row r="224" spans="1:24" x14ac:dyDescent="0.25">
      <c r="A224">
        <v>1410</v>
      </c>
      <c r="B224" t="s">
        <v>454</v>
      </c>
      <c r="C224">
        <v>3742</v>
      </c>
      <c r="D224" t="s">
        <v>602</v>
      </c>
      <c r="E224" s="2"/>
      <c r="F224" s="319" t="s">
        <v>960</v>
      </c>
      <c r="G224" s="319"/>
      <c r="H224" s="319" t="s">
        <v>943</v>
      </c>
      <c r="I224" s="319"/>
      <c r="J224" s="319"/>
      <c r="K224" s="180" t="s">
        <v>138</v>
      </c>
      <c r="L224" s="174">
        <f>IFERROR(VLOOKUP(A224,Pedido!$B$88:$G$599,6,FALSE()),"-")</f>
        <v>5.7</v>
      </c>
      <c r="M224" s="350">
        <f>IFERROR(VLOOKUP(C224,Pedido!$B$369:$G$599,6,FALSE()),"-")</f>
        <v>33</v>
      </c>
      <c r="N224" s="350"/>
      <c r="O224" s="345" t="s">
        <v>49</v>
      </c>
      <c r="P224" s="345"/>
      <c r="Q224" s="345"/>
      <c r="R224" s="2"/>
      <c r="S224" s="346"/>
      <c r="T224" s="346"/>
      <c r="U224" s="346"/>
      <c r="V224" s="347"/>
      <c r="W224" s="347"/>
      <c r="X224" s="347"/>
    </row>
    <row r="225" spans="1:24" x14ac:dyDescent="0.25">
      <c r="A225">
        <v>1427</v>
      </c>
      <c r="B225" t="s">
        <v>455</v>
      </c>
      <c r="C225">
        <v>3759</v>
      </c>
      <c r="D225" t="s">
        <v>603</v>
      </c>
      <c r="E225" s="2"/>
      <c r="F225" s="319" t="s">
        <v>959</v>
      </c>
      <c r="G225" s="319"/>
      <c r="H225" s="319" t="s">
        <v>944</v>
      </c>
      <c r="I225" s="319"/>
      <c r="J225" s="319"/>
      <c r="K225" s="180" t="s">
        <v>137</v>
      </c>
      <c r="L225" s="174">
        <f>IFERROR(VLOOKUP(A225,Pedido!$B$88:$G$599,6,FALSE()),"-")</f>
        <v>3.1</v>
      </c>
      <c r="M225" s="344">
        <f>IFERROR(VLOOKUP(C225,Pedido!$B$369:$G$599,6,FALSE()),"-")</f>
        <v>22.5</v>
      </c>
      <c r="N225" s="344"/>
      <c r="O225" s="345" t="s">
        <v>135</v>
      </c>
      <c r="P225" s="345"/>
      <c r="Q225" s="345"/>
      <c r="R225" s="2"/>
      <c r="S225" s="346"/>
      <c r="T225" s="346"/>
      <c r="U225" s="346"/>
      <c r="V225" s="347"/>
      <c r="W225" s="347"/>
      <c r="X225" s="347"/>
    </row>
    <row r="226" spans="1:24" x14ac:dyDescent="0.25">
      <c r="A226">
        <v>1434</v>
      </c>
      <c r="B226" t="s">
        <v>456</v>
      </c>
      <c r="C226">
        <v>84260</v>
      </c>
      <c r="D226" t="s">
        <v>604</v>
      </c>
      <c r="E226" s="2"/>
      <c r="F226" s="348" t="s">
        <v>959</v>
      </c>
      <c r="G226" s="348"/>
      <c r="H226" s="348" t="s">
        <v>945</v>
      </c>
      <c r="I226" s="348"/>
      <c r="J226" s="348"/>
      <c r="K226" s="181" t="s">
        <v>137</v>
      </c>
      <c r="L226" s="208">
        <f>IFERROR(VLOOKUP(A226,Pedido!$B$88:$G$599,6,FALSE()),"-")</f>
        <v>10.199999999999999</v>
      </c>
      <c r="M226" s="349">
        <f>IFERROR(VLOOKUP(C226,Pedido!$B$369:$G$599,6,FALSE()),"-")</f>
        <v>107</v>
      </c>
      <c r="N226" s="349"/>
      <c r="O226" s="345" t="s">
        <v>136</v>
      </c>
      <c r="P226" s="345"/>
      <c r="Q226" s="345"/>
      <c r="R226" s="2"/>
      <c r="S226" s="346"/>
      <c r="T226" s="346"/>
      <c r="U226" s="346"/>
      <c r="V226" s="347"/>
      <c r="W226" s="347"/>
      <c r="X226" s="347"/>
    </row>
    <row r="227" spans="1:24" x14ac:dyDescent="0.25">
      <c r="A227">
        <v>106382</v>
      </c>
      <c r="B227" t="s">
        <v>457</v>
      </c>
      <c r="C227">
        <v>107341</v>
      </c>
      <c r="D227" t="s">
        <v>605</v>
      </c>
      <c r="E227" s="2"/>
      <c r="F227" s="319" t="s">
        <v>959</v>
      </c>
      <c r="G227" s="319"/>
      <c r="H227" s="319" t="s">
        <v>946</v>
      </c>
      <c r="I227" s="319"/>
      <c r="J227" s="319"/>
      <c r="K227" s="180" t="s">
        <v>137</v>
      </c>
      <c r="L227" s="174">
        <f>IFERROR(VLOOKUP(A227,Pedido!$B$88:$G$599,6,FALSE()),"-")</f>
        <v>11</v>
      </c>
      <c r="M227" s="344">
        <f>IFERROR(VLOOKUP(C227,Pedido!$B$369:$G$599,6,FALSE()),"-")</f>
        <v>106</v>
      </c>
      <c r="N227" s="344"/>
      <c r="O227" s="345" t="s">
        <v>136</v>
      </c>
      <c r="P227" s="345"/>
      <c r="Q227" s="345"/>
      <c r="R227" s="2"/>
      <c r="S227" s="346"/>
      <c r="T227" s="346"/>
      <c r="U227" s="346"/>
      <c r="V227" s="347"/>
      <c r="W227" s="347"/>
      <c r="X227" s="347"/>
    </row>
    <row r="228" spans="1:24" ht="3.75" customHeight="1" x14ac:dyDescent="0.25">
      <c r="E228" s="2"/>
      <c r="F228" s="167"/>
      <c r="G228" s="167"/>
      <c r="H228" s="168"/>
      <c r="I228" s="169"/>
      <c r="J228" s="169"/>
      <c r="K228" s="170"/>
      <c r="L228" s="167"/>
      <c r="M228" s="167"/>
      <c r="N228" s="167"/>
      <c r="O228" s="170"/>
      <c r="P228" s="170"/>
      <c r="Q228" s="170"/>
      <c r="R228" s="2"/>
    </row>
    <row r="229" spans="1:24" x14ac:dyDescent="0.25">
      <c r="E229" s="2"/>
      <c r="F229" s="323" t="s">
        <v>255</v>
      </c>
      <c r="G229" s="323"/>
      <c r="H229" s="323"/>
      <c r="I229" s="323"/>
      <c r="J229" s="323"/>
      <c r="K229" s="323"/>
      <c r="L229" s="323"/>
      <c r="M229" s="323"/>
      <c r="N229" s="323"/>
      <c r="O229" s="323"/>
      <c r="P229" s="323"/>
      <c r="Q229" s="323"/>
      <c r="R229" s="2"/>
    </row>
    <row r="230" spans="1:24" x14ac:dyDescent="0.25">
      <c r="E230" s="2"/>
      <c r="F230" s="323"/>
      <c r="G230" s="323"/>
      <c r="H230" s="323"/>
      <c r="I230" s="323"/>
      <c r="J230" s="323"/>
      <c r="K230" s="323"/>
      <c r="L230" s="323"/>
      <c r="M230" s="323"/>
      <c r="N230" s="323"/>
      <c r="O230" s="323"/>
      <c r="P230" s="323"/>
      <c r="Q230" s="323"/>
      <c r="R230" s="2"/>
    </row>
    <row r="231" spans="1:24" x14ac:dyDescent="0.25">
      <c r="E231" s="2"/>
      <c r="F231" s="324" t="s">
        <v>298</v>
      </c>
      <c r="G231" s="324"/>
      <c r="H231" s="338" t="s">
        <v>161</v>
      </c>
      <c r="I231" s="338"/>
      <c r="J231" s="338"/>
      <c r="K231" s="324" t="s">
        <v>964</v>
      </c>
      <c r="L231" s="324"/>
      <c r="M231" s="324" t="s">
        <v>972</v>
      </c>
      <c r="N231" s="324"/>
      <c r="O231" s="171" t="s">
        <v>721</v>
      </c>
      <c r="P231" s="324" t="s">
        <v>162</v>
      </c>
      <c r="Q231" s="324"/>
      <c r="R231" s="2"/>
    </row>
    <row r="232" spans="1:24" x14ac:dyDescent="0.25">
      <c r="E232" s="2"/>
      <c r="F232" s="319" t="s">
        <v>967</v>
      </c>
      <c r="G232" s="319"/>
      <c r="H232" s="319" t="s">
        <v>164</v>
      </c>
      <c r="I232" s="319"/>
      <c r="J232" s="319"/>
      <c r="K232" s="320">
        <f>VLOOKUP(H232,Pedido!$C$256:$G$599,5,FALSE())</f>
        <v>21.9</v>
      </c>
      <c r="L232" s="320"/>
      <c r="M232" s="321">
        <v>100</v>
      </c>
      <c r="N232" s="321"/>
      <c r="O232" s="175">
        <v>600</v>
      </c>
      <c r="P232" s="341" t="s">
        <v>165</v>
      </c>
      <c r="Q232" s="341"/>
      <c r="R232" s="2"/>
    </row>
    <row r="233" spans="1:24" x14ac:dyDescent="0.25">
      <c r="E233" s="2"/>
      <c r="F233" s="319" t="s">
        <v>968</v>
      </c>
      <c r="G233" s="319"/>
      <c r="H233" s="319" t="s">
        <v>618</v>
      </c>
      <c r="I233" s="319"/>
      <c r="J233" s="319"/>
      <c r="K233" s="320">
        <f>VLOOKUP(H233,Pedido!$C$256:$G$599,5,FALSE())</f>
        <v>22.5</v>
      </c>
      <c r="L233" s="320"/>
      <c r="M233" s="321">
        <v>120</v>
      </c>
      <c r="N233" s="321"/>
      <c r="O233" s="175">
        <v>600</v>
      </c>
      <c r="P233" s="341" t="s">
        <v>168</v>
      </c>
      <c r="Q233" s="341"/>
      <c r="R233" s="2"/>
    </row>
    <row r="234" spans="1:24" x14ac:dyDescent="0.25">
      <c r="E234" s="2"/>
      <c r="F234" s="319" t="s">
        <v>968</v>
      </c>
      <c r="G234" s="319"/>
      <c r="H234" s="319" t="s">
        <v>167</v>
      </c>
      <c r="I234" s="319"/>
      <c r="J234" s="319"/>
      <c r="K234" s="320">
        <f>VLOOKUP(H234,Pedido!$C$256:$G$599,5,FALSE())</f>
        <v>29.5</v>
      </c>
      <c r="L234" s="320"/>
      <c r="M234" s="321">
        <v>60</v>
      </c>
      <c r="N234" s="321"/>
      <c r="O234" s="175">
        <v>1400</v>
      </c>
      <c r="P234" s="341" t="s">
        <v>168</v>
      </c>
      <c r="Q234" s="341"/>
      <c r="R234" s="2"/>
    </row>
    <row r="235" spans="1:24" x14ac:dyDescent="0.25">
      <c r="E235" s="2"/>
      <c r="F235" s="319" t="s">
        <v>967</v>
      </c>
      <c r="G235" s="319"/>
      <c r="H235" s="319" t="s">
        <v>170</v>
      </c>
      <c r="I235" s="319"/>
      <c r="J235" s="319"/>
      <c r="K235" s="320">
        <f>VLOOKUP(H235,Pedido!$C$256:$G$599,5,FALSE())</f>
        <v>15.8</v>
      </c>
      <c r="L235" s="320"/>
      <c r="M235" s="321">
        <v>100</v>
      </c>
      <c r="N235" s="321"/>
      <c r="O235" s="175">
        <v>300</v>
      </c>
      <c r="P235" s="341" t="s">
        <v>171</v>
      </c>
      <c r="Q235" s="341"/>
      <c r="R235" s="2"/>
    </row>
    <row r="236" spans="1:24" x14ac:dyDescent="0.25">
      <c r="E236" s="2"/>
      <c r="F236" s="319" t="s">
        <v>967</v>
      </c>
      <c r="G236" s="319"/>
      <c r="H236" s="319" t="s">
        <v>173</v>
      </c>
      <c r="I236" s="319"/>
      <c r="J236" s="319"/>
      <c r="K236" s="320">
        <f>VLOOKUP(H236,Pedido!$C$256:$G$599,5,FALSE())</f>
        <v>19.8</v>
      </c>
      <c r="L236" s="320"/>
      <c r="M236" s="321">
        <v>100</v>
      </c>
      <c r="N236" s="321"/>
      <c r="O236" s="175">
        <v>500</v>
      </c>
      <c r="P236" s="341" t="s">
        <v>174</v>
      </c>
      <c r="Q236" s="341"/>
      <c r="R236" s="2"/>
    </row>
    <row r="237" spans="1:24" x14ac:dyDescent="0.25">
      <c r="E237" s="2"/>
      <c r="F237" s="319" t="s">
        <v>970</v>
      </c>
      <c r="G237" s="319"/>
      <c r="H237" s="319" t="s">
        <v>744</v>
      </c>
      <c r="I237" s="319"/>
      <c r="J237" s="319"/>
      <c r="K237" s="320">
        <f>VLOOKUP(H237,Pedido!$C$256:$G$599,5,FALSE())</f>
        <v>19.8</v>
      </c>
      <c r="L237" s="320"/>
      <c r="M237" s="321">
        <v>60</v>
      </c>
      <c r="N237" s="321"/>
      <c r="O237" s="175">
        <v>500</v>
      </c>
      <c r="P237" s="341" t="s">
        <v>168</v>
      </c>
      <c r="Q237" s="341"/>
      <c r="R237" s="2"/>
    </row>
    <row r="238" spans="1:24" x14ac:dyDescent="0.25">
      <c r="E238" s="2"/>
      <c r="F238" s="319" t="s">
        <v>970</v>
      </c>
      <c r="G238" s="319"/>
      <c r="H238" s="319" t="s">
        <v>746</v>
      </c>
      <c r="I238" s="319"/>
      <c r="J238" s="319"/>
      <c r="K238" s="320">
        <f>VLOOKUP(H238,Pedido!$C$256:$G$599,5,FALSE())</f>
        <v>16.5</v>
      </c>
      <c r="L238" s="320"/>
      <c r="M238" s="321">
        <v>60</v>
      </c>
      <c r="N238" s="321"/>
      <c r="O238" s="175">
        <v>500</v>
      </c>
      <c r="P238" s="341" t="s">
        <v>168</v>
      </c>
      <c r="Q238" s="341"/>
      <c r="R238" s="2"/>
    </row>
    <row r="239" spans="1:24" x14ac:dyDescent="0.25">
      <c r="E239" s="2"/>
      <c r="F239" s="319" t="s">
        <v>970</v>
      </c>
      <c r="G239" s="319"/>
      <c r="H239" s="319" t="s">
        <v>745</v>
      </c>
      <c r="I239" s="319"/>
      <c r="J239" s="319"/>
      <c r="K239" s="320">
        <f>VLOOKUP(H239,Pedido!$C$256:$G$599,5,FALSE())</f>
        <v>18.399999999999999</v>
      </c>
      <c r="L239" s="320"/>
      <c r="M239" s="321">
        <v>60</v>
      </c>
      <c r="N239" s="321"/>
      <c r="O239" s="175">
        <v>500</v>
      </c>
      <c r="P239" s="341" t="s">
        <v>168</v>
      </c>
      <c r="Q239" s="341"/>
      <c r="R239" s="2"/>
    </row>
    <row r="240" spans="1:24" x14ac:dyDescent="0.25">
      <c r="E240" s="2"/>
      <c r="F240" s="319" t="s">
        <v>970</v>
      </c>
      <c r="G240" s="319"/>
      <c r="H240" s="319" t="s">
        <v>747</v>
      </c>
      <c r="I240" s="319"/>
      <c r="J240" s="319"/>
      <c r="K240" s="320">
        <f>VLOOKUP(H240,Pedido!$C$256:$G$599,5,FALSE())</f>
        <v>15.5</v>
      </c>
      <c r="L240" s="320"/>
      <c r="M240" s="321">
        <v>60</v>
      </c>
      <c r="N240" s="321"/>
      <c r="O240" s="175">
        <v>500</v>
      </c>
      <c r="P240" s="341" t="s">
        <v>168</v>
      </c>
      <c r="Q240" s="341"/>
      <c r="R240" s="2"/>
    </row>
    <row r="241" spans="5:18" x14ac:dyDescent="0.25">
      <c r="E241" s="2"/>
      <c r="F241" s="319" t="s">
        <v>970</v>
      </c>
      <c r="G241" s="319"/>
      <c r="H241" s="319" t="s">
        <v>748</v>
      </c>
      <c r="I241" s="319"/>
      <c r="J241" s="319"/>
      <c r="K241" s="320">
        <f>VLOOKUP(H241,Pedido!$C$256:$G$599,5,FALSE())</f>
        <v>16.5</v>
      </c>
      <c r="L241" s="320"/>
      <c r="M241" s="321">
        <v>60</v>
      </c>
      <c r="N241" s="321"/>
      <c r="O241" s="175">
        <v>500</v>
      </c>
      <c r="P241" s="341" t="s">
        <v>168</v>
      </c>
      <c r="Q241" s="341"/>
      <c r="R241" s="2"/>
    </row>
    <row r="242" spans="5:18" x14ac:dyDescent="0.25">
      <c r="E242" s="2"/>
      <c r="F242" s="319" t="s">
        <v>968</v>
      </c>
      <c r="G242" s="319"/>
      <c r="H242" s="319" t="s">
        <v>683</v>
      </c>
      <c r="I242" s="319"/>
      <c r="J242" s="319"/>
      <c r="K242" s="320">
        <f>VLOOKUP(H242,Pedido!$C$256:$G$599,5,FALSE())</f>
        <v>13.8</v>
      </c>
      <c r="L242" s="320"/>
      <c r="M242" s="321">
        <v>60</v>
      </c>
      <c r="N242" s="321"/>
      <c r="O242" s="175">
        <v>400</v>
      </c>
      <c r="P242" s="341" t="s">
        <v>168</v>
      </c>
      <c r="Q242" s="341"/>
      <c r="R242" s="2"/>
    </row>
    <row r="243" spans="5:18" x14ac:dyDescent="0.25">
      <c r="E243" s="2"/>
      <c r="F243" s="319" t="s">
        <v>969</v>
      </c>
      <c r="G243" s="319"/>
      <c r="H243" s="319" t="s">
        <v>175</v>
      </c>
      <c r="I243" s="319"/>
      <c r="J243" s="319"/>
      <c r="K243" s="320">
        <f>VLOOKUP(H243,Pedido!$C$256:$G$599,5,FALSE())</f>
        <v>18.899999999999999</v>
      </c>
      <c r="L243" s="320"/>
      <c r="M243" s="321">
        <v>60</v>
      </c>
      <c r="N243" s="321"/>
      <c r="O243" s="175">
        <v>210</v>
      </c>
      <c r="P243" s="341" t="s">
        <v>168</v>
      </c>
      <c r="Q243" s="341"/>
      <c r="R243" s="2"/>
    </row>
    <row r="244" spans="5:18" x14ac:dyDescent="0.25">
      <c r="E244" s="2"/>
      <c r="F244" s="319" t="s">
        <v>967</v>
      </c>
      <c r="G244" s="319"/>
      <c r="H244" s="319" t="s">
        <v>176</v>
      </c>
      <c r="I244" s="319"/>
      <c r="J244" s="319"/>
      <c r="K244" s="320">
        <f>VLOOKUP(H244,Pedido!$C$256:$G$599,5,FALSE())</f>
        <v>18.5</v>
      </c>
      <c r="L244" s="320"/>
      <c r="M244" s="321">
        <v>100</v>
      </c>
      <c r="N244" s="321"/>
      <c r="O244" s="175">
        <v>600</v>
      </c>
      <c r="P244" s="341" t="s">
        <v>177</v>
      </c>
      <c r="Q244" s="341"/>
      <c r="R244" s="2"/>
    </row>
    <row r="245" spans="5:18" x14ac:dyDescent="0.25">
      <c r="E245" s="2"/>
      <c r="F245" s="319" t="s">
        <v>968</v>
      </c>
      <c r="G245" s="319"/>
      <c r="H245" s="319" t="s">
        <v>178</v>
      </c>
      <c r="I245" s="319"/>
      <c r="J245" s="319"/>
      <c r="K245" s="320">
        <f>VLOOKUP(H245,Pedido!$C$256:$G$599,5,FALSE())</f>
        <v>12.8</v>
      </c>
      <c r="L245" s="320"/>
      <c r="M245" s="321">
        <v>60</v>
      </c>
      <c r="N245" s="321"/>
      <c r="O245" s="175">
        <v>750</v>
      </c>
      <c r="P245" s="341" t="s">
        <v>177</v>
      </c>
      <c r="Q245" s="341"/>
      <c r="R245" s="2"/>
    </row>
    <row r="246" spans="5:18" x14ac:dyDescent="0.25">
      <c r="E246" s="2"/>
      <c r="F246" s="319" t="s">
        <v>967</v>
      </c>
      <c r="G246" s="319"/>
      <c r="H246" s="319" t="s">
        <v>182</v>
      </c>
      <c r="I246" s="319"/>
      <c r="J246" s="319"/>
      <c r="K246" s="320">
        <f>VLOOKUP(H246,Pedido!$C$256:$G$599,5,FALSE())</f>
        <v>29</v>
      </c>
      <c r="L246" s="320"/>
      <c r="M246" s="321">
        <v>100</v>
      </c>
      <c r="N246" s="321"/>
      <c r="O246" s="175">
        <v>400</v>
      </c>
      <c r="P246" s="341" t="s">
        <v>183</v>
      </c>
      <c r="Q246" s="341"/>
      <c r="R246" s="2"/>
    </row>
    <row r="247" spans="5:18" x14ac:dyDescent="0.25">
      <c r="E247" s="2"/>
      <c r="F247" s="319" t="s">
        <v>968</v>
      </c>
      <c r="G247" s="319"/>
      <c r="H247" s="319" t="s">
        <v>688</v>
      </c>
      <c r="I247" s="319"/>
      <c r="J247" s="319"/>
      <c r="K247" s="320">
        <f>VLOOKUP(H247,Pedido!$C$256:$G$599,5,FALSE())</f>
        <v>44</v>
      </c>
      <c r="L247" s="320"/>
      <c r="M247" s="321">
        <v>60</v>
      </c>
      <c r="N247" s="321"/>
      <c r="O247" s="175">
        <v>500</v>
      </c>
      <c r="P247" s="341" t="s">
        <v>168</v>
      </c>
      <c r="Q247" s="341"/>
      <c r="R247" s="2"/>
    </row>
    <row r="248" spans="5:18" x14ac:dyDescent="0.25">
      <c r="E248" s="2"/>
      <c r="F248" s="319" t="s">
        <v>967</v>
      </c>
      <c r="G248" s="319"/>
      <c r="H248" s="319" t="s">
        <v>184</v>
      </c>
      <c r="I248" s="319"/>
      <c r="J248" s="319"/>
      <c r="K248" s="320">
        <f>VLOOKUP(H248,Pedido!$C$256:$G$599,5,FALSE())</f>
        <v>32</v>
      </c>
      <c r="L248" s="320"/>
      <c r="M248" s="321">
        <v>100</v>
      </c>
      <c r="N248" s="321"/>
      <c r="O248" s="175">
        <v>500</v>
      </c>
      <c r="P248" s="341" t="s">
        <v>185</v>
      </c>
      <c r="Q248" s="341"/>
      <c r="R248" s="2"/>
    </row>
    <row r="249" spans="5:18" x14ac:dyDescent="0.25">
      <c r="E249" s="2"/>
      <c r="F249" s="319" t="s">
        <v>971</v>
      </c>
      <c r="G249" s="319"/>
      <c r="H249" s="319" t="s">
        <v>725</v>
      </c>
      <c r="I249" s="319"/>
      <c r="J249" s="319"/>
      <c r="K249" s="320">
        <f>VLOOKUP(H249,Pedido!$C$256:$G$599,5,FALSE())</f>
        <v>16.5</v>
      </c>
      <c r="L249" s="320"/>
      <c r="M249" s="321">
        <v>60</v>
      </c>
      <c r="N249" s="321"/>
      <c r="O249" s="175">
        <v>500</v>
      </c>
      <c r="P249" s="341" t="s">
        <v>722</v>
      </c>
      <c r="Q249" s="341"/>
      <c r="R249" s="2"/>
    </row>
    <row r="250" spans="5:18" x14ac:dyDescent="0.25">
      <c r="E250" s="2"/>
      <c r="F250" s="319" t="s">
        <v>967</v>
      </c>
      <c r="G250" s="319"/>
      <c r="H250" s="319" t="s">
        <v>741</v>
      </c>
      <c r="I250" s="319"/>
      <c r="J250" s="319"/>
      <c r="K250" s="320">
        <f>VLOOKUP(H250,Pedido!$C$256:$G$599,5,FALSE())</f>
        <v>24.6</v>
      </c>
      <c r="L250" s="320"/>
      <c r="M250" s="321">
        <v>100</v>
      </c>
      <c r="N250" s="321"/>
      <c r="O250" s="175">
        <v>500</v>
      </c>
      <c r="P250" s="341" t="s">
        <v>168</v>
      </c>
      <c r="Q250" s="341"/>
      <c r="R250" s="2"/>
    </row>
    <row r="251" spans="5:18" x14ac:dyDescent="0.25">
      <c r="E251" s="2"/>
      <c r="F251" s="319" t="s">
        <v>967</v>
      </c>
      <c r="G251" s="319"/>
      <c r="H251" s="319" t="s">
        <v>193</v>
      </c>
      <c r="I251" s="319"/>
      <c r="J251" s="319"/>
      <c r="K251" s="320">
        <f>VLOOKUP(H251,Pedido!$C$256:$G$599,5,FALSE())</f>
        <v>15.9</v>
      </c>
      <c r="L251" s="320"/>
      <c r="M251" s="321">
        <v>100</v>
      </c>
      <c r="N251" s="321"/>
      <c r="O251" s="175">
        <v>500</v>
      </c>
      <c r="P251" s="341" t="s">
        <v>194</v>
      </c>
      <c r="Q251" s="341"/>
      <c r="R251" s="2"/>
    </row>
    <row r="252" spans="5:18" x14ac:dyDescent="0.25">
      <c r="E252" s="2"/>
      <c r="F252" s="319" t="s">
        <v>967</v>
      </c>
      <c r="G252" s="319"/>
      <c r="H252" s="319" t="s">
        <v>195</v>
      </c>
      <c r="I252" s="319"/>
      <c r="J252" s="319"/>
      <c r="K252" s="320">
        <f>VLOOKUP(H252,Pedido!$C$256:$G$599,5,FALSE())</f>
        <v>21.5</v>
      </c>
      <c r="L252" s="320"/>
      <c r="M252" s="321">
        <v>100</v>
      </c>
      <c r="N252" s="321"/>
      <c r="O252" s="175">
        <v>500</v>
      </c>
      <c r="P252" s="341" t="s">
        <v>196</v>
      </c>
      <c r="Q252" s="341"/>
      <c r="R252" s="2"/>
    </row>
    <row r="253" spans="5:18" x14ac:dyDescent="0.25">
      <c r="E253" s="2"/>
      <c r="F253" s="319" t="s">
        <v>968</v>
      </c>
      <c r="G253" s="319"/>
      <c r="H253" s="319" t="s">
        <v>622</v>
      </c>
      <c r="I253" s="319"/>
      <c r="J253" s="319"/>
      <c r="K253" s="320">
        <f>VLOOKUP(H253,Pedido!$C$256:$G$599,5,FALSE())</f>
        <v>29.8</v>
      </c>
      <c r="L253" s="320"/>
      <c r="M253" s="321">
        <v>60</v>
      </c>
      <c r="N253" s="321"/>
      <c r="O253" s="175">
        <v>200</v>
      </c>
      <c r="P253" s="341">
        <v>62613063</v>
      </c>
      <c r="Q253" s="341"/>
      <c r="R253" s="2"/>
    </row>
    <row r="254" spans="5:18" x14ac:dyDescent="0.25">
      <c r="E254" s="2"/>
      <c r="F254" s="319" t="s">
        <v>967</v>
      </c>
      <c r="G254" s="319"/>
      <c r="H254" s="319" t="s">
        <v>199</v>
      </c>
      <c r="I254" s="319"/>
      <c r="J254" s="319"/>
      <c r="K254" s="320">
        <f>VLOOKUP(H254,Pedido!$C$256:$G$599,5,FALSE())</f>
        <v>50</v>
      </c>
      <c r="L254" s="320"/>
      <c r="M254" s="321">
        <v>100</v>
      </c>
      <c r="N254" s="321"/>
      <c r="O254" s="175">
        <v>1000</v>
      </c>
      <c r="P254" s="341" t="s">
        <v>200</v>
      </c>
      <c r="Q254" s="341"/>
      <c r="R254" s="2"/>
    </row>
    <row r="255" spans="5:18" x14ac:dyDescent="0.25">
      <c r="E255" s="2"/>
      <c r="F255" s="319" t="s">
        <v>967</v>
      </c>
      <c r="G255" s="319"/>
      <c r="H255" s="319" t="s">
        <v>777</v>
      </c>
      <c r="I255" s="319"/>
      <c r="J255" s="319"/>
      <c r="K255" s="320">
        <f>VLOOKUP(H255,Pedido!$C$256:$G$599,5,FALSE())</f>
        <v>21.5</v>
      </c>
      <c r="L255" s="320"/>
      <c r="M255" s="321">
        <v>100</v>
      </c>
      <c r="N255" s="321"/>
      <c r="O255" s="175">
        <v>500</v>
      </c>
      <c r="P255" s="341" t="s">
        <v>203</v>
      </c>
      <c r="Q255" s="341"/>
      <c r="R255" s="2"/>
    </row>
    <row r="256" spans="5:18" x14ac:dyDescent="0.25">
      <c r="E256" s="2"/>
      <c r="F256" s="319" t="s">
        <v>968</v>
      </c>
      <c r="G256" s="319"/>
      <c r="H256" s="319" t="s">
        <v>205</v>
      </c>
      <c r="I256" s="319"/>
      <c r="J256" s="319"/>
      <c r="K256" s="320">
        <f>VLOOKUP(H256,Pedido!$C$256:$G$599,5,FALSE())</f>
        <v>14.5</v>
      </c>
      <c r="L256" s="320"/>
      <c r="M256" s="321">
        <v>60</v>
      </c>
      <c r="N256" s="321"/>
      <c r="O256" s="175">
        <v>350</v>
      </c>
      <c r="P256" s="341" t="s">
        <v>168</v>
      </c>
      <c r="Q256" s="341"/>
      <c r="R256" s="2"/>
    </row>
    <row r="257" spans="5:18" x14ac:dyDescent="0.25">
      <c r="E257" s="2"/>
      <c r="F257" s="319" t="s">
        <v>968</v>
      </c>
      <c r="G257" s="319"/>
      <c r="H257" s="319" t="s">
        <v>749</v>
      </c>
      <c r="I257" s="319"/>
      <c r="J257" s="319"/>
      <c r="K257" s="320">
        <f>VLOOKUP(H257,Pedido!$C$256:$G$599,5,FALSE())</f>
        <v>12.9</v>
      </c>
      <c r="L257" s="320"/>
      <c r="M257" s="321">
        <v>60</v>
      </c>
      <c r="N257" s="321"/>
      <c r="O257" s="175">
        <v>2.1000000000000001E-2</v>
      </c>
      <c r="P257" s="341" t="s">
        <v>168</v>
      </c>
      <c r="Q257" s="341"/>
      <c r="R257" s="2"/>
    </row>
    <row r="258" spans="5:18" x14ac:dyDescent="0.25">
      <c r="E258" s="2"/>
      <c r="F258" s="319" t="s">
        <v>967</v>
      </c>
      <c r="G258" s="319"/>
      <c r="H258" s="319" t="s">
        <v>206</v>
      </c>
      <c r="I258" s="319"/>
      <c r="J258" s="319"/>
      <c r="K258" s="320">
        <f>VLOOKUP(H258,Pedido!$C$256:$G$599,5,FALSE())</f>
        <v>24.5</v>
      </c>
      <c r="L258" s="320"/>
      <c r="M258" s="321">
        <v>100</v>
      </c>
      <c r="N258" s="321"/>
      <c r="O258" s="175">
        <v>250</v>
      </c>
      <c r="P258" s="341" t="s">
        <v>207</v>
      </c>
      <c r="Q258" s="341"/>
      <c r="R258" s="2"/>
    </row>
    <row r="259" spans="5:18" x14ac:dyDescent="0.25">
      <c r="E259" s="2"/>
      <c r="F259" s="319" t="s">
        <v>968</v>
      </c>
      <c r="G259" s="319"/>
      <c r="H259" s="319" t="s">
        <v>208</v>
      </c>
      <c r="I259" s="319"/>
      <c r="J259" s="319"/>
      <c r="K259" s="320">
        <f>VLOOKUP(H259,Pedido!$C$256:$G$599,5,FALSE())</f>
        <v>18.5</v>
      </c>
      <c r="L259" s="320"/>
      <c r="M259" s="321">
        <v>60</v>
      </c>
      <c r="N259" s="321"/>
      <c r="O259" s="175">
        <v>250</v>
      </c>
      <c r="P259" s="341" t="s">
        <v>207</v>
      </c>
      <c r="Q259" s="341"/>
      <c r="R259" s="2"/>
    </row>
    <row r="260" spans="5:18" x14ac:dyDescent="0.25">
      <c r="E260" s="2"/>
      <c r="F260" s="319" t="s">
        <v>967</v>
      </c>
      <c r="G260" s="319"/>
      <c r="H260" s="319" t="s">
        <v>215</v>
      </c>
      <c r="I260" s="319"/>
      <c r="J260" s="319"/>
      <c r="K260" s="320">
        <f>VLOOKUP(H260,Pedido!$C$256:$G$599,5,FALSE())</f>
        <v>41.5</v>
      </c>
      <c r="L260" s="320"/>
      <c r="M260" s="321">
        <v>100</v>
      </c>
      <c r="N260" s="321"/>
      <c r="O260" s="175">
        <v>1000</v>
      </c>
      <c r="P260" s="341" t="s">
        <v>214</v>
      </c>
      <c r="Q260" s="341"/>
      <c r="R260" s="2"/>
    </row>
    <row r="261" spans="5:18" x14ac:dyDescent="0.25">
      <c r="E261" s="2"/>
      <c r="F261" s="319" t="s">
        <v>968</v>
      </c>
      <c r="G261" s="319"/>
      <c r="H261" s="319" t="s">
        <v>216</v>
      </c>
      <c r="I261" s="319"/>
      <c r="J261" s="319"/>
      <c r="K261" s="320">
        <f>VLOOKUP(H261,Pedido!$C$256:$G$599,5,FALSE())</f>
        <v>25.9</v>
      </c>
      <c r="L261" s="320"/>
      <c r="M261" s="321">
        <v>60</v>
      </c>
      <c r="N261" s="321"/>
      <c r="O261" s="175">
        <v>1000</v>
      </c>
      <c r="P261" s="341" t="s">
        <v>214</v>
      </c>
      <c r="Q261" s="341"/>
      <c r="R261" s="2"/>
    </row>
    <row r="262" spans="5:18" x14ac:dyDescent="0.25">
      <c r="E262" s="2"/>
      <c r="F262" s="319" t="s">
        <v>967</v>
      </c>
      <c r="G262" s="319"/>
      <c r="H262" s="319" t="s">
        <v>218</v>
      </c>
      <c r="I262" s="319"/>
      <c r="J262" s="319"/>
      <c r="K262" s="320">
        <f>VLOOKUP(H262,Pedido!$C$256:$G$599,5,FALSE())</f>
        <v>52</v>
      </c>
      <c r="L262" s="320"/>
      <c r="M262" s="321">
        <v>100</v>
      </c>
      <c r="N262" s="321"/>
      <c r="O262" s="175">
        <v>1000</v>
      </c>
      <c r="P262" s="341" t="s">
        <v>217</v>
      </c>
      <c r="Q262" s="341"/>
      <c r="R262" s="2"/>
    </row>
    <row r="263" spans="5:18" x14ac:dyDescent="0.25">
      <c r="E263" s="2"/>
      <c r="F263" s="319" t="s">
        <v>967</v>
      </c>
      <c r="G263" s="319"/>
      <c r="H263" s="319" t="s">
        <v>219</v>
      </c>
      <c r="I263" s="319"/>
      <c r="J263" s="319"/>
      <c r="K263" s="320">
        <f>VLOOKUP(H263,Pedido!$C$256:$G$599,5,FALSE())</f>
        <v>49.5</v>
      </c>
      <c r="L263" s="320"/>
      <c r="M263" s="321">
        <v>100</v>
      </c>
      <c r="N263" s="321"/>
      <c r="O263" s="175">
        <v>500</v>
      </c>
      <c r="P263" s="341" t="s">
        <v>220</v>
      </c>
      <c r="Q263" s="341"/>
      <c r="R263" s="2"/>
    </row>
    <row r="264" spans="5:18" x14ac:dyDescent="0.25">
      <c r="E264" s="2"/>
      <c r="F264" s="319" t="s">
        <v>968</v>
      </c>
      <c r="G264" s="319"/>
      <c r="H264" s="319" t="s">
        <v>221</v>
      </c>
      <c r="I264" s="319"/>
      <c r="J264" s="319"/>
      <c r="K264" s="320">
        <f>VLOOKUP(H264,Pedido!$C$256:$G$599,5,FALSE())</f>
        <v>31.5</v>
      </c>
      <c r="L264" s="320"/>
      <c r="M264" s="321">
        <v>60</v>
      </c>
      <c r="N264" s="321"/>
      <c r="O264" s="175">
        <v>500</v>
      </c>
      <c r="P264" s="341" t="s">
        <v>220</v>
      </c>
      <c r="Q264" s="341"/>
      <c r="R264" s="2"/>
    </row>
    <row r="265" spans="5:18" x14ac:dyDescent="0.25">
      <c r="E265" s="2"/>
      <c r="F265" s="319" t="s">
        <v>968</v>
      </c>
      <c r="G265" s="319"/>
      <c r="H265" s="319" t="s">
        <v>222</v>
      </c>
      <c r="I265" s="319"/>
      <c r="J265" s="319"/>
      <c r="K265" s="320">
        <f>VLOOKUP(H265,Pedido!$C$256:$G$599,5,FALSE())</f>
        <v>34</v>
      </c>
      <c r="L265" s="320"/>
      <c r="M265" s="321">
        <v>60</v>
      </c>
      <c r="N265" s="321"/>
      <c r="O265" s="175">
        <v>1000</v>
      </c>
      <c r="P265" s="341" t="s">
        <v>217</v>
      </c>
      <c r="Q265" s="341"/>
      <c r="R265" s="2"/>
    </row>
    <row r="266" spans="5:18" x14ac:dyDescent="0.25">
      <c r="E266" s="2"/>
      <c r="F266" s="319" t="s">
        <v>968</v>
      </c>
      <c r="G266" s="319"/>
      <c r="H266" s="319" t="s">
        <v>223</v>
      </c>
      <c r="I266" s="319"/>
      <c r="J266" s="319"/>
      <c r="K266" s="320">
        <f>VLOOKUP(H266,Pedido!$C$256:$G$599,5,FALSE())</f>
        <v>11.7</v>
      </c>
      <c r="L266" s="320"/>
      <c r="M266" s="321">
        <v>60</v>
      </c>
      <c r="N266" s="321"/>
      <c r="O266" s="175">
        <v>210</v>
      </c>
      <c r="P266" s="341" t="s">
        <v>168</v>
      </c>
      <c r="Q266" s="341"/>
      <c r="R266" s="2"/>
    </row>
    <row r="267" spans="5:18" x14ac:dyDescent="0.25">
      <c r="E267" s="2"/>
      <c r="F267" s="319" t="s">
        <v>968</v>
      </c>
      <c r="G267" s="319"/>
      <c r="H267" s="319" t="s">
        <v>693</v>
      </c>
      <c r="I267" s="319"/>
      <c r="J267" s="319"/>
      <c r="K267" s="320">
        <f>VLOOKUP(H267,Pedido!$C$256:$G$599,5,FALSE())</f>
        <v>22.5</v>
      </c>
      <c r="L267" s="320"/>
      <c r="M267" s="321">
        <v>60</v>
      </c>
      <c r="N267" s="321"/>
      <c r="O267" s="175">
        <v>550</v>
      </c>
      <c r="P267" s="341" t="s">
        <v>168</v>
      </c>
      <c r="Q267" s="341"/>
      <c r="R267" s="2"/>
    </row>
    <row r="268" spans="5:18" x14ac:dyDescent="0.25">
      <c r="E268" s="2"/>
      <c r="F268" s="319" t="s">
        <v>967</v>
      </c>
      <c r="G268" s="319"/>
      <c r="H268" s="319" t="s">
        <v>227</v>
      </c>
      <c r="I268" s="319"/>
      <c r="J268" s="319"/>
      <c r="K268" s="320">
        <f>VLOOKUP(H268,Pedido!$C$256:$G$599,5,FALSE())</f>
        <v>19</v>
      </c>
      <c r="L268" s="320"/>
      <c r="M268" s="321">
        <v>100</v>
      </c>
      <c r="N268" s="321"/>
      <c r="O268" s="175">
        <v>450</v>
      </c>
      <c r="P268" s="341" t="s">
        <v>228</v>
      </c>
      <c r="Q268" s="341"/>
      <c r="R268" s="2"/>
    </row>
    <row r="269" spans="5:18" x14ac:dyDescent="0.25">
      <c r="E269" s="2"/>
      <c r="F269" s="319" t="s">
        <v>968</v>
      </c>
      <c r="G269" s="319"/>
      <c r="H269" s="319" t="s">
        <v>689</v>
      </c>
      <c r="I269" s="319"/>
      <c r="J269" s="319"/>
      <c r="K269" s="320">
        <f>VLOOKUP(H269,Pedido!$C$256:$G$599,5,FALSE())</f>
        <v>21</v>
      </c>
      <c r="L269" s="320"/>
      <c r="M269" s="321">
        <v>60</v>
      </c>
      <c r="N269" s="321"/>
      <c r="O269" s="175">
        <v>300</v>
      </c>
      <c r="P269" s="341" t="s">
        <v>168</v>
      </c>
      <c r="Q269" s="341"/>
      <c r="R269" s="2"/>
    </row>
    <row r="270" spans="5:18" x14ac:dyDescent="0.25">
      <c r="E270" s="2"/>
      <c r="F270" s="319" t="s">
        <v>967</v>
      </c>
      <c r="G270" s="319"/>
      <c r="H270" s="319" t="s">
        <v>230</v>
      </c>
      <c r="I270" s="319"/>
      <c r="J270" s="319"/>
      <c r="K270" s="320">
        <f>VLOOKUP(H270,Pedido!$C$256:$G$599,5,FALSE())</f>
        <v>16.5</v>
      </c>
      <c r="L270" s="320"/>
      <c r="M270" s="321">
        <v>100</v>
      </c>
      <c r="N270" s="321"/>
      <c r="O270" s="175">
        <v>500</v>
      </c>
      <c r="P270" s="341" t="s">
        <v>212</v>
      </c>
      <c r="Q270" s="341"/>
      <c r="R270" s="2"/>
    </row>
    <row r="271" spans="5:18" x14ac:dyDescent="0.25">
      <c r="E271" s="2"/>
      <c r="F271" s="319" t="s">
        <v>971</v>
      </c>
      <c r="G271" s="319"/>
      <c r="H271" s="319" t="s">
        <v>719</v>
      </c>
      <c r="I271" s="319"/>
      <c r="J271" s="319"/>
      <c r="K271" s="320">
        <f>VLOOKUP(H271,Pedido!$C$256:$G$599,5,FALSE())</f>
        <v>13.3</v>
      </c>
      <c r="L271" s="320"/>
      <c r="M271" s="321">
        <v>60</v>
      </c>
      <c r="N271" s="321"/>
      <c r="O271" s="175" t="s">
        <v>720</v>
      </c>
      <c r="P271" s="341" t="s">
        <v>722</v>
      </c>
      <c r="Q271" s="341"/>
      <c r="R271" s="2"/>
    </row>
    <row r="272" spans="5:18" x14ac:dyDescent="0.25">
      <c r="E272" s="2"/>
      <c r="F272" s="319" t="s">
        <v>971</v>
      </c>
      <c r="G272" s="319"/>
      <c r="H272" s="319" t="s">
        <v>723</v>
      </c>
      <c r="I272" s="319"/>
      <c r="J272" s="319"/>
      <c r="K272" s="320">
        <f>VLOOKUP(H272,Pedido!$C$256:$G$599,5,FALSE())</f>
        <v>13.4</v>
      </c>
      <c r="L272" s="320"/>
      <c r="M272" s="321">
        <v>60</v>
      </c>
      <c r="N272" s="321"/>
      <c r="O272" s="175" t="s">
        <v>724</v>
      </c>
      <c r="P272" s="341" t="s">
        <v>722</v>
      </c>
      <c r="Q272" s="341"/>
      <c r="R272" s="2"/>
    </row>
    <row r="273" spans="5:18" x14ac:dyDescent="0.25">
      <c r="E273" s="2"/>
      <c r="F273" s="319" t="s">
        <v>967</v>
      </c>
      <c r="G273" s="319"/>
      <c r="H273" s="319" t="s">
        <v>231</v>
      </c>
      <c r="I273" s="319"/>
      <c r="J273" s="319"/>
      <c r="K273" s="320">
        <f>VLOOKUP(H273,Pedido!$C$256:$G$599,5,FALSE())</f>
        <v>18.8</v>
      </c>
      <c r="L273" s="320"/>
      <c r="M273" s="321">
        <v>100</v>
      </c>
      <c r="N273" s="321"/>
      <c r="O273" s="175">
        <v>300</v>
      </c>
      <c r="P273" s="341" t="s">
        <v>232</v>
      </c>
      <c r="Q273" s="341"/>
      <c r="R273" s="2"/>
    </row>
    <row r="274" spans="5:18" x14ac:dyDescent="0.25">
      <c r="E274" s="2"/>
      <c r="F274" s="319" t="s">
        <v>971</v>
      </c>
      <c r="G274" s="319"/>
      <c r="H274" s="319" t="s">
        <v>726</v>
      </c>
      <c r="I274" s="319"/>
      <c r="J274" s="319"/>
      <c r="K274" s="320">
        <f>VLOOKUP(H274,Pedido!$C$256:$G$599,5,FALSE())</f>
        <v>14.5</v>
      </c>
      <c r="L274" s="320"/>
      <c r="M274" s="321">
        <v>60</v>
      </c>
      <c r="N274" s="321"/>
      <c r="O274" s="175" t="s">
        <v>729</v>
      </c>
      <c r="P274" s="341" t="s">
        <v>722</v>
      </c>
      <c r="Q274" s="341"/>
      <c r="R274" s="2"/>
    </row>
    <row r="275" spans="5:18" x14ac:dyDescent="0.25">
      <c r="E275" s="2"/>
      <c r="F275" s="319" t="s">
        <v>971</v>
      </c>
      <c r="G275" s="319"/>
      <c r="H275" s="319" t="s">
        <v>727</v>
      </c>
      <c r="I275" s="319"/>
      <c r="J275" s="319"/>
      <c r="K275" s="320">
        <f>VLOOKUP(H275,Pedido!$C$256:$G$599,5,FALSE())</f>
        <v>13</v>
      </c>
      <c r="L275" s="320"/>
      <c r="M275" s="321">
        <v>60</v>
      </c>
      <c r="N275" s="321"/>
      <c r="O275" s="175" t="s">
        <v>728</v>
      </c>
      <c r="P275" s="341" t="s">
        <v>722</v>
      </c>
      <c r="Q275" s="341"/>
      <c r="R275" s="2"/>
    </row>
    <row r="276" spans="5:18" x14ac:dyDescent="0.25">
      <c r="E276" s="2"/>
      <c r="F276" s="332" t="s">
        <v>968</v>
      </c>
      <c r="G276" s="332"/>
      <c r="H276" s="332" t="s">
        <v>687</v>
      </c>
      <c r="I276" s="332"/>
      <c r="J276" s="332"/>
      <c r="K276" s="320">
        <f>VLOOKUP(H276,Pedido!$C$256:$G$599,5,FALSE())</f>
        <v>29</v>
      </c>
      <c r="L276" s="320"/>
      <c r="M276" s="342">
        <v>60</v>
      </c>
      <c r="N276" s="342"/>
      <c r="O276" s="184">
        <v>400</v>
      </c>
      <c r="P276" s="343" t="s">
        <v>168</v>
      </c>
      <c r="Q276" s="343"/>
      <c r="R276" s="2"/>
    </row>
    <row r="277" spans="5:18" x14ac:dyDescent="0.25">
      <c r="E277" s="2"/>
      <c r="F277" s="319" t="s">
        <v>968</v>
      </c>
      <c r="G277" s="319"/>
      <c r="H277" s="319" t="s">
        <v>690</v>
      </c>
      <c r="I277" s="319"/>
      <c r="J277" s="319"/>
      <c r="K277" s="320">
        <f>VLOOKUP(H277,Pedido!$C$256:$G$599,5,FALSE())</f>
        <v>20</v>
      </c>
      <c r="L277" s="320"/>
      <c r="M277" s="321">
        <v>60</v>
      </c>
      <c r="N277" s="321"/>
      <c r="O277" s="175">
        <v>500</v>
      </c>
      <c r="P277" s="341" t="s">
        <v>168</v>
      </c>
      <c r="Q277" s="341"/>
      <c r="R277" s="2"/>
    </row>
    <row r="278" spans="5:18" x14ac:dyDescent="0.25">
      <c r="E278" s="2"/>
      <c r="F278" s="319" t="s">
        <v>971</v>
      </c>
      <c r="G278" s="319"/>
      <c r="H278" s="319" t="s">
        <v>730</v>
      </c>
      <c r="I278" s="319"/>
      <c r="J278" s="319"/>
      <c r="K278" s="320">
        <f>VLOOKUP(H278,Pedido!$C$256:$G$599,5,FALSE())</f>
        <v>14.9</v>
      </c>
      <c r="L278" s="320"/>
      <c r="M278" s="321">
        <v>60</v>
      </c>
      <c r="N278" s="321"/>
      <c r="O278" s="175" t="s">
        <v>731</v>
      </c>
      <c r="P278" s="341" t="s">
        <v>722</v>
      </c>
      <c r="Q278" s="341"/>
      <c r="R278" s="2"/>
    </row>
    <row r="279" spans="5:18" ht="3.75" customHeight="1" x14ac:dyDescent="0.25">
      <c r="E279" s="2"/>
      <c r="F279" s="167"/>
      <c r="G279" s="167"/>
      <c r="H279" s="168"/>
      <c r="I279" s="169"/>
      <c r="J279" s="169"/>
      <c r="K279" s="170"/>
      <c r="L279" s="167"/>
      <c r="M279" s="167"/>
      <c r="N279" s="167"/>
      <c r="O279" s="170"/>
      <c r="P279" s="170"/>
      <c r="Q279" s="170"/>
      <c r="R279" s="2"/>
    </row>
    <row r="280" spans="5:18" x14ac:dyDescent="0.25">
      <c r="E280" s="2"/>
      <c r="F280" s="323" t="s">
        <v>977</v>
      </c>
      <c r="G280" s="323"/>
      <c r="H280" s="323"/>
      <c r="I280" s="323"/>
      <c r="J280" s="323"/>
      <c r="K280" s="323"/>
      <c r="L280" s="323"/>
      <c r="M280" s="323"/>
      <c r="N280" s="323"/>
      <c r="O280" s="323"/>
      <c r="P280" s="323"/>
      <c r="Q280" s="323"/>
      <c r="R280" s="2"/>
    </row>
    <row r="281" spans="5:18" x14ac:dyDescent="0.25">
      <c r="E281" s="2"/>
      <c r="F281" s="323"/>
      <c r="G281" s="323"/>
      <c r="H281" s="323"/>
      <c r="I281" s="323"/>
      <c r="J281" s="323"/>
      <c r="K281" s="323"/>
      <c r="L281" s="323"/>
      <c r="M281" s="323"/>
      <c r="N281" s="323"/>
      <c r="O281" s="323"/>
      <c r="P281" s="323"/>
      <c r="Q281" s="323"/>
      <c r="R281" s="2"/>
    </row>
    <row r="282" spans="5:18" x14ac:dyDescent="0.25">
      <c r="E282" s="2"/>
      <c r="F282" s="324" t="s">
        <v>161</v>
      </c>
      <c r="G282" s="324"/>
      <c r="H282" s="324"/>
      <c r="I282" s="324"/>
      <c r="J282" s="324"/>
      <c r="K282" s="324" t="s">
        <v>964</v>
      </c>
      <c r="L282" s="324"/>
      <c r="M282" s="325" t="s">
        <v>160</v>
      </c>
      <c r="N282" s="325"/>
      <c r="O282" s="325"/>
      <c r="P282" s="324" t="s">
        <v>978</v>
      </c>
      <c r="Q282" s="324"/>
      <c r="R282" s="2"/>
    </row>
    <row r="283" spans="5:18" x14ac:dyDescent="0.25">
      <c r="E283" s="2"/>
      <c r="F283" s="326" t="s">
        <v>260</v>
      </c>
      <c r="G283" s="326"/>
      <c r="H283" s="326"/>
      <c r="I283" s="326"/>
      <c r="J283" s="326"/>
      <c r="K283" s="320">
        <f>VLOOKUP(F283,Pedido!$C$311:$G$599,5,FALSE())</f>
        <v>4.2</v>
      </c>
      <c r="L283" s="320"/>
      <c r="M283" s="340">
        <v>10</v>
      </c>
      <c r="N283" s="340">
        <v>10</v>
      </c>
      <c r="O283" s="340"/>
      <c r="P283" s="327" t="s">
        <v>155</v>
      </c>
      <c r="Q283" s="327"/>
      <c r="R283" s="2"/>
    </row>
    <row r="284" spans="5:18" x14ac:dyDescent="0.25">
      <c r="E284" s="2"/>
      <c r="F284" s="319" t="s">
        <v>261</v>
      </c>
      <c r="G284" s="319"/>
      <c r="H284" s="319"/>
      <c r="I284" s="319"/>
      <c r="J284" s="319"/>
      <c r="K284" s="320">
        <f>VLOOKUP(F284,Pedido!$C$311:$G$599,5,FALSE())</f>
        <v>4.0999999999999996</v>
      </c>
      <c r="L284" s="320"/>
      <c r="M284" s="339">
        <v>10</v>
      </c>
      <c r="N284" s="339">
        <v>10</v>
      </c>
      <c r="O284" s="339"/>
      <c r="P284" s="321" t="s">
        <v>155</v>
      </c>
      <c r="Q284" s="321"/>
      <c r="R284" s="2"/>
    </row>
    <row r="285" spans="5:18" x14ac:dyDescent="0.25">
      <c r="E285" s="2"/>
      <c r="F285" s="319" t="s">
        <v>263</v>
      </c>
      <c r="G285" s="319"/>
      <c r="H285" s="319"/>
      <c r="I285" s="319"/>
      <c r="J285" s="319"/>
      <c r="K285" s="320">
        <f>VLOOKUP(F285,Pedido!$C$311:$G$599,5,FALSE())</f>
        <v>5.6</v>
      </c>
      <c r="L285" s="320"/>
      <c r="M285" s="339">
        <v>10</v>
      </c>
      <c r="N285" s="339">
        <v>10</v>
      </c>
      <c r="O285" s="339"/>
      <c r="P285" s="321" t="s">
        <v>155</v>
      </c>
      <c r="Q285" s="321"/>
      <c r="R285" s="2"/>
    </row>
    <row r="286" spans="5:18" x14ac:dyDescent="0.25">
      <c r="E286" s="2"/>
      <c r="F286" s="319" t="s">
        <v>265</v>
      </c>
      <c r="G286" s="319"/>
      <c r="H286" s="319"/>
      <c r="I286" s="319"/>
      <c r="J286" s="319"/>
      <c r="K286" s="320">
        <f>VLOOKUP(F286,Pedido!$C$311:$G$599,5,FALSE())</f>
        <v>3.95</v>
      </c>
      <c r="L286" s="320"/>
      <c r="M286" s="339">
        <v>10</v>
      </c>
      <c r="N286" s="339">
        <v>10</v>
      </c>
      <c r="O286" s="339"/>
      <c r="P286" s="321" t="s">
        <v>155</v>
      </c>
      <c r="Q286" s="321"/>
      <c r="R286" s="2"/>
    </row>
    <row r="287" spans="5:18" x14ac:dyDescent="0.25">
      <c r="E287" s="2"/>
      <c r="F287" s="319" t="s">
        <v>266</v>
      </c>
      <c r="G287" s="319"/>
      <c r="H287" s="319"/>
      <c r="I287" s="319"/>
      <c r="J287" s="319"/>
      <c r="K287" s="320">
        <f>VLOOKUP(F287,Pedido!$C$311:$G$599,5,FALSE())</f>
        <v>3.75</v>
      </c>
      <c r="L287" s="320"/>
      <c r="M287" s="339">
        <v>10</v>
      </c>
      <c r="N287" s="339">
        <v>10</v>
      </c>
      <c r="O287" s="339"/>
      <c r="P287" s="321" t="s">
        <v>156</v>
      </c>
      <c r="Q287" s="321"/>
      <c r="R287" s="2"/>
    </row>
    <row r="288" spans="5:18" x14ac:dyDescent="0.25">
      <c r="E288" s="2"/>
      <c r="F288" s="319" t="s">
        <v>267</v>
      </c>
      <c r="G288" s="319"/>
      <c r="H288" s="319"/>
      <c r="I288" s="319"/>
      <c r="J288" s="319"/>
      <c r="K288" s="320">
        <f>VLOOKUP(F288,Pedido!$C$311:$G$599,5,FALSE())</f>
        <v>3.8</v>
      </c>
      <c r="L288" s="320"/>
      <c r="M288" s="339">
        <v>10</v>
      </c>
      <c r="N288" s="339">
        <v>10</v>
      </c>
      <c r="O288" s="339"/>
      <c r="P288" s="321" t="s">
        <v>155</v>
      </c>
      <c r="Q288" s="321"/>
      <c r="R288" s="2"/>
    </row>
    <row r="289" spans="5:18" x14ac:dyDescent="0.25">
      <c r="E289" s="2"/>
      <c r="F289" s="319" t="s">
        <v>268</v>
      </c>
      <c r="G289" s="319"/>
      <c r="H289" s="319"/>
      <c r="I289" s="319"/>
      <c r="J289" s="319"/>
      <c r="K289" s="320">
        <f>VLOOKUP(F289,Pedido!$C$311:$G$599,5,FALSE())</f>
        <v>3.65</v>
      </c>
      <c r="L289" s="320"/>
      <c r="M289" s="339">
        <v>10</v>
      </c>
      <c r="N289" s="339">
        <v>10</v>
      </c>
      <c r="O289" s="339"/>
      <c r="P289" s="321" t="s">
        <v>155</v>
      </c>
      <c r="Q289" s="321"/>
      <c r="R289" s="2"/>
    </row>
    <row r="290" spans="5:18" x14ac:dyDescent="0.25">
      <c r="E290" s="2"/>
      <c r="F290" s="319" t="s">
        <v>269</v>
      </c>
      <c r="G290" s="319"/>
      <c r="H290" s="319"/>
      <c r="I290" s="319"/>
      <c r="J290" s="319"/>
      <c r="K290" s="320">
        <f>VLOOKUP(F290,Pedido!$C$311:$G$599,5,FALSE())</f>
        <v>3.7</v>
      </c>
      <c r="L290" s="320"/>
      <c r="M290" s="339">
        <v>10</v>
      </c>
      <c r="N290" s="339">
        <v>10</v>
      </c>
      <c r="O290" s="339"/>
      <c r="P290" s="321" t="s">
        <v>156</v>
      </c>
      <c r="Q290" s="321"/>
      <c r="R290" s="2"/>
    </row>
    <row r="291" spans="5:18" x14ac:dyDescent="0.25">
      <c r="E291" s="2"/>
      <c r="F291" s="319" t="s">
        <v>270</v>
      </c>
      <c r="G291" s="319"/>
      <c r="H291" s="319"/>
      <c r="I291" s="319"/>
      <c r="J291" s="319"/>
      <c r="K291" s="320">
        <f>VLOOKUP(F291,Pedido!$C$311:$G$599,5,FALSE())</f>
        <v>3.75</v>
      </c>
      <c r="L291" s="320"/>
      <c r="M291" s="339">
        <v>10</v>
      </c>
      <c r="N291" s="339">
        <v>10</v>
      </c>
      <c r="O291" s="339"/>
      <c r="P291" s="321" t="s">
        <v>155</v>
      </c>
      <c r="Q291" s="321"/>
      <c r="R291" s="2"/>
    </row>
    <row r="292" spans="5:18" x14ac:dyDescent="0.25">
      <c r="E292" s="2"/>
      <c r="F292" s="319" t="s">
        <v>271</v>
      </c>
      <c r="G292" s="319"/>
      <c r="H292" s="319"/>
      <c r="I292" s="319"/>
      <c r="J292" s="319"/>
      <c r="K292" s="320">
        <f>VLOOKUP(F292,Pedido!$C$311:$G$599,5,FALSE())</f>
        <v>3.6</v>
      </c>
      <c r="L292" s="320"/>
      <c r="M292" s="339">
        <v>10</v>
      </c>
      <c r="N292" s="339">
        <v>10</v>
      </c>
      <c r="O292" s="339"/>
      <c r="P292" s="321" t="s">
        <v>155</v>
      </c>
      <c r="Q292" s="321"/>
      <c r="R292" s="2"/>
    </row>
    <row r="293" spans="5:18" x14ac:dyDescent="0.25">
      <c r="E293" s="2"/>
      <c r="F293" s="319" t="s">
        <v>1070</v>
      </c>
      <c r="G293" s="319"/>
      <c r="H293" s="319"/>
      <c r="I293" s="319"/>
      <c r="J293" s="319"/>
      <c r="K293" s="320">
        <f>VLOOKUP(F293,Pedido!$C$311:$G$599,5,FALSE())</f>
        <v>4.1500000000000004</v>
      </c>
      <c r="L293" s="320"/>
      <c r="M293" s="339">
        <v>10</v>
      </c>
      <c r="N293" s="339">
        <v>10</v>
      </c>
      <c r="O293" s="339"/>
      <c r="P293" s="321" t="s">
        <v>157</v>
      </c>
      <c r="Q293" s="321"/>
      <c r="R293" s="2"/>
    </row>
    <row r="294" spans="5:18" x14ac:dyDescent="0.25">
      <c r="E294" s="2"/>
      <c r="F294" s="319" t="s">
        <v>273</v>
      </c>
      <c r="G294" s="319"/>
      <c r="H294" s="319"/>
      <c r="I294" s="319"/>
      <c r="J294" s="319"/>
      <c r="K294" s="320">
        <f>VLOOKUP(F294,Pedido!$C$311:$G$599,5,FALSE())</f>
        <v>3.85</v>
      </c>
      <c r="L294" s="320"/>
      <c r="M294" s="339">
        <v>10</v>
      </c>
      <c r="N294" s="339">
        <v>10</v>
      </c>
      <c r="O294" s="339"/>
      <c r="P294" s="321" t="s">
        <v>155</v>
      </c>
      <c r="Q294" s="321"/>
      <c r="R294" s="2"/>
    </row>
    <row r="295" spans="5:18" x14ac:dyDescent="0.25">
      <c r="E295" s="2"/>
      <c r="F295" s="319" t="s">
        <v>274</v>
      </c>
      <c r="G295" s="319"/>
      <c r="H295" s="319"/>
      <c r="I295" s="319"/>
      <c r="J295" s="319"/>
      <c r="K295" s="320">
        <f>VLOOKUP(F295,Pedido!$C$311:$G$599,5,FALSE())</f>
        <v>3.9</v>
      </c>
      <c r="L295" s="320"/>
      <c r="M295" s="339">
        <v>10</v>
      </c>
      <c r="N295" s="339">
        <v>10</v>
      </c>
      <c r="O295" s="339"/>
      <c r="P295" s="321" t="s">
        <v>157</v>
      </c>
      <c r="Q295" s="321"/>
      <c r="R295" s="2"/>
    </row>
    <row r="296" spans="5:18" x14ac:dyDescent="0.25">
      <c r="E296" s="2"/>
      <c r="F296" s="319" t="s">
        <v>1071</v>
      </c>
      <c r="G296" s="319"/>
      <c r="H296" s="319"/>
      <c r="I296" s="319"/>
      <c r="J296" s="319"/>
      <c r="K296" s="320">
        <f>VLOOKUP(F296,Pedido!$C$311:$G$599,5,FALSE())</f>
        <v>4.25</v>
      </c>
      <c r="L296" s="320"/>
      <c r="M296" s="339">
        <v>10</v>
      </c>
      <c r="N296" s="339">
        <v>10</v>
      </c>
      <c r="O296" s="339"/>
      <c r="P296" s="321" t="s">
        <v>157</v>
      </c>
      <c r="Q296" s="321"/>
      <c r="R296" s="2"/>
    </row>
    <row r="297" spans="5:18" x14ac:dyDescent="0.25">
      <c r="E297" s="2"/>
      <c r="F297" s="319" t="s">
        <v>1072</v>
      </c>
      <c r="G297" s="319"/>
      <c r="H297" s="319"/>
      <c r="I297" s="319"/>
      <c r="J297" s="319"/>
      <c r="K297" s="320">
        <f>VLOOKUP(F297,Pedido!$C$311:$G$599,5,FALSE())</f>
        <v>4.5</v>
      </c>
      <c r="L297" s="320"/>
      <c r="M297" s="339">
        <v>10</v>
      </c>
      <c r="N297" s="339">
        <v>10</v>
      </c>
      <c r="O297" s="339"/>
      <c r="P297" s="321" t="s">
        <v>157</v>
      </c>
      <c r="Q297" s="321"/>
      <c r="R297" s="2"/>
    </row>
    <row r="298" spans="5:18" x14ac:dyDescent="0.25">
      <c r="E298" s="2"/>
      <c r="F298" s="319" t="s">
        <v>277</v>
      </c>
      <c r="G298" s="319"/>
      <c r="H298" s="319"/>
      <c r="I298" s="319"/>
      <c r="J298" s="319"/>
      <c r="K298" s="320">
        <f>VLOOKUP(F298,Pedido!$C$311:$G$599,5,FALSE())</f>
        <v>4</v>
      </c>
      <c r="L298" s="320"/>
      <c r="M298" s="339">
        <v>10</v>
      </c>
      <c r="N298" s="339">
        <v>10</v>
      </c>
      <c r="O298" s="339"/>
      <c r="P298" s="321" t="s">
        <v>139</v>
      </c>
      <c r="Q298" s="321"/>
      <c r="R298" s="2"/>
    </row>
    <row r="299" spans="5:18" x14ac:dyDescent="0.25">
      <c r="E299" s="2"/>
      <c r="F299" s="319" t="s">
        <v>1073</v>
      </c>
      <c r="G299" s="319"/>
      <c r="H299" s="319"/>
      <c r="I299" s="319"/>
      <c r="J299" s="319"/>
      <c r="K299" s="320">
        <f>VLOOKUP(F299,Pedido!$C$311:$G$599,5,FALSE())</f>
        <v>4.7</v>
      </c>
      <c r="L299" s="320"/>
      <c r="M299" s="339">
        <v>10</v>
      </c>
      <c r="N299" s="339">
        <v>10</v>
      </c>
      <c r="O299" s="339"/>
      <c r="P299" s="321" t="s">
        <v>157</v>
      </c>
      <c r="Q299" s="321"/>
      <c r="R299" s="2"/>
    </row>
    <row r="300" spans="5:18" x14ac:dyDescent="0.25">
      <c r="E300" s="2"/>
      <c r="F300" s="319" t="s">
        <v>279</v>
      </c>
      <c r="G300" s="319"/>
      <c r="H300" s="319"/>
      <c r="I300" s="319"/>
      <c r="J300" s="319"/>
      <c r="K300" s="320">
        <f>VLOOKUP(F300,Pedido!$C$311:$G$599,5,FALSE())</f>
        <v>3.7</v>
      </c>
      <c r="L300" s="320"/>
      <c r="M300" s="339">
        <v>10</v>
      </c>
      <c r="N300" s="339">
        <v>10</v>
      </c>
      <c r="O300" s="339"/>
      <c r="P300" s="321" t="s">
        <v>155</v>
      </c>
      <c r="Q300" s="321"/>
      <c r="R300" s="2"/>
    </row>
    <row r="301" spans="5:18" x14ac:dyDescent="0.25">
      <c r="E301" s="2"/>
      <c r="F301" s="319" t="s">
        <v>280</v>
      </c>
      <c r="G301" s="319"/>
      <c r="H301" s="319"/>
      <c r="I301" s="319"/>
      <c r="J301" s="319"/>
      <c r="K301" s="320">
        <f>VLOOKUP(F301,Pedido!$C$311:$G$599,5,FALSE())</f>
        <v>4.1500000000000004</v>
      </c>
      <c r="L301" s="320"/>
      <c r="M301" s="339">
        <v>10</v>
      </c>
      <c r="N301" s="339">
        <v>10</v>
      </c>
      <c r="O301" s="339"/>
      <c r="P301" s="321" t="s">
        <v>155</v>
      </c>
      <c r="Q301" s="321"/>
      <c r="R301" s="2"/>
    </row>
    <row r="302" spans="5:18" x14ac:dyDescent="0.25">
      <c r="E302" s="2"/>
      <c r="F302" s="319" t="s">
        <v>281</v>
      </c>
      <c r="G302" s="319"/>
      <c r="H302" s="319"/>
      <c r="I302" s="319"/>
      <c r="J302" s="319"/>
      <c r="K302" s="320">
        <f>VLOOKUP(F302,Pedido!$C$311:$G$599,5,FALSE())</f>
        <v>4</v>
      </c>
      <c r="L302" s="320"/>
      <c r="M302" s="339">
        <v>10</v>
      </c>
      <c r="N302" s="339">
        <v>10</v>
      </c>
      <c r="O302" s="339"/>
      <c r="P302" s="321" t="s">
        <v>155</v>
      </c>
      <c r="Q302" s="321"/>
      <c r="R302" s="2"/>
    </row>
    <row r="303" spans="5:18" x14ac:dyDescent="0.25">
      <c r="E303" s="2"/>
      <c r="F303" s="319" t="s">
        <v>282</v>
      </c>
      <c r="G303" s="319"/>
      <c r="H303" s="319"/>
      <c r="I303" s="319"/>
      <c r="J303" s="319"/>
      <c r="K303" s="320">
        <f>VLOOKUP(F303,Pedido!$C$311:$G$599,5,FALSE())</f>
        <v>3.55</v>
      </c>
      <c r="L303" s="320"/>
      <c r="M303" s="339">
        <v>10</v>
      </c>
      <c r="N303" s="339">
        <v>10</v>
      </c>
      <c r="O303" s="339"/>
      <c r="P303" s="321" t="s">
        <v>156</v>
      </c>
      <c r="Q303" s="321"/>
      <c r="R303" s="2"/>
    </row>
    <row r="304" spans="5:18" x14ac:dyDescent="0.25">
      <c r="E304" s="2"/>
      <c r="F304" s="319" t="s">
        <v>283</v>
      </c>
      <c r="G304" s="319"/>
      <c r="H304" s="319"/>
      <c r="I304" s="319"/>
      <c r="J304" s="319"/>
      <c r="K304" s="320">
        <f>VLOOKUP(F304,Pedido!$C$311:$G$599,5,FALSE())</f>
        <v>4.0999999999999996</v>
      </c>
      <c r="L304" s="320"/>
      <c r="M304" s="339">
        <v>10</v>
      </c>
      <c r="N304" s="339">
        <v>10</v>
      </c>
      <c r="O304" s="339"/>
      <c r="P304" s="321" t="s">
        <v>157</v>
      </c>
      <c r="Q304" s="321"/>
      <c r="R304" s="2"/>
    </row>
    <row r="305" spans="5:18" x14ac:dyDescent="0.25">
      <c r="E305" s="2"/>
      <c r="F305" s="319" t="s">
        <v>285</v>
      </c>
      <c r="G305" s="319"/>
      <c r="H305" s="319"/>
      <c r="I305" s="319"/>
      <c r="J305" s="319"/>
      <c r="K305" s="320">
        <f>VLOOKUP(F305,Pedido!$C$311:$G$599,5,FALSE())</f>
        <v>4</v>
      </c>
      <c r="L305" s="320"/>
      <c r="M305" s="339">
        <v>10</v>
      </c>
      <c r="N305" s="339">
        <v>10</v>
      </c>
      <c r="O305" s="339"/>
      <c r="P305" s="321" t="s">
        <v>155</v>
      </c>
      <c r="Q305" s="321"/>
      <c r="R305" s="2"/>
    </row>
    <row r="306" spans="5:18" x14ac:dyDescent="0.25">
      <c r="E306" s="2"/>
      <c r="F306" s="319" t="s">
        <v>286</v>
      </c>
      <c r="G306" s="319"/>
      <c r="H306" s="319"/>
      <c r="I306" s="319"/>
      <c r="J306" s="319"/>
      <c r="K306" s="320">
        <f>VLOOKUP(F306,Pedido!$C$311:$G$599,5,FALSE())</f>
        <v>4.3</v>
      </c>
      <c r="L306" s="320"/>
      <c r="M306" s="339">
        <v>10</v>
      </c>
      <c r="N306" s="339">
        <v>10</v>
      </c>
      <c r="O306" s="339"/>
      <c r="P306" s="321" t="s">
        <v>155</v>
      </c>
      <c r="Q306" s="321"/>
      <c r="R306" s="2"/>
    </row>
    <row r="307" spans="5:18" x14ac:dyDescent="0.25">
      <c r="E307" s="2"/>
      <c r="F307" s="319" t="s">
        <v>287</v>
      </c>
      <c r="G307" s="319"/>
      <c r="H307" s="319"/>
      <c r="I307" s="319"/>
      <c r="J307" s="319"/>
      <c r="K307" s="320">
        <f>VLOOKUP(F307,Pedido!$C$311:$G$599,5,FALSE())</f>
        <v>3.9</v>
      </c>
      <c r="L307" s="320"/>
      <c r="M307" s="339">
        <v>10</v>
      </c>
      <c r="N307" s="339">
        <v>10</v>
      </c>
      <c r="O307" s="339"/>
      <c r="P307" s="321" t="s">
        <v>155</v>
      </c>
      <c r="Q307" s="321"/>
      <c r="R307" s="2"/>
    </row>
    <row r="308" spans="5:18" x14ac:dyDescent="0.25">
      <c r="E308" s="2"/>
      <c r="F308" s="319" t="s">
        <v>288</v>
      </c>
      <c r="G308" s="319"/>
      <c r="H308" s="319"/>
      <c r="I308" s="319"/>
      <c r="J308" s="319"/>
      <c r="K308" s="320">
        <f>VLOOKUP(F308,Pedido!$C$311:$G$599,5,FALSE())</f>
        <v>3.6</v>
      </c>
      <c r="L308" s="320"/>
      <c r="M308" s="339">
        <v>10</v>
      </c>
      <c r="N308" s="339">
        <v>10</v>
      </c>
      <c r="O308" s="339"/>
      <c r="P308" s="321" t="s">
        <v>155</v>
      </c>
      <c r="Q308" s="321"/>
      <c r="R308" s="2"/>
    </row>
    <row r="309" spans="5:18" x14ac:dyDescent="0.25">
      <c r="E309" s="2"/>
      <c r="F309" s="319" t="s">
        <v>1074</v>
      </c>
      <c r="G309" s="319"/>
      <c r="H309" s="319"/>
      <c r="I309" s="319"/>
      <c r="J309" s="319"/>
      <c r="K309" s="320">
        <f>VLOOKUP(F309,Pedido!$C$311:$G$599,5,FALSE())</f>
        <v>4</v>
      </c>
      <c r="L309" s="320"/>
      <c r="M309" s="339">
        <v>10</v>
      </c>
      <c r="N309" s="339">
        <v>10</v>
      </c>
      <c r="O309" s="339"/>
      <c r="P309" s="321" t="s">
        <v>155</v>
      </c>
      <c r="Q309" s="321"/>
      <c r="R309" s="2"/>
    </row>
    <row r="310" spans="5:18" ht="3.75" customHeight="1" x14ac:dyDescent="0.25">
      <c r="E310" s="2"/>
      <c r="F310" s="167"/>
      <c r="G310" s="167"/>
      <c r="H310" s="168"/>
      <c r="I310" s="169"/>
      <c r="J310" s="169"/>
      <c r="K310" s="170"/>
      <c r="L310" s="167"/>
      <c r="M310" s="167"/>
      <c r="N310" s="167"/>
      <c r="O310" s="170"/>
      <c r="P310" s="170"/>
      <c r="Q310" s="170"/>
      <c r="R310" s="2"/>
    </row>
    <row r="311" spans="5:18" x14ac:dyDescent="0.25">
      <c r="E311" s="2"/>
      <c r="F311" s="323" t="s">
        <v>985</v>
      </c>
      <c r="G311" s="323"/>
      <c r="H311" s="323"/>
      <c r="I311" s="323"/>
      <c r="J311" s="323"/>
      <c r="K311" s="323"/>
      <c r="L311" s="323"/>
      <c r="M311" s="323"/>
      <c r="N311" s="323"/>
      <c r="O311" s="323"/>
      <c r="P311" s="323"/>
      <c r="Q311" s="323"/>
      <c r="R311" s="2"/>
    </row>
    <row r="312" spans="5:18" x14ac:dyDescent="0.25">
      <c r="E312" s="2"/>
      <c r="F312" s="323"/>
      <c r="G312" s="323"/>
      <c r="H312" s="323"/>
      <c r="I312" s="323"/>
      <c r="J312" s="323"/>
      <c r="K312" s="323"/>
      <c r="L312" s="323"/>
      <c r="M312" s="323"/>
      <c r="N312" s="323"/>
      <c r="O312" s="323"/>
      <c r="P312" s="323"/>
      <c r="Q312" s="323"/>
      <c r="R312" s="2"/>
    </row>
    <row r="313" spans="5:18" x14ac:dyDescent="0.25">
      <c r="E313" s="2"/>
      <c r="F313" s="324" t="s">
        <v>298</v>
      </c>
      <c r="G313" s="324"/>
      <c r="H313" s="338" t="s">
        <v>161</v>
      </c>
      <c r="I313" s="338"/>
      <c r="J313" s="338"/>
      <c r="K313" s="324" t="s">
        <v>964</v>
      </c>
      <c r="L313" s="324"/>
      <c r="M313" s="186" t="s">
        <v>974</v>
      </c>
      <c r="N313" s="324" t="s">
        <v>798</v>
      </c>
      <c r="O313" s="324"/>
      <c r="P313" s="324" t="s">
        <v>162</v>
      </c>
      <c r="Q313" s="324"/>
      <c r="R313" s="2"/>
    </row>
    <row r="314" spans="5:18" x14ac:dyDescent="0.25">
      <c r="E314" s="2"/>
      <c r="F314" s="335" t="s">
        <v>975</v>
      </c>
      <c r="G314" s="335"/>
      <c r="H314" s="335" t="s">
        <v>237</v>
      </c>
      <c r="I314" s="335"/>
      <c r="J314" s="335"/>
      <c r="K314" s="329">
        <f>VLOOKUP(H314,Pedido!$C$342:$G$599,5,FALSE())</f>
        <v>22</v>
      </c>
      <c r="L314" s="329"/>
      <c r="M314" s="187" t="s">
        <v>238</v>
      </c>
      <c r="N314" s="336" t="s">
        <v>11</v>
      </c>
      <c r="O314" s="336"/>
      <c r="P314" s="337" t="s">
        <v>661</v>
      </c>
      <c r="Q314" s="337"/>
      <c r="R314" s="2"/>
    </row>
    <row r="315" spans="5:18" x14ac:dyDescent="0.25">
      <c r="E315" s="2"/>
      <c r="F315" s="319" t="s">
        <v>975</v>
      </c>
      <c r="G315" s="319"/>
      <c r="H315" s="319" t="s">
        <v>239</v>
      </c>
      <c r="I315" s="319"/>
      <c r="J315" s="319"/>
      <c r="K315" s="329">
        <f>VLOOKUP(H315,Pedido!$C$342:$G$599,5,FALSE())</f>
        <v>44</v>
      </c>
      <c r="L315" s="329"/>
      <c r="M315" s="185" t="s">
        <v>240</v>
      </c>
      <c r="N315" s="330" t="s">
        <v>33</v>
      </c>
      <c r="O315" s="330"/>
      <c r="P315" s="331" t="s">
        <v>662</v>
      </c>
      <c r="Q315" s="331"/>
      <c r="R315" s="2"/>
    </row>
    <row r="316" spans="5:18" x14ac:dyDescent="0.25">
      <c r="E316" s="2"/>
      <c r="F316" s="173" t="s">
        <v>975</v>
      </c>
      <c r="G316" s="173"/>
      <c r="H316" s="319" t="s">
        <v>1050</v>
      </c>
      <c r="I316" s="319"/>
      <c r="J316" s="319"/>
      <c r="K316" s="329">
        <f>VLOOKUP(H316,Pedido!$C$342:$G$599,5,FALSE())</f>
        <v>29.5</v>
      </c>
      <c r="L316" s="329"/>
      <c r="M316" s="187" t="s">
        <v>238</v>
      </c>
      <c r="N316" s="330" t="s">
        <v>35</v>
      </c>
      <c r="O316" s="330"/>
      <c r="P316" s="331" t="s">
        <v>1051</v>
      </c>
      <c r="Q316" s="331"/>
      <c r="R316" s="2"/>
    </row>
    <row r="317" spans="5:18" x14ac:dyDescent="0.25">
      <c r="E317" s="2"/>
      <c r="F317" s="319" t="s">
        <v>975</v>
      </c>
      <c r="G317" s="319"/>
      <c r="H317" s="319" t="s">
        <v>241</v>
      </c>
      <c r="I317" s="319"/>
      <c r="J317" s="319"/>
      <c r="K317" s="329">
        <f>VLOOKUP(H317,Pedido!$C$342:$G$599,5,FALSE())</f>
        <v>22</v>
      </c>
      <c r="L317" s="329"/>
      <c r="M317" s="185" t="s">
        <v>238</v>
      </c>
      <c r="N317" s="330" t="s">
        <v>254</v>
      </c>
      <c r="O317" s="330"/>
      <c r="P317" s="331" t="s">
        <v>663</v>
      </c>
      <c r="Q317" s="331"/>
      <c r="R317" s="2"/>
    </row>
    <row r="318" spans="5:18" x14ac:dyDescent="0.25">
      <c r="E318" s="2"/>
      <c r="F318" s="319" t="s">
        <v>975</v>
      </c>
      <c r="G318" s="319"/>
      <c r="H318" s="319" t="s">
        <v>637</v>
      </c>
      <c r="I318" s="319"/>
      <c r="J318" s="319"/>
      <c r="K318" s="329">
        <f>VLOOKUP(H318,Pedido!$C$342:$G$599,5,FALSE())</f>
        <v>27.7</v>
      </c>
      <c r="L318" s="329"/>
      <c r="M318" s="185" t="s">
        <v>238</v>
      </c>
      <c r="N318" s="330" t="s">
        <v>645</v>
      </c>
      <c r="O318" s="330"/>
      <c r="P318" s="331" t="s">
        <v>664</v>
      </c>
      <c r="Q318" s="331"/>
      <c r="R318" s="2"/>
    </row>
    <row r="319" spans="5:18" x14ac:dyDescent="0.25">
      <c r="E319" s="2"/>
      <c r="F319" s="319" t="s">
        <v>975</v>
      </c>
      <c r="G319" s="319"/>
      <c r="H319" s="319" t="s">
        <v>638</v>
      </c>
      <c r="I319" s="319"/>
      <c r="J319" s="319"/>
      <c r="K319" s="329">
        <f>VLOOKUP(H319,Pedido!$C$342:$G$599,5,FALSE())</f>
        <v>14.5</v>
      </c>
      <c r="L319" s="329"/>
      <c r="M319" s="185" t="s">
        <v>238</v>
      </c>
      <c r="N319" s="330" t="s">
        <v>646</v>
      </c>
      <c r="O319" s="330"/>
      <c r="P319" s="331" t="s">
        <v>665</v>
      </c>
      <c r="Q319" s="331"/>
      <c r="R319" s="2"/>
    </row>
    <row r="320" spans="5:18" x14ac:dyDescent="0.25">
      <c r="E320" s="2"/>
      <c r="F320" s="319" t="s">
        <v>975</v>
      </c>
      <c r="G320" s="319"/>
      <c r="H320" s="319" t="s">
        <v>636</v>
      </c>
      <c r="I320" s="319"/>
      <c r="J320" s="319"/>
      <c r="K320" s="329">
        <f>VLOOKUP(H320,Pedido!$C$342:$G$599,5,FALSE())</f>
        <v>29.3</v>
      </c>
      <c r="L320" s="329"/>
      <c r="M320" s="185" t="s">
        <v>238</v>
      </c>
      <c r="N320" s="330" t="s">
        <v>647</v>
      </c>
      <c r="O320" s="330"/>
      <c r="P320" s="331" t="s">
        <v>666</v>
      </c>
      <c r="Q320" s="331"/>
      <c r="R320" s="2"/>
    </row>
    <row r="321" spans="5:18" x14ac:dyDescent="0.25">
      <c r="E321" s="2"/>
      <c r="F321" s="319" t="s">
        <v>975</v>
      </c>
      <c r="G321" s="319"/>
      <c r="H321" s="319" t="s">
        <v>242</v>
      </c>
      <c r="I321" s="319"/>
      <c r="J321" s="319"/>
      <c r="K321" s="329">
        <f>VLOOKUP(H321,Pedido!$C$342:$G$599,5,FALSE())</f>
        <v>32.5</v>
      </c>
      <c r="L321" s="329"/>
      <c r="M321" s="185" t="s">
        <v>240</v>
      </c>
      <c r="N321" s="330" t="s">
        <v>57</v>
      </c>
      <c r="O321" s="330"/>
      <c r="P321" s="331" t="s">
        <v>667</v>
      </c>
      <c r="Q321" s="331"/>
      <c r="R321" s="2"/>
    </row>
    <row r="322" spans="5:18" x14ac:dyDescent="0.25">
      <c r="E322" s="2"/>
      <c r="F322" s="319" t="s">
        <v>975</v>
      </c>
      <c r="G322" s="319"/>
      <c r="H322" s="319" t="s">
        <v>250</v>
      </c>
      <c r="I322" s="319"/>
      <c r="J322" s="319"/>
      <c r="K322" s="329">
        <f>VLOOKUP(H322,Pedido!$C$342:$G$599,5,FALSE())</f>
        <v>19.899999999999999</v>
      </c>
      <c r="L322" s="329"/>
      <c r="M322" s="185" t="s">
        <v>238</v>
      </c>
      <c r="N322" s="330" t="s">
        <v>64</v>
      </c>
      <c r="O322" s="330"/>
      <c r="P322" s="331" t="s">
        <v>668</v>
      </c>
      <c r="Q322" s="331"/>
      <c r="R322" s="2"/>
    </row>
    <row r="323" spans="5:18" x14ac:dyDescent="0.25">
      <c r="E323" s="2"/>
      <c r="F323" s="332" t="s">
        <v>975</v>
      </c>
      <c r="G323" s="332"/>
      <c r="H323" s="332" t="s">
        <v>243</v>
      </c>
      <c r="I323" s="332"/>
      <c r="J323" s="332"/>
      <c r="K323" s="329">
        <f>VLOOKUP(H323,Pedido!$C$342:$G$599,5,FALSE())</f>
        <v>52</v>
      </c>
      <c r="L323" s="329"/>
      <c r="M323" s="188" t="s">
        <v>238</v>
      </c>
      <c r="N323" s="333" t="s">
        <v>69</v>
      </c>
      <c r="O323" s="333"/>
      <c r="P323" s="334" t="s">
        <v>669</v>
      </c>
      <c r="Q323" s="334"/>
      <c r="R323" s="2"/>
    </row>
    <row r="324" spans="5:18" x14ac:dyDescent="0.25">
      <c r="E324" s="2"/>
      <c r="F324" s="319" t="s">
        <v>975</v>
      </c>
      <c r="G324" s="319"/>
      <c r="H324" s="319" t="s">
        <v>635</v>
      </c>
      <c r="I324" s="319"/>
      <c r="J324" s="319"/>
      <c r="K324" s="329">
        <f>VLOOKUP(H324,Pedido!$C$342:$G$599,5,FALSE())</f>
        <v>49.8</v>
      </c>
      <c r="L324" s="329"/>
      <c r="M324" s="185" t="s">
        <v>238</v>
      </c>
      <c r="N324" s="330" t="s">
        <v>648</v>
      </c>
      <c r="O324" s="330"/>
      <c r="P324" s="331" t="s">
        <v>670</v>
      </c>
      <c r="Q324" s="331"/>
      <c r="R324" s="2"/>
    </row>
    <row r="325" spans="5:18" x14ac:dyDescent="0.25">
      <c r="E325" s="2"/>
      <c r="F325" s="319" t="s">
        <v>975</v>
      </c>
      <c r="G325" s="319"/>
      <c r="H325" s="319" t="s">
        <v>639</v>
      </c>
      <c r="I325" s="319"/>
      <c r="J325" s="319"/>
      <c r="K325" s="329">
        <f>VLOOKUP(H325,Pedido!$C$342:$G$599,5,FALSE())</f>
        <v>23.8</v>
      </c>
      <c r="L325" s="329"/>
      <c r="M325" s="185" t="s">
        <v>238</v>
      </c>
      <c r="N325" s="330" t="s">
        <v>77</v>
      </c>
      <c r="O325" s="330"/>
      <c r="P325" s="331" t="s">
        <v>671</v>
      </c>
      <c r="Q325" s="331"/>
      <c r="R325" s="2"/>
    </row>
    <row r="326" spans="5:18" x14ac:dyDescent="0.25">
      <c r="E326" s="2"/>
      <c r="F326" s="319" t="s">
        <v>975</v>
      </c>
      <c r="G326" s="319"/>
      <c r="H326" s="319" t="s">
        <v>641</v>
      </c>
      <c r="I326" s="319"/>
      <c r="J326" s="319"/>
      <c r="K326" s="329">
        <f>VLOOKUP(H326,Pedido!$C$342:$G$599,5,FALSE())</f>
        <v>12.8</v>
      </c>
      <c r="L326" s="329"/>
      <c r="M326" s="185" t="s">
        <v>238</v>
      </c>
      <c r="N326" s="330" t="s">
        <v>82</v>
      </c>
      <c r="O326" s="330"/>
      <c r="P326" s="331" t="s">
        <v>672</v>
      </c>
      <c r="Q326" s="331"/>
      <c r="R326" s="2"/>
    </row>
    <row r="327" spans="5:18" x14ac:dyDescent="0.25">
      <c r="E327" s="2"/>
      <c r="F327" s="319" t="s">
        <v>975</v>
      </c>
      <c r="G327" s="319"/>
      <c r="H327" s="319" t="s">
        <v>244</v>
      </c>
      <c r="I327" s="319"/>
      <c r="J327" s="319"/>
      <c r="K327" s="329">
        <f>VLOOKUP(H327,Pedido!$C$342:$G$599,5,FALSE())</f>
        <v>28</v>
      </c>
      <c r="L327" s="329"/>
      <c r="M327" s="185" t="s">
        <v>238</v>
      </c>
      <c r="N327" s="330" t="s">
        <v>251</v>
      </c>
      <c r="O327" s="330"/>
      <c r="P327" s="331" t="s">
        <v>673</v>
      </c>
      <c r="Q327" s="331"/>
      <c r="R327" s="2"/>
    </row>
    <row r="328" spans="5:18" x14ac:dyDescent="0.25">
      <c r="E328" s="2"/>
      <c r="F328" s="319" t="s">
        <v>975</v>
      </c>
      <c r="G328" s="319"/>
      <c r="H328" s="319" t="s">
        <v>642</v>
      </c>
      <c r="I328" s="319"/>
      <c r="J328" s="319"/>
      <c r="K328" s="329">
        <f>VLOOKUP(H328,Pedido!$C$342:$G$599,5,FALSE())</f>
        <v>17.5</v>
      </c>
      <c r="L328" s="329"/>
      <c r="M328" s="185" t="s">
        <v>238</v>
      </c>
      <c r="N328" s="330" t="s">
        <v>649</v>
      </c>
      <c r="O328" s="330"/>
      <c r="P328" s="331" t="s">
        <v>674</v>
      </c>
      <c r="Q328" s="331"/>
      <c r="R328" s="2"/>
    </row>
    <row r="329" spans="5:18" x14ac:dyDescent="0.25">
      <c r="E329" s="2"/>
      <c r="F329" s="319" t="s">
        <v>975</v>
      </c>
      <c r="G329" s="319"/>
      <c r="H329" s="319" t="s">
        <v>644</v>
      </c>
      <c r="I329" s="319"/>
      <c r="J329" s="319"/>
      <c r="K329" s="329">
        <f>VLOOKUP(H329,Pedido!$C$342:$G$599,5,FALSE())</f>
        <v>29</v>
      </c>
      <c r="L329" s="329"/>
      <c r="M329" s="185" t="s">
        <v>238</v>
      </c>
      <c r="N329" s="330" t="s">
        <v>650</v>
      </c>
      <c r="O329" s="330"/>
      <c r="P329" s="331" t="s">
        <v>675</v>
      </c>
      <c r="Q329" s="331"/>
      <c r="R329" s="2"/>
    </row>
    <row r="330" spans="5:18" x14ac:dyDescent="0.25">
      <c r="E330" s="2"/>
      <c r="F330" s="319" t="s">
        <v>975</v>
      </c>
      <c r="G330" s="319"/>
      <c r="H330" s="319" t="s">
        <v>245</v>
      </c>
      <c r="I330" s="319"/>
      <c r="J330" s="319"/>
      <c r="K330" s="329">
        <f>VLOOKUP(H330,Pedido!$C$342:$G$599,5,FALSE())</f>
        <v>18.5</v>
      </c>
      <c r="L330" s="329"/>
      <c r="M330" s="185" t="s">
        <v>238</v>
      </c>
      <c r="N330" s="330" t="s">
        <v>252</v>
      </c>
      <c r="O330" s="330"/>
      <c r="P330" s="331" t="s">
        <v>676</v>
      </c>
      <c r="Q330" s="331"/>
      <c r="R330" s="2"/>
    </row>
    <row r="331" spans="5:18" x14ac:dyDescent="0.25">
      <c r="E331" s="2"/>
      <c r="F331" s="319" t="s">
        <v>975</v>
      </c>
      <c r="G331" s="319"/>
      <c r="H331" s="319" t="s">
        <v>246</v>
      </c>
      <c r="I331" s="319"/>
      <c r="J331" s="319"/>
      <c r="K331" s="329">
        <f>VLOOKUP(H331,Pedido!$C$342:$G$599,5,FALSE())</f>
        <v>21</v>
      </c>
      <c r="L331" s="329"/>
      <c r="M331" s="185" t="s">
        <v>238</v>
      </c>
      <c r="N331" s="330" t="s">
        <v>253</v>
      </c>
      <c r="O331" s="330"/>
      <c r="P331" s="331" t="s">
        <v>677</v>
      </c>
      <c r="Q331" s="331"/>
      <c r="R331" s="2"/>
    </row>
    <row r="332" spans="5:18" x14ac:dyDescent="0.25">
      <c r="E332" s="2"/>
      <c r="F332" s="319" t="s">
        <v>975</v>
      </c>
      <c r="G332" s="319"/>
      <c r="H332" s="319" t="s">
        <v>643</v>
      </c>
      <c r="I332" s="319"/>
      <c r="J332" s="319"/>
      <c r="K332" s="329">
        <f>VLOOKUP(H332,Pedido!$C$342:$G$599,5,FALSE())</f>
        <v>33.799999999999997</v>
      </c>
      <c r="L332" s="329"/>
      <c r="M332" s="185" t="s">
        <v>238</v>
      </c>
      <c r="N332" s="330" t="s">
        <v>651</v>
      </c>
      <c r="O332" s="330"/>
      <c r="P332" s="331" t="s">
        <v>678</v>
      </c>
      <c r="Q332" s="331"/>
      <c r="R332" s="2"/>
    </row>
    <row r="333" spans="5:18" x14ac:dyDescent="0.25">
      <c r="E333" s="2"/>
      <c r="F333" s="319" t="s">
        <v>975</v>
      </c>
      <c r="G333" s="319"/>
      <c r="H333" s="319" t="s">
        <v>640</v>
      </c>
      <c r="I333" s="319"/>
      <c r="J333" s="319"/>
      <c r="K333" s="329">
        <f>VLOOKUP(H333,Pedido!$C$342:$G$599,5,FALSE())</f>
        <v>62.8</v>
      </c>
      <c r="L333" s="329"/>
      <c r="M333" s="185" t="s">
        <v>238</v>
      </c>
      <c r="N333" s="330" t="s">
        <v>652</v>
      </c>
      <c r="O333" s="330"/>
      <c r="P333" s="331" t="s">
        <v>679</v>
      </c>
      <c r="Q333" s="331"/>
      <c r="R333" s="2"/>
    </row>
    <row r="334" spans="5:18" x14ac:dyDescent="0.25">
      <c r="E334" s="2"/>
      <c r="F334" s="319" t="s">
        <v>976</v>
      </c>
      <c r="G334" s="319"/>
      <c r="H334" s="319" t="s">
        <v>657</v>
      </c>
      <c r="I334" s="319"/>
      <c r="J334" s="319"/>
      <c r="K334" s="329">
        <f>VLOOKUP(H334,Pedido!$C$342:$G$599,5,FALSE())</f>
        <v>16.5</v>
      </c>
      <c r="L334" s="329"/>
      <c r="M334" s="185" t="s">
        <v>656</v>
      </c>
      <c r="N334" s="330" t="s">
        <v>658</v>
      </c>
      <c r="O334" s="330"/>
      <c r="P334" s="331" t="s">
        <v>680</v>
      </c>
      <c r="Q334" s="331"/>
      <c r="R334" s="2"/>
    </row>
    <row r="335" spans="5:18" x14ac:dyDescent="0.25">
      <c r="E335" s="2"/>
      <c r="F335" s="319" t="s">
        <v>976</v>
      </c>
      <c r="G335" s="319"/>
      <c r="H335" s="319" t="s">
        <v>654</v>
      </c>
      <c r="I335" s="319"/>
      <c r="J335" s="319"/>
      <c r="K335" s="329">
        <f>VLOOKUP(H335,Pedido!$C$342:$G$599,5,FALSE())</f>
        <v>16.5</v>
      </c>
      <c r="L335" s="329"/>
      <c r="M335" s="185" t="s">
        <v>656</v>
      </c>
      <c r="N335" s="330" t="s">
        <v>659</v>
      </c>
      <c r="O335" s="330"/>
      <c r="P335" s="331" t="s">
        <v>681</v>
      </c>
      <c r="Q335" s="331"/>
      <c r="R335" s="2"/>
    </row>
    <row r="336" spans="5:18" x14ac:dyDescent="0.25">
      <c r="E336" s="2"/>
      <c r="F336" s="319" t="s">
        <v>976</v>
      </c>
      <c r="G336" s="319"/>
      <c r="H336" s="319" t="s">
        <v>655</v>
      </c>
      <c r="I336" s="319"/>
      <c r="J336" s="319"/>
      <c r="K336" s="329">
        <f>VLOOKUP(H336,Pedido!$C$342:$G$599,5,FALSE())</f>
        <v>16.5</v>
      </c>
      <c r="L336" s="329"/>
      <c r="M336" s="185" t="s">
        <v>656</v>
      </c>
      <c r="N336" s="330" t="s">
        <v>660</v>
      </c>
      <c r="O336" s="330"/>
      <c r="P336" s="331" t="s">
        <v>667</v>
      </c>
      <c r="Q336" s="331"/>
      <c r="R336" s="2"/>
    </row>
    <row r="337" spans="5:18" ht="3.75" customHeight="1" x14ac:dyDescent="0.25">
      <c r="E337" s="2"/>
      <c r="F337" s="167"/>
      <c r="G337" s="167"/>
      <c r="H337" s="168"/>
      <c r="I337" s="169"/>
      <c r="J337" s="169"/>
      <c r="K337" s="170"/>
      <c r="L337" s="167"/>
      <c r="M337" s="167"/>
      <c r="N337" s="167"/>
      <c r="O337" s="170"/>
      <c r="P337" s="170"/>
      <c r="Q337" s="170"/>
      <c r="R337" s="2"/>
    </row>
    <row r="338" spans="5:18" x14ac:dyDescent="0.25">
      <c r="E338" s="2"/>
      <c r="F338" s="323" t="s">
        <v>702</v>
      </c>
      <c r="G338" s="323"/>
      <c r="H338" s="323"/>
      <c r="I338" s="323"/>
      <c r="J338" s="323"/>
      <c r="K338" s="323"/>
      <c r="L338" s="323"/>
      <c r="M338" s="323"/>
      <c r="N338" s="323"/>
      <c r="O338" s="323"/>
      <c r="P338" s="323"/>
      <c r="Q338" s="323"/>
      <c r="R338" s="2"/>
    </row>
    <row r="339" spans="5:18" x14ac:dyDescent="0.25">
      <c r="E339" s="2"/>
      <c r="F339" s="323"/>
      <c r="G339" s="323"/>
      <c r="H339" s="323"/>
      <c r="I339" s="323"/>
      <c r="J339" s="323"/>
      <c r="K339" s="323"/>
      <c r="L339" s="323"/>
      <c r="M339" s="323"/>
      <c r="N339" s="323"/>
      <c r="O339" s="323"/>
      <c r="P339" s="323"/>
      <c r="Q339" s="323"/>
      <c r="R339" s="2"/>
    </row>
    <row r="340" spans="5:18" x14ac:dyDescent="0.25">
      <c r="E340" s="2"/>
      <c r="F340" s="324" t="s">
        <v>161</v>
      </c>
      <c r="G340" s="324"/>
      <c r="H340" s="324"/>
      <c r="I340" s="324"/>
      <c r="J340" s="324"/>
      <c r="K340" s="324" t="s">
        <v>964</v>
      </c>
      <c r="L340" s="324"/>
      <c r="M340" s="325" t="s">
        <v>974</v>
      </c>
      <c r="N340" s="325"/>
      <c r="O340" s="325" t="s">
        <v>979</v>
      </c>
      <c r="P340" s="325"/>
      <c r="Q340" s="325"/>
      <c r="R340" s="2"/>
    </row>
    <row r="341" spans="5:18" x14ac:dyDescent="0.25">
      <c r="E341" s="2"/>
      <c r="F341" s="326" t="s">
        <v>707</v>
      </c>
      <c r="G341" s="326"/>
      <c r="H341" s="326"/>
      <c r="I341" s="326"/>
      <c r="J341" s="326"/>
      <c r="K341" s="320">
        <f>VLOOKUP(F341,Pedido!$C$83:$G$535,5,FALSE())</f>
        <v>63</v>
      </c>
      <c r="L341" s="320"/>
      <c r="M341" s="327" t="s">
        <v>705</v>
      </c>
      <c r="N341" s="327"/>
      <c r="O341" s="328" t="s">
        <v>981</v>
      </c>
      <c r="P341" s="328"/>
      <c r="Q341" s="328"/>
      <c r="R341" s="2"/>
    </row>
    <row r="342" spans="5:18" ht="3.75" customHeight="1" x14ac:dyDescent="0.25">
      <c r="E342" s="2"/>
      <c r="F342" s="167"/>
      <c r="G342" s="167"/>
      <c r="H342" s="168"/>
      <c r="I342" s="169"/>
      <c r="J342" s="169"/>
      <c r="K342" s="170"/>
      <c r="L342" s="167"/>
      <c r="M342" s="167"/>
      <c r="N342" s="167"/>
      <c r="O342" s="170"/>
      <c r="P342" s="170"/>
      <c r="Q342" s="170"/>
      <c r="R342" s="2"/>
    </row>
    <row r="343" spans="5:18" x14ac:dyDescent="0.25">
      <c r="E343" s="2"/>
      <c r="F343" s="323" t="s">
        <v>980</v>
      </c>
      <c r="G343" s="323"/>
      <c r="H343" s="323"/>
      <c r="I343" s="323"/>
      <c r="J343" s="323"/>
      <c r="K343" s="323"/>
      <c r="L343" s="323"/>
      <c r="M343" s="323"/>
      <c r="N343" s="323"/>
      <c r="O343" s="323"/>
      <c r="P343" s="323"/>
      <c r="Q343" s="323"/>
      <c r="R343" s="2"/>
    </row>
    <row r="344" spans="5:18" x14ac:dyDescent="0.25">
      <c r="E344" s="2"/>
      <c r="F344" s="323"/>
      <c r="G344" s="323"/>
      <c r="H344" s="323"/>
      <c r="I344" s="323"/>
      <c r="J344" s="323"/>
      <c r="K344" s="323"/>
      <c r="L344" s="323"/>
      <c r="M344" s="323"/>
      <c r="N344" s="323"/>
      <c r="O344" s="323"/>
      <c r="P344" s="323"/>
      <c r="Q344" s="323"/>
      <c r="R344" s="2"/>
    </row>
    <row r="345" spans="5:18" x14ac:dyDescent="0.25">
      <c r="E345" s="2"/>
      <c r="F345" s="324" t="s">
        <v>161</v>
      </c>
      <c r="G345" s="324"/>
      <c r="H345" s="324"/>
      <c r="I345" s="324"/>
      <c r="J345" s="324"/>
      <c r="K345" s="324" t="s">
        <v>964</v>
      </c>
      <c r="L345" s="324"/>
      <c r="M345" s="325" t="s">
        <v>978</v>
      </c>
      <c r="N345" s="325"/>
      <c r="O345" s="325" t="s">
        <v>979</v>
      </c>
      <c r="P345" s="325"/>
      <c r="Q345" s="325"/>
      <c r="R345" s="2"/>
    </row>
    <row r="346" spans="5:18" x14ac:dyDescent="0.25">
      <c r="E346" s="2"/>
      <c r="F346" s="326" t="s">
        <v>291</v>
      </c>
      <c r="G346" s="326"/>
      <c r="H346" s="326"/>
      <c r="I346" s="326"/>
      <c r="J346" s="326"/>
      <c r="K346" s="320">
        <f>VLOOKUP(F346,Pedido!$C$533:$G$599,5,FALSE())</f>
        <v>15.1</v>
      </c>
      <c r="L346" s="320"/>
      <c r="M346" s="327" t="s">
        <v>146</v>
      </c>
      <c r="N346" s="327"/>
      <c r="O346" s="328" t="s">
        <v>154</v>
      </c>
      <c r="P346" s="328"/>
      <c r="Q346" s="328"/>
      <c r="R346" s="2"/>
    </row>
    <row r="347" spans="5:18" x14ac:dyDescent="0.25">
      <c r="E347" s="2"/>
      <c r="F347" s="319" t="s">
        <v>754</v>
      </c>
      <c r="G347" s="319"/>
      <c r="H347" s="319"/>
      <c r="I347" s="319"/>
      <c r="J347" s="319"/>
      <c r="K347" s="320">
        <f>VLOOKUP(F347,Pedido!$C$533:$G$599,5,FALSE())</f>
        <v>14</v>
      </c>
      <c r="L347" s="320"/>
      <c r="M347" s="321" t="s">
        <v>755</v>
      </c>
      <c r="N347" s="321"/>
      <c r="O347" s="322" t="s">
        <v>983</v>
      </c>
      <c r="P347" s="322"/>
      <c r="Q347" s="322"/>
      <c r="R347" s="2"/>
    </row>
    <row r="348" spans="5:18" x14ac:dyDescent="0.25">
      <c r="E348" s="2"/>
      <c r="F348" s="319" t="s">
        <v>147</v>
      </c>
      <c r="G348" s="319"/>
      <c r="H348" s="319"/>
      <c r="I348" s="319"/>
      <c r="J348" s="319"/>
      <c r="K348" s="320">
        <f>VLOOKUP(F348,Pedido!$C$533:$G$599,5,FALSE())</f>
        <v>17.3</v>
      </c>
      <c r="L348" s="320"/>
      <c r="M348" s="321" t="s">
        <v>5</v>
      </c>
      <c r="N348" s="321"/>
      <c r="O348" s="322" t="s">
        <v>982</v>
      </c>
      <c r="P348" s="322"/>
      <c r="Q348" s="322"/>
      <c r="R348" s="2"/>
    </row>
    <row r="349" spans="5:18" ht="15" hidden="1" customHeight="1" x14ac:dyDescent="0.25">
      <c r="E349" s="2"/>
      <c r="F349" s="2"/>
      <c r="G349" s="2"/>
      <c r="H349" s="119"/>
      <c r="I349" s="119"/>
      <c r="J349" s="119"/>
      <c r="K349" s="2"/>
      <c r="L349" s="2"/>
      <c r="M349" s="2"/>
      <c r="N349" s="2"/>
      <c r="O349" s="2"/>
      <c r="P349" s="2"/>
      <c r="Q349" s="2"/>
      <c r="R349" s="2"/>
    </row>
    <row r="350" spans="5:18" x14ac:dyDescent="0.25"/>
    <row r="351" spans="5:18" x14ac:dyDescent="0.25"/>
    <row r="352" spans="5:18" x14ac:dyDescent="0.25"/>
    <row r="353" x14ac:dyDescent="0.25"/>
    <row r="354" x14ac:dyDescent="0.25"/>
    <row r="355" x14ac:dyDescent="0.25"/>
    <row r="356" x14ac:dyDescent="0.25"/>
  </sheetData>
  <sheetProtection algorithmName="SHA-512" hashValue="O41+K7/v0p1dykcb79VIQy7RFVxpMVPRezU6dGOMO4T4/ofWxrr3sUZdubmIhvoSazkmYHrdJs2lJfKCO6rNkQ==" saltValue="9he/Ij1t8vVEYhYotvIOQA==" spinCount="100000" sheet="1" objects="1" scenarios="1"/>
  <mergeCells count="1645">
    <mergeCell ref="F40:G40"/>
    <mergeCell ref="H40:J40"/>
    <mergeCell ref="K40:L40"/>
    <mergeCell ref="M40:N40"/>
    <mergeCell ref="P40:Q40"/>
    <mergeCell ref="F41:G41"/>
    <mergeCell ref="H41:J41"/>
    <mergeCell ref="K41:L41"/>
    <mergeCell ref="M41:N41"/>
    <mergeCell ref="P41:Q41"/>
    <mergeCell ref="F10:H11"/>
    <mergeCell ref="I10:K11"/>
    <mergeCell ref="L10:N11"/>
    <mergeCell ref="O10:Q11"/>
    <mergeCell ref="F13:Q14"/>
    <mergeCell ref="F16:Q17"/>
    <mergeCell ref="F24:G24"/>
    <mergeCell ref="H24:J24"/>
    <mergeCell ref="K24:L24"/>
    <mergeCell ref="M24:N24"/>
    <mergeCell ref="P24:Q24"/>
    <mergeCell ref="F22:G22"/>
    <mergeCell ref="H22:J22"/>
    <mergeCell ref="K22:L22"/>
    <mergeCell ref="M22:N22"/>
    <mergeCell ref="P22:Q22"/>
    <mergeCell ref="F19:Q20"/>
    <mergeCell ref="F21:G21"/>
    <mergeCell ref="H21:J21"/>
    <mergeCell ref="K21:L21"/>
    <mergeCell ref="M21:O21"/>
    <mergeCell ref="P21:Q21"/>
    <mergeCell ref="P31:Q31"/>
    <mergeCell ref="F32:G32"/>
    <mergeCell ref="H32:J32"/>
    <mergeCell ref="K32:L32"/>
    <mergeCell ref="M32:N32"/>
    <mergeCell ref="P32:Q32"/>
    <mergeCell ref="F33:G33"/>
    <mergeCell ref="F29:G29"/>
    <mergeCell ref="H29:J29"/>
    <mergeCell ref="K29:L29"/>
    <mergeCell ref="M29:N29"/>
    <mergeCell ref="P29:Q29"/>
    <mergeCell ref="F30:G30"/>
    <mergeCell ref="H30:J30"/>
    <mergeCell ref="K30:L30"/>
    <mergeCell ref="M30:N30"/>
    <mergeCell ref="P30:Q30"/>
    <mergeCell ref="F37:G37"/>
    <mergeCell ref="H37:J37"/>
    <mergeCell ref="K37:L37"/>
    <mergeCell ref="M37:N37"/>
    <mergeCell ref="P37:Q37"/>
    <mergeCell ref="F38:G38"/>
    <mergeCell ref="H38:J38"/>
    <mergeCell ref="F35:G35"/>
    <mergeCell ref="H35:J35"/>
    <mergeCell ref="K35:L35"/>
    <mergeCell ref="M35:N35"/>
    <mergeCell ref="P35:Q35"/>
    <mergeCell ref="F23:G23"/>
    <mergeCell ref="H23:J23"/>
    <mergeCell ref="K23:L23"/>
    <mergeCell ref="M23:N23"/>
    <mergeCell ref="P23:Q23"/>
    <mergeCell ref="F26:Q27"/>
    <mergeCell ref="F28:G28"/>
    <mergeCell ref="H28:J28"/>
    <mergeCell ref="K28:L28"/>
    <mergeCell ref="M28:N28"/>
    <mergeCell ref="P28:Q28"/>
    <mergeCell ref="F36:G36"/>
    <mergeCell ref="H36:J36"/>
    <mergeCell ref="K36:L36"/>
    <mergeCell ref="M36:N36"/>
    <mergeCell ref="P36:Q36"/>
    <mergeCell ref="F31:G31"/>
    <mergeCell ref="H31:J31"/>
    <mergeCell ref="K31:L31"/>
    <mergeCell ref="M31:N31"/>
    <mergeCell ref="M47:N47"/>
    <mergeCell ref="P47:Q47"/>
    <mergeCell ref="F48:G48"/>
    <mergeCell ref="H48:J48"/>
    <mergeCell ref="K48:L48"/>
    <mergeCell ref="M48:N48"/>
    <mergeCell ref="P48:Q48"/>
    <mergeCell ref="H33:J33"/>
    <mergeCell ref="K33:L33"/>
    <mergeCell ref="M33:N33"/>
    <mergeCell ref="P33:Q33"/>
    <mergeCell ref="F34:G34"/>
    <mergeCell ref="H34:J34"/>
    <mergeCell ref="K34:L34"/>
    <mergeCell ref="M34:N34"/>
    <mergeCell ref="P34:Q34"/>
    <mergeCell ref="F44:Q45"/>
    <mergeCell ref="F46:G46"/>
    <mergeCell ref="H46:J46"/>
    <mergeCell ref="K46:L46"/>
    <mergeCell ref="M46:O46"/>
    <mergeCell ref="P46:Q46"/>
    <mergeCell ref="F39:G39"/>
    <mergeCell ref="H39:J39"/>
    <mergeCell ref="K39:L39"/>
    <mergeCell ref="M39:N39"/>
    <mergeCell ref="P39:Q39"/>
    <mergeCell ref="F42:G42"/>
    <mergeCell ref="H42:J42"/>
    <mergeCell ref="K42:L42"/>
    <mergeCell ref="M42:N42"/>
    <mergeCell ref="P42:Q42"/>
    <mergeCell ref="F55:G55"/>
    <mergeCell ref="H55:J55"/>
    <mergeCell ref="K55:L55"/>
    <mergeCell ref="M55:N55"/>
    <mergeCell ref="P55:Q55"/>
    <mergeCell ref="F56:G56"/>
    <mergeCell ref="H56:J56"/>
    <mergeCell ref="K56:L56"/>
    <mergeCell ref="M56:N56"/>
    <mergeCell ref="P56:Q56"/>
    <mergeCell ref="K38:L38"/>
    <mergeCell ref="M38:N38"/>
    <mergeCell ref="P38:Q38"/>
    <mergeCell ref="F53:G53"/>
    <mergeCell ref="H53:J53"/>
    <mergeCell ref="K53:L53"/>
    <mergeCell ref="M53:N53"/>
    <mergeCell ref="P53:Q53"/>
    <mergeCell ref="F54:G54"/>
    <mergeCell ref="H54:J54"/>
    <mergeCell ref="K54:L54"/>
    <mergeCell ref="M54:N54"/>
    <mergeCell ref="P54:Q54"/>
    <mergeCell ref="F49:G49"/>
    <mergeCell ref="H49:J49"/>
    <mergeCell ref="K49:L49"/>
    <mergeCell ref="M49:N49"/>
    <mergeCell ref="P49:Q49"/>
    <mergeCell ref="F51:Q52"/>
    <mergeCell ref="F47:G47"/>
    <mergeCell ref="H47:J47"/>
    <mergeCell ref="K47:L47"/>
    <mergeCell ref="F63:G63"/>
    <mergeCell ref="H63:J63"/>
    <mergeCell ref="M63:N63"/>
    <mergeCell ref="O63:Q63"/>
    <mergeCell ref="S63:U63"/>
    <mergeCell ref="V63:X63"/>
    <mergeCell ref="F60:Q61"/>
    <mergeCell ref="F62:G62"/>
    <mergeCell ref="H62:J62"/>
    <mergeCell ref="K62:L62"/>
    <mergeCell ref="M62:N62"/>
    <mergeCell ref="O62:Q62"/>
    <mergeCell ref="F57:G57"/>
    <mergeCell ref="H57:J57"/>
    <mergeCell ref="K57:L57"/>
    <mergeCell ref="M57:N57"/>
    <mergeCell ref="P57:Q57"/>
    <mergeCell ref="F58:G58"/>
    <mergeCell ref="H58:J58"/>
    <mergeCell ref="K58:L58"/>
    <mergeCell ref="M58:N58"/>
    <mergeCell ref="P58:Q58"/>
    <mergeCell ref="F66:G66"/>
    <mergeCell ref="H66:J66"/>
    <mergeCell ref="M66:N66"/>
    <mergeCell ref="O66:Q66"/>
    <mergeCell ref="S66:U66"/>
    <mergeCell ref="V66:X66"/>
    <mergeCell ref="F65:G65"/>
    <mergeCell ref="H65:J65"/>
    <mergeCell ref="M65:N65"/>
    <mergeCell ref="O65:Q65"/>
    <mergeCell ref="S65:U65"/>
    <mergeCell ref="V65:X65"/>
    <mergeCell ref="F64:G64"/>
    <mergeCell ref="H64:J64"/>
    <mergeCell ref="M64:N64"/>
    <mergeCell ref="O64:Q64"/>
    <mergeCell ref="S64:U64"/>
    <mergeCell ref="V64:X64"/>
    <mergeCell ref="F69:G69"/>
    <mergeCell ref="H69:J69"/>
    <mergeCell ref="M69:N69"/>
    <mergeCell ref="O69:Q69"/>
    <mergeCell ref="S69:U69"/>
    <mergeCell ref="V69:X69"/>
    <mergeCell ref="F68:G68"/>
    <mergeCell ref="H68:J68"/>
    <mergeCell ref="M68:N68"/>
    <mergeCell ref="O68:Q68"/>
    <mergeCell ref="S68:U68"/>
    <mergeCell ref="V68:X68"/>
    <mergeCell ref="F67:G67"/>
    <mergeCell ref="H67:J67"/>
    <mergeCell ref="M67:N67"/>
    <mergeCell ref="O67:Q67"/>
    <mergeCell ref="S67:U67"/>
    <mergeCell ref="V67:X67"/>
    <mergeCell ref="F72:G72"/>
    <mergeCell ref="H72:J72"/>
    <mergeCell ref="M72:N72"/>
    <mergeCell ref="O72:Q72"/>
    <mergeCell ref="S72:U72"/>
    <mergeCell ref="V72:X72"/>
    <mergeCell ref="F71:G71"/>
    <mergeCell ref="H71:J71"/>
    <mergeCell ref="M71:N71"/>
    <mergeCell ref="O71:Q71"/>
    <mergeCell ref="S71:U71"/>
    <mergeCell ref="V71:X71"/>
    <mergeCell ref="F70:G70"/>
    <mergeCell ref="H70:J70"/>
    <mergeCell ref="M70:N70"/>
    <mergeCell ref="O70:Q70"/>
    <mergeCell ref="S70:U70"/>
    <mergeCell ref="V70:X70"/>
    <mergeCell ref="F75:G75"/>
    <mergeCell ref="H75:J75"/>
    <mergeCell ref="M75:N75"/>
    <mergeCell ref="O75:Q75"/>
    <mergeCell ref="S75:U75"/>
    <mergeCell ref="V75:X75"/>
    <mergeCell ref="F74:G74"/>
    <mergeCell ref="H74:J74"/>
    <mergeCell ref="M74:N74"/>
    <mergeCell ref="O74:Q74"/>
    <mergeCell ref="S74:U74"/>
    <mergeCell ref="V74:X74"/>
    <mergeCell ref="F73:G73"/>
    <mergeCell ref="H73:J73"/>
    <mergeCell ref="M73:N73"/>
    <mergeCell ref="O73:Q73"/>
    <mergeCell ref="S73:U73"/>
    <mergeCell ref="V73:X73"/>
    <mergeCell ref="F78:G78"/>
    <mergeCell ref="H78:J78"/>
    <mergeCell ref="M78:N78"/>
    <mergeCell ref="O78:Q78"/>
    <mergeCell ref="S78:U78"/>
    <mergeCell ref="V78:X78"/>
    <mergeCell ref="F77:G77"/>
    <mergeCell ref="H77:J77"/>
    <mergeCell ref="M77:N77"/>
    <mergeCell ref="O77:Q77"/>
    <mergeCell ref="S77:U77"/>
    <mergeCell ref="V77:X77"/>
    <mergeCell ref="F76:G76"/>
    <mergeCell ref="H76:J76"/>
    <mergeCell ref="M76:N76"/>
    <mergeCell ref="O76:Q76"/>
    <mergeCell ref="S76:U76"/>
    <mergeCell ref="V76:X76"/>
    <mergeCell ref="F81:G81"/>
    <mergeCell ref="H81:J81"/>
    <mergeCell ref="M81:N81"/>
    <mergeCell ref="O81:Q81"/>
    <mergeCell ref="S81:U81"/>
    <mergeCell ref="V81:X81"/>
    <mergeCell ref="F80:G80"/>
    <mergeCell ref="H80:J80"/>
    <mergeCell ref="M80:N80"/>
    <mergeCell ref="O80:Q80"/>
    <mergeCell ref="S80:U80"/>
    <mergeCell ref="V80:X80"/>
    <mergeCell ref="F79:G79"/>
    <mergeCell ref="H79:J79"/>
    <mergeCell ref="M79:N79"/>
    <mergeCell ref="O79:Q79"/>
    <mergeCell ref="S79:U79"/>
    <mergeCell ref="V79:X79"/>
    <mergeCell ref="F84:G84"/>
    <mergeCell ref="H84:J84"/>
    <mergeCell ref="M84:N84"/>
    <mergeCell ref="O84:Q84"/>
    <mergeCell ref="S84:U84"/>
    <mergeCell ref="V84:X84"/>
    <mergeCell ref="F83:G83"/>
    <mergeCell ref="H83:J83"/>
    <mergeCell ref="M83:N83"/>
    <mergeCell ref="O83:Q83"/>
    <mergeCell ref="S83:U83"/>
    <mergeCell ref="V83:X83"/>
    <mergeCell ref="F82:G82"/>
    <mergeCell ref="H82:J82"/>
    <mergeCell ref="M82:N82"/>
    <mergeCell ref="O82:Q82"/>
    <mergeCell ref="S82:U82"/>
    <mergeCell ref="V82:X82"/>
    <mergeCell ref="F87:G87"/>
    <mergeCell ref="H87:J87"/>
    <mergeCell ref="M87:N87"/>
    <mergeCell ref="O87:Q87"/>
    <mergeCell ref="S87:U87"/>
    <mergeCell ref="V87:X87"/>
    <mergeCell ref="F86:G86"/>
    <mergeCell ref="H86:J86"/>
    <mergeCell ref="M86:N86"/>
    <mergeCell ref="O86:Q86"/>
    <mergeCell ref="S86:U86"/>
    <mergeCell ref="V86:X86"/>
    <mergeCell ref="F85:G85"/>
    <mergeCell ref="H85:J85"/>
    <mergeCell ref="M85:N85"/>
    <mergeCell ref="O85:Q85"/>
    <mergeCell ref="S85:U85"/>
    <mergeCell ref="V85:X85"/>
    <mergeCell ref="F90:G90"/>
    <mergeCell ref="H90:J90"/>
    <mergeCell ref="M90:N90"/>
    <mergeCell ref="O90:Q90"/>
    <mergeCell ref="S90:U90"/>
    <mergeCell ref="V90:X90"/>
    <mergeCell ref="F89:G89"/>
    <mergeCell ref="H89:J89"/>
    <mergeCell ref="M89:N89"/>
    <mergeCell ref="O89:Q89"/>
    <mergeCell ref="S89:U89"/>
    <mergeCell ref="V89:X89"/>
    <mergeCell ref="F88:G88"/>
    <mergeCell ref="H88:J88"/>
    <mergeCell ref="M88:N88"/>
    <mergeCell ref="O88:Q88"/>
    <mergeCell ref="S88:U88"/>
    <mergeCell ref="V88:X88"/>
    <mergeCell ref="F93:G93"/>
    <mergeCell ref="H93:J93"/>
    <mergeCell ref="M93:N93"/>
    <mergeCell ref="O93:Q93"/>
    <mergeCell ref="S93:U93"/>
    <mergeCell ref="V93:X93"/>
    <mergeCell ref="F92:G92"/>
    <mergeCell ref="H92:J92"/>
    <mergeCell ref="M92:N92"/>
    <mergeCell ref="O92:Q92"/>
    <mergeCell ref="S92:U92"/>
    <mergeCell ref="V92:X92"/>
    <mergeCell ref="F91:G91"/>
    <mergeCell ref="H91:J91"/>
    <mergeCell ref="M91:N91"/>
    <mergeCell ref="O91:Q91"/>
    <mergeCell ref="S91:U91"/>
    <mergeCell ref="V91:X91"/>
    <mergeCell ref="F96:G96"/>
    <mergeCell ref="H96:J96"/>
    <mergeCell ref="M96:N96"/>
    <mergeCell ref="O96:Q96"/>
    <mergeCell ref="S96:U96"/>
    <mergeCell ref="V96:X96"/>
    <mergeCell ref="F95:G95"/>
    <mergeCell ref="H95:J95"/>
    <mergeCell ref="M95:N95"/>
    <mergeCell ref="O95:Q95"/>
    <mergeCell ref="S95:U95"/>
    <mergeCell ref="V95:X95"/>
    <mergeCell ref="F94:G94"/>
    <mergeCell ref="H94:J94"/>
    <mergeCell ref="M94:N94"/>
    <mergeCell ref="O94:Q94"/>
    <mergeCell ref="S94:U94"/>
    <mergeCell ref="V94:X94"/>
    <mergeCell ref="F99:G99"/>
    <mergeCell ref="H99:J99"/>
    <mergeCell ref="M99:N99"/>
    <mergeCell ref="O99:Q99"/>
    <mergeCell ref="S99:U99"/>
    <mergeCell ref="V99:X99"/>
    <mergeCell ref="F98:G98"/>
    <mergeCell ref="H98:J98"/>
    <mergeCell ref="M98:N98"/>
    <mergeCell ref="O98:Q98"/>
    <mergeCell ref="S98:U98"/>
    <mergeCell ref="V98:X98"/>
    <mergeCell ref="F97:G97"/>
    <mergeCell ref="H97:J97"/>
    <mergeCell ref="M97:N97"/>
    <mergeCell ref="O97:Q97"/>
    <mergeCell ref="S97:U97"/>
    <mergeCell ref="V97:X97"/>
    <mergeCell ref="F102:G102"/>
    <mergeCell ref="H102:J102"/>
    <mergeCell ref="M102:N102"/>
    <mergeCell ref="O102:Q102"/>
    <mergeCell ref="S102:U102"/>
    <mergeCell ref="V102:X102"/>
    <mergeCell ref="F101:G101"/>
    <mergeCell ref="H101:J101"/>
    <mergeCell ref="M101:N101"/>
    <mergeCell ref="O101:Q101"/>
    <mergeCell ref="S101:U101"/>
    <mergeCell ref="V101:X101"/>
    <mergeCell ref="F100:G100"/>
    <mergeCell ref="H100:J100"/>
    <mergeCell ref="M100:N100"/>
    <mergeCell ref="O100:Q100"/>
    <mergeCell ref="S100:U100"/>
    <mergeCell ref="V100:X100"/>
    <mergeCell ref="F105:G105"/>
    <mergeCell ref="H105:J105"/>
    <mergeCell ref="M105:N105"/>
    <mergeCell ref="O105:Q105"/>
    <mergeCell ref="S105:U105"/>
    <mergeCell ref="V105:X105"/>
    <mergeCell ref="F104:G104"/>
    <mergeCell ref="H104:J104"/>
    <mergeCell ref="M104:N104"/>
    <mergeCell ref="O104:Q104"/>
    <mergeCell ref="S104:U104"/>
    <mergeCell ref="V104:X104"/>
    <mergeCell ref="F103:G103"/>
    <mergeCell ref="H103:J103"/>
    <mergeCell ref="M103:N103"/>
    <mergeCell ref="O103:Q103"/>
    <mergeCell ref="S103:U103"/>
    <mergeCell ref="V103:X103"/>
    <mergeCell ref="F108:G108"/>
    <mergeCell ref="H108:J108"/>
    <mergeCell ref="M108:N108"/>
    <mergeCell ref="O108:Q108"/>
    <mergeCell ref="S108:U108"/>
    <mergeCell ref="V108:X108"/>
    <mergeCell ref="F107:G107"/>
    <mergeCell ref="H107:J107"/>
    <mergeCell ref="M107:N107"/>
    <mergeCell ref="O107:Q107"/>
    <mergeCell ref="S107:U107"/>
    <mergeCell ref="V107:X107"/>
    <mergeCell ref="F106:G106"/>
    <mergeCell ref="H106:J106"/>
    <mergeCell ref="M106:N106"/>
    <mergeCell ref="O106:Q106"/>
    <mergeCell ref="S106:U106"/>
    <mergeCell ref="V106:X106"/>
    <mergeCell ref="F111:G111"/>
    <mergeCell ref="H111:J111"/>
    <mergeCell ref="M111:N111"/>
    <mergeCell ref="O111:Q111"/>
    <mergeCell ref="S111:U111"/>
    <mergeCell ref="V111:X111"/>
    <mergeCell ref="F110:G110"/>
    <mergeCell ref="H110:J110"/>
    <mergeCell ref="M110:N110"/>
    <mergeCell ref="O110:Q110"/>
    <mergeCell ref="S110:U110"/>
    <mergeCell ref="V110:X110"/>
    <mergeCell ref="F109:G109"/>
    <mergeCell ref="H109:J109"/>
    <mergeCell ref="M109:N109"/>
    <mergeCell ref="O109:Q109"/>
    <mergeCell ref="S109:U109"/>
    <mergeCell ref="V109:X109"/>
    <mergeCell ref="F114:G114"/>
    <mergeCell ref="H114:J114"/>
    <mergeCell ref="M114:N114"/>
    <mergeCell ref="O114:Q114"/>
    <mergeCell ref="S114:U114"/>
    <mergeCell ref="V114:X114"/>
    <mergeCell ref="F113:G113"/>
    <mergeCell ref="H113:J113"/>
    <mergeCell ref="M113:N113"/>
    <mergeCell ref="O113:Q113"/>
    <mergeCell ref="S113:U113"/>
    <mergeCell ref="V113:X113"/>
    <mergeCell ref="F112:G112"/>
    <mergeCell ref="H112:J112"/>
    <mergeCell ref="M112:N112"/>
    <mergeCell ref="O112:Q112"/>
    <mergeCell ref="S112:U112"/>
    <mergeCell ref="V112:X112"/>
    <mergeCell ref="F117:G117"/>
    <mergeCell ref="H117:J117"/>
    <mergeCell ref="M117:N117"/>
    <mergeCell ref="O117:Q117"/>
    <mergeCell ref="S117:U117"/>
    <mergeCell ref="V117:X117"/>
    <mergeCell ref="F116:G116"/>
    <mergeCell ref="H116:J116"/>
    <mergeCell ref="M116:N116"/>
    <mergeCell ref="O116:Q116"/>
    <mergeCell ref="S116:U116"/>
    <mergeCell ref="V116:X116"/>
    <mergeCell ref="F115:G115"/>
    <mergeCell ref="H115:J115"/>
    <mergeCell ref="M115:N115"/>
    <mergeCell ref="O115:Q115"/>
    <mergeCell ref="S115:U115"/>
    <mergeCell ref="V115:X115"/>
    <mergeCell ref="F120:G120"/>
    <mergeCell ref="H120:J120"/>
    <mergeCell ref="M120:N120"/>
    <mergeCell ref="O120:Q120"/>
    <mergeCell ref="S120:U120"/>
    <mergeCell ref="V120:X120"/>
    <mergeCell ref="F119:G119"/>
    <mergeCell ref="H119:J119"/>
    <mergeCell ref="M119:N119"/>
    <mergeCell ref="O119:Q119"/>
    <mergeCell ref="S119:U119"/>
    <mergeCell ref="V119:X119"/>
    <mergeCell ref="F118:G118"/>
    <mergeCell ref="H118:J118"/>
    <mergeCell ref="M118:N118"/>
    <mergeCell ref="O118:Q118"/>
    <mergeCell ref="S118:U118"/>
    <mergeCell ref="V118:X118"/>
    <mergeCell ref="F123:G123"/>
    <mergeCell ref="H123:J123"/>
    <mergeCell ref="M123:N123"/>
    <mergeCell ref="O123:Q123"/>
    <mergeCell ref="S123:U123"/>
    <mergeCell ref="V123:X123"/>
    <mergeCell ref="F122:G122"/>
    <mergeCell ref="H122:J122"/>
    <mergeCell ref="M122:N122"/>
    <mergeCell ref="O122:Q122"/>
    <mergeCell ref="S122:U122"/>
    <mergeCell ref="V122:X122"/>
    <mergeCell ref="F121:G121"/>
    <mergeCell ref="H121:J121"/>
    <mergeCell ref="M121:N121"/>
    <mergeCell ref="O121:Q121"/>
    <mergeCell ref="S121:U121"/>
    <mergeCell ref="V121:X121"/>
    <mergeCell ref="F126:G126"/>
    <mergeCell ref="H126:J126"/>
    <mergeCell ref="M126:N126"/>
    <mergeCell ref="O126:Q126"/>
    <mergeCell ref="S126:U126"/>
    <mergeCell ref="V126:X126"/>
    <mergeCell ref="F125:G125"/>
    <mergeCell ref="H125:J125"/>
    <mergeCell ref="M125:N125"/>
    <mergeCell ref="O125:Q125"/>
    <mergeCell ref="S125:U125"/>
    <mergeCell ref="V125:X125"/>
    <mergeCell ref="F124:G124"/>
    <mergeCell ref="H124:J124"/>
    <mergeCell ref="M124:N124"/>
    <mergeCell ref="O124:Q124"/>
    <mergeCell ref="S124:U124"/>
    <mergeCell ref="V124:X124"/>
    <mergeCell ref="F129:G129"/>
    <mergeCell ref="H129:J129"/>
    <mergeCell ref="M129:N129"/>
    <mergeCell ref="O129:Q129"/>
    <mergeCell ref="S129:U129"/>
    <mergeCell ref="V129:X129"/>
    <mergeCell ref="F128:G128"/>
    <mergeCell ref="H128:J128"/>
    <mergeCell ref="M128:N128"/>
    <mergeCell ref="O128:Q128"/>
    <mergeCell ref="S128:U128"/>
    <mergeCell ref="V128:X128"/>
    <mergeCell ref="F127:G127"/>
    <mergeCell ref="H127:J127"/>
    <mergeCell ref="M127:N127"/>
    <mergeCell ref="O127:Q127"/>
    <mergeCell ref="S127:U127"/>
    <mergeCell ref="V127:X127"/>
    <mergeCell ref="F132:G132"/>
    <mergeCell ref="H132:J132"/>
    <mergeCell ref="M132:N132"/>
    <mergeCell ref="O132:Q132"/>
    <mergeCell ref="S132:U132"/>
    <mergeCell ref="V132:X132"/>
    <mergeCell ref="F131:G131"/>
    <mergeCell ref="H131:J131"/>
    <mergeCell ref="M131:N131"/>
    <mergeCell ref="O131:Q131"/>
    <mergeCell ref="S131:U131"/>
    <mergeCell ref="V131:X131"/>
    <mergeCell ref="F130:G130"/>
    <mergeCell ref="H130:J130"/>
    <mergeCell ref="M130:N130"/>
    <mergeCell ref="O130:Q130"/>
    <mergeCell ref="S130:U130"/>
    <mergeCell ref="V130:X130"/>
    <mergeCell ref="F135:G135"/>
    <mergeCell ref="H135:J135"/>
    <mergeCell ref="M135:N135"/>
    <mergeCell ref="O135:Q135"/>
    <mergeCell ref="S135:U135"/>
    <mergeCell ref="V135:X135"/>
    <mergeCell ref="F134:G134"/>
    <mergeCell ref="H134:J134"/>
    <mergeCell ref="M134:N134"/>
    <mergeCell ref="O134:Q134"/>
    <mergeCell ref="S134:U134"/>
    <mergeCell ref="V134:X134"/>
    <mergeCell ref="F133:G133"/>
    <mergeCell ref="H133:J133"/>
    <mergeCell ref="M133:N133"/>
    <mergeCell ref="O133:Q133"/>
    <mergeCell ref="S133:U133"/>
    <mergeCell ref="V133:X133"/>
    <mergeCell ref="F139:G139"/>
    <mergeCell ref="H139:J139"/>
    <mergeCell ref="M139:N139"/>
    <mergeCell ref="O139:Q139"/>
    <mergeCell ref="S139:U139"/>
    <mergeCell ref="V139:X139"/>
    <mergeCell ref="F137:G137"/>
    <mergeCell ref="H137:J137"/>
    <mergeCell ref="M137:N137"/>
    <mergeCell ref="O137:Q137"/>
    <mergeCell ref="S137:U137"/>
    <mergeCell ref="V137:X137"/>
    <mergeCell ref="F136:G136"/>
    <mergeCell ref="H136:J136"/>
    <mergeCell ref="M136:N136"/>
    <mergeCell ref="O136:Q136"/>
    <mergeCell ref="S136:U136"/>
    <mergeCell ref="V136:X136"/>
    <mergeCell ref="F138:G138"/>
    <mergeCell ref="H138:J138"/>
    <mergeCell ref="M138:N138"/>
    <mergeCell ref="O138:Q138"/>
    <mergeCell ref="F142:G142"/>
    <mergeCell ref="H142:J142"/>
    <mergeCell ref="M142:N142"/>
    <mergeCell ref="O142:Q142"/>
    <mergeCell ref="S142:U142"/>
    <mergeCell ref="V142:X142"/>
    <mergeCell ref="F141:G141"/>
    <mergeCell ref="H141:J141"/>
    <mergeCell ref="M141:N141"/>
    <mergeCell ref="O141:Q141"/>
    <mergeCell ref="S141:U141"/>
    <mergeCell ref="V141:X141"/>
    <mergeCell ref="F140:G140"/>
    <mergeCell ref="H140:J140"/>
    <mergeCell ref="M140:N140"/>
    <mergeCell ref="O140:Q140"/>
    <mergeCell ref="S140:U140"/>
    <mergeCell ref="V140:X140"/>
    <mergeCell ref="F145:G145"/>
    <mergeCell ref="H145:J145"/>
    <mergeCell ref="M145:N145"/>
    <mergeCell ref="O145:Q145"/>
    <mergeCell ref="S145:U145"/>
    <mergeCell ref="V145:X145"/>
    <mergeCell ref="F144:G144"/>
    <mergeCell ref="H144:J144"/>
    <mergeCell ref="M144:N144"/>
    <mergeCell ref="O144:Q144"/>
    <mergeCell ref="S144:U144"/>
    <mergeCell ref="V144:X144"/>
    <mergeCell ref="F143:G143"/>
    <mergeCell ref="H143:J143"/>
    <mergeCell ref="M143:N143"/>
    <mergeCell ref="O143:Q143"/>
    <mergeCell ref="S143:U143"/>
    <mergeCell ref="V143:X143"/>
    <mergeCell ref="F148:G148"/>
    <mergeCell ref="H148:J148"/>
    <mergeCell ref="M148:N148"/>
    <mergeCell ref="O148:Q148"/>
    <mergeCell ref="S148:U148"/>
    <mergeCell ref="V148:X148"/>
    <mergeCell ref="F147:G147"/>
    <mergeCell ref="H147:J147"/>
    <mergeCell ref="M147:N147"/>
    <mergeCell ref="O147:Q147"/>
    <mergeCell ref="S147:U147"/>
    <mergeCell ref="V147:X147"/>
    <mergeCell ref="F146:G146"/>
    <mergeCell ref="H146:J146"/>
    <mergeCell ref="M146:N146"/>
    <mergeCell ref="O146:Q146"/>
    <mergeCell ref="S146:U146"/>
    <mergeCell ref="V146:X146"/>
    <mergeCell ref="F151:G151"/>
    <mergeCell ref="H151:J151"/>
    <mergeCell ref="M151:N151"/>
    <mergeCell ref="O151:Q151"/>
    <mergeCell ref="S151:U151"/>
    <mergeCell ref="V151:X151"/>
    <mergeCell ref="F150:G150"/>
    <mergeCell ref="H150:J150"/>
    <mergeCell ref="M150:N150"/>
    <mergeCell ref="O150:Q150"/>
    <mergeCell ref="S150:U150"/>
    <mergeCell ref="V150:X150"/>
    <mergeCell ref="F149:G149"/>
    <mergeCell ref="H149:J149"/>
    <mergeCell ref="M149:N149"/>
    <mergeCell ref="O149:Q149"/>
    <mergeCell ref="S149:U149"/>
    <mergeCell ref="V149:X149"/>
    <mergeCell ref="F154:G154"/>
    <mergeCell ref="H154:J154"/>
    <mergeCell ref="M154:N154"/>
    <mergeCell ref="O154:Q154"/>
    <mergeCell ref="S154:U154"/>
    <mergeCell ref="V154:X154"/>
    <mergeCell ref="F153:G153"/>
    <mergeCell ref="H153:J153"/>
    <mergeCell ref="M153:N153"/>
    <mergeCell ref="O153:Q153"/>
    <mergeCell ref="S153:U153"/>
    <mergeCell ref="V153:X153"/>
    <mergeCell ref="F152:G152"/>
    <mergeCell ref="H152:J152"/>
    <mergeCell ref="M152:N152"/>
    <mergeCell ref="O152:Q152"/>
    <mergeCell ref="S152:U152"/>
    <mergeCell ref="V152:X152"/>
    <mergeCell ref="F157:G157"/>
    <mergeCell ref="H157:J157"/>
    <mergeCell ref="M157:N157"/>
    <mergeCell ref="O157:Q157"/>
    <mergeCell ref="S157:U157"/>
    <mergeCell ref="V157:X157"/>
    <mergeCell ref="F156:G156"/>
    <mergeCell ref="H156:J156"/>
    <mergeCell ref="M156:N156"/>
    <mergeCell ref="O156:Q156"/>
    <mergeCell ref="S156:U156"/>
    <mergeCell ref="V156:X156"/>
    <mergeCell ref="F155:G155"/>
    <mergeCell ref="H155:J155"/>
    <mergeCell ref="M155:N155"/>
    <mergeCell ref="O155:Q155"/>
    <mergeCell ref="S155:U155"/>
    <mergeCell ref="V155:X155"/>
    <mergeCell ref="F160:G160"/>
    <mergeCell ref="H160:J160"/>
    <mergeCell ref="M160:N160"/>
    <mergeCell ref="O160:Q160"/>
    <mergeCell ref="S160:U160"/>
    <mergeCell ref="V160:X160"/>
    <mergeCell ref="F159:G159"/>
    <mergeCell ref="H159:J159"/>
    <mergeCell ref="M159:N159"/>
    <mergeCell ref="O159:Q159"/>
    <mergeCell ref="S159:U159"/>
    <mergeCell ref="V159:X159"/>
    <mergeCell ref="F158:G158"/>
    <mergeCell ref="H158:J158"/>
    <mergeCell ref="M158:N158"/>
    <mergeCell ref="O158:Q158"/>
    <mergeCell ref="S158:U158"/>
    <mergeCell ref="V158:X158"/>
    <mergeCell ref="F163:G163"/>
    <mergeCell ref="H163:J163"/>
    <mergeCell ref="M163:N163"/>
    <mergeCell ref="O163:Q163"/>
    <mergeCell ref="S163:U163"/>
    <mergeCell ref="V163:X163"/>
    <mergeCell ref="F162:G162"/>
    <mergeCell ref="H162:J162"/>
    <mergeCell ref="M162:N162"/>
    <mergeCell ref="O162:Q162"/>
    <mergeCell ref="S162:U162"/>
    <mergeCell ref="V162:X162"/>
    <mergeCell ref="F161:G161"/>
    <mergeCell ref="H161:J161"/>
    <mergeCell ref="M161:N161"/>
    <mergeCell ref="O161:Q161"/>
    <mergeCell ref="S161:U161"/>
    <mergeCell ref="V161:X161"/>
    <mergeCell ref="F166:G166"/>
    <mergeCell ref="H166:J166"/>
    <mergeCell ref="M166:N166"/>
    <mergeCell ref="O166:Q166"/>
    <mergeCell ref="S166:U166"/>
    <mergeCell ref="V166:X166"/>
    <mergeCell ref="F165:G165"/>
    <mergeCell ref="H165:J165"/>
    <mergeCell ref="M165:N165"/>
    <mergeCell ref="O165:Q165"/>
    <mergeCell ref="S165:U165"/>
    <mergeCell ref="V165:X165"/>
    <mergeCell ref="F164:G164"/>
    <mergeCell ref="H164:J164"/>
    <mergeCell ref="M164:N164"/>
    <mergeCell ref="O164:Q164"/>
    <mergeCell ref="S164:U164"/>
    <mergeCell ref="V164:X164"/>
    <mergeCell ref="F169:G169"/>
    <mergeCell ref="H169:J169"/>
    <mergeCell ref="M169:N169"/>
    <mergeCell ref="O169:Q169"/>
    <mergeCell ref="S169:U169"/>
    <mergeCell ref="V169:X169"/>
    <mergeCell ref="F168:G168"/>
    <mergeCell ref="H168:J168"/>
    <mergeCell ref="M168:N168"/>
    <mergeCell ref="O168:Q168"/>
    <mergeCell ref="S168:U168"/>
    <mergeCell ref="V168:X168"/>
    <mergeCell ref="F167:G167"/>
    <mergeCell ref="H167:J167"/>
    <mergeCell ref="M167:N167"/>
    <mergeCell ref="O167:Q167"/>
    <mergeCell ref="S167:U167"/>
    <mergeCell ref="V167:X167"/>
    <mergeCell ref="F172:G172"/>
    <mergeCell ref="H172:J172"/>
    <mergeCell ref="M172:N172"/>
    <mergeCell ref="O172:Q172"/>
    <mergeCell ref="S172:U172"/>
    <mergeCell ref="V172:X172"/>
    <mergeCell ref="F171:G171"/>
    <mergeCell ref="H171:J171"/>
    <mergeCell ref="M171:N171"/>
    <mergeCell ref="O171:Q171"/>
    <mergeCell ref="S171:U171"/>
    <mergeCell ref="V171:X171"/>
    <mergeCell ref="F170:G170"/>
    <mergeCell ref="H170:J170"/>
    <mergeCell ref="M170:N170"/>
    <mergeCell ref="O170:Q170"/>
    <mergeCell ref="S170:U170"/>
    <mergeCell ref="V170:X170"/>
    <mergeCell ref="F175:G175"/>
    <mergeCell ref="H175:J175"/>
    <mergeCell ref="M175:N175"/>
    <mergeCell ref="O175:Q175"/>
    <mergeCell ref="S175:U175"/>
    <mergeCell ref="V175:X175"/>
    <mergeCell ref="F174:G174"/>
    <mergeCell ref="H174:J174"/>
    <mergeCell ref="M174:N174"/>
    <mergeCell ref="O174:Q174"/>
    <mergeCell ref="S174:U174"/>
    <mergeCell ref="V174:X174"/>
    <mergeCell ref="F173:G173"/>
    <mergeCell ref="H173:J173"/>
    <mergeCell ref="M173:N173"/>
    <mergeCell ref="O173:Q173"/>
    <mergeCell ref="S173:U173"/>
    <mergeCell ref="V173:X173"/>
    <mergeCell ref="F178:G178"/>
    <mergeCell ref="H178:J178"/>
    <mergeCell ref="M178:N178"/>
    <mergeCell ref="O178:Q178"/>
    <mergeCell ref="S178:U178"/>
    <mergeCell ref="V178:X178"/>
    <mergeCell ref="F177:G177"/>
    <mergeCell ref="H177:J177"/>
    <mergeCell ref="M177:N177"/>
    <mergeCell ref="O177:Q177"/>
    <mergeCell ref="S177:U177"/>
    <mergeCell ref="V177:X177"/>
    <mergeCell ref="F176:G176"/>
    <mergeCell ref="H176:J176"/>
    <mergeCell ref="M176:N176"/>
    <mergeCell ref="O176:Q176"/>
    <mergeCell ref="S176:U176"/>
    <mergeCell ref="V176:X176"/>
    <mergeCell ref="F181:G181"/>
    <mergeCell ref="H181:J181"/>
    <mergeCell ref="M181:N181"/>
    <mergeCell ref="O181:Q181"/>
    <mergeCell ref="S181:U181"/>
    <mergeCell ref="V181:X181"/>
    <mergeCell ref="F180:G180"/>
    <mergeCell ref="H180:J180"/>
    <mergeCell ref="M180:N180"/>
    <mergeCell ref="O180:Q180"/>
    <mergeCell ref="S180:U180"/>
    <mergeCell ref="V180:X180"/>
    <mergeCell ref="F179:G179"/>
    <mergeCell ref="H179:J179"/>
    <mergeCell ref="M179:N179"/>
    <mergeCell ref="O179:Q179"/>
    <mergeCell ref="S179:U179"/>
    <mergeCell ref="V179:X179"/>
    <mergeCell ref="F184:G184"/>
    <mergeCell ref="H184:J184"/>
    <mergeCell ref="M184:N184"/>
    <mergeCell ref="O184:Q184"/>
    <mergeCell ref="F185:G185"/>
    <mergeCell ref="H185:J185"/>
    <mergeCell ref="M185:N185"/>
    <mergeCell ref="O185:Q185"/>
    <mergeCell ref="F183:G183"/>
    <mergeCell ref="H183:J183"/>
    <mergeCell ref="M183:N183"/>
    <mergeCell ref="O183:Q183"/>
    <mergeCell ref="S183:U183"/>
    <mergeCell ref="V183:X183"/>
    <mergeCell ref="F182:G182"/>
    <mergeCell ref="H182:J182"/>
    <mergeCell ref="M182:N182"/>
    <mergeCell ref="O182:Q182"/>
    <mergeCell ref="S182:U182"/>
    <mergeCell ref="V182:X182"/>
    <mergeCell ref="F188:G188"/>
    <mergeCell ref="H188:J188"/>
    <mergeCell ref="M188:N188"/>
    <mergeCell ref="O188:Q188"/>
    <mergeCell ref="S188:U188"/>
    <mergeCell ref="V188:X188"/>
    <mergeCell ref="F187:G187"/>
    <mergeCell ref="H187:J187"/>
    <mergeCell ref="M187:N187"/>
    <mergeCell ref="O187:Q187"/>
    <mergeCell ref="S187:U187"/>
    <mergeCell ref="V187:X187"/>
    <mergeCell ref="S185:U185"/>
    <mergeCell ref="V185:X185"/>
    <mergeCell ref="F186:G186"/>
    <mergeCell ref="H186:J186"/>
    <mergeCell ref="M186:N186"/>
    <mergeCell ref="O186:Q186"/>
    <mergeCell ref="S186:U186"/>
    <mergeCell ref="V186:X186"/>
    <mergeCell ref="F191:G191"/>
    <mergeCell ref="H191:J191"/>
    <mergeCell ref="M191:N191"/>
    <mergeCell ref="O191:Q191"/>
    <mergeCell ref="S191:U191"/>
    <mergeCell ref="V191:X191"/>
    <mergeCell ref="F190:G190"/>
    <mergeCell ref="H190:J190"/>
    <mergeCell ref="M190:N190"/>
    <mergeCell ref="O190:Q190"/>
    <mergeCell ref="S190:U190"/>
    <mergeCell ref="V190:X190"/>
    <mergeCell ref="F189:G189"/>
    <mergeCell ref="H189:J189"/>
    <mergeCell ref="M189:N189"/>
    <mergeCell ref="O189:Q189"/>
    <mergeCell ref="S189:U189"/>
    <mergeCell ref="V189:X189"/>
    <mergeCell ref="F194:G194"/>
    <mergeCell ref="H194:J194"/>
    <mergeCell ref="M194:N194"/>
    <mergeCell ref="O194:Q194"/>
    <mergeCell ref="S194:U194"/>
    <mergeCell ref="V194:X194"/>
    <mergeCell ref="F193:G193"/>
    <mergeCell ref="H193:J193"/>
    <mergeCell ref="M193:N193"/>
    <mergeCell ref="O193:Q193"/>
    <mergeCell ref="S193:U193"/>
    <mergeCell ref="V193:X193"/>
    <mergeCell ref="F192:G192"/>
    <mergeCell ref="H192:J192"/>
    <mergeCell ref="M192:N192"/>
    <mergeCell ref="O192:Q192"/>
    <mergeCell ref="S192:U192"/>
    <mergeCell ref="V192:X192"/>
    <mergeCell ref="F197:G197"/>
    <mergeCell ref="H197:J197"/>
    <mergeCell ref="M197:N197"/>
    <mergeCell ref="O197:Q197"/>
    <mergeCell ref="S197:U197"/>
    <mergeCell ref="V197:X197"/>
    <mergeCell ref="F196:G196"/>
    <mergeCell ref="H196:J196"/>
    <mergeCell ref="M196:N196"/>
    <mergeCell ref="O196:Q196"/>
    <mergeCell ref="S196:U196"/>
    <mergeCell ref="V196:X196"/>
    <mergeCell ref="F195:G195"/>
    <mergeCell ref="H195:J195"/>
    <mergeCell ref="M195:N195"/>
    <mergeCell ref="O195:Q195"/>
    <mergeCell ref="S195:U195"/>
    <mergeCell ref="V195:X195"/>
    <mergeCell ref="F200:G200"/>
    <mergeCell ref="H200:J200"/>
    <mergeCell ref="M200:N200"/>
    <mergeCell ref="O200:Q200"/>
    <mergeCell ref="S200:U200"/>
    <mergeCell ref="V200:X200"/>
    <mergeCell ref="F199:G199"/>
    <mergeCell ref="H199:J199"/>
    <mergeCell ref="M199:N199"/>
    <mergeCell ref="O199:Q199"/>
    <mergeCell ref="S199:U199"/>
    <mergeCell ref="V199:X199"/>
    <mergeCell ref="F198:G198"/>
    <mergeCell ref="H198:J198"/>
    <mergeCell ref="M198:N198"/>
    <mergeCell ref="O198:Q198"/>
    <mergeCell ref="S198:U198"/>
    <mergeCell ref="V198:X198"/>
    <mergeCell ref="F203:G203"/>
    <mergeCell ref="H203:J203"/>
    <mergeCell ref="M203:N203"/>
    <mergeCell ref="O203:Q203"/>
    <mergeCell ref="S203:U203"/>
    <mergeCell ref="V203:X203"/>
    <mergeCell ref="F202:G202"/>
    <mergeCell ref="H202:J202"/>
    <mergeCell ref="M202:N202"/>
    <mergeCell ref="O202:Q202"/>
    <mergeCell ref="S202:U202"/>
    <mergeCell ref="V202:X202"/>
    <mergeCell ref="F201:G201"/>
    <mergeCell ref="H201:J201"/>
    <mergeCell ref="M201:N201"/>
    <mergeCell ref="O201:Q201"/>
    <mergeCell ref="S201:U201"/>
    <mergeCell ref="V201:X201"/>
    <mergeCell ref="F207:G207"/>
    <mergeCell ref="H207:J207"/>
    <mergeCell ref="M207:N207"/>
    <mergeCell ref="O207:Q207"/>
    <mergeCell ref="S207:U207"/>
    <mergeCell ref="V207:X207"/>
    <mergeCell ref="S205:U205"/>
    <mergeCell ref="V205:X205"/>
    <mergeCell ref="F206:G206"/>
    <mergeCell ref="H206:J206"/>
    <mergeCell ref="M206:N206"/>
    <mergeCell ref="O206:Q206"/>
    <mergeCell ref="S206:U206"/>
    <mergeCell ref="V206:X206"/>
    <mergeCell ref="F204:G204"/>
    <mergeCell ref="H204:J204"/>
    <mergeCell ref="M204:N204"/>
    <mergeCell ref="O204:Q204"/>
    <mergeCell ref="F205:G205"/>
    <mergeCell ref="H205:J205"/>
    <mergeCell ref="M205:N205"/>
    <mergeCell ref="O205:Q205"/>
    <mergeCell ref="F210:G210"/>
    <mergeCell ref="H210:J210"/>
    <mergeCell ref="M210:N210"/>
    <mergeCell ref="O210:Q210"/>
    <mergeCell ref="S210:U210"/>
    <mergeCell ref="V210:X210"/>
    <mergeCell ref="F209:G209"/>
    <mergeCell ref="H209:J209"/>
    <mergeCell ref="M209:N209"/>
    <mergeCell ref="O209:Q209"/>
    <mergeCell ref="S209:U209"/>
    <mergeCell ref="V209:X209"/>
    <mergeCell ref="F208:G208"/>
    <mergeCell ref="H208:J208"/>
    <mergeCell ref="M208:N208"/>
    <mergeCell ref="O208:Q208"/>
    <mergeCell ref="S208:U208"/>
    <mergeCell ref="V208:X208"/>
    <mergeCell ref="F213:G213"/>
    <mergeCell ref="H213:J213"/>
    <mergeCell ref="M213:N213"/>
    <mergeCell ref="O213:Q213"/>
    <mergeCell ref="S213:U213"/>
    <mergeCell ref="V213:X213"/>
    <mergeCell ref="F212:G212"/>
    <mergeCell ref="H212:J212"/>
    <mergeCell ref="M212:N212"/>
    <mergeCell ref="O212:Q212"/>
    <mergeCell ref="S212:U212"/>
    <mergeCell ref="V212:X212"/>
    <mergeCell ref="F211:G211"/>
    <mergeCell ref="H211:J211"/>
    <mergeCell ref="M211:N211"/>
    <mergeCell ref="O211:Q211"/>
    <mergeCell ref="S211:U211"/>
    <mergeCell ref="V211:X211"/>
    <mergeCell ref="F216:G216"/>
    <mergeCell ref="H216:J216"/>
    <mergeCell ref="M216:N216"/>
    <mergeCell ref="O216:Q216"/>
    <mergeCell ref="S216:U216"/>
    <mergeCell ref="V216:X216"/>
    <mergeCell ref="F215:G215"/>
    <mergeCell ref="H215:J215"/>
    <mergeCell ref="M215:N215"/>
    <mergeCell ref="O215:Q215"/>
    <mergeCell ref="S215:U215"/>
    <mergeCell ref="V215:X215"/>
    <mergeCell ref="F214:G214"/>
    <mergeCell ref="H214:J214"/>
    <mergeCell ref="M214:N214"/>
    <mergeCell ref="O214:Q214"/>
    <mergeCell ref="S214:U214"/>
    <mergeCell ref="V214:X214"/>
    <mergeCell ref="F219:G219"/>
    <mergeCell ref="H219:J219"/>
    <mergeCell ref="M219:N219"/>
    <mergeCell ref="O219:Q219"/>
    <mergeCell ref="S219:U219"/>
    <mergeCell ref="V219:X219"/>
    <mergeCell ref="F218:G218"/>
    <mergeCell ref="H218:J218"/>
    <mergeCell ref="M218:N218"/>
    <mergeCell ref="O218:Q218"/>
    <mergeCell ref="S218:U218"/>
    <mergeCell ref="V218:X218"/>
    <mergeCell ref="F217:G217"/>
    <mergeCell ref="H217:J217"/>
    <mergeCell ref="M217:N217"/>
    <mergeCell ref="O217:Q217"/>
    <mergeCell ref="S217:U217"/>
    <mergeCell ref="V217:X217"/>
    <mergeCell ref="F222:G222"/>
    <mergeCell ref="H222:J222"/>
    <mergeCell ref="M222:N222"/>
    <mergeCell ref="O222:Q222"/>
    <mergeCell ref="S222:U222"/>
    <mergeCell ref="V222:X222"/>
    <mergeCell ref="F221:G221"/>
    <mergeCell ref="H221:J221"/>
    <mergeCell ref="M221:N221"/>
    <mergeCell ref="O221:Q221"/>
    <mergeCell ref="S221:U221"/>
    <mergeCell ref="V221:X221"/>
    <mergeCell ref="F220:G220"/>
    <mergeCell ref="H220:J220"/>
    <mergeCell ref="M220:N220"/>
    <mergeCell ref="O220:Q220"/>
    <mergeCell ref="S220:U220"/>
    <mergeCell ref="V220:X220"/>
    <mergeCell ref="F225:G225"/>
    <mergeCell ref="H225:J225"/>
    <mergeCell ref="M225:N225"/>
    <mergeCell ref="O225:Q225"/>
    <mergeCell ref="S225:U225"/>
    <mergeCell ref="V225:X225"/>
    <mergeCell ref="F224:G224"/>
    <mergeCell ref="H224:J224"/>
    <mergeCell ref="M224:N224"/>
    <mergeCell ref="O224:Q224"/>
    <mergeCell ref="S224:U224"/>
    <mergeCell ref="V224:X224"/>
    <mergeCell ref="F223:G223"/>
    <mergeCell ref="H223:J223"/>
    <mergeCell ref="M223:N223"/>
    <mergeCell ref="O223:Q223"/>
    <mergeCell ref="S223:U223"/>
    <mergeCell ref="V223:X223"/>
    <mergeCell ref="F229:Q230"/>
    <mergeCell ref="F231:G231"/>
    <mergeCell ref="H231:J231"/>
    <mergeCell ref="K231:L231"/>
    <mergeCell ref="M231:N231"/>
    <mergeCell ref="P231:Q231"/>
    <mergeCell ref="F227:G227"/>
    <mergeCell ref="H227:J227"/>
    <mergeCell ref="M227:N227"/>
    <mergeCell ref="O227:Q227"/>
    <mergeCell ref="S227:U227"/>
    <mergeCell ref="V227:X227"/>
    <mergeCell ref="F226:G226"/>
    <mergeCell ref="H226:J226"/>
    <mergeCell ref="M226:N226"/>
    <mergeCell ref="O226:Q226"/>
    <mergeCell ref="S226:U226"/>
    <mergeCell ref="V226:X226"/>
    <mergeCell ref="F234:G234"/>
    <mergeCell ref="H234:J234"/>
    <mergeCell ref="K234:L234"/>
    <mergeCell ref="M234:N234"/>
    <mergeCell ref="P234:Q234"/>
    <mergeCell ref="F232:G232"/>
    <mergeCell ref="H232:J232"/>
    <mergeCell ref="K232:L232"/>
    <mergeCell ref="M232:N232"/>
    <mergeCell ref="P232:Q232"/>
    <mergeCell ref="F233:G233"/>
    <mergeCell ref="H233:J233"/>
    <mergeCell ref="K233:L233"/>
    <mergeCell ref="M233:N233"/>
    <mergeCell ref="P233:Q233"/>
    <mergeCell ref="F237:G237"/>
    <mergeCell ref="H237:J237"/>
    <mergeCell ref="K237:L237"/>
    <mergeCell ref="M237:N237"/>
    <mergeCell ref="P237:Q237"/>
    <mergeCell ref="F238:G238"/>
    <mergeCell ref="H238:J238"/>
    <mergeCell ref="K238:L238"/>
    <mergeCell ref="M238:N238"/>
    <mergeCell ref="P238:Q238"/>
    <mergeCell ref="F235:G235"/>
    <mergeCell ref="H235:J235"/>
    <mergeCell ref="K235:L235"/>
    <mergeCell ref="M235:N235"/>
    <mergeCell ref="P235:Q235"/>
    <mergeCell ref="F236:G236"/>
    <mergeCell ref="H236:J236"/>
    <mergeCell ref="K236:L236"/>
    <mergeCell ref="M236:N236"/>
    <mergeCell ref="P236:Q236"/>
    <mergeCell ref="F241:G241"/>
    <mergeCell ref="H241:J241"/>
    <mergeCell ref="K241:L241"/>
    <mergeCell ref="M241:N241"/>
    <mergeCell ref="P241:Q241"/>
    <mergeCell ref="H247:J247"/>
    <mergeCell ref="K247:L247"/>
    <mergeCell ref="M247:N247"/>
    <mergeCell ref="P247:Q247"/>
    <mergeCell ref="F248:G248"/>
    <mergeCell ref="H248:J248"/>
    <mergeCell ref="F242:G242"/>
    <mergeCell ref="H242:J242"/>
    <mergeCell ref="K242:L242"/>
    <mergeCell ref="M242:N242"/>
    <mergeCell ref="P242:Q242"/>
    <mergeCell ref="F239:G239"/>
    <mergeCell ref="H239:J239"/>
    <mergeCell ref="K239:L239"/>
    <mergeCell ref="M239:N239"/>
    <mergeCell ref="P239:Q239"/>
    <mergeCell ref="F240:G240"/>
    <mergeCell ref="H240:J240"/>
    <mergeCell ref="K240:L240"/>
    <mergeCell ref="M240:N240"/>
    <mergeCell ref="P240:Q240"/>
    <mergeCell ref="F245:G245"/>
    <mergeCell ref="H245:J245"/>
    <mergeCell ref="K245:L245"/>
    <mergeCell ref="M245:N245"/>
    <mergeCell ref="P245:Q245"/>
    <mergeCell ref="P251:Q251"/>
    <mergeCell ref="F252:G252"/>
    <mergeCell ref="H252:J252"/>
    <mergeCell ref="K252:L252"/>
    <mergeCell ref="M252:N252"/>
    <mergeCell ref="P252:Q252"/>
    <mergeCell ref="F246:G246"/>
    <mergeCell ref="H246:J246"/>
    <mergeCell ref="K246:L246"/>
    <mergeCell ref="M246:N246"/>
    <mergeCell ref="P246:Q246"/>
    <mergeCell ref="F243:G243"/>
    <mergeCell ref="H243:J243"/>
    <mergeCell ref="K243:L243"/>
    <mergeCell ref="M243:N243"/>
    <mergeCell ref="P243:Q243"/>
    <mergeCell ref="F244:G244"/>
    <mergeCell ref="H244:J244"/>
    <mergeCell ref="K244:L244"/>
    <mergeCell ref="M244:N244"/>
    <mergeCell ref="P244:Q244"/>
    <mergeCell ref="F250:G250"/>
    <mergeCell ref="H250:J250"/>
    <mergeCell ref="K250:L250"/>
    <mergeCell ref="M250:N250"/>
    <mergeCell ref="P250:Q250"/>
    <mergeCell ref="F249:G249"/>
    <mergeCell ref="H249:J249"/>
    <mergeCell ref="K249:L249"/>
    <mergeCell ref="M249:N249"/>
    <mergeCell ref="P249:Q249"/>
    <mergeCell ref="F247:G247"/>
    <mergeCell ref="F256:G256"/>
    <mergeCell ref="H256:J256"/>
    <mergeCell ref="K256:L256"/>
    <mergeCell ref="M256:N256"/>
    <mergeCell ref="P256:Q256"/>
    <mergeCell ref="F257:G257"/>
    <mergeCell ref="H257:J257"/>
    <mergeCell ref="K257:L257"/>
    <mergeCell ref="M257:N257"/>
    <mergeCell ref="P257:Q257"/>
    <mergeCell ref="F255:G255"/>
    <mergeCell ref="H255:J255"/>
    <mergeCell ref="K255:L255"/>
    <mergeCell ref="M255:N255"/>
    <mergeCell ref="P255:Q255"/>
    <mergeCell ref="K248:L248"/>
    <mergeCell ref="M248:N248"/>
    <mergeCell ref="P248:Q248"/>
    <mergeCell ref="F253:G253"/>
    <mergeCell ref="H253:J253"/>
    <mergeCell ref="K253:L253"/>
    <mergeCell ref="M253:N253"/>
    <mergeCell ref="P253:Q253"/>
    <mergeCell ref="F254:G254"/>
    <mergeCell ref="H254:J254"/>
    <mergeCell ref="K254:L254"/>
    <mergeCell ref="M254:N254"/>
    <mergeCell ref="P254:Q254"/>
    <mergeCell ref="F251:G251"/>
    <mergeCell ref="H251:J251"/>
    <mergeCell ref="K251:L251"/>
    <mergeCell ref="M251:N251"/>
    <mergeCell ref="F261:G261"/>
    <mergeCell ref="H261:J261"/>
    <mergeCell ref="K261:L261"/>
    <mergeCell ref="M261:N261"/>
    <mergeCell ref="P261:Q261"/>
    <mergeCell ref="F262:G262"/>
    <mergeCell ref="H262:J262"/>
    <mergeCell ref="K262:L262"/>
    <mergeCell ref="M262:N262"/>
    <mergeCell ref="P262:Q262"/>
    <mergeCell ref="K260:L260"/>
    <mergeCell ref="F260:G260"/>
    <mergeCell ref="H260:J260"/>
    <mergeCell ref="M260:N260"/>
    <mergeCell ref="P260:Q260"/>
    <mergeCell ref="F258:G258"/>
    <mergeCell ref="H258:J258"/>
    <mergeCell ref="K258:L258"/>
    <mergeCell ref="M258:N258"/>
    <mergeCell ref="P258:Q258"/>
    <mergeCell ref="F259:G259"/>
    <mergeCell ref="H259:J259"/>
    <mergeCell ref="K259:L259"/>
    <mergeCell ref="M259:N259"/>
    <mergeCell ref="P259:Q259"/>
    <mergeCell ref="K267:L267"/>
    <mergeCell ref="F267:G267"/>
    <mergeCell ref="H267:J267"/>
    <mergeCell ref="M267:N267"/>
    <mergeCell ref="P267:Q267"/>
    <mergeCell ref="F265:G265"/>
    <mergeCell ref="H265:J265"/>
    <mergeCell ref="K265:L265"/>
    <mergeCell ref="M265:N265"/>
    <mergeCell ref="P265:Q265"/>
    <mergeCell ref="F266:G266"/>
    <mergeCell ref="H266:J266"/>
    <mergeCell ref="K266:L266"/>
    <mergeCell ref="M266:N266"/>
    <mergeCell ref="P266:Q266"/>
    <mergeCell ref="F263:G263"/>
    <mergeCell ref="H263:J263"/>
    <mergeCell ref="K263:L263"/>
    <mergeCell ref="M263:N263"/>
    <mergeCell ref="P263:Q263"/>
    <mergeCell ref="F264:G264"/>
    <mergeCell ref="H264:J264"/>
    <mergeCell ref="K264:L264"/>
    <mergeCell ref="M264:N264"/>
    <mergeCell ref="P264:Q264"/>
    <mergeCell ref="F269:G269"/>
    <mergeCell ref="H269:J269"/>
    <mergeCell ref="K269:L269"/>
    <mergeCell ref="M269:N269"/>
    <mergeCell ref="P269:Q269"/>
    <mergeCell ref="F270:G270"/>
    <mergeCell ref="H270:J270"/>
    <mergeCell ref="K270:L270"/>
    <mergeCell ref="M270:N270"/>
    <mergeCell ref="P270:Q270"/>
    <mergeCell ref="F268:G268"/>
    <mergeCell ref="H268:J268"/>
    <mergeCell ref="K268:L268"/>
    <mergeCell ref="M268:N268"/>
    <mergeCell ref="P268:Q268"/>
    <mergeCell ref="F273:G273"/>
    <mergeCell ref="H273:J273"/>
    <mergeCell ref="K273:L273"/>
    <mergeCell ref="M273:N273"/>
    <mergeCell ref="P273:Q273"/>
    <mergeCell ref="F274:G274"/>
    <mergeCell ref="H274:J274"/>
    <mergeCell ref="K274:L274"/>
    <mergeCell ref="M274:N274"/>
    <mergeCell ref="P274:Q274"/>
    <mergeCell ref="F271:G271"/>
    <mergeCell ref="H271:J271"/>
    <mergeCell ref="K271:L271"/>
    <mergeCell ref="M271:N271"/>
    <mergeCell ref="P271:Q271"/>
    <mergeCell ref="F272:G272"/>
    <mergeCell ref="H272:J272"/>
    <mergeCell ref="K272:L272"/>
    <mergeCell ref="M272:N272"/>
    <mergeCell ref="P272:Q272"/>
    <mergeCell ref="F277:G277"/>
    <mergeCell ref="H277:J277"/>
    <mergeCell ref="K277:L277"/>
    <mergeCell ref="M277:N277"/>
    <mergeCell ref="P277:Q277"/>
    <mergeCell ref="F278:G278"/>
    <mergeCell ref="H278:J278"/>
    <mergeCell ref="K278:L278"/>
    <mergeCell ref="M278:N278"/>
    <mergeCell ref="P278:Q278"/>
    <mergeCell ref="F275:G275"/>
    <mergeCell ref="H275:J275"/>
    <mergeCell ref="K275:L275"/>
    <mergeCell ref="M275:N275"/>
    <mergeCell ref="P275:Q275"/>
    <mergeCell ref="F276:G276"/>
    <mergeCell ref="H276:J276"/>
    <mergeCell ref="K276:L276"/>
    <mergeCell ref="M276:N276"/>
    <mergeCell ref="P276:Q276"/>
    <mergeCell ref="F286:J286"/>
    <mergeCell ref="K286:L286"/>
    <mergeCell ref="M286:O286"/>
    <mergeCell ref="P286:Q286"/>
    <mergeCell ref="F287:J287"/>
    <mergeCell ref="K287:L287"/>
    <mergeCell ref="M287:O287"/>
    <mergeCell ref="P287:Q287"/>
    <mergeCell ref="F284:J284"/>
    <mergeCell ref="K284:L284"/>
    <mergeCell ref="M284:O284"/>
    <mergeCell ref="P284:Q284"/>
    <mergeCell ref="F285:J285"/>
    <mergeCell ref="K285:L285"/>
    <mergeCell ref="M285:O285"/>
    <mergeCell ref="P285:Q285"/>
    <mergeCell ref="F280:Q281"/>
    <mergeCell ref="F282:J282"/>
    <mergeCell ref="K282:L282"/>
    <mergeCell ref="M282:O282"/>
    <mergeCell ref="P282:Q282"/>
    <mergeCell ref="F283:J283"/>
    <mergeCell ref="K283:L283"/>
    <mergeCell ref="M283:O283"/>
    <mergeCell ref="P283:Q283"/>
    <mergeCell ref="F292:J292"/>
    <mergeCell ref="K292:L292"/>
    <mergeCell ref="M292:O292"/>
    <mergeCell ref="P292:Q292"/>
    <mergeCell ref="F293:J293"/>
    <mergeCell ref="K293:L293"/>
    <mergeCell ref="M293:O293"/>
    <mergeCell ref="P293:Q293"/>
    <mergeCell ref="F290:J290"/>
    <mergeCell ref="K290:L290"/>
    <mergeCell ref="M290:O290"/>
    <mergeCell ref="P290:Q290"/>
    <mergeCell ref="F291:J291"/>
    <mergeCell ref="K291:L291"/>
    <mergeCell ref="M291:O291"/>
    <mergeCell ref="P291:Q291"/>
    <mergeCell ref="F288:J288"/>
    <mergeCell ref="K288:L288"/>
    <mergeCell ref="M288:O288"/>
    <mergeCell ref="P288:Q288"/>
    <mergeCell ref="F289:J289"/>
    <mergeCell ref="K289:L289"/>
    <mergeCell ref="M289:O289"/>
    <mergeCell ref="P289:Q289"/>
    <mergeCell ref="F298:J298"/>
    <mergeCell ref="K298:L298"/>
    <mergeCell ref="M298:O298"/>
    <mergeCell ref="P298:Q298"/>
    <mergeCell ref="F299:J299"/>
    <mergeCell ref="K299:L299"/>
    <mergeCell ref="M299:O299"/>
    <mergeCell ref="P299:Q299"/>
    <mergeCell ref="F296:J296"/>
    <mergeCell ref="K296:L296"/>
    <mergeCell ref="M296:O296"/>
    <mergeCell ref="P296:Q296"/>
    <mergeCell ref="F297:J297"/>
    <mergeCell ref="K297:L297"/>
    <mergeCell ref="M297:O297"/>
    <mergeCell ref="P297:Q297"/>
    <mergeCell ref="F294:J294"/>
    <mergeCell ref="K294:L294"/>
    <mergeCell ref="M294:O294"/>
    <mergeCell ref="P294:Q294"/>
    <mergeCell ref="F295:J295"/>
    <mergeCell ref="K295:L295"/>
    <mergeCell ref="M295:O295"/>
    <mergeCell ref="P295:Q295"/>
    <mergeCell ref="F304:J304"/>
    <mergeCell ref="K304:L304"/>
    <mergeCell ref="M304:O304"/>
    <mergeCell ref="P304:Q304"/>
    <mergeCell ref="F305:J305"/>
    <mergeCell ref="K305:L305"/>
    <mergeCell ref="M305:O305"/>
    <mergeCell ref="P305:Q305"/>
    <mergeCell ref="F302:J302"/>
    <mergeCell ref="K302:L302"/>
    <mergeCell ref="M302:O302"/>
    <mergeCell ref="P302:Q302"/>
    <mergeCell ref="F303:J303"/>
    <mergeCell ref="K303:L303"/>
    <mergeCell ref="M303:O303"/>
    <mergeCell ref="P303:Q303"/>
    <mergeCell ref="F300:J300"/>
    <mergeCell ref="K300:L300"/>
    <mergeCell ref="M300:O300"/>
    <mergeCell ref="P300:Q300"/>
    <mergeCell ref="F301:J301"/>
    <mergeCell ref="K301:L301"/>
    <mergeCell ref="M301:O301"/>
    <mergeCell ref="P301:Q301"/>
    <mergeCell ref="F311:Q312"/>
    <mergeCell ref="F313:G313"/>
    <mergeCell ref="H313:J313"/>
    <mergeCell ref="K313:L313"/>
    <mergeCell ref="N313:O313"/>
    <mergeCell ref="P313:Q313"/>
    <mergeCell ref="F308:J308"/>
    <mergeCell ref="K308:L308"/>
    <mergeCell ref="M308:O308"/>
    <mergeCell ref="P308:Q308"/>
    <mergeCell ref="F309:J309"/>
    <mergeCell ref="K309:L309"/>
    <mergeCell ref="M309:O309"/>
    <mergeCell ref="P309:Q309"/>
    <mergeCell ref="F306:J306"/>
    <mergeCell ref="K306:L306"/>
    <mergeCell ref="M306:O306"/>
    <mergeCell ref="P306:Q306"/>
    <mergeCell ref="F307:J307"/>
    <mergeCell ref="K307:L307"/>
    <mergeCell ref="M307:O307"/>
    <mergeCell ref="P307:Q307"/>
    <mergeCell ref="H316:J316"/>
    <mergeCell ref="K316:L316"/>
    <mergeCell ref="N316:O316"/>
    <mergeCell ref="P316:Q316"/>
    <mergeCell ref="F317:G317"/>
    <mergeCell ref="H317:J317"/>
    <mergeCell ref="K317:L317"/>
    <mergeCell ref="N317:O317"/>
    <mergeCell ref="P317:Q317"/>
    <mergeCell ref="F314:G314"/>
    <mergeCell ref="H314:J314"/>
    <mergeCell ref="K314:L314"/>
    <mergeCell ref="N314:O314"/>
    <mergeCell ref="P314:Q314"/>
    <mergeCell ref="F315:G315"/>
    <mergeCell ref="H315:J315"/>
    <mergeCell ref="K315:L315"/>
    <mergeCell ref="N315:O315"/>
    <mergeCell ref="P315:Q315"/>
    <mergeCell ref="F320:G320"/>
    <mergeCell ref="H320:J320"/>
    <mergeCell ref="K320:L320"/>
    <mergeCell ref="N320:O320"/>
    <mergeCell ref="P320:Q320"/>
    <mergeCell ref="F321:G321"/>
    <mergeCell ref="H321:J321"/>
    <mergeCell ref="K321:L321"/>
    <mergeCell ref="N321:O321"/>
    <mergeCell ref="P321:Q321"/>
    <mergeCell ref="F318:G318"/>
    <mergeCell ref="H318:J318"/>
    <mergeCell ref="K318:L318"/>
    <mergeCell ref="N318:O318"/>
    <mergeCell ref="P318:Q318"/>
    <mergeCell ref="F319:G319"/>
    <mergeCell ref="H319:J319"/>
    <mergeCell ref="K319:L319"/>
    <mergeCell ref="N319:O319"/>
    <mergeCell ref="P319:Q319"/>
    <mergeCell ref="F324:G324"/>
    <mergeCell ref="H324:J324"/>
    <mergeCell ref="K324:L324"/>
    <mergeCell ref="N324:O324"/>
    <mergeCell ref="P324:Q324"/>
    <mergeCell ref="F325:G325"/>
    <mergeCell ref="H325:J325"/>
    <mergeCell ref="K325:L325"/>
    <mergeCell ref="N325:O325"/>
    <mergeCell ref="P325:Q325"/>
    <mergeCell ref="F322:G322"/>
    <mergeCell ref="H322:J322"/>
    <mergeCell ref="K322:L322"/>
    <mergeCell ref="N322:O322"/>
    <mergeCell ref="P322:Q322"/>
    <mergeCell ref="F323:G323"/>
    <mergeCell ref="H323:J323"/>
    <mergeCell ref="K323:L323"/>
    <mergeCell ref="N323:O323"/>
    <mergeCell ref="P323:Q323"/>
    <mergeCell ref="F328:G328"/>
    <mergeCell ref="H328:J328"/>
    <mergeCell ref="K328:L328"/>
    <mergeCell ref="N328:O328"/>
    <mergeCell ref="P328:Q328"/>
    <mergeCell ref="F329:G329"/>
    <mergeCell ref="H329:J329"/>
    <mergeCell ref="K329:L329"/>
    <mergeCell ref="N329:O329"/>
    <mergeCell ref="P329:Q329"/>
    <mergeCell ref="F326:G326"/>
    <mergeCell ref="H326:J326"/>
    <mergeCell ref="K326:L326"/>
    <mergeCell ref="N326:O326"/>
    <mergeCell ref="P326:Q326"/>
    <mergeCell ref="F327:G327"/>
    <mergeCell ref="H327:J327"/>
    <mergeCell ref="K327:L327"/>
    <mergeCell ref="N327:O327"/>
    <mergeCell ref="P327:Q327"/>
    <mergeCell ref="F332:G332"/>
    <mergeCell ref="H332:J332"/>
    <mergeCell ref="K332:L332"/>
    <mergeCell ref="N332:O332"/>
    <mergeCell ref="P332:Q332"/>
    <mergeCell ref="F333:G333"/>
    <mergeCell ref="H333:J333"/>
    <mergeCell ref="K333:L333"/>
    <mergeCell ref="N333:O333"/>
    <mergeCell ref="P333:Q333"/>
    <mergeCell ref="F330:G330"/>
    <mergeCell ref="H330:J330"/>
    <mergeCell ref="K330:L330"/>
    <mergeCell ref="N330:O330"/>
    <mergeCell ref="P330:Q330"/>
    <mergeCell ref="F331:G331"/>
    <mergeCell ref="H331:J331"/>
    <mergeCell ref="K331:L331"/>
    <mergeCell ref="N331:O331"/>
    <mergeCell ref="P331:Q331"/>
    <mergeCell ref="F341:J341"/>
    <mergeCell ref="K341:L341"/>
    <mergeCell ref="M341:N341"/>
    <mergeCell ref="O341:Q341"/>
    <mergeCell ref="F336:G336"/>
    <mergeCell ref="H336:J336"/>
    <mergeCell ref="K336:L336"/>
    <mergeCell ref="N336:O336"/>
    <mergeCell ref="P336:Q336"/>
    <mergeCell ref="F338:Q339"/>
    <mergeCell ref="F334:G334"/>
    <mergeCell ref="H334:J334"/>
    <mergeCell ref="K334:L334"/>
    <mergeCell ref="N334:O334"/>
    <mergeCell ref="P334:Q334"/>
    <mergeCell ref="F335:G335"/>
    <mergeCell ref="H335:J335"/>
    <mergeCell ref="K335:L335"/>
    <mergeCell ref="N335:O335"/>
    <mergeCell ref="P335:Q335"/>
    <mergeCell ref="F340:J340"/>
    <mergeCell ref="K340:L340"/>
    <mergeCell ref="M340:N340"/>
    <mergeCell ref="O340:Q340"/>
    <mergeCell ref="F347:J347"/>
    <mergeCell ref="K347:L347"/>
    <mergeCell ref="M347:N347"/>
    <mergeCell ref="O347:Q347"/>
    <mergeCell ref="F348:J348"/>
    <mergeCell ref="K348:L348"/>
    <mergeCell ref="M348:N348"/>
    <mergeCell ref="O348:Q348"/>
    <mergeCell ref="F343:Q344"/>
    <mergeCell ref="F345:J345"/>
    <mergeCell ref="K345:L345"/>
    <mergeCell ref="M345:N345"/>
    <mergeCell ref="O345:Q345"/>
    <mergeCell ref="F346:J346"/>
    <mergeCell ref="K346:L346"/>
    <mergeCell ref="M346:N346"/>
    <mergeCell ref="O346:Q346"/>
  </mergeCells>
  <pageMargins left="0.511811024" right="0.511811024" top="0.78740157499999996" bottom="0.78740157499999996" header="0.31496062000000002" footer="0.31496062000000002"/>
  <pageSetup paperSize="9" scale="65" fitToHeight="0" orientation="portrait" horizontalDpi="0" verticalDpi="0" r:id="rId1"/>
  <rowBreaks count="3" manualBreakCount="3">
    <brk id="59" min="5" max="16" man="1"/>
    <brk id="228" min="5" max="16" man="1"/>
    <brk id="279" min="5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Pedido</vt:lpstr>
      <vt:lpstr>Lista</vt:lpstr>
      <vt:lpstr>Pesos</vt:lpstr>
      <vt:lpstr>Tabela para impressão</vt:lpstr>
      <vt:lpstr>'Tabela para impressão'!Area_de_impressao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Luan Dranka</dc:creator>
  <cp:lastModifiedBy>Lucas Kitt Dranka</cp:lastModifiedBy>
  <cp:lastPrinted>2025-10-07T14:06:50Z</cp:lastPrinted>
  <dcterms:created xsi:type="dcterms:W3CDTF">2018-09-25T10:32:43Z</dcterms:created>
  <dcterms:modified xsi:type="dcterms:W3CDTF">2026-04-06T18:24:03Z</dcterms:modified>
</cp:coreProperties>
</file>