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d.docs.live.net/5cbd9c5e3f518c26/Pathline/NIRSA Presentation/"/>
    </mc:Choice>
  </mc:AlternateContent>
  <xr:revisionPtr revIDLastSave="0" documentId="8_{DD93CC90-58BC-2243-A076-8F5E3BC3F644}" xr6:coauthVersionLast="47" xr6:coauthVersionMax="47" xr10:uidLastSave="{00000000-0000-0000-0000-000000000000}"/>
  <bookViews>
    <workbookView xWindow="3440" yWindow="24680" windowWidth="34200" windowHeight="20000" activeTab="1" xr2:uid="{00000000-000D-0000-FFFF-FFFF00000000}"/>
  </bookViews>
  <sheets>
    <sheet name="Summary" sheetId="1" r:id="rId1"/>
    <sheet name="Master Comparison" sheetId="2" r:id="rId2"/>
    <sheet name="Source List" sheetId="3" r:id="rId3"/>
  </sheets>
  <definedNames>
    <definedName name="_xlnm.Print_Area" localSheetId="1">'Master Comparison'!$A$1:$L$10</definedName>
    <definedName name="_xlnm.Print_Area" localSheetId="2">'Source List'!$A$1:$E$10</definedName>
    <definedName name="_xlnm.Print_Area" localSheetId="0">Summary!$A$1:$F$18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1" i="1"/>
  <c r="B10" i="1"/>
  <c r="B9" i="1"/>
  <c r="B8" i="1"/>
  <c r="B7" i="1"/>
  <c r="B6" i="1"/>
  <c r="B5" i="1"/>
</calcChain>
</file>

<file path=xl/sharedStrings.xml><?xml version="1.0" encoding="utf-8"?>
<sst xmlns="http://schemas.openxmlformats.org/spreadsheetml/2006/main" count="197" uniqueCount="105">
  <si>
    <t>MIAA Recreation + Health Website Comparison</t>
  </si>
  <si>
    <t>Current conference scan based on the Michigan Intercollegiate Athletic Association's current 2025-26 member set (9 schools visible on official conference pages).</t>
  </si>
  <si>
    <t>Metric</t>
  </si>
  <si>
    <t>Value</t>
  </si>
  <si>
    <t>Method note</t>
  </si>
  <si>
    <t>Schools reviewed</t>
  </si>
  <si>
    <t>Current MIAA members in this scan</t>
  </si>
  <si>
    <t>Direct health/wellness → recreation link</t>
  </si>
  <si>
    <t>Official health/wellness page clearly points to rec / recreation center</t>
  </si>
  <si>
    <t>Partial / indirect link</t>
  </si>
  <si>
    <t>Linkage exists through a broader wellness frame or adjacent resources</t>
  </si>
  <si>
    <t>No clear public link</t>
  </si>
  <si>
    <t>No obvious path found in this first-pass public scan</t>
  </si>
  <si>
    <t>Integrated overall pattern</t>
  </si>
  <si>
    <t>Recreation positioned as part of wellbeing / student success story</t>
  </si>
  <si>
    <t>Adjacent overall pattern</t>
  </si>
  <si>
    <t>Recreation visible, but not fully integrated into wellbeing story</t>
  </si>
  <si>
    <t>High findability</t>
  </si>
  <si>
    <t>Easy public path to recreation</t>
  </si>
  <si>
    <t>Athletics-branded / athletics-adjacent placement</t>
  </si>
  <si>
    <t>Placement language includes athletics influence</t>
  </si>
  <si>
    <t>Interpretive note</t>
  </si>
  <si>
    <t>The MIAA reads more holistically wellness-aware than many larger conference ecosystems, but it still splits along three familiar paths: directly integrated examples, co-located but loosely linked examples, and athletics/facilities-led examples where the wellbeing story stays quieter than it could.</t>
  </si>
  <si>
    <t>Conference source</t>
  </si>
  <si>
    <t>https://miaa.org/sports/2024/5/29/History%20MIAA.aspx</t>
  </si>
  <si>
    <t>Recent membership confirmation</t>
  </si>
  <si>
    <t>https://miaa.org/news/2025/7/23/miaa-programs-recognized-with-2024-25-team-gpa-award.aspx</t>
  </si>
  <si>
    <t>School</t>
  </si>
  <si>
    <t>State</t>
  </si>
  <si>
    <t>Rec unit / page</t>
  </si>
  <si>
    <t>Rec URL</t>
  </si>
  <si>
    <t>Health / wellness URL</t>
  </si>
  <si>
    <t>Findability</t>
  </si>
  <si>
    <t>Naming clarity</t>
  </si>
  <si>
    <t>Placement / ownership</t>
  </si>
  <si>
    <t>Wellbeing framing</t>
  </si>
  <si>
    <t>Health→Rec link</t>
  </si>
  <si>
    <t>Overall pattern</t>
  </si>
  <si>
    <t>Key notes</t>
  </si>
  <si>
    <t>Adrian College</t>
  </si>
  <si>
    <t>MI</t>
  </si>
  <si>
    <t>Merillat Sport and Fitness Center / Athletic Facilities</t>
  </si>
  <si>
    <t>https://www.adrian.edu/about/campus-facilities/athletic-facilities/overview</t>
  </si>
  <si>
    <t>https://www.adrian.edu/student-life/health-safety-support/health-counseling-center/overview</t>
  </si>
  <si>
    <t>Medium</t>
  </si>
  <si>
    <t>High</t>
  </si>
  <si>
    <t>Facilities / athletics-adjacent</t>
  </si>
  <si>
    <t>Moderate</t>
  </si>
  <si>
    <t>Adjacent</t>
  </si>
  <si>
    <t>Merillat Sport and Fitness Center is clearly described as serving students, faculty, and staff and handbook language even references a wellness center, but the main Health &amp; Counseling Center pages focus much more on clinical care and safety support than on recreation as a visible wellbeing pathway.</t>
  </si>
  <si>
    <t>Albion College</t>
  </si>
  <si>
    <t>Dow Recreation and Wellness Center</t>
  </si>
  <si>
    <t>https://www.albion.edu/about/our-campus/the-dow-recreation-and-wellness-center/</t>
  </si>
  <si>
    <t>https://www.albion.edu/offices/integrated-wellness/</t>
  </si>
  <si>
    <t>Campus facilities + integrated wellness</t>
  </si>
  <si>
    <t>Strong</t>
  </si>
  <si>
    <t>Partial / indirect</t>
  </si>
  <si>
    <t>Integrated</t>
  </si>
  <si>
    <t>Albion uses strong whole-person language through its Office of Integrated Wellness, and the Dow Recreation and Wellness Center has an aligned name that helps the story. The clearest public crossover to recreation appears in broader campus/admissions content rather than as a dominant callout on the core Integrated Wellness landing page.</t>
  </si>
  <si>
    <t>Alma College</t>
  </si>
  <si>
    <t>Campus Recreation / Alan J. Stone Center for Recreation</t>
  </si>
  <si>
    <t>https://www.alma.edu/life-at-alma/health-and-wellness/campus-recreation/</t>
  </si>
  <si>
    <t>https://www.alma.edu/life-at-alma/health-and-wellness/</t>
  </si>
  <si>
    <t>Health &amp; wellness</t>
  </si>
  <si>
    <t>Direct</t>
  </si>
  <si>
    <t>One of the clearest conference examples. Alma's Health and Wellness page includes a quick path to Campus Recreation and frames the Stone Center as part of integrated physical, mental, and emotional health.</t>
  </si>
  <si>
    <t>Calvin University</t>
  </si>
  <si>
    <t>Campus Recreation &amp; Outdoor Programs / Hoogenboom Health &amp; Recreation</t>
  </si>
  <si>
    <t>https://calvin.edu/recreation</t>
  </si>
  <si>
    <t>https://calvin.edu/life-calvin/wellness-safety</t>
  </si>
  <si>
    <t>Campus life / recreation with athletics adjacency</t>
  </si>
  <si>
    <t>Calvin's Wellness &amp; Safety pages explicitly include Recreation &amp; Fitness and name facilities such as Hoogenboom Health &amp; Recreation Center. The recreation site also broadens the story beyond gyms through outdoor programming and community-building language.</t>
  </si>
  <si>
    <t>Hope College</t>
  </si>
  <si>
    <t>Dow Center</t>
  </si>
  <si>
    <t>https://hope.edu/offices/dow-center/</t>
  </si>
  <si>
    <t>https://hope.edu/offices/health-center/</t>
  </si>
  <si>
    <t>Office / athletics-adjacent facility</t>
  </si>
  <si>
    <t>Hope has a substantial recreation asset in the Dow Center, and the Health Center is physically located there, which creates a meaningful but mostly co-locational connection. The public wellbeing story still reads more as shared space than as an intentional health-to-recreation narrative.</t>
  </si>
  <si>
    <t>Kalamazoo College</t>
  </si>
  <si>
    <t>Fitness &amp; Wellness Center / Physical Education</t>
  </si>
  <si>
    <t>https://fitnesscenter.kzoo.edu/</t>
  </si>
  <si>
    <t>https://healthcenter.kzoo.edu/</t>
  </si>
  <si>
    <t>Physical education + standalone fitness site</t>
  </si>
  <si>
    <t>Kalamazoo uses excellent wellness language in its Fitness &amp; Wellness Center and in the PE/Wellness requirement, which strengthens the intrinsic story. But the public path from the Student Health Center back to recreation or movement resources appears limited in this first-pass scan.</t>
  </si>
  <si>
    <t>The University of Olivet</t>
  </si>
  <si>
    <t>Fitness Opportunities and Comet Athletics</t>
  </si>
  <si>
    <t>https://www.uolivet.edu/student-life/health-and-safety/fitness-opportunities-and-comet-athletics/</t>
  </si>
  <si>
    <t>https://www.uolivet.edu/student-life/health-and-safety/health-and-wellness-center/</t>
  </si>
  <si>
    <t>Health &amp; safety with athletics crossover</t>
  </si>
  <si>
    <t>Olivet's health-and-safety architecture explicitly includes both the Health and Wellness Center and a fitness / athletics page, creating one of the conference's clearest direct pathways. The public story is still somewhat athletics-leaning, but the web structure does make movement part of the wellbeing conversation.</t>
  </si>
  <si>
    <t>Saint Mary's College</t>
  </si>
  <si>
    <t>IN</t>
  </si>
  <si>
    <t>Angela Athletic &amp; Wellness Complex / Athletics and Recreation</t>
  </si>
  <si>
    <t>https://www.saintmarys.edu/athletics/angela-athletic-wellness-complex</t>
  </si>
  <si>
    <t>https://www.saintmarys.edu/student-life/student-services/health-counseling</t>
  </si>
  <si>
    <t>Athletics and recreation with embedded health services</t>
  </si>
  <si>
    <t>A notably integrated model. Saint Mary's places the Health &amp; Counseling Center inside the Angela Athletic &amp; Wellness Complex and its student wellness programming explicitly points students toward fitness classes, club sports, and other physical-health outlets.</t>
  </si>
  <si>
    <t>Trine University</t>
  </si>
  <si>
    <t>Athletic and Recreational Facilities</t>
  </si>
  <si>
    <t>https://www.trine.edu/campus-life/athletic-facilities/index.aspx</t>
  </si>
  <si>
    <t>https://www.trine.edu/campus-life/support-and-wellness/index.aspx</t>
  </si>
  <si>
    <t>Campus life + athletics facilities</t>
  </si>
  <si>
    <t>Buried</t>
  </si>
  <si>
    <t>Trine's campus-life materials make health and wellness support visible, and the athletic/recreational facilities include fitness spaces. Still, recreation is framed more through buildings and athletics infrastructure than as a clearly surfaced component of the student wellness story.</t>
  </si>
  <si>
    <t>Evidence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</si>
</sst>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i/>
      <sz val="11"/>
      <color rgb="FF666666"/>
      <name val="Calibri"/>
      <family val="2"/>
    </font>
    <font>
      <b/>
      <sz val="11"/>
      <color rgb="FFFFFFFF"/>
      <name val="Calibri"/>
      <family val="2"/>
    </font>
    <font>
      <sz val="12"/>
      <color theme="10"/>
      <name val="Calibri"/>
      <family val="2"/>
      <scheme val="minor"/>
    </font>
    <font>
      <b/>
      <sz val="14"/>
      <color rgb="FFFFFFFF"/>
      <name val="Calibri"/>
      <family val="2"/>
    </font>
  </fonts>
  <fills count="14">
    <fill>
      <patternFill patternType="none"/>
    </fill>
    <fill>
      <patternFill patternType="gray125"/>
    </fill>
    <fill>
      <patternFill patternType="solid">
        <fgColor rgb="FF4F7D57"/>
      </patternFill>
    </fill>
    <fill>
      <patternFill patternType="solid">
        <fgColor rgb="FFE9F2EA"/>
      </patternFill>
    </fill>
    <fill>
      <patternFill patternType="solid">
        <fgColor rgb="FFDCEFEA"/>
      </patternFill>
    </fill>
    <fill>
      <patternFill patternType="solid">
        <fgColor rgb="FFF4F4F4"/>
      </patternFill>
    </fill>
    <fill>
      <patternFill patternType="solid">
        <fgColor rgb="FFFFFFFF"/>
      </patternFill>
    </fill>
    <fill>
      <patternFill patternType="solid">
        <fgColor rgb="FFFBFBFB"/>
      </patternFill>
    </fill>
    <fill>
      <patternFill patternType="solid">
        <fgColor rgb="FFFCE8CC"/>
      </patternFill>
    </fill>
    <fill>
      <patternFill patternType="solid">
        <fgColor rgb="FFD6E7D8"/>
      </patternFill>
    </fill>
    <fill>
      <patternFill patternType="solid">
        <fgColor rgb="FFFDE9E7"/>
      </patternFill>
    </fill>
    <fill>
      <patternFill patternType="solid">
        <fgColor rgb="FFFFF2CC"/>
      </patternFill>
    </fill>
    <fill>
      <patternFill patternType="solid">
        <fgColor rgb="FFE2F0D9"/>
      </patternFill>
    </fill>
    <fill>
      <patternFill patternType="solid">
        <fgColor rgb="FFF4CCCC"/>
      </patternFill>
    </fill>
  </fills>
  <borders count="1">
    <border>
      <left/>
      <right/>
      <top/>
      <bottom/>
      <diagonal/>
    </border>
  </borders>
  <cellStyleXfs count="2">
    <xf numFmtId="0" fontId="0" fillId="0" borderId="0"/>
    <xf numFmtId="0" fontId="3" fillId="0" borderId="0"/>
  </cellStyleXfs>
  <cellXfs count="23">
    <xf numFmtId="0" fontId="0" fillId="0" borderId="0" xfId="0"/>
    <xf numFmtId="0" fontId="2" fillId="2" borderId="0" xfId="0" applyFont="1" applyFill="1" applyAlignment="1">
      <alignment horizontal="center"/>
    </xf>
    <xf numFmtId="0" fontId="0" fillId="3" borderId="0" xfId="0" applyFill="1" applyAlignment="1">
      <alignment wrapText="1"/>
    </xf>
    <xf numFmtId="0" fontId="0" fillId="4" borderId="0" xfId="0" applyFill="1"/>
    <xf numFmtId="0" fontId="0" fillId="5" borderId="0" xfId="0" applyFill="1" applyAlignment="1">
      <alignment wrapText="1"/>
    </xf>
    <xf numFmtId="0" fontId="0" fillId="6" borderId="0" xfId="0" applyFill="1" applyAlignment="1">
      <alignment wrapText="1"/>
    </xf>
    <xf numFmtId="0" fontId="2" fillId="2" borderId="0" xfId="0" applyFont="1" applyFill="1"/>
    <xf numFmtId="0" fontId="3" fillId="0" borderId="0" xfId="1"/>
    <xf numFmtId="0" fontId="2" fillId="2" borderId="0" xfId="0" applyFont="1" applyFill="1" applyAlignment="1">
      <alignment horizontal="center" wrapText="1"/>
    </xf>
    <xf numFmtId="0" fontId="0" fillId="7" borderId="0" xfId="0" applyFill="1" applyAlignment="1">
      <alignment vertical="top" wrapText="1"/>
    </xf>
    <xf numFmtId="0" fontId="0" fillId="8" borderId="0" xfId="0" applyFill="1" applyAlignment="1">
      <alignment vertical="top" wrapText="1"/>
    </xf>
    <xf numFmtId="0" fontId="0" fillId="11" borderId="0" xfId="0" applyFill="1" applyAlignment="1">
      <alignment vertical="top" wrapText="1"/>
    </xf>
    <xf numFmtId="0" fontId="0" fillId="12" borderId="0" xfId="0" applyFill="1" applyAlignment="1">
      <alignment vertical="top" wrapText="1"/>
    </xf>
    <xf numFmtId="0" fontId="0" fillId="13" borderId="0" xfId="0" applyFill="1" applyAlignment="1">
      <alignment vertical="top" wrapText="1"/>
    </xf>
    <xf numFmtId="0" fontId="0" fillId="0" borderId="0" xfId="0" applyAlignment="1">
      <alignment vertical="top" wrapText="1"/>
    </xf>
    <xf numFmtId="0" fontId="0" fillId="9" borderId="0" xfId="0" applyFill="1" applyAlignment="1">
      <alignment vertical="top" wrapText="1"/>
    </xf>
    <xf numFmtId="0" fontId="3" fillId="7" borderId="0" xfId="1" applyFill="1"/>
    <xf numFmtId="0" fontId="0" fillId="10" borderId="0" xfId="0" applyFill="1" applyAlignment="1">
      <alignment vertical="top" wrapText="1"/>
    </xf>
    <xf numFmtId="0" fontId="3" fillId="0" borderId="0" xfId="1" applyAlignment="1">
      <alignment vertical="top" wrapText="1"/>
    </xf>
    <xf numFmtId="0" fontId="1" fillId="0" borderId="0" xfId="0" applyFont="1" applyAlignment="1">
      <alignment wrapText="1"/>
    </xf>
    <xf numFmtId="0" fontId="0" fillId="0" borderId="0" xfId="0"/>
    <xf numFmtId="0" fontId="0" fillId="3" borderId="0" xfId="0" applyFill="1" applyAlignment="1">
      <alignment vertical="top" wrapText="1"/>
    </xf>
    <xf numFmtId="0" fontId="4" fillId="2" borderId="0" xfId="0" applyFont="1" applyFill="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https://www.trine.edu/campus-life/athletic-facilities/index.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8"/>
  <sheetViews>
    <sheetView workbookViewId="0">
      <selection sqref="A1:F1"/>
    </sheetView>
  </sheetViews>
  <sheetFormatPr baseColWidth="10" defaultColWidth="8.83203125" defaultRowHeight="15" x14ac:dyDescent="0.2"/>
  <cols>
    <col min="1" max="1" width="32" customWidth="1"/>
    <col min="2" max="2" width="14" customWidth="1"/>
    <col min="3" max="3" width="4" customWidth="1"/>
    <col min="4" max="4" width="55" customWidth="1"/>
    <col min="5" max="5" width="4" customWidth="1"/>
    <col min="6" max="6" width="16" customWidth="1"/>
  </cols>
  <sheetData>
    <row r="1" spans="1:6" ht="24" customHeight="1" x14ac:dyDescent="0.25">
      <c r="A1" s="22" t="s">
        <v>0</v>
      </c>
      <c r="B1" s="20"/>
      <c r="C1" s="20"/>
      <c r="D1" s="20"/>
      <c r="E1" s="20"/>
      <c r="F1" s="20"/>
    </row>
    <row r="2" spans="1:6" ht="28" customHeight="1" x14ac:dyDescent="0.2">
      <c r="A2" s="19" t="s">
        <v>1</v>
      </c>
      <c r="B2" s="20"/>
      <c r="C2" s="20"/>
      <c r="D2" s="20"/>
      <c r="E2" s="20"/>
      <c r="F2" s="20"/>
    </row>
    <row r="4" spans="1:6" x14ac:dyDescent="0.2">
      <c r="A4" s="1" t="s">
        <v>2</v>
      </c>
      <c r="B4" s="1" t="s">
        <v>3</v>
      </c>
      <c r="D4" s="1" t="s">
        <v>4</v>
      </c>
    </row>
    <row r="5" spans="1:6" ht="16" x14ac:dyDescent="0.2">
      <c r="A5" s="2" t="s">
        <v>5</v>
      </c>
      <c r="B5" s="3">
        <f>COUNTA('Master Comparison'!A2:A200)</f>
        <v>9</v>
      </c>
      <c r="D5" s="4" t="s">
        <v>6</v>
      </c>
    </row>
    <row r="6" spans="1:6" ht="16" x14ac:dyDescent="0.2">
      <c r="A6" s="5" t="s">
        <v>7</v>
      </c>
      <c r="B6" s="3">
        <f>COUNTIF('Master Comparison'!J:J,"Direct")</f>
        <v>4</v>
      </c>
      <c r="D6" s="4" t="s">
        <v>8</v>
      </c>
    </row>
    <row r="7" spans="1:6" ht="16" x14ac:dyDescent="0.2">
      <c r="A7" s="2" t="s">
        <v>9</v>
      </c>
      <c r="B7" s="3">
        <f>COUNTIF('Master Comparison'!J:J,"Partial / indirect")</f>
        <v>2</v>
      </c>
      <c r="D7" s="4" t="s">
        <v>10</v>
      </c>
    </row>
    <row r="8" spans="1:6" ht="16" x14ac:dyDescent="0.2">
      <c r="A8" s="5" t="s">
        <v>11</v>
      </c>
      <c r="B8" s="3">
        <f>COUNTIF('Master Comparison'!J:J,"No clear public link")</f>
        <v>3</v>
      </c>
      <c r="D8" s="4" t="s">
        <v>12</v>
      </c>
    </row>
    <row r="9" spans="1:6" ht="16" x14ac:dyDescent="0.2">
      <c r="A9" s="2" t="s">
        <v>13</v>
      </c>
      <c r="B9" s="3">
        <f>COUNTIF('Master Comparison'!K:K,"Integrated")</f>
        <v>5</v>
      </c>
      <c r="D9" s="4" t="s">
        <v>14</v>
      </c>
    </row>
    <row r="10" spans="1:6" ht="16" x14ac:dyDescent="0.2">
      <c r="A10" s="5" t="s">
        <v>15</v>
      </c>
      <c r="B10" s="3">
        <f>COUNTIF('Master Comparison'!K:K,"Adjacent")</f>
        <v>3</v>
      </c>
      <c r="D10" s="4" t="s">
        <v>16</v>
      </c>
    </row>
    <row r="11" spans="1:6" ht="16" x14ac:dyDescent="0.2">
      <c r="A11" s="2" t="s">
        <v>17</v>
      </c>
      <c r="B11" s="3">
        <f>COUNTIF('Master Comparison'!F:F,"High")</f>
        <v>5</v>
      </c>
      <c r="D11" s="4" t="s">
        <v>18</v>
      </c>
    </row>
    <row r="12" spans="1:6" ht="32" x14ac:dyDescent="0.2">
      <c r="A12" s="5" t="s">
        <v>19</v>
      </c>
      <c r="B12" s="3">
        <f>COUNTIF('Master Comparison'!H:H,"*athletics*")</f>
        <v>6</v>
      </c>
      <c r="D12" s="4" t="s">
        <v>20</v>
      </c>
    </row>
    <row r="15" spans="1:6" ht="54" customHeight="1" x14ac:dyDescent="0.2">
      <c r="A15" s="6" t="s">
        <v>21</v>
      </c>
      <c r="B15" s="21" t="s">
        <v>22</v>
      </c>
      <c r="C15" s="20"/>
      <c r="D15" s="20"/>
      <c r="E15" s="20"/>
      <c r="F15" s="20"/>
    </row>
    <row r="17" spans="1:2" ht="16" x14ac:dyDescent="0.2">
      <c r="A17" t="s">
        <v>23</v>
      </c>
      <c r="B17" s="7" t="s">
        <v>24</v>
      </c>
    </row>
    <row r="18" spans="1:2" ht="16" x14ac:dyDescent="0.2">
      <c r="A18" t="s">
        <v>25</v>
      </c>
      <c r="B18" s="7" t="s">
        <v>26</v>
      </c>
    </row>
  </sheetData>
  <mergeCells count="3">
    <mergeCell ref="A2:F2"/>
    <mergeCell ref="B15:F15"/>
    <mergeCell ref="A1:F1"/>
  </mergeCells>
  <pageMargins left="0.3" right="0.3" top="0.4" bottom="0.4" header="0.5" footer="0.5"/>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5"/>
  <sheetViews>
    <sheetView tabSelected="1" topLeftCell="C1" workbookViewId="0">
      <pane ySplit="1" topLeftCell="A2" activePane="bottomLeft" state="frozen"/>
      <selection pane="bottomLeft" activeCell="A3" sqref="A3"/>
    </sheetView>
  </sheetViews>
  <sheetFormatPr baseColWidth="10" defaultColWidth="8.83203125" defaultRowHeight="15" x14ac:dyDescent="0.2"/>
  <cols>
    <col min="1" max="1" width="18" customWidth="1"/>
    <col min="2" max="2" width="8" customWidth="1"/>
    <col min="3" max="3" width="34" customWidth="1"/>
    <col min="4" max="5" width="42" customWidth="1"/>
    <col min="6" max="6" width="12" customWidth="1"/>
    <col min="7" max="7" width="14" customWidth="1"/>
    <col min="8" max="8" width="30" customWidth="1"/>
    <col min="9" max="9" width="16" customWidth="1"/>
    <col min="10" max="10" width="18" customWidth="1"/>
    <col min="11" max="11" width="14" customWidth="1"/>
    <col min="12" max="12" width="72" customWidth="1"/>
  </cols>
  <sheetData>
    <row r="1" spans="1:12" ht="16" x14ac:dyDescent="0.2">
      <c r="A1" s="8" t="s">
        <v>27</v>
      </c>
      <c r="B1" s="8" t="s">
        <v>28</v>
      </c>
      <c r="C1" s="8" t="s">
        <v>29</v>
      </c>
      <c r="D1" s="8" t="s">
        <v>30</v>
      </c>
      <c r="E1" s="8" t="s">
        <v>31</v>
      </c>
      <c r="F1" s="8" t="s">
        <v>32</v>
      </c>
      <c r="G1" s="8" t="s">
        <v>33</v>
      </c>
      <c r="H1" s="8" t="s">
        <v>34</v>
      </c>
      <c r="I1" s="8" t="s">
        <v>35</v>
      </c>
      <c r="J1" s="8" t="s">
        <v>36</v>
      </c>
      <c r="K1" s="8" t="s">
        <v>37</v>
      </c>
      <c r="L1" s="8" t="s">
        <v>38</v>
      </c>
    </row>
    <row r="2" spans="1:12" ht="64" customHeight="1" x14ac:dyDescent="0.2">
      <c r="A2" s="9" t="s">
        <v>39</v>
      </c>
      <c r="B2" s="9" t="s">
        <v>40</v>
      </c>
      <c r="C2" s="9" t="s">
        <v>41</v>
      </c>
      <c r="D2" s="7" t="s">
        <v>42</v>
      </c>
      <c r="E2" s="7" t="s">
        <v>43</v>
      </c>
      <c r="F2" s="9" t="s">
        <v>44</v>
      </c>
      <c r="G2" s="9" t="s">
        <v>45</v>
      </c>
      <c r="H2" s="9" t="s">
        <v>46</v>
      </c>
      <c r="I2" s="9" t="s">
        <v>47</v>
      </c>
      <c r="J2" s="10" t="s">
        <v>11</v>
      </c>
      <c r="K2" s="11" t="s">
        <v>48</v>
      </c>
      <c r="L2" s="9" t="s">
        <v>49</v>
      </c>
    </row>
    <row r="3" spans="1:12" ht="65" customHeight="1" x14ac:dyDescent="0.2">
      <c r="A3" s="9" t="s">
        <v>50</v>
      </c>
      <c r="B3" s="9" t="s">
        <v>40</v>
      </c>
      <c r="C3" s="9" t="s">
        <v>51</v>
      </c>
      <c r="D3" s="7" t="s">
        <v>52</v>
      </c>
      <c r="E3" s="7" t="s">
        <v>53</v>
      </c>
      <c r="F3" s="9" t="s">
        <v>45</v>
      </c>
      <c r="G3" s="9" t="s">
        <v>45</v>
      </c>
      <c r="H3" s="9" t="s">
        <v>54</v>
      </c>
      <c r="I3" s="9" t="s">
        <v>55</v>
      </c>
      <c r="J3" s="11" t="s">
        <v>56</v>
      </c>
      <c r="K3" s="12" t="s">
        <v>57</v>
      </c>
      <c r="L3" s="9" t="s">
        <v>58</v>
      </c>
    </row>
    <row r="4" spans="1:12" ht="52" customHeight="1" x14ac:dyDescent="0.2">
      <c r="A4" s="9" t="s">
        <v>59</v>
      </c>
      <c r="B4" s="9" t="s">
        <v>40</v>
      </c>
      <c r="C4" s="9" t="s">
        <v>60</v>
      </c>
      <c r="D4" s="7" t="s">
        <v>61</v>
      </c>
      <c r="E4" s="7" t="s">
        <v>62</v>
      </c>
      <c r="F4" s="9" t="s">
        <v>45</v>
      </c>
      <c r="G4" s="9" t="s">
        <v>45</v>
      </c>
      <c r="H4" s="9" t="s">
        <v>63</v>
      </c>
      <c r="I4" s="9" t="s">
        <v>55</v>
      </c>
      <c r="J4" s="12" t="s">
        <v>64</v>
      </c>
      <c r="K4" s="12" t="s">
        <v>57</v>
      </c>
      <c r="L4" s="9" t="s">
        <v>65</v>
      </c>
    </row>
    <row r="5" spans="1:12" ht="52" customHeight="1" x14ac:dyDescent="0.2">
      <c r="A5" s="9" t="s">
        <v>66</v>
      </c>
      <c r="B5" s="9" t="s">
        <v>40</v>
      </c>
      <c r="C5" s="9" t="s">
        <v>67</v>
      </c>
      <c r="D5" s="7" t="s">
        <v>68</v>
      </c>
      <c r="E5" s="7" t="s">
        <v>69</v>
      </c>
      <c r="F5" s="9" t="s">
        <v>45</v>
      </c>
      <c r="G5" s="9" t="s">
        <v>45</v>
      </c>
      <c r="H5" s="9" t="s">
        <v>70</v>
      </c>
      <c r="I5" s="9" t="s">
        <v>55</v>
      </c>
      <c r="J5" s="12" t="s">
        <v>64</v>
      </c>
      <c r="K5" s="12" t="s">
        <v>57</v>
      </c>
      <c r="L5" s="9" t="s">
        <v>71</v>
      </c>
    </row>
    <row r="6" spans="1:12" ht="70" customHeight="1" x14ac:dyDescent="0.2">
      <c r="A6" s="9" t="s">
        <v>72</v>
      </c>
      <c r="B6" s="9" t="s">
        <v>40</v>
      </c>
      <c r="C6" s="9" t="s">
        <v>73</v>
      </c>
      <c r="D6" s="7" t="s">
        <v>74</v>
      </c>
      <c r="E6" s="7" t="s">
        <v>75</v>
      </c>
      <c r="F6" s="9" t="s">
        <v>44</v>
      </c>
      <c r="G6" s="9" t="s">
        <v>44</v>
      </c>
      <c r="H6" s="9" t="s">
        <v>76</v>
      </c>
      <c r="I6" s="9" t="s">
        <v>47</v>
      </c>
      <c r="J6" s="11" t="s">
        <v>56</v>
      </c>
      <c r="K6" s="11" t="s">
        <v>48</v>
      </c>
      <c r="L6" s="9" t="s">
        <v>77</v>
      </c>
    </row>
    <row r="7" spans="1:12" ht="69" customHeight="1" x14ac:dyDescent="0.2">
      <c r="A7" s="9" t="s">
        <v>78</v>
      </c>
      <c r="B7" s="9" t="s">
        <v>40</v>
      </c>
      <c r="C7" s="9" t="s">
        <v>79</v>
      </c>
      <c r="D7" s="7" t="s">
        <v>80</v>
      </c>
      <c r="E7" s="7" t="s">
        <v>81</v>
      </c>
      <c r="F7" s="9" t="s">
        <v>44</v>
      </c>
      <c r="G7" s="9" t="s">
        <v>45</v>
      </c>
      <c r="H7" s="9" t="s">
        <v>82</v>
      </c>
      <c r="I7" s="9" t="s">
        <v>55</v>
      </c>
      <c r="J7" s="10" t="s">
        <v>11</v>
      </c>
      <c r="K7" s="11" t="s">
        <v>48</v>
      </c>
      <c r="L7" s="9" t="s">
        <v>83</v>
      </c>
    </row>
    <row r="8" spans="1:12" ht="72" customHeight="1" x14ac:dyDescent="0.2">
      <c r="A8" s="9" t="s">
        <v>84</v>
      </c>
      <c r="B8" s="9" t="s">
        <v>40</v>
      </c>
      <c r="C8" s="9" t="s">
        <v>85</v>
      </c>
      <c r="D8" s="7" t="s">
        <v>86</v>
      </c>
      <c r="E8" s="7" t="s">
        <v>87</v>
      </c>
      <c r="F8" s="9" t="s">
        <v>45</v>
      </c>
      <c r="G8" s="9" t="s">
        <v>44</v>
      </c>
      <c r="H8" s="9" t="s">
        <v>88</v>
      </c>
      <c r="I8" s="9" t="s">
        <v>55</v>
      </c>
      <c r="J8" s="12" t="s">
        <v>64</v>
      </c>
      <c r="K8" s="12" t="s">
        <v>57</v>
      </c>
      <c r="L8" s="9" t="s">
        <v>89</v>
      </c>
    </row>
    <row r="9" spans="1:12" ht="52" customHeight="1" x14ac:dyDescent="0.2">
      <c r="A9" s="9" t="s">
        <v>90</v>
      </c>
      <c r="B9" s="9" t="s">
        <v>91</v>
      </c>
      <c r="C9" s="9" t="s">
        <v>92</v>
      </c>
      <c r="D9" s="7" t="s">
        <v>93</v>
      </c>
      <c r="E9" s="7" t="s">
        <v>94</v>
      </c>
      <c r="F9" s="9" t="s">
        <v>45</v>
      </c>
      <c r="G9" s="9" t="s">
        <v>45</v>
      </c>
      <c r="H9" s="9" t="s">
        <v>95</v>
      </c>
      <c r="I9" s="9" t="s">
        <v>55</v>
      </c>
      <c r="J9" s="12" t="s">
        <v>64</v>
      </c>
      <c r="K9" s="12" t="s">
        <v>57</v>
      </c>
      <c r="L9" s="9" t="s">
        <v>96</v>
      </c>
    </row>
    <row r="10" spans="1:12" ht="70" customHeight="1" x14ac:dyDescent="0.2">
      <c r="A10" s="9" t="s">
        <v>97</v>
      </c>
      <c r="B10" s="9" t="s">
        <v>91</v>
      </c>
      <c r="C10" s="9" t="s">
        <v>98</v>
      </c>
      <c r="D10" s="7" t="s">
        <v>99</v>
      </c>
      <c r="E10" s="7" t="s">
        <v>100</v>
      </c>
      <c r="F10" s="9" t="s">
        <v>44</v>
      </c>
      <c r="G10" s="9" t="s">
        <v>44</v>
      </c>
      <c r="H10" s="9" t="s">
        <v>101</v>
      </c>
      <c r="I10" s="9" t="s">
        <v>47</v>
      </c>
      <c r="J10" s="10" t="s">
        <v>11</v>
      </c>
      <c r="K10" s="13" t="s">
        <v>102</v>
      </c>
      <c r="L10" s="9" t="s">
        <v>103</v>
      </c>
    </row>
    <row r="11" spans="1:12" ht="16" x14ac:dyDescent="0.2">
      <c r="A11" s="14"/>
      <c r="B11" s="14"/>
      <c r="C11" s="14"/>
      <c r="D11" s="7"/>
      <c r="E11" s="7"/>
      <c r="F11" s="14"/>
      <c r="G11" s="14"/>
      <c r="H11" s="14"/>
      <c r="I11" s="14"/>
      <c r="J11" s="15"/>
      <c r="K11" s="15"/>
      <c r="L11" s="14"/>
    </row>
    <row r="12" spans="1:12" ht="16" x14ac:dyDescent="0.2">
      <c r="A12" s="9"/>
      <c r="B12" s="9"/>
      <c r="C12" s="9"/>
      <c r="D12" s="16"/>
      <c r="E12" s="16"/>
      <c r="F12" s="9"/>
      <c r="G12" s="9"/>
      <c r="H12" s="9"/>
      <c r="I12" s="9"/>
      <c r="J12" s="10"/>
      <c r="K12" s="10"/>
      <c r="L12" s="9"/>
    </row>
    <row r="13" spans="1:12" ht="16" x14ac:dyDescent="0.2">
      <c r="A13" s="14"/>
      <c r="B13" s="14"/>
      <c r="C13" s="14"/>
      <c r="D13" s="7"/>
      <c r="E13" s="7"/>
      <c r="F13" s="14"/>
      <c r="G13" s="14"/>
      <c r="H13" s="14"/>
      <c r="I13" s="14"/>
      <c r="J13" s="10"/>
      <c r="K13" s="15"/>
      <c r="L13" s="14"/>
    </row>
    <row r="14" spans="1:12" ht="16" x14ac:dyDescent="0.2">
      <c r="A14" s="9"/>
      <c r="B14" s="9"/>
      <c r="C14" s="9"/>
      <c r="D14" s="16"/>
      <c r="E14" s="16"/>
      <c r="F14" s="9"/>
      <c r="G14" s="9"/>
      <c r="H14" s="9"/>
      <c r="I14" s="9"/>
      <c r="J14" s="17"/>
      <c r="K14" s="10"/>
      <c r="L14" s="9"/>
    </row>
    <row r="15" spans="1:12" ht="16" x14ac:dyDescent="0.2">
      <c r="A15" s="14"/>
      <c r="B15" s="14"/>
      <c r="C15" s="14"/>
      <c r="D15" s="7"/>
      <c r="E15" s="7"/>
      <c r="F15" s="14"/>
      <c r="G15" s="14"/>
      <c r="H15" s="14"/>
      <c r="I15" s="14"/>
      <c r="J15" s="15"/>
      <c r="K15" s="15"/>
      <c r="L15" s="14"/>
    </row>
  </sheetData>
  <hyperlinks>
    <hyperlink ref="D10" r:id="rId1" xr:uid="{5F7560D7-AF84-0447-9C94-004330F84D6D}"/>
  </hyperlinks>
  <pageMargins left="0.25" right="0.25" top="0.35" bottom="0.35" header="0.5" footer="0.5"/>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5"/>
  <sheetViews>
    <sheetView workbookViewId="0">
      <pane ySplit="1" topLeftCell="A2" activePane="bottomLeft" state="frozen"/>
      <selection pane="bottomLeft"/>
    </sheetView>
  </sheetViews>
  <sheetFormatPr baseColWidth="10" defaultColWidth="8.83203125" defaultRowHeight="15" x14ac:dyDescent="0.2"/>
  <cols>
    <col min="1" max="1" width="18" customWidth="1"/>
    <col min="2" max="2" width="38" customWidth="1"/>
    <col min="3" max="4" width="44" customWidth="1"/>
    <col min="5" max="5" width="72" customWidth="1"/>
  </cols>
  <sheetData>
    <row r="1" spans="1:5" ht="16" x14ac:dyDescent="0.2">
      <c r="A1" s="8" t="s">
        <v>27</v>
      </c>
      <c r="B1" s="8" t="s">
        <v>23</v>
      </c>
      <c r="C1" s="8" t="s">
        <v>30</v>
      </c>
      <c r="D1" s="8" t="s">
        <v>31</v>
      </c>
      <c r="E1" s="8" t="s">
        <v>104</v>
      </c>
    </row>
    <row r="2" spans="1:5" ht="44" customHeight="1" x14ac:dyDescent="0.2">
      <c r="A2" s="14" t="s">
        <v>39</v>
      </c>
      <c r="B2" s="7" t="s">
        <v>24</v>
      </c>
      <c r="C2" s="7" t="s">
        <v>42</v>
      </c>
      <c r="D2" s="7" t="s">
        <v>43</v>
      </c>
      <c r="E2" s="14" t="s">
        <v>49</v>
      </c>
    </row>
    <row r="3" spans="1:5" ht="44" customHeight="1" x14ac:dyDescent="0.2">
      <c r="A3" s="14" t="s">
        <v>50</v>
      </c>
      <c r="B3" s="7" t="s">
        <v>24</v>
      </c>
      <c r="C3" s="7" t="s">
        <v>52</v>
      </c>
      <c r="D3" s="7" t="s">
        <v>53</v>
      </c>
      <c r="E3" s="14" t="s">
        <v>58</v>
      </c>
    </row>
    <row r="4" spans="1:5" ht="44" customHeight="1" x14ac:dyDescent="0.2">
      <c r="A4" s="14" t="s">
        <v>59</v>
      </c>
      <c r="B4" s="7" t="s">
        <v>24</v>
      </c>
      <c r="C4" s="7" t="s">
        <v>61</v>
      </c>
      <c r="D4" s="7" t="s">
        <v>62</v>
      </c>
      <c r="E4" s="14" t="s">
        <v>65</v>
      </c>
    </row>
    <row r="5" spans="1:5" ht="44" customHeight="1" x14ac:dyDescent="0.2">
      <c r="A5" s="14" t="s">
        <v>66</v>
      </c>
      <c r="B5" s="7" t="s">
        <v>24</v>
      </c>
      <c r="C5" s="7" t="s">
        <v>68</v>
      </c>
      <c r="D5" s="7" t="s">
        <v>69</v>
      </c>
      <c r="E5" s="14" t="s">
        <v>71</v>
      </c>
    </row>
    <row r="6" spans="1:5" ht="44" customHeight="1" x14ac:dyDescent="0.2">
      <c r="A6" s="14" t="s">
        <v>72</v>
      </c>
      <c r="B6" s="7" t="s">
        <v>24</v>
      </c>
      <c r="C6" s="7" t="s">
        <v>74</v>
      </c>
      <c r="D6" s="7" t="s">
        <v>75</v>
      </c>
      <c r="E6" s="14" t="s">
        <v>77</v>
      </c>
    </row>
    <row r="7" spans="1:5" ht="44" customHeight="1" x14ac:dyDescent="0.2">
      <c r="A7" s="14" t="s">
        <v>78</v>
      </c>
      <c r="B7" s="7" t="s">
        <v>24</v>
      </c>
      <c r="C7" s="7" t="s">
        <v>80</v>
      </c>
      <c r="D7" s="7" t="s">
        <v>81</v>
      </c>
      <c r="E7" s="14" t="s">
        <v>83</v>
      </c>
    </row>
    <row r="8" spans="1:5" ht="44" customHeight="1" x14ac:dyDescent="0.2">
      <c r="A8" s="14" t="s">
        <v>84</v>
      </c>
      <c r="B8" s="7" t="s">
        <v>24</v>
      </c>
      <c r="C8" s="7" t="s">
        <v>86</v>
      </c>
      <c r="D8" s="7" t="s">
        <v>87</v>
      </c>
      <c r="E8" s="14" t="s">
        <v>89</v>
      </c>
    </row>
    <row r="9" spans="1:5" ht="44" customHeight="1" x14ac:dyDescent="0.2">
      <c r="A9" s="14" t="s">
        <v>90</v>
      </c>
      <c r="B9" s="7" t="s">
        <v>24</v>
      </c>
      <c r="C9" s="7" t="s">
        <v>93</v>
      </c>
      <c r="D9" s="7" t="s">
        <v>94</v>
      </c>
      <c r="E9" s="14" t="s">
        <v>96</v>
      </c>
    </row>
    <row r="10" spans="1:5" ht="44" customHeight="1" x14ac:dyDescent="0.2">
      <c r="A10" s="14" t="s">
        <v>97</v>
      </c>
      <c r="B10" s="7" t="s">
        <v>24</v>
      </c>
      <c r="C10" s="7" t="s">
        <v>99</v>
      </c>
      <c r="D10" s="7" t="s">
        <v>100</v>
      </c>
      <c r="E10" s="14" t="s">
        <v>103</v>
      </c>
    </row>
    <row r="11" spans="1:5" ht="16" x14ac:dyDescent="0.2">
      <c r="A11" s="14"/>
      <c r="B11" s="18"/>
      <c r="C11" s="18"/>
      <c r="D11" s="18"/>
      <c r="E11" s="14"/>
    </row>
    <row r="12" spans="1:5" ht="16" x14ac:dyDescent="0.2">
      <c r="A12" s="14"/>
      <c r="B12" s="18"/>
      <c r="C12" s="18"/>
      <c r="D12" s="18"/>
      <c r="E12" s="14"/>
    </row>
    <row r="13" spans="1:5" ht="16" x14ac:dyDescent="0.2">
      <c r="A13" s="14"/>
      <c r="B13" s="18"/>
      <c r="C13" s="18"/>
      <c r="D13" s="18"/>
      <c r="E13" s="14"/>
    </row>
    <row r="14" spans="1:5" ht="16" x14ac:dyDescent="0.2">
      <c r="A14" s="14"/>
      <c r="B14" s="18"/>
      <c r="C14" s="18"/>
      <c r="D14" s="18"/>
      <c r="E14" s="14"/>
    </row>
    <row r="15" spans="1:5" ht="16" x14ac:dyDescent="0.2">
      <c r="A15" s="14"/>
      <c r="B15" s="18"/>
      <c r="C15" s="18"/>
      <c r="D15" s="18"/>
      <c r="E15" s="14"/>
    </row>
  </sheetData>
  <pageMargins left="0.25" right="0.25" top="0.35" bottom="0.35" header="0.5" footer="0.5"/>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Summary</vt:lpstr>
      <vt:lpstr>Master Comparison</vt:lpstr>
      <vt:lpstr>Source List</vt:lpstr>
      <vt:lpstr>'Master Comparison'!Print_Area</vt:lpstr>
      <vt:lpstr>'Source List'!Print_Area</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Alex Accetta</cp:lastModifiedBy>
  <dcterms:created xsi:type="dcterms:W3CDTF">2026-03-22T02:56:52Z</dcterms:created>
  <dcterms:modified xsi:type="dcterms:W3CDTF">2026-04-09T12:23:33Z</dcterms:modified>
</cp:coreProperties>
</file>