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0" documentId="8_{44E50894-5B7E-744F-B6B5-E4A21CC8916E}" xr6:coauthVersionLast="47" xr6:coauthVersionMax="47" xr10:uidLastSave="{00000000-0000-0000-0000-000000000000}"/>
  <bookViews>
    <workbookView xWindow="3100" yWindow="24680" windowWidth="34200" windowHeight="20220" xr2:uid="{00000000-000D-0000-FFFF-FFFF00000000}"/>
  </bookViews>
  <sheets>
    <sheet name="Master Comparison" sheetId="1" r:id="rId1"/>
    <sheet name="Summary" sheetId="2" r:id="rId2"/>
    <sheet name="Source List" sheetId="3" r:id="rId3"/>
  </sheets>
  <definedNames>
    <definedName name="_xlnm._FilterDatabase" localSheetId="0" hidden="1">'Master Comparison'!$A$3:$R$21</definedName>
    <definedName name="_xlnm._FilterDatabase" localSheetId="2" hidden="1">'Source List'!$A$3:$E$21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B12" i="2" l="1"/>
</calcChain>
</file>

<file path=xl/sharedStrings.xml><?xml version="1.0" encoding="utf-8"?>
<sst xmlns="http://schemas.openxmlformats.org/spreadsheetml/2006/main" count="370" uniqueCount="190">
  <si>
    <t>Lone Star Conference Recreation + Health Website Scan</t>
  </si>
  <si>
    <t>First-pass public website review of the current 18-school Lone Star Conference, focused on recreation visibility, wellbeing framing, and whether official health/wellness pages route back to recreation.</t>
  </si>
  <si>
    <t>Institution</t>
  </si>
  <si>
    <t>State</t>
  </si>
  <si>
    <t>Rec Page Name</t>
  </si>
  <si>
    <t>Placement / Web Architecture</t>
  </si>
  <si>
    <t>Naming Notes</t>
  </si>
  <si>
    <t>Wellbeing Framing</t>
  </si>
  <si>
    <t>Health / Wellness Page</t>
  </si>
  <si>
    <t>Health-to-Rec Linkage</t>
  </si>
  <si>
    <t>Athletics Shadow Risk</t>
  </si>
  <si>
    <t>Discoverability (1-5)</t>
  </si>
  <si>
    <t>Naming (1-5)</t>
  </si>
  <si>
    <t>Wellbeing (1-5)</t>
  </si>
  <si>
    <t>Health Link (1-5)</t>
  </si>
  <si>
    <t>Overall Score</t>
  </si>
  <si>
    <t>Overall Story Category</t>
  </si>
  <si>
    <t>Evidence Notes</t>
  </si>
  <si>
    <t>Rec URL</t>
  </si>
  <si>
    <t>Health URL</t>
  </si>
  <si>
    <t>Angelo State University</t>
  </si>
  <si>
    <t>TX</t>
  </si>
  <si>
    <t>University Recreation (UREC)</t>
  </si>
  <si>
    <t>Student life / Life on Campus / Play</t>
  </si>
  <si>
    <t>Clear 'University Recreation' naming</t>
  </si>
  <si>
    <t>Strong</t>
  </si>
  <si>
    <t>Student Affairs / wellbeing resources (no clear health-to-rec bridge found)</t>
  </si>
  <si>
    <t>None/unclear</t>
  </si>
  <si>
    <t>Low</t>
  </si>
  <si>
    <t>Adjacent</t>
  </si>
  <si>
    <t>Strong recreation identity with wellness language, but public health/counseling pages did not clearly route back to UREC in this scan.</t>
  </si>
  <si>
    <t>https://www.angelo.edu/life-on-campus/play/university-recreation/</t>
  </si>
  <si>
    <t>https://www.angelo.edu/administrative-support/student-affairs/</t>
  </si>
  <si>
    <t>Cameron University</t>
  </si>
  <si>
    <t>OK</t>
  </si>
  <si>
    <t>Aggie Rec Center</t>
  </si>
  <si>
    <t>Campus Life / Events &amp; Activities</t>
  </si>
  <si>
    <t>Clear facility-first naming</t>
  </si>
  <si>
    <t>Student Wellness Center</t>
  </si>
  <si>
    <t>Rec center speaks clearly about healthy lifestyle and social interaction, but the Student Wellness Center appears separate from recreation.</t>
  </si>
  <si>
    <t>https://www.cameron.edu/aggiereccenter</t>
  </si>
  <si>
    <t>https://www.cameron.edu/current-students/student-wellness-center</t>
  </si>
  <si>
    <t>Dallas Baptist University</t>
  </si>
  <si>
    <t>RecLife / DBU Fitness Center</t>
  </si>
  <si>
    <t>Standalone student-life style pages</t>
  </si>
  <si>
    <t>Two public-facing names (RecLife and Fitness Center)</t>
  </si>
  <si>
    <t>Moderate</t>
  </si>
  <si>
    <t>No strong current student health-to-rec hub surfaced in first-pass scan</t>
  </si>
  <si>
    <t>Operational/Adjacent</t>
  </si>
  <si>
    <t>Recreation is visible and mentions mental/physical health, but the public bridge from health/wellness support pages back to RecLife was not obvious.</t>
  </si>
  <si>
    <t>https://www.dbu.edu/reclife/</t>
  </si>
  <si>
    <t>https://www.dbu.edu/fitness-center/</t>
  </si>
  <si>
    <t>Eastern New Mexico University</t>
  </si>
  <si>
    <t>NM</t>
  </si>
  <si>
    <t>Campus Recreation</t>
  </si>
  <si>
    <t>Greyhound Life / Student Involvement</t>
  </si>
  <si>
    <t>Clear, though nested under sports/recreation/intramurals</t>
  </si>
  <si>
    <t>Health and Counseling Services</t>
  </si>
  <si>
    <t>Rec page uses health and wellness language well; counseling/health services are visible too, but the two functions read as separate.</t>
  </si>
  <si>
    <t>https://www.enmu.edu/greyhound-life/student-involvement/sports-recreation-intramurals</t>
  </si>
  <si>
    <t>https://www.enmu.edu/greyhound-life/health-services-counseling-services</t>
  </si>
  <si>
    <t>Lubbock Christian University</t>
  </si>
  <si>
    <t>Recreational Life</t>
  </si>
  <si>
    <t>Standalone student-life page</t>
  </si>
  <si>
    <t>Clear enough but more lifestyle than strategic</t>
  </si>
  <si>
    <t>Student Health Office (surfaced through parent/student resources)</t>
  </si>
  <si>
    <t>Rec center is easy to see and usable, but the public wellness story feels thinner and less integrated than the stronger conference examples.</t>
  </si>
  <si>
    <t>https://lcu.edu/rec</t>
  </si>
  <si>
    <t>https://lcu.edu/parents</t>
  </si>
  <si>
    <t>Midwestern State University</t>
  </si>
  <si>
    <t>Recreational Sports / Student Wellness Center</t>
  </si>
  <si>
    <t>Student Life and Wellness</t>
  </si>
  <si>
    <t>Clear, wellness-centered</t>
  </si>
  <si>
    <t>Student Health, Wellness &amp; Safety</t>
  </si>
  <si>
    <t>Direct</t>
  </si>
  <si>
    <t>Integrated</t>
  </si>
  <si>
    <t>One of the clearest integrated examples. Public wellness pages explicitly describe gym facilities and outdoor activity as part of wellbeing.</t>
  </si>
  <si>
    <t>https://msutexas.edu/student-life/recsports/</t>
  </si>
  <si>
    <t>https://msutexas.edu/university-wellness/</t>
  </si>
  <si>
    <t>Oklahoma Christian University</t>
  </si>
  <si>
    <t>OC Fitness Center / TeamOC</t>
  </si>
  <si>
    <t>Health and Wellness architecture</t>
  </si>
  <si>
    <t>Multiple labels but all within a wellness frame</t>
  </si>
  <si>
    <t>Health and Wellness</t>
  </si>
  <si>
    <t>Fitness center and TeamOC live directly inside the health and wellness narrative, making physical activity part of the wellbeing story.</t>
  </si>
  <si>
    <t>https://www.oc.edu/student-life/mental-health</t>
  </si>
  <si>
    <t>St. Edward's University</t>
  </si>
  <si>
    <t>Recreation and Wellness</t>
  </si>
  <si>
    <t>Unified Recreation and Wellness department</t>
  </si>
  <si>
    <t>Excellent and fully aligned</t>
  </si>
  <si>
    <t>Recreation and Wellness / LiveWellSEU / Health &amp; Counseling Center</t>
  </si>
  <si>
    <t>Best-in-conference style example. Recreation, wellness services, and LiveWellSEU are publicly braided into one coherent story.</t>
  </si>
  <si>
    <t>https://www.stedwards.edu/campus-life/recreation-and-wellness</t>
  </si>
  <si>
    <t>https://www.stedwards.edu/campus-life/recreation-and-wellness/live-well-seu</t>
  </si>
  <si>
    <t>St. Mary's University</t>
  </si>
  <si>
    <t>Campus Life</t>
  </si>
  <si>
    <t>Clear</t>
  </si>
  <si>
    <t>Moderate to strong</t>
  </si>
  <si>
    <t>Student Health and Wellness Programs</t>
  </si>
  <si>
    <t>Indirect</t>
  </si>
  <si>
    <t>Broader student services language mentions counseling and campus recreation together, but health pages are not as tightly integrated as the top examples.</t>
  </si>
  <si>
    <t>https://www.stmarytx.edu/campuslife/recreation/</t>
  </si>
  <si>
    <t>https://www.stmarytx.edu/campuslife/student-services/health-and-wellness/</t>
  </si>
  <si>
    <t>Sul Ross State University</t>
  </si>
  <si>
    <t>Standalone rec page under university site</t>
  </si>
  <si>
    <t>Student Health Services</t>
  </si>
  <si>
    <t>Rec page includes fitness and wellness explicitly, but student health and recreation still read as parallel lanes rather than one public wellbeing ecosystem.</t>
  </si>
  <si>
    <t>https://www.sulross.edu/recreation/</t>
  </si>
  <si>
    <t>https://www.sulross.edu/student-life/student-health-services/</t>
  </si>
  <si>
    <t>Texas A&amp;M International University</t>
  </si>
  <si>
    <t>Recreational Sports</t>
  </si>
  <si>
    <t>Standalone rec site plus wellness initiative tie-in</t>
  </si>
  <si>
    <t>HealthyU / Umatter</t>
  </si>
  <si>
    <t>HealthyU explicitly partners with Recreational Sports, giving TAMIU one of the clearest health-to-rec bridges in the conference.</t>
  </si>
  <si>
    <t>https://www.tamiu.edu/recsports/programs.shtml</t>
  </si>
  <si>
    <t>https://www.tamiu.edu/healthyu/index.shtml</t>
  </si>
  <si>
    <t>Texas A&amp;M University-Kingsville</t>
  </si>
  <si>
    <t>Standalone rec sports site</t>
  </si>
  <si>
    <t>Clear and student-centered</t>
  </si>
  <si>
    <t>Student Health and Wellness</t>
  </si>
  <si>
    <t>Rec Sports emphasizes health, fitness, social wellbeing, and belonging, but the public student health/wellness pages did not clearly route students back to recreation.</t>
  </si>
  <si>
    <t>https://www.tamuk.edu/recsports/</t>
  </si>
  <si>
    <t>https://www.tamuk.edu/shw/</t>
  </si>
  <si>
    <t>Texas Woman's University</t>
  </si>
  <si>
    <t>Fitness &amp; Recreation</t>
  </si>
  <si>
    <t>Student Life and university-wide wellbeing initiative</t>
  </si>
  <si>
    <t>Excellent</t>
  </si>
  <si>
    <t>Health and Wellbeing Initiative / Move Well</t>
  </si>
  <si>
    <t>TWU is a standout. Move Well and TWU Moves explicitly connect the Health and Wellbeing Initiative to Fitness &amp; Recreation.</t>
  </si>
  <si>
    <t>https://twu.edu/fitandrec/</t>
  </si>
  <si>
    <t>https://twu.edu/wellbeing/themed-areas/move-well/</t>
  </si>
  <si>
    <t>The University of Texas at Dallas</t>
  </si>
  <si>
    <t>Standalone UREC plus multiple wellness pathways</t>
  </si>
  <si>
    <t>Student Wellness Center / Health &amp; Wellness</t>
  </si>
  <si>
    <t>UT Dallas does a strong job of naming recreation as part of the student wellness ecosystem, including direct mentions on health/wellness pages.</t>
  </si>
  <si>
    <t>https://urec.utdallas.edu/</t>
  </si>
  <si>
    <t>https://transferservices.utdallas.edu/newly-admitted-comets/health-wellness/</t>
  </si>
  <si>
    <t>The University of Texas Permian Basin</t>
  </si>
  <si>
    <t>Student Life, parallel to Health &amp; Wellness</t>
  </si>
  <si>
    <t>Health &amp; Wellness</t>
  </si>
  <si>
    <t>Campus Recreation is easy to find, but the public health and wellness story reads more like a neighboring section than a fully integrated one.</t>
  </si>
  <si>
    <t>https://www.utpb.edu/life-at-utpb/campus-recreation/index</t>
  </si>
  <si>
    <t>https://www.utpb.edu/life-at-utpb/health-and-wellness/index</t>
  </si>
  <si>
    <t>The University of Texas at Tyler</t>
  </si>
  <si>
    <t>Nested inside Health &amp; Wellness</t>
  </si>
  <si>
    <t>Health and Wellness Services</t>
  </si>
  <si>
    <t>UT Tyler is one of the strongest structures in the conference because Recreational Sports sits directly within Health &amp; Wellness.</t>
  </si>
  <si>
    <t>https://www.uttyler.edu/student-life/health-wellness/recreational-sports/index.php</t>
  </si>
  <si>
    <t>https://www.uttyler.edu/student-life/health-wellness/index.php</t>
  </si>
  <si>
    <t>West Texas A&amp;M University</t>
  </si>
  <si>
    <t>WT Rec Sports</t>
  </si>
  <si>
    <t>Student Life / Recreational Sports</t>
  </si>
  <si>
    <t>Activities Center / wellness language, but no clear health-center bridge surfaced</t>
  </si>
  <si>
    <t>Moderate (facility sits close to athletics culture)</t>
  </si>
  <si>
    <t>Rec sports and the Activities Center are visible and wellness-oriented, but a broader health-and-wellbeing pathway back to recreation was not obvious in this scan.</t>
  </si>
  <si>
    <t>https://wtrecsports.wtamu.edu/</t>
  </si>
  <si>
    <t>https://www.wtamu.edu/student-life/recreational-sports/activities-center.html</t>
  </si>
  <si>
    <t>Western New Mexico University</t>
  </si>
  <si>
    <t>Campus Recreation (C-REC)</t>
  </si>
  <si>
    <t>Standalone rec microsite</t>
  </si>
  <si>
    <t>Clear enough</t>
  </si>
  <si>
    <t>Student affairs/catalog references to recreation and wellness</t>
  </si>
  <si>
    <t>Campus Recreation is visible and health-oriented, but the public bridge from student health/well-being services to recreation is looser than the conference leaders.</t>
  </si>
  <si>
    <t>https://crec.wnmu.edu/</t>
  </si>
  <si>
    <t>https://catalog.wnmu.edu/content.php?catoid=6&amp;navoid=515</t>
  </si>
  <si>
    <t>Lone Star Conference Summary</t>
  </si>
  <si>
    <t>LSC schools generally make recreation visible, but many still stop short of using health/wellness pages to position recreation as a student support strategy.</t>
  </si>
  <si>
    <t>Conference snapshot</t>
  </si>
  <si>
    <t>What stands out</t>
  </si>
  <si>
    <t>Schools reviewed</t>
  </si>
  <si>
    <t>• Few LSC schools appear buried in a traditional athletics-heavy sense. Recreation is usually visible on student-life pages.</t>
  </si>
  <si>
    <t>Integrated stories</t>
  </si>
  <si>
    <t>• The biggest gap is not finding recreation. It is linking official health, counseling, and wellbeing pages back to recreation.</t>
  </si>
  <si>
    <t>Adjacent stories</t>
  </si>
  <si>
    <t>• Best integrated public examples in this scan: St. Edward's, UT Tyler, UT Dallas, TWU, Oklahoma Christian, TAMIU, and Midwestern State.</t>
  </si>
  <si>
    <t>Operational / adjacent stories</t>
  </si>
  <si>
    <t>• Many adjacent examples already use wellness language on recreation pages. Their next move is stronger cross-linking from health and student-success pages.</t>
  </si>
  <si>
    <t>Direct health-to-rec links</t>
  </si>
  <si>
    <t>Indirect health-to-rec links</t>
  </si>
  <si>
    <t>No clear health-to-rec link</t>
  </si>
  <si>
    <t>Average overall score</t>
  </si>
  <si>
    <t>Schools with direct health-to-rec bridges</t>
  </si>
  <si>
    <t>Midwestern State University, Oklahoma Christian University, St. Edward's University, Texas A&amp;M International University, Texas Woman's University, The University of Texas at Dallas, The University of Texas at Tyler</t>
  </si>
  <si>
    <t>Method note</t>
  </si>
  <si>
    <t>This is a first-pass desktop review of public-facing pages rather than a full crawl of each site. 'None/unclear' means no direct bridge surfaced in the public pages reviewed, not necessarily that none exists deeper in the site.</t>
  </si>
  <si>
    <t>Source List</t>
  </si>
  <si>
    <t>Primary recreation source</t>
  </si>
  <si>
    <t>Primary health/wellness source</t>
  </si>
  <si>
    <t>Health linkage observed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</si>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</sst>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Aptos"/>
    </font>
    <font>
      <i/>
      <sz val="10"/>
      <color rgb="FF1F2D1F"/>
      <name val="Aptos"/>
    </font>
    <font>
      <b/>
      <sz val="11"/>
      <color rgb="FFFFFFFF"/>
      <name val="Aptos"/>
    </font>
    <font>
      <sz val="10"/>
      <color rgb="FF1F2D1F"/>
      <name val="Aptos"/>
    </font>
    <font>
      <u/>
      <sz val="9"/>
      <color rgb="FF0563C1"/>
      <name val="Aptos"/>
    </font>
    <font>
      <b/>
      <sz val="10"/>
      <color rgb="FF1F2D1F"/>
      <name val="Aptos"/>
    </font>
    <font>
      <sz val="9"/>
      <color rgb="FF1F2D1F"/>
      <name val="Aptos"/>
    </font>
  </fonts>
  <fills count="9">
    <fill>
      <patternFill patternType="none"/>
    </fill>
    <fill>
      <patternFill patternType="gray125"/>
    </fill>
    <fill>
      <patternFill patternType="solid">
        <fgColor rgb="FF456F45"/>
      </patternFill>
    </fill>
    <fill>
      <patternFill patternType="solid">
        <fgColor rgb="FFDDEAD8"/>
      </patternFill>
    </fill>
    <fill>
      <patternFill patternType="solid">
        <fgColor rgb="FF6E9D6B"/>
      </patternFill>
    </fill>
    <fill>
      <patternFill patternType="solid">
        <fgColor rgb="FFF4F0D6"/>
      </patternFill>
    </fill>
    <fill>
      <patternFill patternType="solid">
        <fgColor rgb="FFF7E4D9"/>
      </patternFill>
    </fill>
    <fill>
      <patternFill patternType="solid">
        <fgColor rgb="FFDCEFD9"/>
      </patternFill>
    </fill>
    <fill>
      <patternFill patternType="solid">
        <fgColor rgb="FFEFF5EC"/>
      </patternFill>
    </fill>
  </fills>
  <borders count="2">
    <border>
      <left/>
      <right/>
      <top/>
      <bottom/>
      <diagonal/>
    </border>
    <border>
      <left/>
      <right/>
      <top/>
      <bottom style="thin">
        <color rgb="FFC9D4C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6" fillId="8" borderId="0" xfId="0" applyFont="1" applyFill="1"/>
    <xf numFmtId="0" fontId="4" fillId="0" borderId="1" xfId="0" applyFont="1" applyBorder="1"/>
    <xf numFmtId="0" fontId="4" fillId="0" borderId="0" xfId="0" applyFont="1" applyAlignment="1">
      <alignment vertical="top" wrapText="1"/>
    </xf>
    <xf numFmtId="0" fontId="2" fillId="3" borderId="0" xfId="0" applyFont="1" applyFill="1"/>
    <xf numFmtId="0" fontId="0" fillId="0" borderId="0" xfId="0"/>
    <xf numFmtId="0" fontId="1" fillId="2" borderId="0" xfId="0" applyFont="1" applyFill="1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showGridLines="0" tabSelected="1" workbookViewId="0">
      <selection sqref="A1:R1"/>
    </sheetView>
  </sheetViews>
  <sheetFormatPr baseColWidth="10" defaultColWidth="8.83203125" defaultRowHeight="15" x14ac:dyDescent="0.2"/>
  <cols>
    <col min="1" max="1" width="26" customWidth="1"/>
    <col min="2" max="2" width="8" customWidth="1"/>
    <col min="3" max="3" width="22" customWidth="1"/>
    <col min="4" max="4" width="24" customWidth="1"/>
    <col min="5" max="5" width="22" customWidth="1"/>
    <col min="6" max="6" width="14" customWidth="1"/>
    <col min="7" max="7" width="28" customWidth="1"/>
    <col min="8" max="8" width="14" customWidth="1"/>
    <col min="9" max="9" width="16" customWidth="1"/>
    <col min="10" max="13" width="12" customWidth="1"/>
    <col min="14" max="14" width="11" customWidth="1"/>
    <col min="15" max="15" width="18" customWidth="1"/>
    <col min="16" max="16" width="42" customWidth="1"/>
    <col min="17" max="18" width="40" customWidth="1"/>
  </cols>
  <sheetData>
    <row r="1" spans="1:18" ht="19" x14ac:dyDescent="0.25">
      <c r="A1" s="13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32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</row>
    <row r="4" spans="1:18" ht="48" customHeight="1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26</v>
      </c>
      <c r="H4" s="3" t="s">
        <v>27</v>
      </c>
      <c r="I4" s="2" t="s">
        <v>28</v>
      </c>
      <c r="J4" s="4">
        <v>4</v>
      </c>
      <c r="K4" s="4">
        <v>5</v>
      </c>
      <c r="L4" s="4">
        <v>4</v>
      </c>
      <c r="M4" s="4">
        <v>1</v>
      </c>
      <c r="N4" s="4">
        <f t="shared" ref="N4:N21" si="0">ROUND(AVERAGE(J4:M4),1)</f>
        <v>3.5</v>
      </c>
      <c r="O4" s="5" t="s">
        <v>29</v>
      </c>
      <c r="P4" s="2" t="s">
        <v>30</v>
      </c>
      <c r="Q4" s="6" t="s">
        <v>31</v>
      </c>
      <c r="R4" s="6" t="s">
        <v>32</v>
      </c>
    </row>
    <row r="5" spans="1:18" ht="48" customHeight="1" x14ac:dyDescent="0.2">
      <c r="A5" s="2" t="s">
        <v>33</v>
      </c>
      <c r="B5" s="2" t="s">
        <v>34</v>
      </c>
      <c r="C5" s="2" t="s">
        <v>35</v>
      </c>
      <c r="D5" s="2" t="s">
        <v>36</v>
      </c>
      <c r="E5" s="2" t="s">
        <v>37</v>
      </c>
      <c r="F5" s="2" t="s">
        <v>25</v>
      </c>
      <c r="G5" s="2" t="s">
        <v>38</v>
      </c>
      <c r="H5" s="3" t="s">
        <v>27</v>
      </c>
      <c r="I5" s="2" t="s">
        <v>28</v>
      </c>
      <c r="J5" s="4">
        <v>4</v>
      </c>
      <c r="K5" s="4">
        <v>4</v>
      </c>
      <c r="L5" s="4">
        <v>4</v>
      </c>
      <c r="M5" s="4">
        <v>1</v>
      </c>
      <c r="N5" s="4">
        <f t="shared" si="0"/>
        <v>3.3</v>
      </c>
      <c r="O5" s="5" t="s">
        <v>29</v>
      </c>
      <c r="P5" s="2" t="s">
        <v>39</v>
      </c>
      <c r="Q5" s="6" t="s">
        <v>40</v>
      </c>
      <c r="R5" s="6" t="s">
        <v>41</v>
      </c>
    </row>
    <row r="6" spans="1:18" ht="48" customHeight="1" x14ac:dyDescent="0.2">
      <c r="A6" s="2" t="s">
        <v>42</v>
      </c>
      <c r="B6" s="2" t="s">
        <v>21</v>
      </c>
      <c r="C6" s="2" t="s">
        <v>43</v>
      </c>
      <c r="D6" s="2" t="s">
        <v>44</v>
      </c>
      <c r="E6" s="2" t="s">
        <v>45</v>
      </c>
      <c r="F6" s="2" t="s">
        <v>46</v>
      </c>
      <c r="G6" s="2" t="s">
        <v>47</v>
      </c>
      <c r="H6" s="3" t="s">
        <v>27</v>
      </c>
      <c r="I6" s="2" t="s">
        <v>28</v>
      </c>
      <c r="J6" s="4">
        <v>3</v>
      </c>
      <c r="K6" s="4">
        <v>4</v>
      </c>
      <c r="L6" s="4">
        <v>4</v>
      </c>
      <c r="M6" s="4">
        <v>1</v>
      </c>
      <c r="N6" s="4">
        <f t="shared" si="0"/>
        <v>3</v>
      </c>
      <c r="O6" s="3" t="s">
        <v>48</v>
      </c>
      <c r="P6" s="2" t="s">
        <v>49</v>
      </c>
      <c r="Q6" s="6" t="s">
        <v>50</v>
      </c>
      <c r="R6" s="6" t="s">
        <v>51</v>
      </c>
    </row>
    <row r="7" spans="1:18" ht="48" customHeight="1" x14ac:dyDescent="0.2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25</v>
      </c>
      <c r="G7" s="2" t="s">
        <v>57</v>
      </c>
      <c r="H7" s="3" t="s">
        <v>27</v>
      </c>
      <c r="I7" s="2" t="s">
        <v>28</v>
      </c>
      <c r="J7" s="4">
        <v>4</v>
      </c>
      <c r="K7" s="4">
        <v>4</v>
      </c>
      <c r="L7" s="4">
        <v>4</v>
      </c>
      <c r="M7" s="4">
        <v>1</v>
      </c>
      <c r="N7" s="4">
        <f t="shared" si="0"/>
        <v>3.3</v>
      </c>
      <c r="O7" s="5" t="s">
        <v>29</v>
      </c>
      <c r="P7" s="2" t="s">
        <v>58</v>
      </c>
      <c r="Q7" s="6" t="s">
        <v>59</v>
      </c>
      <c r="R7" s="6" t="s">
        <v>60</v>
      </c>
    </row>
    <row r="8" spans="1:18" ht="48" customHeight="1" x14ac:dyDescent="0.2">
      <c r="A8" s="2" t="s">
        <v>61</v>
      </c>
      <c r="B8" s="2" t="s">
        <v>21</v>
      </c>
      <c r="C8" s="2" t="s">
        <v>62</v>
      </c>
      <c r="D8" s="2" t="s">
        <v>63</v>
      </c>
      <c r="E8" s="2" t="s">
        <v>64</v>
      </c>
      <c r="F8" s="2" t="s">
        <v>46</v>
      </c>
      <c r="G8" s="2" t="s">
        <v>65</v>
      </c>
      <c r="H8" s="3" t="s">
        <v>27</v>
      </c>
      <c r="I8" s="2" t="s">
        <v>28</v>
      </c>
      <c r="J8" s="4">
        <v>4</v>
      </c>
      <c r="K8" s="4">
        <v>4</v>
      </c>
      <c r="L8" s="4">
        <v>3</v>
      </c>
      <c r="M8" s="4">
        <v>1</v>
      </c>
      <c r="N8" s="4">
        <f t="shared" si="0"/>
        <v>3</v>
      </c>
      <c r="O8" s="3" t="s">
        <v>48</v>
      </c>
      <c r="P8" s="2" t="s">
        <v>66</v>
      </c>
      <c r="Q8" s="6" t="s">
        <v>67</v>
      </c>
      <c r="R8" s="6" t="s">
        <v>68</v>
      </c>
    </row>
    <row r="9" spans="1:18" ht="48" customHeight="1" x14ac:dyDescent="0.2">
      <c r="A9" s="2" t="s">
        <v>69</v>
      </c>
      <c r="B9" s="2" t="s">
        <v>21</v>
      </c>
      <c r="C9" s="2" t="s">
        <v>70</v>
      </c>
      <c r="D9" s="2" t="s">
        <v>71</v>
      </c>
      <c r="E9" s="2" t="s">
        <v>72</v>
      </c>
      <c r="F9" s="2" t="s">
        <v>25</v>
      </c>
      <c r="G9" s="2" t="s">
        <v>73</v>
      </c>
      <c r="H9" s="7" t="s">
        <v>74</v>
      </c>
      <c r="I9" s="2" t="s">
        <v>28</v>
      </c>
      <c r="J9" s="4">
        <v>4</v>
      </c>
      <c r="K9" s="4">
        <v>4</v>
      </c>
      <c r="L9" s="4">
        <v>5</v>
      </c>
      <c r="M9" s="4">
        <v>5</v>
      </c>
      <c r="N9" s="4">
        <f t="shared" si="0"/>
        <v>4.5</v>
      </c>
      <c r="O9" s="7" t="s">
        <v>75</v>
      </c>
      <c r="P9" s="2" t="s">
        <v>76</v>
      </c>
      <c r="Q9" s="6" t="s">
        <v>77</v>
      </c>
      <c r="R9" s="6" t="s">
        <v>78</v>
      </c>
    </row>
    <row r="10" spans="1:18" ht="48" customHeight="1" x14ac:dyDescent="0.2">
      <c r="A10" s="2" t="s">
        <v>79</v>
      </c>
      <c r="B10" s="2" t="s">
        <v>34</v>
      </c>
      <c r="C10" s="2" t="s">
        <v>80</v>
      </c>
      <c r="D10" s="2" t="s">
        <v>81</v>
      </c>
      <c r="E10" s="2" t="s">
        <v>82</v>
      </c>
      <c r="F10" s="2" t="s">
        <v>25</v>
      </c>
      <c r="G10" s="2" t="s">
        <v>83</v>
      </c>
      <c r="H10" s="7" t="s">
        <v>74</v>
      </c>
      <c r="I10" s="2" t="s">
        <v>28</v>
      </c>
      <c r="J10" s="4">
        <v>4</v>
      </c>
      <c r="K10" s="4">
        <v>4</v>
      </c>
      <c r="L10" s="4">
        <v>5</v>
      </c>
      <c r="M10" s="4">
        <v>5</v>
      </c>
      <c r="N10" s="4">
        <f t="shared" si="0"/>
        <v>4.5</v>
      </c>
      <c r="O10" s="7" t="s">
        <v>75</v>
      </c>
      <c r="P10" s="2" t="s">
        <v>84</v>
      </c>
      <c r="Q10" s="6" t="s">
        <v>85</v>
      </c>
      <c r="R10" s="6" t="s">
        <v>85</v>
      </c>
    </row>
    <row r="11" spans="1:18" ht="48" customHeight="1" x14ac:dyDescent="0.2">
      <c r="A11" s="2" t="s">
        <v>86</v>
      </c>
      <c r="B11" s="2" t="s">
        <v>21</v>
      </c>
      <c r="C11" s="2" t="s">
        <v>87</v>
      </c>
      <c r="D11" s="2" t="s">
        <v>88</v>
      </c>
      <c r="E11" s="2" t="s">
        <v>89</v>
      </c>
      <c r="F11" s="2" t="s">
        <v>25</v>
      </c>
      <c r="G11" s="2" t="s">
        <v>90</v>
      </c>
      <c r="H11" s="7" t="s">
        <v>74</v>
      </c>
      <c r="I11" s="2" t="s">
        <v>28</v>
      </c>
      <c r="J11" s="4">
        <v>5</v>
      </c>
      <c r="K11" s="4">
        <v>5</v>
      </c>
      <c r="L11" s="4">
        <v>5</v>
      </c>
      <c r="M11" s="4">
        <v>5</v>
      </c>
      <c r="N11" s="4">
        <f t="shared" si="0"/>
        <v>5</v>
      </c>
      <c r="O11" s="7" t="s">
        <v>75</v>
      </c>
      <c r="P11" s="2" t="s">
        <v>91</v>
      </c>
      <c r="Q11" s="6" t="s">
        <v>92</v>
      </c>
      <c r="R11" s="6" t="s">
        <v>93</v>
      </c>
    </row>
    <row r="12" spans="1:18" ht="48" customHeight="1" x14ac:dyDescent="0.2">
      <c r="A12" s="2" t="s">
        <v>94</v>
      </c>
      <c r="B12" s="2" t="s">
        <v>21</v>
      </c>
      <c r="C12" s="2" t="s">
        <v>54</v>
      </c>
      <c r="D12" s="2" t="s">
        <v>95</v>
      </c>
      <c r="E12" s="2" t="s">
        <v>96</v>
      </c>
      <c r="F12" s="2" t="s">
        <v>97</v>
      </c>
      <c r="G12" s="2" t="s">
        <v>98</v>
      </c>
      <c r="H12" s="5" t="s">
        <v>99</v>
      </c>
      <c r="I12" s="2" t="s">
        <v>28</v>
      </c>
      <c r="J12" s="4">
        <v>4</v>
      </c>
      <c r="K12" s="4">
        <v>4</v>
      </c>
      <c r="L12" s="4">
        <v>4</v>
      </c>
      <c r="M12" s="4">
        <v>3</v>
      </c>
      <c r="N12" s="4">
        <f t="shared" si="0"/>
        <v>3.8</v>
      </c>
      <c r="O12" s="5" t="s">
        <v>29</v>
      </c>
      <c r="P12" s="2" t="s">
        <v>100</v>
      </c>
      <c r="Q12" s="6" t="s">
        <v>101</v>
      </c>
      <c r="R12" s="6" t="s">
        <v>102</v>
      </c>
    </row>
    <row r="13" spans="1:18" ht="48" customHeight="1" x14ac:dyDescent="0.2">
      <c r="A13" s="2" t="s">
        <v>103</v>
      </c>
      <c r="B13" s="2" t="s">
        <v>21</v>
      </c>
      <c r="C13" s="2" t="s">
        <v>54</v>
      </c>
      <c r="D13" s="2" t="s">
        <v>104</v>
      </c>
      <c r="E13" s="2" t="s">
        <v>96</v>
      </c>
      <c r="F13" s="2" t="s">
        <v>25</v>
      </c>
      <c r="G13" s="2" t="s">
        <v>105</v>
      </c>
      <c r="H13" s="3" t="s">
        <v>27</v>
      </c>
      <c r="I13" s="2" t="s">
        <v>28</v>
      </c>
      <c r="J13" s="4">
        <v>4</v>
      </c>
      <c r="K13" s="4">
        <v>4</v>
      </c>
      <c r="L13" s="4">
        <v>4</v>
      </c>
      <c r="M13" s="4">
        <v>1</v>
      </c>
      <c r="N13" s="4">
        <f t="shared" si="0"/>
        <v>3.3</v>
      </c>
      <c r="O13" s="5" t="s">
        <v>29</v>
      </c>
      <c r="P13" s="2" t="s">
        <v>106</v>
      </c>
      <c r="Q13" s="6" t="s">
        <v>107</v>
      </c>
      <c r="R13" s="6" t="s">
        <v>108</v>
      </c>
    </row>
    <row r="14" spans="1:18" ht="48" customHeight="1" x14ac:dyDescent="0.2">
      <c r="A14" s="2" t="s">
        <v>109</v>
      </c>
      <c r="B14" s="2" t="s">
        <v>21</v>
      </c>
      <c r="C14" s="2" t="s">
        <v>110</v>
      </c>
      <c r="D14" s="2" t="s">
        <v>111</v>
      </c>
      <c r="E14" s="2" t="s">
        <v>96</v>
      </c>
      <c r="F14" s="2" t="s">
        <v>25</v>
      </c>
      <c r="G14" s="2" t="s">
        <v>112</v>
      </c>
      <c r="H14" s="7" t="s">
        <v>74</v>
      </c>
      <c r="I14" s="2" t="s">
        <v>28</v>
      </c>
      <c r="J14" s="4">
        <v>4</v>
      </c>
      <c r="K14" s="4">
        <v>4</v>
      </c>
      <c r="L14" s="4">
        <v>4</v>
      </c>
      <c r="M14" s="4">
        <v>5</v>
      </c>
      <c r="N14" s="4">
        <f t="shared" si="0"/>
        <v>4.3</v>
      </c>
      <c r="O14" s="7" t="s">
        <v>75</v>
      </c>
      <c r="P14" s="2" t="s">
        <v>113</v>
      </c>
      <c r="Q14" s="6" t="s">
        <v>114</v>
      </c>
      <c r="R14" s="6" t="s">
        <v>115</v>
      </c>
    </row>
    <row r="15" spans="1:18" ht="48" customHeight="1" x14ac:dyDescent="0.2">
      <c r="A15" s="2" t="s">
        <v>116</v>
      </c>
      <c r="B15" s="2" t="s">
        <v>21</v>
      </c>
      <c r="C15" s="2" t="s">
        <v>110</v>
      </c>
      <c r="D15" s="2" t="s">
        <v>117</v>
      </c>
      <c r="E15" s="2" t="s">
        <v>118</v>
      </c>
      <c r="F15" s="2" t="s">
        <v>25</v>
      </c>
      <c r="G15" s="2" t="s">
        <v>119</v>
      </c>
      <c r="H15" s="3" t="s">
        <v>27</v>
      </c>
      <c r="I15" s="2" t="s">
        <v>28</v>
      </c>
      <c r="J15" s="4">
        <v>4</v>
      </c>
      <c r="K15" s="4">
        <v>5</v>
      </c>
      <c r="L15" s="4">
        <v>4</v>
      </c>
      <c r="M15" s="4">
        <v>1</v>
      </c>
      <c r="N15" s="4">
        <f t="shared" si="0"/>
        <v>3.5</v>
      </c>
      <c r="O15" s="5" t="s">
        <v>29</v>
      </c>
      <c r="P15" s="2" t="s">
        <v>120</v>
      </c>
      <c r="Q15" s="6" t="s">
        <v>121</v>
      </c>
      <c r="R15" s="6" t="s">
        <v>122</v>
      </c>
    </row>
    <row r="16" spans="1:18" ht="48" customHeight="1" x14ac:dyDescent="0.2">
      <c r="A16" s="2" t="s">
        <v>123</v>
      </c>
      <c r="B16" s="2" t="s">
        <v>21</v>
      </c>
      <c r="C16" s="2" t="s">
        <v>124</v>
      </c>
      <c r="D16" s="2" t="s">
        <v>125</v>
      </c>
      <c r="E16" s="2" t="s">
        <v>126</v>
      </c>
      <c r="F16" s="2" t="s">
        <v>25</v>
      </c>
      <c r="G16" s="2" t="s">
        <v>127</v>
      </c>
      <c r="H16" s="7" t="s">
        <v>74</v>
      </c>
      <c r="I16" s="2" t="s">
        <v>28</v>
      </c>
      <c r="J16" s="4">
        <v>5</v>
      </c>
      <c r="K16" s="4">
        <v>5</v>
      </c>
      <c r="L16" s="4">
        <v>5</v>
      </c>
      <c r="M16" s="4">
        <v>5</v>
      </c>
      <c r="N16" s="4">
        <f t="shared" si="0"/>
        <v>5</v>
      </c>
      <c r="O16" s="7" t="s">
        <v>75</v>
      </c>
      <c r="P16" s="2" t="s">
        <v>128</v>
      </c>
      <c r="Q16" s="6" t="s">
        <v>129</v>
      </c>
      <c r="R16" s="6" t="s">
        <v>130</v>
      </c>
    </row>
    <row r="17" spans="1:18" ht="48" customHeight="1" x14ac:dyDescent="0.2">
      <c r="A17" s="2" t="s">
        <v>131</v>
      </c>
      <c r="B17" s="2" t="s">
        <v>21</v>
      </c>
      <c r="C17" s="2" t="s">
        <v>22</v>
      </c>
      <c r="D17" s="2" t="s">
        <v>132</v>
      </c>
      <c r="E17" s="2" t="s">
        <v>126</v>
      </c>
      <c r="F17" s="2" t="s">
        <v>25</v>
      </c>
      <c r="G17" s="2" t="s">
        <v>133</v>
      </c>
      <c r="H17" s="7" t="s">
        <v>74</v>
      </c>
      <c r="I17" s="2" t="s">
        <v>28</v>
      </c>
      <c r="J17" s="4">
        <v>5</v>
      </c>
      <c r="K17" s="4">
        <v>5</v>
      </c>
      <c r="L17" s="4">
        <v>5</v>
      </c>
      <c r="M17" s="4">
        <v>5</v>
      </c>
      <c r="N17" s="4">
        <f t="shared" si="0"/>
        <v>5</v>
      </c>
      <c r="O17" s="7" t="s">
        <v>75</v>
      </c>
      <c r="P17" s="2" t="s">
        <v>134</v>
      </c>
      <c r="Q17" s="6" t="s">
        <v>135</v>
      </c>
      <c r="R17" s="6" t="s">
        <v>136</v>
      </c>
    </row>
    <row r="18" spans="1:18" ht="48" customHeight="1" x14ac:dyDescent="0.2">
      <c r="A18" s="2" t="s">
        <v>137</v>
      </c>
      <c r="B18" s="2" t="s">
        <v>21</v>
      </c>
      <c r="C18" s="2" t="s">
        <v>54</v>
      </c>
      <c r="D18" s="2" t="s">
        <v>138</v>
      </c>
      <c r="E18" s="2" t="s">
        <v>96</v>
      </c>
      <c r="F18" s="2" t="s">
        <v>46</v>
      </c>
      <c r="G18" s="2" t="s">
        <v>139</v>
      </c>
      <c r="H18" s="5" t="s">
        <v>99</v>
      </c>
      <c r="I18" s="2" t="s">
        <v>28</v>
      </c>
      <c r="J18" s="4">
        <v>4</v>
      </c>
      <c r="K18" s="4">
        <v>4</v>
      </c>
      <c r="L18" s="4">
        <v>3</v>
      </c>
      <c r="M18" s="4">
        <v>3</v>
      </c>
      <c r="N18" s="4">
        <f t="shared" si="0"/>
        <v>3.5</v>
      </c>
      <c r="O18" s="5" t="s">
        <v>29</v>
      </c>
      <c r="P18" s="2" t="s">
        <v>140</v>
      </c>
      <c r="Q18" s="6" t="s">
        <v>141</v>
      </c>
      <c r="R18" s="6" t="s">
        <v>142</v>
      </c>
    </row>
    <row r="19" spans="1:18" ht="48" customHeight="1" x14ac:dyDescent="0.2">
      <c r="A19" s="2" t="s">
        <v>143</v>
      </c>
      <c r="B19" s="2" t="s">
        <v>21</v>
      </c>
      <c r="C19" s="2" t="s">
        <v>110</v>
      </c>
      <c r="D19" s="2" t="s">
        <v>144</v>
      </c>
      <c r="E19" s="2" t="s">
        <v>126</v>
      </c>
      <c r="F19" s="2" t="s">
        <v>25</v>
      </c>
      <c r="G19" s="2" t="s">
        <v>145</v>
      </c>
      <c r="H19" s="7" t="s">
        <v>74</v>
      </c>
      <c r="I19" s="2" t="s">
        <v>28</v>
      </c>
      <c r="J19" s="4">
        <v>5</v>
      </c>
      <c r="K19" s="4">
        <v>5</v>
      </c>
      <c r="L19" s="4">
        <v>5</v>
      </c>
      <c r="M19" s="4">
        <v>5</v>
      </c>
      <c r="N19" s="4">
        <f t="shared" si="0"/>
        <v>5</v>
      </c>
      <c r="O19" s="7" t="s">
        <v>75</v>
      </c>
      <c r="P19" s="2" t="s">
        <v>146</v>
      </c>
      <c r="Q19" s="6" t="s">
        <v>147</v>
      </c>
      <c r="R19" s="6" t="s">
        <v>148</v>
      </c>
    </row>
    <row r="20" spans="1:18" ht="48" customHeight="1" x14ac:dyDescent="0.2">
      <c r="A20" s="2" t="s">
        <v>149</v>
      </c>
      <c r="B20" s="2" t="s">
        <v>21</v>
      </c>
      <c r="C20" s="2" t="s">
        <v>150</v>
      </c>
      <c r="D20" s="2" t="s">
        <v>151</v>
      </c>
      <c r="E20" s="2" t="s">
        <v>96</v>
      </c>
      <c r="F20" s="2" t="s">
        <v>25</v>
      </c>
      <c r="G20" s="2" t="s">
        <v>152</v>
      </c>
      <c r="H20" s="3" t="s">
        <v>27</v>
      </c>
      <c r="I20" s="2" t="s">
        <v>153</v>
      </c>
      <c r="J20" s="4">
        <v>4</v>
      </c>
      <c r="K20" s="4">
        <v>4</v>
      </c>
      <c r="L20" s="4">
        <v>4</v>
      </c>
      <c r="M20" s="4">
        <v>1</v>
      </c>
      <c r="N20" s="4">
        <f t="shared" si="0"/>
        <v>3.3</v>
      </c>
      <c r="O20" s="5" t="s">
        <v>29</v>
      </c>
      <c r="P20" s="2" t="s">
        <v>154</v>
      </c>
      <c r="Q20" s="6" t="s">
        <v>155</v>
      </c>
      <c r="R20" s="6" t="s">
        <v>156</v>
      </c>
    </row>
    <row r="21" spans="1:18" ht="48" customHeight="1" x14ac:dyDescent="0.2">
      <c r="A21" s="2" t="s">
        <v>157</v>
      </c>
      <c r="B21" s="2" t="s">
        <v>53</v>
      </c>
      <c r="C21" s="2" t="s">
        <v>158</v>
      </c>
      <c r="D21" s="2" t="s">
        <v>159</v>
      </c>
      <c r="E21" s="2" t="s">
        <v>160</v>
      </c>
      <c r="F21" s="2" t="s">
        <v>46</v>
      </c>
      <c r="G21" s="2" t="s">
        <v>161</v>
      </c>
      <c r="H21" s="5" t="s">
        <v>99</v>
      </c>
      <c r="I21" s="2" t="s">
        <v>28</v>
      </c>
      <c r="J21" s="4">
        <v>4</v>
      </c>
      <c r="K21" s="4">
        <v>4</v>
      </c>
      <c r="L21" s="4">
        <v>3</v>
      </c>
      <c r="M21" s="4">
        <v>3</v>
      </c>
      <c r="N21" s="4">
        <f t="shared" si="0"/>
        <v>3.5</v>
      </c>
      <c r="O21" s="5" t="s">
        <v>29</v>
      </c>
      <c r="P21" s="2" t="s">
        <v>162</v>
      </c>
      <c r="Q21" s="6" t="s">
        <v>163</v>
      </c>
      <c r="R21" s="6" t="s">
        <v>164</v>
      </c>
    </row>
  </sheetData>
  <mergeCells count="2">
    <mergeCell ref="A2:R2"/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showGridLines="0" workbookViewId="0"/>
  </sheetViews>
  <sheetFormatPr baseColWidth="10" defaultColWidth="8.83203125" defaultRowHeight="15" x14ac:dyDescent="0.2"/>
  <cols>
    <col min="1" max="1" width="28" customWidth="1"/>
    <col min="2" max="2" width="14" customWidth="1"/>
    <col min="4" max="4" width="60" customWidth="1"/>
  </cols>
  <sheetData>
    <row r="1" spans="1:6" ht="19" x14ac:dyDescent="0.25">
      <c r="A1" s="13" t="s">
        <v>165</v>
      </c>
      <c r="B1" s="12"/>
      <c r="C1" s="12"/>
      <c r="D1" s="12"/>
      <c r="E1" s="12"/>
      <c r="F1" s="12"/>
    </row>
    <row r="2" spans="1:6" x14ac:dyDescent="0.2">
      <c r="A2" s="11" t="s">
        <v>166</v>
      </c>
      <c r="B2" s="12"/>
      <c r="C2" s="12"/>
      <c r="D2" s="12"/>
      <c r="E2" s="12"/>
      <c r="F2" s="12"/>
    </row>
    <row r="4" spans="1:6" x14ac:dyDescent="0.2">
      <c r="A4" s="8" t="s">
        <v>167</v>
      </c>
      <c r="D4" s="8" t="s">
        <v>168</v>
      </c>
    </row>
    <row r="5" spans="1:6" ht="30" x14ac:dyDescent="0.2">
      <c r="A5" s="9" t="s">
        <v>169</v>
      </c>
      <c r="B5" s="9">
        <f>COUNTA('Master Comparison'!A4:A21)</f>
        <v>18</v>
      </c>
      <c r="D5" s="10" t="s">
        <v>170</v>
      </c>
    </row>
    <row r="6" spans="1:6" ht="30" x14ac:dyDescent="0.2">
      <c r="A6" s="9" t="s">
        <v>171</v>
      </c>
      <c r="B6" s="9">
        <f>COUNTIF('Master Comparison'!O4:O21,"Integrated")</f>
        <v>7</v>
      </c>
      <c r="D6" s="10" t="s">
        <v>172</v>
      </c>
    </row>
    <row r="7" spans="1:6" ht="30" x14ac:dyDescent="0.2">
      <c r="A7" s="9" t="s">
        <v>173</v>
      </c>
      <c r="B7" s="9">
        <f>COUNTIF('Master Comparison'!O4:O21,"Adjacent")</f>
        <v>9</v>
      </c>
      <c r="D7" s="10" t="s">
        <v>174</v>
      </c>
    </row>
    <row r="8" spans="1:6" ht="45" x14ac:dyDescent="0.2">
      <c r="A8" s="9" t="s">
        <v>175</v>
      </c>
      <c r="B8" s="9">
        <f>COUNTIF('Master Comparison'!O4:O21,"Operational/Adjacent")</f>
        <v>2</v>
      </c>
      <c r="D8" s="10" t="s">
        <v>176</v>
      </c>
    </row>
    <row r="9" spans="1:6" x14ac:dyDescent="0.2">
      <c r="A9" s="9" t="s">
        <v>177</v>
      </c>
      <c r="B9" s="9">
        <f>COUNTIF('Master Comparison'!H4:H21,"Direct")</f>
        <v>7</v>
      </c>
    </row>
    <row r="10" spans="1:6" x14ac:dyDescent="0.2">
      <c r="A10" s="9" t="s">
        <v>178</v>
      </c>
      <c r="B10" s="9">
        <f>COUNTIF('Master Comparison'!H4:H21,"Indirect")</f>
        <v>3</v>
      </c>
    </row>
    <row r="11" spans="1:6" x14ac:dyDescent="0.2">
      <c r="A11" s="9" t="s">
        <v>179</v>
      </c>
      <c r="B11" s="9">
        <f>COUNTIF('Master Comparison'!H4:H21,"None/unclear")</f>
        <v>8</v>
      </c>
    </row>
    <row r="12" spans="1:6" x14ac:dyDescent="0.2">
      <c r="A12" s="9" t="s">
        <v>180</v>
      </c>
      <c r="B12" s="9">
        <f>ROUND(AVERAGE('Master Comparison'!N4:N21),1)</f>
        <v>3.9</v>
      </c>
    </row>
    <row r="15" spans="1:6" x14ac:dyDescent="0.2">
      <c r="A15" s="8" t="s">
        <v>181</v>
      </c>
    </row>
    <row r="16" spans="1:6" x14ac:dyDescent="0.2">
      <c r="A16" s="14" t="s">
        <v>182</v>
      </c>
      <c r="B16" s="12"/>
      <c r="C16" s="12"/>
      <c r="D16" s="12"/>
      <c r="E16" s="12"/>
      <c r="F16" s="12"/>
    </row>
    <row r="17" spans="1:6" x14ac:dyDescent="0.2">
      <c r="A17" s="12"/>
      <c r="B17" s="12"/>
      <c r="C17" s="12"/>
      <c r="D17" s="12"/>
      <c r="E17" s="12"/>
      <c r="F17" s="12"/>
    </row>
    <row r="19" spans="1:6" x14ac:dyDescent="0.2">
      <c r="A19" s="8" t="s">
        <v>183</v>
      </c>
    </row>
    <row r="20" spans="1:6" x14ac:dyDescent="0.2">
      <c r="A20" s="15" t="s">
        <v>184</v>
      </c>
      <c r="B20" s="12"/>
      <c r="C20" s="12"/>
      <c r="D20" s="12"/>
      <c r="E20" s="12"/>
      <c r="F20" s="12"/>
    </row>
    <row r="21" spans="1:6" x14ac:dyDescent="0.2">
      <c r="A21" s="12"/>
      <c r="B21" s="12"/>
      <c r="C21" s="12"/>
      <c r="D21" s="12"/>
      <c r="E21" s="12"/>
      <c r="F21" s="12"/>
    </row>
    <row r="22" spans="1:6" x14ac:dyDescent="0.2">
      <c r="A22" s="12"/>
      <c r="B22" s="12"/>
      <c r="C22" s="12"/>
      <c r="D22" s="12"/>
      <c r="E22" s="12"/>
      <c r="F22" s="12"/>
    </row>
  </sheetData>
  <mergeCells count="4">
    <mergeCell ref="A2:F2"/>
    <mergeCell ref="A16:F17"/>
    <mergeCell ref="A1:F1"/>
    <mergeCell ref="A20:F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workbookViewId="0"/>
  </sheetViews>
  <sheetFormatPr baseColWidth="10" defaultColWidth="8.83203125" defaultRowHeight="15" x14ac:dyDescent="0.2"/>
  <cols>
    <col min="1" max="1" width="26" customWidth="1"/>
    <col min="2" max="3" width="50" customWidth="1"/>
    <col min="4" max="4" width="16" customWidth="1"/>
    <col min="5" max="5" width="44" customWidth="1"/>
  </cols>
  <sheetData>
    <row r="1" spans="1:5" ht="19" x14ac:dyDescent="0.25">
      <c r="A1" s="13" t="s">
        <v>185</v>
      </c>
      <c r="B1" s="12"/>
      <c r="C1" s="12"/>
      <c r="D1" s="12"/>
      <c r="E1" s="12"/>
    </row>
    <row r="3" spans="1:5" ht="32" x14ac:dyDescent="0.2">
      <c r="A3" s="1" t="s">
        <v>2</v>
      </c>
      <c r="B3" s="1" t="s">
        <v>186</v>
      </c>
      <c r="C3" s="1" t="s">
        <v>187</v>
      </c>
      <c r="D3" s="1" t="s">
        <v>188</v>
      </c>
      <c r="E3" s="1" t="s">
        <v>189</v>
      </c>
    </row>
    <row r="4" spans="1:5" ht="42" customHeight="1" x14ac:dyDescent="0.2">
      <c r="A4" s="2" t="s">
        <v>20</v>
      </c>
      <c r="B4" s="6" t="s">
        <v>31</v>
      </c>
      <c r="C4" s="6" t="s">
        <v>32</v>
      </c>
      <c r="D4" s="2" t="s">
        <v>27</v>
      </c>
      <c r="E4" s="2" t="s">
        <v>30</v>
      </c>
    </row>
    <row r="5" spans="1:5" ht="42" customHeight="1" x14ac:dyDescent="0.2">
      <c r="A5" s="2" t="s">
        <v>33</v>
      </c>
      <c r="B5" s="6" t="s">
        <v>40</v>
      </c>
      <c r="C5" s="6" t="s">
        <v>41</v>
      </c>
      <c r="D5" s="2" t="s">
        <v>27</v>
      </c>
      <c r="E5" s="2" t="s">
        <v>39</v>
      </c>
    </row>
    <row r="6" spans="1:5" ht="42" customHeight="1" x14ac:dyDescent="0.2">
      <c r="A6" s="2" t="s">
        <v>42</v>
      </c>
      <c r="B6" s="6" t="s">
        <v>50</v>
      </c>
      <c r="C6" s="6" t="s">
        <v>51</v>
      </c>
      <c r="D6" s="2" t="s">
        <v>27</v>
      </c>
      <c r="E6" s="2" t="s">
        <v>49</v>
      </c>
    </row>
    <row r="7" spans="1:5" ht="42" customHeight="1" x14ac:dyDescent="0.2">
      <c r="A7" s="2" t="s">
        <v>52</v>
      </c>
      <c r="B7" s="6" t="s">
        <v>59</v>
      </c>
      <c r="C7" s="6" t="s">
        <v>60</v>
      </c>
      <c r="D7" s="2" t="s">
        <v>27</v>
      </c>
      <c r="E7" s="2" t="s">
        <v>58</v>
      </c>
    </row>
    <row r="8" spans="1:5" ht="42" customHeight="1" x14ac:dyDescent="0.2">
      <c r="A8" s="2" t="s">
        <v>61</v>
      </c>
      <c r="B8" s="6" t="s">
        <v>67</v>
      </c>
      <c r="C8" s="6" t="s">
        <v>68</v>
      </c>
      <c r="D8" s="2" t="s">
        <v>27</v>
      </c>
      <c r="E8" s="2" t="s">
        <v>66</v>
      </c>
    </row>
    <row r="9" spans="1:5" ht="42" customHeight="1" x14ac:dyDescent="0.2">
      <c r="A9" s="2" t="s">
        <v>69</v>
      </c>
      <c r="B9" s="6" t="s">
        <v>77</v>
      </c>
      <c r="C9" s="6" t="s">
        <v>78</v>
      </c>
      <c r="D9" s="2" t="s">
        <v>74</v>
      </c>
      <c r="E9" s="2" t="s">
        <v>76</v>
      </c>
    </row>
    <row r="10" spans="1:5" ht="42" customHeight="1" x14ac:dyDescent="0.2">
      <c r="A10" s="2" t="s">
        <v>79</v>
      </c>
      <c r="B10" s="6" t="s">
        <v>85</v>
      </c>
      <c r="C10" s="6" t="s">
        <v>85</v>
      </c>
      <c r="D10" s="2" t="s">
        <v>74</v>
      </c>
      <c r="E10" s="2" t="s">
        <v>84</v>
      </c>
    </row>
    <row r="11" spans="1:5" ht="42" customHeight="1" x14ac:dyDescent="0.2">
      <c r="A11" s="2" t="s">
        <v>86</v>
      </c>
      <c r="B11" s="6" t="s">
        <v>92</v>
      </c>
      <c r="C11" s="6" t="s">
        <v>93</v>
      </c>
      <c r="D11" s="2" t="s">
        <v>74</v>
      </c>
      <c r="E11" s="2" t="s">
        <v>91</v>
      </c>
    </row>
    <row r="12" spans="1:5" ht="42" customHeight="1" x14ac:dyDescent="0.2">
      <c r="A12" s="2" t="s">
        <v>94</v>
      </c>
      <c r="B12" s="6" t="s">
        <v>101</v>
      </c>
      <c r="C12" s="6" t="s">
        <v>102</v>
      </c>
      <c r="D12" s="2" t="s">
        <v>99</v>
      </c>
      <c r="E12" s="2" t="s">
        <v>100</v>
      </c>
    </row>
    <row r="13" spans="1:5" ht="42" customHeight="1" x14ac:dyDescent="0.2">
      <c r="A13" s="2" t="s">
        <v>103</v>
      </c>
      <c r="B13" s="6" t="s">
        <v>107</v>
      </c>
      <c r="C13" s="6" t="s">
        <v>108</v>
      </c>
      <c r="D13" s="2" t="s">
        <v>27</v>
      </c>
      <c r="E13" s="2" t="s">
        <v>106</v>
      </c>
    </row>
    <row r="14" spans="1:5" ht="42" customHeight="1" x14ac:dyDescent="0.2">
      <c r="A14" s="2" t="s">
        <v>109</v>
      </c>
      <c r="B14" s="6" t="s">
        <v>114</v>
      </c>
      <c r="C14" s="6" t="s">
        <v>115</v>
      </c>
      <c r="D14" s="2" t="s">
        <v>74</v>
      </c>
      <c r="E14" s="2" t="s">
        <v>113</v>
      </c>
    </row>
    <row r="15" spans="1:5" ht="42" customHeight="1" x14ac:dyDescent="0.2">
      <c r="A15" s="2" t="s">
        <v>116</v>
      </c>
      <c r="B15" s="6" t="s">
        <v>121</v>
      </c>
      <c r="C15" s="6" t="s">
        <v>122</v>
      </c>
      <c r="D15" s="2" t="s">
        <v>27</v>
      </c>
      <c r="E15" s="2" t="s">
        <v>120</v>
      </c>
    </row>
    <row r="16" spans="1:5" ht="42" customHeight="1" x14ac:dyDescent="0.2">
      <c r="A16" s="2" t="s">
        <v>123</v>
      </c>
      <c r="B16" s="6" t="s">
        <v>129</v>
      </c>
      <c r="C16" s="6" t="s">
        <v>130</v>
      </c>
      <c r="D16" s="2" t="s">
        <v>74</v>
      </c>
      <c r="E16" s="2" t="s">
        <v>128</v>
      </c>
    </row>
    <row r="17" spans="1:5" ht="42" customHeight="1" x14ac:dyDescent="0.2">
      <c r="A17" s="2" t="s">
        <v>131</v>
      </c>
      <c r="B17" s="6" t="s">
        <v>135</v>
      </c>
      <c r="C17" s="6" t="s">
        <v>136</v>
      </c>
      <c r="D17" s="2" t="s">
        <v>74</v>
      </c>
      <c r="E17" s="2" t="s">
        <v>134</v>
      </c>
    </row>
    <row r="18" spans="1:5" ht="42" customHeight="1" x14ac:dyDescent="0.2">
      <c r="A18" s="2" t="s">
        <v>137</v>
      </c>
      <c r="B18" s="6" t="s">
        <v>141</v>
      </c>
      <c r="C18" s="6" t="s">
        <v>142</v>
      </c>
      <c r="D18" s="2" t="s">
        <v>99</v>
      </c>
      <c r="E18" s="2" t="s">
        <v>140</v>
      </c>
    </row>
    <row r="19" spans="1:5" ht="42" customHeight="1" x14ac:dyDescent="0.2">
      <c r="A19" s="2" t="s">
        <v>143</v>
      </c>
      <c r="B19" s="6" t="s">
        <v>147</v>
      </c>
      <c r="C19" s="6" t="s">
        <v>148</v>
      </c>
      <c r="D19" s="2" t="s">
        <v>74</v>
      </c>
      <c r="E19" s="2" t="s">
        <v>146</v>
      </c>
    </row>
    <row r="20" spans="1:5" ht="42" customHeight="1" x14ac:dyDescent="0.2">
      <c r="A20" s="2" t="s">
        <v>149</v>
      </c>
      <c r="B20" s="6" t="s">
        <v>155</v>
      </c>
      <c r="C20" s="6" t="s">
        <v>156</v>
      </c>
      <c r="D20" s="2" t="s">
        <v>27</v>
      </c>
      <c r="E20" s="2" t="s">
        <v>154</v>
      </c>
    </row>
    <row r="21" spans="1:5" ht="42" customHeight="1" x14ac:dyDescent="0.2">
      <c r="A21" s="2" t="s">
        <v>157</v>
      </c>
      <c r="B21" s="6" t="s">
        <v>163</v>
      </c>
      <c r="C21" s="6" t="s">
        <v>164</v>
      </c>
      <c r="D21" s="2" t="s">
        <v>99</v>
      </c>
      <c r="E21" s="2" t="s">
        <v>162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Comparison</vt:lpstr>
      <vt:lpstr>Summary</vt:lpstr>
      <vt:lpstr>Source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 Accetta</cp:lastModifiedBy>
  <dcterms:created xsi:type="dcterms:W3CDTF">2026-03-21T22:36:23Z</dcterms:created>
  <dcterms:modified xsi:type="dcterms:W3CDTF">2026-04-09T04:24:02Z</dcterms:modified>
</cp:coreProperties>
</file>