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5" documentId="8_{F0BF6D46-1D2C-C44C-88B9-29473B8E7A28}" xr6:coauthVersionLast="47" xr6:coauthVersionMax="47" xr10:uidLastSave="{21CCF845-07FE-8C44-BFEE-3432DD440F61}"/>
  <bookViews>
    <workbookView xWindow="0" yWindow="680" windowWidth="34200" windowHeight="19760" xr2:uid="{00000000-000D-0000-FFFF-FFFF00000000}"/>
  </bookViews>
  <sheets>
    <sheet name="Master Comparison" sheetId="1" r:id="rId1"/>
    <sheet name="Summary" sheetId="2" r:id="rId2"/>
    <sheet name="Source 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B12" i="2" l="1"/>
</calcChain>
</file>

<file path=xl/sharedStrings.xml><?xml version="1.0" encoding="utf-8"?>
<sst xmlns="http://schemas.openxmlformats.org/spreadsheetml/2006/main" count="316" uniqueCount="187">
  <si>
    <t>School</t>
  </si>
  <si>
    <t>Rec unit</t>
  </si>
  <si>
    <t>Rec URL</t>
  </si>
  <si>
    <t>Public web architecture</t>
  </si>
  <si>
    <t>Athletics relationship</t>
  </si>
  <si>
    <t>Wellbeing framing score</t>
  </si>
  <si>
    <t>Health/wellness page reviewed</t>
  </si>
  <si>
    <t>Health URL</t>
  </si>
  <si>
    <t>Health→Rec link status</t>
  </si>
  <si>
    <t>Cross-link score</t>
  </si>
  <si>
    <t>Structural integration score</t>
  </si>
  <si>
    <t>Total score</t>
  </si>
  <si>
    <t>Pathline read</t>
  </si>
  <si>
    <t>Evidence snapshot</t>
  </si>
  <si>
    <t>Sources</t>
  </si>
  <si>
    <t>Illinois</t>
  </si>
  <si>
    <t>Campus Recreation</t>
  </si>
  <si>
    <t>https://campusrec.illinois.edu/</t>
  </si>
  <si>
    <t>Student Affairs / standalone rec site</t>
  </si>
  <si>
    <t>No athletics nesting surfaced</t>
  </si>
  <si>
    <t>McKinley Health Center / wellness pages</t>
  </si>
  <si>
    <t>https://mckinley.illinois.edu/</t>
  </si>
  <si>
    <t>Not surfaced</t>
  </si>
  <si>
    <t>Emerging/Limited linkage</t>
  </si>
  <si>
    <t>Campus Recreation sits in Student Affairs and includes wellness resources, but no clear McKinley-to-recreation link surfaced in this first-pass review.</t>
  </si>
  <si>
    <t>https://campusrec.illinois.edu/about
https://campusrec.illinois.edu/membership
https://campusrec.illinois.edu/wellness/resources
https://mckinley.illinois.edu/parents</t>
  </si>
  <si>
    <t>Indiana</t>
  </si>
  <si>
    <t>Recreational Sports</t>
  </si>
  <si>
    <t>https://recsports.indiana.edu/</t>
  </si>
  <si>
    <t>Office of Student Life</t>
  </si>
  <si>
    <t>Health &amp; Well-Being &gt; Recreational Sports</t>
  </si>
  <si>
    <t>https://studentlife.indiana.edu/health-well-being/recsports/index.html</t>
  </si>
  <si>
    <t>Direct</t>
  </si>
  <si>
    <t>Integrated</t>
  </si>
  <si>
    <t>IU's Health &amp; Well-Being section gives Recreational Sports its own destination and links back into the rec site.</t>
  </si>
  <si>
    <t>https://recsports.indiana.edu/
https://studentlife.indiana.edu/health-well-being/recsports/index.html</t>
  </si>
  <si>
    <t>Iowa</t>
  </si>
  <si>
    <t>Recreational Services / Campus Recreation &amp; Wellness Center</t>
  </si>
  <si>
    <t>https://recserv.uiowa.edu/</t>
  </si>
  <si>
    <t>Division of Student Life</t>
  </si>
  <si>
    <t>Wellness Center / Student Wellness pages</t>
  </si>
  <si>
    <t>https://recserv.uiowa.edu/wellness-center</t>
  </si>
  <si>
    <t>The Wellness Suite physically and programmatically brings together UI Wellness, Student Wellness, and Recreational Services inside the Campus Recreation &amp; Wellness Center.</t>
  </si>
  <si>
    <t>https://recserv.uiowa.edu/
https://recserv.uiowa.edu/campus-recreation-wellness-center
https://recserv.uiowa.edu/wellness-center
https://studentlife.uiowa.edu/recreational-services</t>
  </si>
  <si>
    <t>Maryland</t>
  </si>
  <si>
    <t>University Recreation &amp; Wellness (RecWell)</t>
  </si>
  <si>
    <t>https://recwell.umd.edu/</t>
  </si>
  <si>
    <t>Standalone RecWell + university catalog presence</t>
  </si>
  <si>
    <t>University Health Center stress-management pages</t>
  </si>
  <si>
    <t>https://health.umd.edu/stress-management</t>
  </si>
  <si>
    <t>UMD health content points students to RecWell's sleep content, and the catalog frames recreation and wellness as part of student success and learning.</t>
  </si>
  <si>
    <t>https://recwell.umd.edu/
https://health.umd.edu/stress-management
https://academiccatalog.umd.edu/undergraduate/campus-administration-resources-student-services/student-programs-services/university-recreation-wellness/</t>
  </si>
  <si>
    <t>Michigan</t>
  </si>
  <si>
    <t>Michigan Recreation</t>
  </si>
  <si>
    <t>https://recreation.umich.edu/</t>
  </si>
  <si>
    <t>University of Michigan Student Life</t>
  </si>
  <si>
    <t>University Health Service (no strong public cross-link surfaced)</t>
  </si>
  <si>
    <t>https://uhs.umich.edu/</t>
  </si>
  <si>
    <t>Michigan Recreation uses health- and community-oriented language, but no clear direct UHS-to-recreation link surfaced in this first pass.</t>
  </si>
  <si>
    <t>https://recreation.umich.edu/
https://recreation.umich.edu/training/
https://recreation.umich.edu/facility/hadley-family-recreation-well-being-center/
https://uhs.umich.edu/</t>
  </si>
  <si>
    <t>Michigan State</t>
  </si>
  <si>
    <t>Recreational Sports and Fitness Services</t>
  </si>
  <si>
    <t>https://recsports.msu.edu/</t>
  </si>
  <si>
    <t>Standalone rec site</t>
  </si>
  <si>
    <t>Student Health Services / Olin Health Center</t>
  </si>
  <si>
    <t>https://sle.msu.edu/student-health-services</t>
  </si>
  <si>
    <t>MSU's recreation site features a new Student Recreation and Wellness Center, but the health pages surfaced in this pass did not show a clear direct link back to recreation.</t>
  </si>
  <si>
    <t>https://recsports.msu.edu/
https://sle.msu.edu/student-health-services
https://admissions.msu.edu/life-at-msu/health-wellness</t>
  </si>
  <si>
    <t>Minnesota</t>
  </si>
  <si>
    <t>Recreation and Wellness (RecWell)</t>
  </si>
  <si>
    <t>https://recwell.umn.edu/</t>
  </si>
  <si>
    <t>Standalone wellbeing-branded rec site</t>
  </si>
  <si>
    <t>Boynton Health locations/resources</t>
  </si>
  <si>
    <t>https://boynton.umn.edu/locations</t>
  </si>
  <si>
    <t>Boynton Health includes a RecWell location at the Recreation and Wellness Center, signaling practical integration rather than a loose referral only.</t>
  </si>
  <si>
    <t>https://recwell.umn.edu/
https://recwell.umn.edu/connect/about-us
https://boynton.umn.edu/locations</t>
  </si>
  <si>
    <t>Nebraska</t>
  </si>
  <si>
    <t>https://crec.unl.edu/</t>
  </si>
  <si>
    <t>Standalone rec site + Life at Nebraska wellbeing page</t>
  </si>
  <si>
    <t>University Health Center primary care / covered services</t>
  </si>
  <si>
    <t>https://health.unl.edu/primary-care/</t>
  </si>
  <si>
    <t>Indirect/operational</t>
  </si>
  <si>
    <t>Adjacent/Hybrid</t>
  </si>
  <si>
    <t>The health center mentions clearances for Campus-Recreation-sponsored sport clubs, while Life at Nebraska places recreation and health together under a recreation &amp; well-being story.</t>
  </si>
  <si>
    <t>https://crec.unl.edu/
https://health.unl.edu/primary-care/
https://health.unl.edu/covered-services/
https://www.unl.edu/life-nebraska/recreation-well-being/</t>
  </si>
  <si>
    <t>Northwestern</t>
  </si>
  <si>
    <t>Northwestern Recreation / Athletics &amp; Recreation</t>
  </si>
  <si>
    <t>https://www.fitrec.northwestern.edu/</t>
  </si>
  <si>
    <t>Athletics-linked rec site</t>
  </si>
  <si>
    <t>Explicit athletics/recreation linkage</t>
  </si>
  <si>
    <t>Campus Experience / Dean of Students health &amp; wellness pages</t>
  </si>
  <si>
    <t>https://www.northwestern.edu/campus-experience/health-wellness.html</t>
  </si>
  <si>
    <t>Northwestern's health and Dean of Students pages surface fitness and recreation clearly, but the rec destination itself remains athletics-linked in public architecture.</t>
  </si>
  <si>
    <t>https://www.fitrec.northwestern.edu/
https://www.northwestern.edu/campus-experience/health-wellness.html
https://www.northwestern.edu/studentaffairs/dos/resources/health-and-wellness/
https://www.tgs.northwestern.edu/services-support/health-wellness-services/fitness-recreation.html</t>
  </si>
  <si>
    <t>Ohio State</t>
  </si>
  <si>
    <t>Student Life Recreational Sports</t>
  </si>
  <si>
    <t>https://recsports.osu.edu/</t>
  </si>
  <si>
    <t>Office of Student Life + university wellness portal</t>
  </si>
  <si>
    <t>University Health and Wellness portal</t>
  </si>
  <si>
    <t>https://wellness.osu.edu/</t>
  </si>
  <si>
    <t>Ohio State's wellness portal lists Recreational Sports alongside counseling, student health, and student wellness, giving recreation high visibility within the wellness story.</t>
  </si>
  <si>
    <t>https://recsports.osu.edu/
https://wellness.osu.edu/
https://recsports.osu.edu/about-us</t>
  </si>
  <si>
    <t>Oregon</t>
  </si>
  <si>
    <t>Physical Education and Recreation</t>
  </si>
  <si>
    <t>https://rec.uoregon.edu/</t>
  </si>
  <si>
    <t>Student Life + PE and Rec</t>
  </si>
  <si>
    <t>University Health Services</t>
  </si>
  <si>
    <t>https://health.uoregon.edu/</t>
  </si>
  <si>
    <t>UO's health site includes Physical Education and Recreation in its resource structure, and Student Life positions the rec center as a campus wellness asset.</t>
  </si>
  <si>
    <t>https://rec.uoregon.edu/
https://health.uoregon.edu/
https://studentlife.uoregon.edu/recreation</t>
  </si>
  <si>
    <t>Penn State</t>
  </si>
  <si>
    <t>Recreation</t>
  </si>
  <si>
    <t>https://studentaffairs.psu.edu/health-wellbeing/recreation</t>
  </si>
  <si>
    <t>Student Affairs &gt; Health &amp; Well-being</t>
  </si>
  <si>
    <t>Same Health &amp; Well-being architecture</t>
  </si>
  <si>
    <t>Penn State places recreation inside Health &amp; Well-being and uses unusually strong language about connection, routines, teamwork, and personal well-being.</t>
  </si>
  <si>
    <t>https://studentaffairs.psu.edu/health-wellbeing/recreation
https://studentaffairs.psu.edu/health-wellbeing</t>
  </si>
  <si>
    <t>Purdue</t>
  </si>
  <si>
    <t>Recreation &amp; Wellness (RecWell)</t>
  </si>
  <si>
    <t>https://www.purdue.edu/recwell/</t>
  </si>
  <si>
    <t>Standalone RecWell + direct health collaboration</t>
  </si>
  <si>
    <t>Purdue Student Health (PUSH) about / physical therapy</t>
  </si>
  <si>
    <t>https://www.purdue.edu/push/about/index.php</t>
  </si>
  <si>
    <t>PUSH explicitly says it partners with RecWell, and physical therapy is located in the CoRec Wellness Suite, making recreation part of the care infrastructure.</t>
  </si>
  <si>
    <t>https://www.purdue.edu/recwell/
https://recwell.purdue.edu/
https://www.purdue.edu/push/about/index.php
https://www.purdue.edu/push/services/students/physical-therapy.php</t>
  </si>
  <si>
    <t>Rutgers</t>
  </si>
  <si>
    <t>https://recreation.rutgers.edu/</t>
  </si>
  <si>
    <t>Division of Student Affairs</t>
  </si>
  <si>
    <t>Student Health general resources</t>
  </si>
  <si>
    <t>https://health.rutgers.edu/resources</t>
  </si>
  <si>
    <t>Rutgers Student Health lists Rutgers Recreation and Exercise is Medicine in general resources, while the recreation mission foregrounds belonging and wellness.</t>
  </si>
  <si>
    <t>https://recreation.rutgers.edu/about-us
https://recreation.rutgers.edu/
https://health.rutgers.edu/resources</t>
  </si>
  <si>
    <t>UCLA</t>
  </si>
  <si>
    <t>UCLA Recreation</t>
  </si>
  <si>
    <t>https://recreation.ucla.edu/</t>
  </si>
  <si>
    <t>Recreation site + Be Well Bruin ecosystem</t>
  </si>
  <si>
    <t>Arthur Ashe Student Health / Be Well Bruin Physical</t>
  </si>
  <si>
    <t>https://www.studenthealth.ucla.edu/</t>
  </si>
  <si>
    <t>UCLA Student Health tells students that wellness includes recreational activities, and Be Well Bruin features UCLA Recreation's FITWELL program inside its physical wellness resources.</t>
  </si>
  <si>
    <t>https://recreation.ucla.edu/
https://www.studenthealth.ucla.edu/
https://bewellbruin.ucla.edu/resources/physical</t>
  </si>
  <si>
    <t>USC</t>
  </si>
  <si>
    <t>USC Recreational Sports</t>
  </si>
  <si>
    <t>https://recsports.usc.edu/</t>
  </si>
  <si>
    <t>Student life / Life at USC</t>
  </si>
  <si>
    <t>Life at USC health &amp; well-being</t>
  </si>
  <si>
    <t>https://www.usc.edu/life-usc/health-and-wellness/</t>
  </si>
  <si>
    <t>USC's public health-and-well-being page explicitly says rec centers on both campuses make it easy to get healthy and stay healthy.</t>
  </si>
  <si>
    <t>https://recsports.usc.edu/
https://www.usc.edu/life-usc/health-and-wellness/</t>
  </si>
  <si>
    <t>Washington</t>
  </si>
  <si>
    <t>UW Recreation</t>
  </si>
  <si>
    <t>https://www.washington.edu/ima/</t>
  </si>
  <si>
    <t>Recreation site + Student Life health page</t>
  </si>
  <si>
    <t>Student Life health</t>
  </si>
  <si>
    <t>https://www.washington.edu/studentlife/health/</t>
  </si>
  <si>
    <t>Washington's Student Life health page includes a recreation section that moves from physical activity to mindfulness and links directly to UW Recreation.</t>
  </si>
  <si>
    <t>https://www.washington.edu/ima/
https://www.washington.edu/studentlife/health/</t>
  </si>
  <si>
    <t>Wisconsin</t>
  </si>
  <si>
    <t>University Recreation &amp; Wellbeing (Rec Well)</t>
  </si>
  <si>
    <t>https://recwell.wisc.edu/</t>
  </si>
  <si>
    <t>Standalone Rec Well + UHS alignment</t>
  </si>
  <si>
    <t>UHS stress-management / wellbeing pages</t>
  </si>
  <si>
    <t>https://www.uhs.wisc.edu/mental-health/thrive-online/stress-management/</t>
  </si>
  <si>
    <t>UHS stress-management resources send students to Rec Well, and UHS explicitly describes shared Health &amp; Wellbeing staff culture with Rec Well.</t>
  </si>
  <si>
    <t>https://recwell.wisc.edu/
https://recwell.wisc.edu/ourwhy/
https://www.uhs.wisc.edu/mental-health/thrive-online/stress-management/
https://www.uhs.wisc.edu/about/diversity-inclusion/</t>
  </si>
  <si>
    <t>Big Ten Recreation + Health Cross-Link Review</t>
  </si>
  <si>
    <t>18 current Big Ten institutions, first-pass public-web review</t>
  </si>
  <si>
    <t>Key counts</t>
  </si>
  <si>
    <t>Rubric</t>
  </si>
  <si>
    <t>Institutions reviewed</t>
  </si>
  <si>
    <t>0 = facility/sport only; 1 = some health/wellbeing language; 2 = explicit wellbeing framing</t>
  </si>
  <si>
    <t>Direct health/wellness -&gt; recreation link</t>
  </si>
  <si>
    <t>0 = not surfaced; 1 = indirect/operational tie; 2 = direct public link or clear referral</t>
  </si>
  <si>
    <t>Indirect/operational link</t>
  </si>
  <si>
    <t>0 = siloed; 1 = adjacent/partial; 2 = embedded in wellbeing or student-life ecosystem</t>
  </si>
  <si>
    <t>No clear direct link surfaced</t>
  </si>
  <si>
    <t>Integrated Pathline read</t>
  </si>
  <si>
    <t>Adjacent/Hybrid Pathline read</t>
  </si>
  <si>
    <t>Average total score</t>
  </si>
  <si>
    <t>School list by Pathline read</t>
  </si>
  <si>
    <t>Indiana, Iowa, Maryland, Minnesota, Ohio State, Oregon, Penn State, Purdue, Rutgers, UCLA, USC, Washington, Wisconsin</t>
  </si>
  <si>
    <t>Nebraska, Northwestern</t>
  </si>
  <si>
    <t>Illinois, Michigan, Michigan State</t>
  </si>
  <si>
    <t>Notes</t>
  </si>
  <si>
    <t>This workbook reflects a first-pass public-web review of recreation sites plus official health, wellness, or health-center pages surfaced during review. “Not surfaced” means no clear direct public link was found in this pass, not proof that no relationship exists.</t>
  </si>
  <si>
    <t>Primary rec URL</t>
  </si>
  <si>
    <t>Primary health/wellness URL</t>
  </si>
  <si>
    <t>Additional URLs reviewed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</si>
</sst>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rgb="FF203221"/>
      <name val="Calibri"/>
      <family val="2"/>
    </font>
    <font>
      <sz val="12"/>
      <color theme="10"/>
      <name val="Calibri"/>
      <family val="2"/>
      <scheme val="minor"/>
    </font>
    <font>
      <sz val="9"/>
      <color rgb="FF666666"/>
      <name val="Calibri"/>
      <family val="2"/>
    </font>
    <font>
      <b/>
      <sz val="16"/>
      <color rgb="FF4F8A5B"/>
      <name val="Calibri"/>
      <family val="2"/>
    </font>
    <font>
      <i/>
      <sz val="10"/>
      <color rgb="FF666666"/>
      <name val="Calibri"/>
      <family val="2"/>
    </font>
    <font>
      <b/>
      <sz val="12"/>
      <color rgb="FF4F8A5B"/>
      <name val="Calibri"/>
      <family val="2"/>
    </font>
    <font>
      <b/>
      <sz val="11"/>
      <color rgb="FF203221"/>
      <name val="Calibri"/>
      <family val="2"/>
    </font>
    <font>
      <b/>
      <sz val="10"/>
      <color rgb="FF203221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F8A5B"/>
      </patternFill>
    </fill>
    <fill>
      <patternFill patternType="solid">
        <fgColor rgb="FFFCE4D6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EAF4E3"/>
      </patternFill>
    </fill>
    <fill>
      <patternFill patternType="solid">
        <fgColor rgb="FFF5F8F3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D3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3" fillId="0" borderId="0" xfId="1"/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gTenComparison" displayName="BigTenComparison" ref="A1:O19">
  <autoFilter ref="A1:O19" xr:uid="{00000000-0009-0000-0100-000001000000}"/>
  <tableColumns count="15">
    <tableColumn id="1" xr3:uid="{00000000-0010-0000-0000-000001000000}" name="School"/>
    <tableColumn id="2" xr3:uid="{00000000-0010-0000-0000-000002000000}" name="Rec unit"/>
    <tableColumn id="3" xr3:uid="{00000000-0010-0000-0000-000003000000}" name="Rec URL"/>
    <tableColumn id="4" xr3:uid="{00000000-0010-0000-0000-000004000000}" name="Public web architecture"/>
    <tableColumn id="5" xr3:uid="{00000000-0010-0000-0000-000005000000}" name="Athletics relationship"/>
    <tableColumn id="6" xr3:uid="{00000000-0010-0000-0000-000006000000}" name="Wellbeing framing score"/>
    <tableColumn id="7" xr3:uid="{00000000-0010-0000-0000-000007000000}" name="Health/wellness page reviewed"/>
    <tableColumn id="8" xr3:uid="{00000000-0010-0000-0000-000008000000}" name="Health URL"/>
    <tableColumn id="9" xr3:uid="{00000000-0010-0000-0000-000009000000}" name="Health→Rec link status"/>
    <tableColumn id="10" xr3:uid="{00000000-0010-0000-0000-00000A000000}" name="Cross-link score"/>
    <tableColumn id="11" xr3:uid="{00000000-0010-0000-0000-00000B000000}" name="Structural integration score"/>
    <tableColumn id="12" xr3:uid="{00000000-0010-0000-0000-00000C000000}" name="Total score"/>
    <tableColumn id="13" xr3:uid="{00000000-0010-0000-0000-00000D000000}" name="Pathline read"/>
    <tableColumn id="14" xr3:uid="{00000000-0010-0000-0000-00000E000000}" name="Evidence snapshot"/>
    <tableColumn id="15" xr3:uid="{00000000-0010-0000-0000-00000F000000}" name="Sourc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ourceList" displayName="SourceList" ref="A1:D19">
  <autoFilter ref="A1:D19" xr:uid="{00000000-0009-0000-0100-000002000000}"/>
  <tableColumns count="4">
    <tableColumn id="1" xr3:uid="{00000000-0010-0000-0100-000001000000}" name="School"/>
    <tableColumn id="2" xr3:uid="{00000000-0010-0000-0100-000002000000}" name="Primary rec URL"/>
    <tableColumn id="3" xr3:uid="{00000000-0010-0000-0100-000003000000}" name="Primary health/wellness URL"/>
    <tableColumn id="4" xr3:uid="{00000000-0010-0000-0100-000004000000}" name="Additional URLs reviewed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umd.edu/stress-management" TargetMode="External"/><Relationship Id="rId2" Type="http://schemas.openxmlformats.org/officeDocument/2006/relationships/hyperlink" Target="https://mckinley.illinois.edu/" TargetMode="External"/><Relationship Id="rId1" Type="http://schemas.openxmlformats.org/officeDocument/2006/relationships/hyperlink" Target="https://campusrec.illinois.edu/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www.purdue.edu/recwel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E3" sqref="E3"/>
    </sheetView>
  </sheetViews>
  <sheetFormatPr baseColWidth="10" defaultColWidth="8.83203125" defaultRowHeight="15" x14ac:dyDescent="0.2"/>
  <cols>
    <col min="1" max="1" width="16" customWidth="1"/>
    <col min="2" max="4" width="30" customWidth="1"/>
    <col min="5" max="5" width="28" customWidth="1"/>
    <col min="6" max="6" width="11" customWidth="1"/>
    <col min="7" max="8" width="30" customWidth="1"/>
    <col min="9" max="9" width="18" customWidth="1"/>
    <col min="10" max="10" width="11" customWidth="1"/>
    <col min="11" max="11" width="12" customWidth="1"/>
    <col min="12" max="12" width="10" customWidth="1"/>
    <col min="13" max="13" width="22" customWidth="1"/>
    <col min="14" max="14" width="55" customWidth="1"/>
    <col min="15" max="15" width="42" customWidth="1"/>
  </cols>
  <sheetData>
    <row r="1" spans="1:15" ht="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52" x14ac:dyDescent="0.2">
      <c r="A2" s="2" t="s">
        <v>15</v>
      </c>
      <c r="B2" s="2" t="s">
        <v>16</v>
      </c>
      <c r="C2" s="19" t="s">
        <v>17</v>
      </c>
      <c r="D2" s="2" t="s">
        <v>18</v>
      </c>
      <c r="E2" s="2" t="s">
        <v>19</v>
      </c>
      <c r="F2" s="2">
        <v>1</v>
      </c>
      <c r="G2" s="2" t="s">
        <v>20</v>
      </c>
      <c r="H2" s="19" t="s">
        <v>21</v>
      </c>
      <c r="I2" s="4" t="s">
        <v>22</v>
      </c>
      <c r="J2" s="2">
        <v>0</v>
      </c>
      <c r="K2" s="2">
        <v>1</v>
      </c>
      <c r="L2" s="2">
        <f t="shared" ref="L2:L19" si="0">F2+J2+K2</f>
        <v>2</v>
      </c>
      <c r="M2" s="4" t="s">
        <v>23</v>
      </c>
      <c r="N2" s="2" t="s">
        <v>24</v>
      </c>
      <c r="O2" s="5" t="s">
        <v>25</v>
      </c>
    </row>
    <row r="3" spans="1:15" ht="51" x14ac:dyDescent="0.2">
      <c r="A3" s="2" t="s">
        <v>26</v>
      </c>
      <c r="B3" s="2" t="s">
        <v>27</v>
      </c>
      <c r="C3" s="3" t="s">
        <v>28</v>
      </c>
      <c r="D3" s="2" t="s">
        <v>29</v>
      </c>
      <c r="E3" s="2" t="s">
        <v>19</v>
      </c>
      <c r="F3" s="2">
        <v>1</v>
      </c>
      <c r="G3" s="2" t="s">
        <v>30</v>
      </c>
      <c r="H3" s="3" t="s">
        <v>31</v>
      </c>
      <c r="I3" s="6" t="s">
        <v>32</v>
      </c>
      <c r="J3" s="2">
        <v>2</v>
      </c>
      <c r="K3" s="2">
        <v>2</v>
      </c>
      <c r="L3" s="2">
        <f t="shared" si="0"/>
        <v>5</v>
      </c>
      <c r="M3" s="6" t="s">
        <v>33</v>
      </c>
      <c r="N3" s="2" t="s">
        <v>34</v>
      </c>
      <c r="O3" s="5" t="s">
        <v>35</v>
      </c>
    </row>
    <row r="4" spans="1:15" ht="52" x14ac:dyDescent="0.2">
      <c r="A4" s="2" t="s">
        <v>36</v>
      </c>
      <c r="B4" s="2" t="s">
        <v>37</v>
      </c>
      <c r="C4" s="3" t="s">
        <v>38</v>
      </c>
      <c r="D4" s="2" t="s">
        <v>39</v>
      </c>
      <c r="E4" s="2" t="s">
        <v>19</v>
      </c>
      <c r="F4" s="2">
        <v>2</v>
      </c>
      <c r="G4" s="2" t="s">
        <v>40</v>
      </c>
      <c r="H4" s="3" t="s">
        <v>41</v>
      </c>
      <c r="I4" s="6" t="s">
        <v>32</v>
      </c>
      <c r="J4" s="2">
        <v>2</v>
      </c>
      <c r="K4" s="2">
        <v>2</v>
      </c>
      <c r="L4" s="2">
        <f t="shared" si="0"/>
        <v>6</v>
      </c>
      <c r="M4" s="6" t="s">
        <v>33</v>
      </c>
      <c r="N4" s="2" t="s">
        <v>42</v>
      </c>
      <c r="O4" s="5" t="s">
        <v>43</v>
      </c>
    </row>
    <row r="5" spans="1:15" ht="65" x14ac:dyDescent="0.2">
      <c r="A5" s="2" t="s">
        <v>44</v>
      </c>
      <c r="B5" s="2" t="s">
        <v>45</v>
      </c>
      <c r="C5" s="3" t="s">
        <v>46</v>
      </c>
      <c r="D5" s="2" t="s">
        <v>47</v>
      </c>
      <c r="E5" s="2" t="s">
        <v>19</v>
      </c>
      <c r="F5" s="2">
        <v>2</v>
      </c>
      <c r="G5" s="2" t="s">
        <v>48</v>
      </c>
      <c r="H5" s="19" t="s">
        <v>49</v>
      </c>
      <c r="I5" s="6" t="s">
        <v>32</v>
      </c>
      <c r="J5" s="2">
        <v>2</v>
      </c>
      <c r="K5" s="2">
        <v>2</v>
      </c>
      <c r="L5" s="2">
        <f t="shared" si="0"/>
        <v>6</v>
      </c>
      <c r="M5" s="6" t="s">
        <v>33</v>
      </c>
      <c r="N5" s="2" t="s">
        <v>50</v>
      </c>
      <c r="O5" s="5" t="s">
        <v>51</v>
      </c>
    </row>
    <row r="6" spans="1:15" ht="65" x14ac:dyDescent="0.2">
      <c r="A6" s="2" t="s">
        <v>52</v>
      </c>
      <c r="B6" s="2" t="s">
        <v>53</v>
      </c>
      <c r="C6" s="3" t="s">
        <v>54</v>
      </c>
      <c r="D6" s="2" t="s">
        <v>55</v>
      </c>
      <c r="E6" s="2" t="s">
        <v>19</v>
      </c>
      <c r="F6" s="2">
        <v>1</v>
      </c>
      <c r="G6" s="2" t="s">
        <v>56</v>
      </c>
      <c r="H6" s="3" t="s">
        <v>57</v>
      </c>
      <c r="I6" s="4" t="s">
        <v>22</v>
      </c>
      <c r="J6" s="2">
        <v>0</v>
      </c>
      <c r="K6" s="2">
        <v>1</v>
      </c>
      <c r="L6" s="2">
        <f t="shared" si="0"/>
        <v>2</v>
      </c>
      <c r="M6" s="4" t="s">
        <v>23</v>
      </c>
      <c r="N6" s="2" t="s">
        <v>58</v>
      </c>
      <c r="O6" s="5" t="s">
        <v>59</v>
      </c>
    </row>
    <row r="7" spans="1:15" ht="45" x14ac:dyDescent="0.2">
      <c r="A7" s="2" t="s">
        <v>60</v>
      </c>
      <c r="B7" s="2" t="s">
        <v>61</v>
      </c>
      <c r="C7" s="3" t="s">
        <v>62</v>
      </c>
      <c r="D7" s="2" t="s">
        <v>63</v>
      </c>
      <c r="E7" s="2" t="s">
        <v>19</v>
      </c>
      <c r="F7" s="2">
        <v>1</v>
      </c>
      <c r="G7" s="2" t="s">
        <v>64</v>
      </c>
      <c r="H7" s="3" t="s">
        <v>65</v>
      </c>
      <c r="I7" s="4" t="s">
        <v>22</v>
      </c>
      <c r="J7" s="2">
        <v>0</v>
      </c>
      <c r="K7" s="2">
        <v>1</v>
      </c>
      <c r="L7" s="2">
        <f t="shared" si="0"/>
        <v>2</v>
      </c>
      <c r="M7" s="4" t="s">
        <v>23</v>
      </c>
      <c r="N7" s="2" t="s">
        <v>66</v>
      </c>
      <c r="O7" s="5" t="s">
        <v>67</v>
      </c>
    </row>
    <row r="8" spans="1:15" ht="39" x14ac:dyDescent="0.2">
      <c r="A8" s="2" t="s">
        <v>68</v>
      </c>
      <c r="B8" s="2" t="s">
        <v>69</v>
      </c>
      <c r="C8" s="3" t="s">
        <v>70</v>
      </c>
      <c r="D8" s="2" t="s">
        <v>71</v>
      </c>
      <c r="E8" s="2" t="s">
        <v>19</v>
      </c>
      <c r="F8" s="2">
        <v>2</v>
      </c>
      <c r="G8" s="2" t="s">
        <v>72</v>
      </c>
      <c r="H8" s="3" t="s">
        <v>73</v>
      </c>
      <c r="I8" s="6" t="s">
        <v>32</v>
      </c>
      <c r="J8" s="2">
        <v>2</v>
      </c>
      <c r="K8" s="2">
        <v>2</v>
      </c>
      <c r="L8" s="2">
        <f t="shared" si="0"/>
        <v>6</v>
      </c>
      <c r="M8" s="6" t="s">
        <v>33</v>
      </c>
      <c r="N8" s="2" t="s">
        <v>74</v>
      </c>
      <c r="O8" s="5" t="s">
        <v>75</v>
      </c>
    </row>
    <row r="9" spans="1:15" ht="52" x14ac:dyDescent="0.2">
      <c r="A9" s="2" t="s">
        <v>76</v>
      </c>
      <c r="B9" s="2" t="s">
        <v>16</v>
      </c>
      <c r="C9" s="3" t="s">
        <v>77</v>
      </c>
      <c r="D9" s="2" t="s">
        <v>78</v>
      </c>
      <c r="E9" s="2" t="s">
        <v>19</v>
      </c>
      <c r="F9" s="2">
        <v>1</v>
      </c>
      <c r="G9" s="2" t="s">
        <v>79</v>
      </c>
      <c r="H9" s="3" t="s">
        <v>80</v>
      </c>
      <c r="I9" s="7" t="s">
        <v>81</v>
      </c>
      <c r="J9" s="2">
        <v>1</v>
      </c>
      <c r="K9" s="2">
        <v>2</v>
      </c>
      <c r="L9" s="2">
        <f t="shared" si="0"/>
        <v>4</v>
      </c>
      <c r="M9" s="7" t="s">
        <v>82</v>
      </c>
      <c r="N9" s="2" t="s">
        <v>83</v>
      </c>
      <c r="O9" s="5" t="s">
        <v>84</v>
      </c>
    </row>
    <row r="10" spans="1:15" ht="91" x14ac:dyDescent="0.2">
      <c r="A10" s="2" t="s">
        <v>85</v>
      </c>
      <c r="B10" s="2" t="s">
        <v>86</v>
      </c>
      <c r="C10" s="3" t="s">
        <v>87</v>
      </c>
      <c r="D10" s="2" t="s">
        <v>88</v>
      </c>
      <c r="E10" s="2" t="s">
        <v>89</v>
      </c>
      <c r="F10" s="2">
        <v>1</v>
      </c>
      <c r="G10" s="2" t="s">
        <v>90</v>
      </c>
      <c r="H10" s="3" t="s">
        <v>91</v>
      </c>
      <c r="I10" s="6" t="s">
        <v>32</v>
      </c>
      <c r="J10" s="2">
        <v>2</v>
      </c>
      <c r="K10" s="2">
        <v>1</v>
      </c>
      <c r="L10" s="2">
        <f t="shared" si="0"/>
        <v>4</v>
      </c>
      <c r="M10" s="7" t="s">
        <v>82</v>
      </c>
      <c r="N10" s="2" t="s">
        <v>92</v>
      </c>
      <c r="O10" s="5" t="s">
        <v>93</v>
      </c>
    </row>
    <row r="11" spans="1:15" ht="45" x14ac:dyDescent="0.2">
      <c r="A11" s="2" t="s">
        <v>94</v>
      </c>
      <c r="B11" s="2" t="s">
        <v>95</v>
      </c>
      <c r="C11" s="3" t="s">
        <v>96</v>
      </c>
      <c r="D11" s="2" t="s">
        <v>97</v>
      </c>
      <c r="E11" s="2" t="s">
        <v>19</v>
      </c>
      <c r="F11" s="2">
        <v>1</v>
      </c>
      <c r="G11" s="2" t="s">
        <v>98</v>
      </c>
      <c r="H11" s="3" t="s">
        <v>99</v>
      </c>
      <c r="I11" s="6" t="s">
        <v>32</v>
      </c>
      <c r="J11" s="2">
        <v>2</v>
      </c>
      <c r="K11" s="2">
        <v>2</v>
      </c>
      <c r="L11" s="2">
        <f t="shared" si="0"/>
        <v>5</v>
      </c>
      <c r="M11" s="6" t="s">
        <v>33</v>
      </c>
      <c r="N11" s="2" t="s">
        <v>100</v>
      </c>
      <c r="O11" s="5" t="s">
        <v>101</v>
      </c>
    </row>
    <row r="12" spans="1:15" ht="39" x14ac:dyDescent="0.2">
      <c r="A12" s="2" t="s">
        <v>102</v>
      </c>
      <c r="B12" s="2" t="s">
        <v>103</v>
      </c>
      <c r="C12" s="3" t="s">
        <v>104</v>
      </c>
      <c r="D12" s="2" t="s">
        <v>105</v>
      </c>
      <c r="E12" s="2" t="s">
        <v>19</v>
      </c>
      <c r="F12" s="2">
        <v>1</v>
      </c>
      <c r="G12" s="2" t="s">
        <v>106</v>
      </c>
      <c r="H12" s="3" t="s">
        <v>107</v>
      </c>
      <c r="I12" s="6" t="s">
        <v>32</v>
      </c>
      <c r="J12" s="2">
        <v>2</v>
      </c>
      <c r="K12" s="2">
        <v>2</v>
      </c>
      <c r="L12" s="2">
        <f t="shared" si="0"/>
        <v>5</v>
      </c>
      <c r="M12" s="6" t="s">
        <v>33</v>
      </c>
      <c r="N12" s="2" t="s">
        <v>108</v>
      </c>
      <c r="O12" s="5" t="s">
        <v>109</v>
      </c>
    </row>
    <row r="13" spans="1:15" ht="45" x14ac:dyDescent="0.2">
      <c r="A13" s="2" t="s">
        <v>110</v>
      </c>
      <c r="B13" s="2" t="s">
        <v>111</v>
      </c>
      <c r="C13" s="3" t="s">
        <v>112</v>
      </c>
      <c r="D13" s="2" t="s">
        <v>113</v>
      </c>
      <c r="E13" s="2" t="s">
        <v>19</v>
      </c>
      <c r="F13" s="2">
        <v>2</v>
      </c>
      <c r="G13" s="2" t="s">
        <v>114</v>
      </c>
      <c r="H13" s="3" t="s">
        <v>112</v>
      </c>
      <c r="I13" s="6" t="s">
        <v>32</v>
      </c>
      <c r="J13" s="2">
        <v>2</v>
      </c>
      <c r="K13" s="2">
        <v>2</v>
      </c>
      <c r="L13" s="2">
        <f t="shared" si="0"/>
        <v>6</v>
      </c>
      <c r="M13" s="6" t="s">
        <v>33</v>
      </c>
      <c r="N13" s="2" t="s">
        <v>115</v>
      </c>
      <c r="O13" s="5" t="s">
        <v>116</v>
      </c>
    </row>
    <row r="14" spans="1:15" ht="65" x14ac:dyDescent="0.2">
      <c r="A14" s="2" t="s">
        <v>117</v>
      </c>
      <c r="B14" s="2" t="s">
        <v>118</v>
      </c>
      <c r="C14" s="19" t="s">
        <v>119</v>
      </c>
      <c r="D14" s="2" t="s">
        <v>120</v>
      </c>
      <c r="E14" s="2" t="s">
        <v>19</v>
      </c>
      <c r="F14" s="2">
        <v>2</v>
      </c>
      <c r="G14" s="2" t="s">
        <v>121</v>
      </c>
      <c r="H14" s="3" t="s">
        <v>122</v>
      </c>
      <c r="I14" s="6" t="s">
        <v>32</v>
      </c>
      <c r="J14" s="2">
        <v>2</v>
      </c>
      <c r="K14" s="2">
        <v>2</v>
      </c>
      <c r="L14" s="2">
        <f t="shared" si="0"/>
        <v>6</v>
      </c>
      <c r="M14" s="6" t="s">
        <v>33</v>
      </c>
      <c r="N14" s="2" t="s">
        <v>123</v>
      </c>
      <c r="O14" s="5" t="s">
        <v>124</v>
      </c>
    </row>
    <row r="15" spans="1:15" ht="45" x14ac:dyDescent="0.2">
      <c r="A15" s="2" t="s">
        <v>125</v>
      </c>
      <c r="B15" s="2" t="s">
        <v>111</v>
      </c>
      <c r="C15" s="3" t="s">
        <v>126</v>
      </c>
      <c r="D15" s="2" t="s">
        <v>127</v>
      </c>
      <c r="E15" s="2" t="s">
        <v>19</v>
      </c>
      <c r="F15" s="2">
        <v>2</v>
      </c>
      <c r="G15" s="2" t="s">
        <v>128</v>
      </c>
      <c r="H15" s="3" t="s">
        <v>129</v>
      </c>
      <c r="I15" s="6" t="s">
        <v>32</v>
      </c>
      <c r="J15" s="2">
        <v>2</v>
      </c>
      <c r="K15" s="2">
        <v>2</v>
      </c>
      <c r="L15" s="2">
        <f t="shared" si="0"/>
        <v>6</v>
      </c>
      <c r="M15" s="6" t="s">
        <v>33</v>
      </c>
      <c r="N15" s="2" t="s">
        <v>130</v>
      </c>
      <c r="O15" s="5" t="s">
        <v>131</v>
      </c>
    </row>
    <row r="16" spans="1:15" ht="45" x14ac:dyDescent="0.2">
      <c r="A16" s="2" t="s">
        <v>132</v>
      </c>
      <c r="B16" s="2" t="s">
        <v>133</v>
      </c>
      <c r="C16" s="3" t="s">
        <v>134</v>
      </c>
      <c r="D16" s="2" t="s">
        <v>135</v>
      </c>
      <c r="E16" s="2" t="s">
        <v>19</v>
      </c>
      <c r="F16" s="2">
        <v>2</v>
      </c>
      <c r="G16" s="2" t="s">
        <v>136</v>
      </c>
      <c r="H16" s="3" t="s">
        <v>137</v>
      </c>
      <c r="I16" s="6" t="s">
        <v>32</v>
      </c>
      <c r="J16" s="2">
        <v>2</v>
      </c>
      <c r="K16" s="2">
        <v>2</v>
      </c>
      <c r="L16" s="2">
        <f t="shared" si="0"/>
        <v>6</v>
      </c>
      <c r="M16" s="6" t="s">
        <v>33</v>
      </c>
      <c r="N16" s="2" t="s">
        <v>138</v>
      </c>
      <c r="O16" s="5" t="s">
        <v>139</v>
      </c>
    </row>
    <row r="17" spans="1:15" ht="34" x14ac:dyDescent="0.2">
      <c r="A17" s="2" t="s">
        <v>140</v>
      </c>
      <c r="B17" s="2" t="s">
        <v>141</v>
      </c>
      <c r="C17" s="3" t="s">
        <v>142</v>
      </c>
      <c r="D17" s="2" t="s">
        <v>143</v>
      </c>
      <c r="E17" s="2" t="s">
        <v>19</v>
      </c>
      <c r="F17" s="2">
        <v>1</v>
      </c>
      <c r="G17" s="2" t="s">
        <v>144</v>
      </c>
      <c r="H17" s="3" t="s">
        <v>145</v>
      </c>
      <c r="I17" s="6" t="s">
        <v>32</v>
      </c>
      <c r="J17" s="2">
        <v>2</v>
      </c>
      <c r="K17" s="2">
        <v>2</v>
      </c>
      <c r="L17" s="2">
        <f t="shared" si="0"/>
        <v>5</v>
      </c>
      <c r="M17" s="6" t="s">
        <v>33</v>
      </c>
      <c r="N17" s="2" t="s">
        <v>146</v>
      </c>
      <c r="O17" s="5" t="s">
        <v>147</v>
      </c>
    </row>
    <row r="18" spans="1:15" ht="34" x14ac:dyDescent="0.2">
      <c r="A18" s="2" t="s">
        <v>148</v>
      </c>
      <c r="B18" s="2" t="s">
        <v>149</v>
      </c>
      <c r="C18" s="3" t="s">
        <v>150</v>
      </c>
      <c r="D18" s="2" t="s">
        <v>151</v>
      </c>
      <c r="E18" s="2" t="s">
        <v>19</v>
      </c>
      <c r="F18" s="2">
        <v>1</v>
      </c>
      <c r="G18" s="2" t="s">
        <v>152</v>
      </c>
      <c r="H18" s="3" t="s">
        <v>153</v>
      </c>
      <c r="I18" s="6" t="s">
        <v>32</v>
      </c>
      <c r="J18" s="2">
        <v>2</v>
      </c>
      <c r="K18" s="2">
        <v>2</v>
      </c>
      <c r="L18" s="2">
        <f t="shared" si="0"/>
        <v>5</v>
      </c>
      <c r="M18" s="6" t="s">
        <v>33</v>
      </c>
      <c r="N18" s="2" t="s">
        <v>154</v>
      </c>
      <c r="O18" s="5" t="s">
        <v>155</v>
      </c>
    </row>
    <row r="19" spans="1:15" ht="65" x14ac:dyDescent="0.2">
      <c r="A19" s="2" t="s">
        <v>156</v>
      </c>
      <c r="B19" s="2" t="s">
        <v>157</v>
      </c>
      <c r="C19" s="3" t="s">
        <v>158</v>
      </c>
      <c r="D19" s="2" t="s">
        <v>159</v>
      </c>
      <c r="E19" s="2" t="s">
        <v>19</v>
      </c>
      <c r="F19" s="2">
        <v>2</v>
      </c>
      <c r="G19" s="2" t="s">
        <v>160</v>
      </c>
      <c r="H19" s="3" t="s">
        <v>161</v>
      </c>
      <c r="I19" s="6" t="s">
        <v>32</v>
      </c>
      <c r="J19" s="2">
        <v>2</v>
      </c>
      <c r="K19" s="2">
        <v>2</v>
      </c>
      <c r="L19" s="2">
        <f t="shared" si="0"/>
        <v>6</v>
      </c>
      <c r="M19" s="6" t="s">
        <v>33</v>
      </c>
      <c r="N19" s="2" t="s">
        <v>162</v>
      </c>
      <c r="O19" s="5" t="s">
        <v>163</v>
      </c>
    </row>
  </sheetData>
  <hyperlinks>
    <hyperlink ref="C2" r:id="rId1" xr:uid="{12C28B31-00D2-B14C-97E4-B723779A3DD0}"/>
    <hyperlink ref="H2" r:id="rId2" xr:uid="{E221C0B3-14D0-E342-8BD0-3755E0E54C4D}"/>
    <hyperlink ref="H5" r:id="rId3" xr:uid="{EB54D107-87F7-9547-B5CE-7546A126398F}"/>
    <hyperlink ref="C14" r:id="rId4" xr:uid="{9E056CEA-A518-D640-8967-20962075F6EC}"/>
  </hyperlinks>
  <pageMargins left="0.7" right="0.7" top="0.75" bottom="0.75" header="0.3" footer="0.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16" sqref="B16"/>
    </sheetView>
  </sheetViews>
  <sheetFormatPr baseColWidth="10" defaultColWidth="8.83203125" defaultRowHeight="15" x14ac:dyDescent="0.2"/>
  <cols>
    <col min="1" max="1" width="34" customWidth="1"/>
    <col min="2" max="2" width="70" customWidth="1"/>
    <col min="3" max="3" width="3" customWidth="1"/>
    <col min="4" max="4" width="28" customWidth="1"/>
    <col min="5" max="5" width="70" customWidth="1"/>
  </cols>
  <sheetData>
    <row r="1" spans="1:5" ht="44" x14ac:dyDescent="0.2">
      <c r="A1" s="8" t="s">
        <v>164</v>
      </c>
    </row>
    <row r="2" spans="1:5" ht="30" x14ac:dyDescent="0.2">
      <c r="A2" s="9" t="s">
        <v>165</v>
      </c>
    </row>
    <row r="4" spans="1:5" ht="17" x14ac:dyDescent="0.2">
      <c r="A4" s="10" t="s">
        <v>166</v>
      </c>
      <c r="D4" s="10" t="s">
        <v>167</v>
      </c>
    </row>
    <row r="5" spans="1:5" x14ac:dyDescent="0.2">
      <c r="A5" s="11" t="s">
        <v>168</v>
      </c>
      <c r="B5" s="12">
        <f>COUNTA('Master Comparison'!A2:A19)</f>
        <v>18</v>
      </c>
      <c r="D5" s="13" t="s">
        <v>5</v>
      </c>
      <c r="E5" s="14" t="s">
        <v>169</v>
      </c>
    </row>
    <row r="6" spans="1:5" x14ac:dyDescent="0.2">
      <c r="A6" s="11" t="s">
        <v>170</v>
      </c>
      <c r="B6" s="12">
        <f>COUNTIF('Master Comparison'!I2:I19,"Direct")</f>
        <v>14</v>
      </c>
      <c r="D6" s="13" t="s">
        <v>9</v>
      </c>
      <c r="E6" s="14" t="s">
        <v>171</v>
      </c>
    </row>
    <row r="7" spans="1:5" x14ac:dyDescent="0.2">
      <c r="A7" s="11" t="s">
        <v>172</v>
      </c>
      <c r="B7" s="12">
        <f>COUNTIF('Master Comparison'!I2:I19,"Indirect/operational")</f>
        <v>1</v>
      </c>
      <c r="D7" s="13" t="s">
        <v>10</v>
      </c>
      <c r="E7" s="14" t="s">
        <v>173</v>
      </c>
    </row>
    <row r="8" spans="1:5" x14ac:dyDescent="0.2">
      <c r="A8" s="11" t="s">
        <v>174</v>
      </c>
      <c r="B8" s="12">
        <f>COUNTIF('Master Comparison'!I2:I19,"Not surfaced")</f>
        <v>3</v>
      </c>
    </row>
    <row r="9" spans="1:5" x14ac:dyDescent="0.2">
      <c r="A9" s="11" t="s">
        <v>175</v>
      </c>
      <c r="B9" s="12">
        <f>COUNTIF('Master Comparison'!M2:M19,"Integrated")</f>
        <v>13</v>
      </c>
    </row>
    <row r="10" spans="1:5" x14ac:dyDescent="0.2">
      <c r="A10" s="11" t="s">
        <v>176</v>
      </c>
      <c r="B10" s="12">
        <f>COUNTIF('Master Comparison'!M2:M19,"Adjacent/Hybrid")</f>
        <v>2</v>
      </c>
    </row>
    <row r="11" spans="1:5" x14ac:dyDescent="0.2">
      <c r="A11" s="11" t="s">
        <v>23</v>
      </c>
      <c r="B11" s="12">
        <f>COUNTIF('Master Comparison'!M2:M19,"Emerging/Limited linkage")</f>
        <v>3</v>
      </c>
    </row>
    <row r="12" spans="1:5" x14ac:dyDescent="0.2">
      <c r="A12" s="11" t="s">
        <v>177</v>
      </c>
      <c r="B12" s="15">
        <f>AVERAGE('Master Comparison'!L2:L19)</f>
        <v>4.833333333333333</v>
      </c>
    </row>
    <row r="15" spans="1:5" ht="17" x14ac:dyDescent="0.2">
      <c r="A15" s="10" t="s">
        <v>178</v>
      </c>
    </row>
    <row r="16" spans="1:5" ht="32" x14ac:dyDescent="0.2">
      <c r="A16" s="16" t="s">
        <v>33</v>
      </c>
      <c r="B16" s="17" t="s">
        <v>179</v>
      </c>
    </row>
    <row r="17" spans="1:2" ht="16" x14ac:dyDescent="0.2">
      <c r="A17" s="16" t="s">
        <v>82</v>
      </c>
      <c r="B17" s="17" t="s">
        <v>180</v>
      </c>
    </row>
    <row r="18" spans="1:2" ht="16" x14ac:dyDescent="0.2">
      <c r="A18" s="16" t="s">
        <v>23</v>
      </c>
      <c r="B18" s="17" t="s">
        <v>181</v>
      </c>
    </row>
    <row r="21" spans="1:2" ht="17" x14ac:dyDescent="0.2">
      <c r="A21" s="10" t="s">
        <v>182</v>
      </c>
    </row>
    <row r="22" spans="1:2" ht="86.75" customHeight="1" x14ac:dyDescent="0.2">
      <c r="A22" s="14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topLeftCell="A7" workbookViewId="0"/>
  </sheetViews>
  <sheetFormatPr baseColWidth="10" defaultColWidth="8.83203125" defaultRowHeight="15" x14ac:dyDescent="0.2"/>
  <cols>
    <col min="1" max="1" width="18" customWidth="1"/>
    <col min="2" max="2" width="40" customWidth="1"/>
    <col min="3" max="3" width="42" customWidth="1"/>
    <col min="4" max="4" width="70" customWidth="1"/>
  </cols>
  <sheetData>
    <row r="1" spans="1:4" ht="16" x14ac:dyDescent="0.2">
      <c r="A1" s="18" t="s">
        <v>0</v>
      </c>
      <c r="B1" s="18" t="s">
        <v>184</v>
      </c>
      <c r="C1" s="18" t="s">
        <v>185</v>
      </c>
      <c r="D1" s="18" t="s">
        <v>186</v>
      </c>
    </row>
    <row r="2" spans="1:4" ht="60" x14ac:dyDescent="0.2">
      <c r="A2" s="2" t="s">
        <v>15</v>
      </c>
      <c r="B2" s="3" t="s">
        <v>17</v>
      </c>
      <c r="C2" s="3" t="s">
        <v>21</v>
      </c>
      <c r="D2" s="2" t="s">
        <v>25</v>
      </c>
    </row>
    <row r="3" spans="1:4" ht="34" x14ac:dyDescent="0.2">
      <c r="A3" s="2" t="s">
        <v>26</v>
      </c>
      <c r="B3" s="3" t="s">
        <v>28</v>
      </c>
      <c r="C3" s="3" t="s">
        <v>31</v>
      </c>
      <c r="D3" s="2" t="s">
        <v>35</v>
      </c>
    </row>
    <row r="4" spans="1:4" ht="60" x14ac:dyDescent="0.2">
      <c r="A4" s="2" t="s">
        <v>36</v>
      </c>
      <c r="B4" s="3" t="s">
        <v>38</v>
      </c>
      <c r="C4" s="3" t="s">
        <v>41</v>
      </c>
      <c r="D4" s="2" t="s">
        <v>43</v>
      </c>
    </row>
    <row r="5" spans="1:4" ht="60" x14ac:dyDescent="0.2">
      <c r="A5" s="2" t="s">
        <v>44</v>
      </c>
      <c r="B5" s="3" t="s">
        <v>46</v>
      </c>
      <c r="C5" s="3" t="s">
        <v>49</v>
      </c>
      <c r="D5" s="2" t="s">
        <v>51</v>
      </c>
    </row>
    <row r="6" spans="1:4" ht="60" x14ac:dyDescent="0.2">
      <c r="A6" s="2" t="s">
        <v>52</v>
      </c>
      <c r="B6" s="3" t="s">
        <v>54</v>
      </c>
      <c r="C6" s="3" t="s">
        <v>57</v>
      </c>
      <c r="D6" s="2" t="s">
        <v>59</v>
      </c>
    </row>
    <row r="7" spans="1:4" ht="45" x14ac:dyDescent="0.2">
      <c r="A7" s="2" t="s">
        <v>60</v>
      </c>
      <c r="B7" s="3" t="s">
        <v>62</v>
      </c>
      <c r="C7" s="3" t="s">
        <v>65</v>
      </c>
      <c r="D7" s="2" t="s">
        <v>67</v>
      </c>
    </row>
    <row r="8" spans="1:4" ht="45" x14ac:dyDescent="0.2">
      <c r="A8" s="2" t="s">
        <v>68</v>
      </c>
      <c r="B8" s="3" t="s">
        <v>70</v>
      </c>
      <c r="C8" s="3" t="s">
        <v>73</v>
      </c>
      <c r="D8" s="2" t="s">
        <v>75</v>
      </c>
    </row>
    <row r="9" spans="1:4" ht="60" x14ac:dyDescent="0.2">
      <c r="A9" s="2" t="s">
        <v>76</v>
      </c>
      <c r="B9" s="3" t="s">
        <v>77</v>
      </c>
      <c r="C9" s="3" t="s">
        <v>80</v>
      </c>
      <c r="D9" s="2" t="s">
        <v>84</v>
      </c>
    </row>
    <row r="10" spans="1:4" ht="75" x14ac:dyDescent="0.2">
      <c r="A10" s="2" t="s">
        <v>85</v>
      </c>
      <c r="B10" s="3" t="s">
        <v>87</v>
      </c>
      <c r="C10" s="3" t="s">
        <v>91</v>
      </c>
      <c r="D10" s="2" t="s">
        <v>93</v>
      </c>
    </row>
    <row r="11" spans="1:4" ht="45" x14ac:dyDescent="0.2">
      <c r="A11" s="2" t="s">
        <v>94</v>
      </c>
      <c r="B11" s="3" t="s">
        <v>96</v>
      </c>
      <c r="C11" s="3" t="s">
        <v>99</v>
      </c>
      <c r="D11" s="2" t="s">
        <v>101</v>
      </c>
    </row>
    <row r="12" spans="1:4" ht="45" x14ac:dyDescent="0.2">
      <c r="A12" s="2" t="s">
        <v>102</v>
      </c>
      <c r="B12" s="3" t="s">
        <v>104</v>
      </c>
      <c r="C12" s="3" t="s">
        <v>107</v>
      </c>
      <c r="D12" s="2" t="s">
        <v>109</v>
      </c>
    </row>
    <row r="13" spans="1:4" ht="34" x14ac:dyDescent="0.2">
      <c r="A13" s="2" t="s">
        <v>110</v>
      </c>
      <c r="B13" s="3" t="s">
        <v>112</v>
      </c>
      <c r="C13" s="3" t="s">
        <v>112</v>
      </c>
      <c r="D13" s="2" t="s">
        <v>116</v>
      </c>
    </row>
    <row r="14" spans="1:4" ht="60" x14ac:dyDescent="0.2">
      <c r="A14" s="2" t="s">
        <v>117</v>
      </c>
      <c r="B14" s="3" t="s">
        <v>119</v>
      </c>
      <c r="C14" s="3" t="s">
        <v>122</v>
      </c>
      <c r="D14" s="2" t="s">
        <v>124</v>
      </c>
    </row>
    <row r="15" spans="1:4" ht="45" x14ac:dyDescent="0.2">
      <c r="A15" s="2" t="s">
        <v>125</v>
      </c>
      <c r="B15" s="3" t="s">
        <v>126</v>
      </c>
      <c r="C15" s="3" t="s">
        <v>129</v>
      </c>
      <c r="D15" s="2" t="s">
        <v>131</v>
      </c>
    </row>
    <row r="16" spans="1:4" ht="45" x14ac:dyDescent="0.2">
      <c r="A16" s="2" t="s">
        <v>132</v>
      </c>
      <c r="B16" s="3" t="s">
        <v>134</v>
      </c>
      <c r="C16" s="3" t="s">
        <v>137</v>
      </c>
      <c r="D16" s="2" t="s">
        <v>139</v>
      </c>
    </row>
    <row r="17" spans="1:4" ht="34" x14ac:dyDescent="0.2">
      <c r="A17" s="2" t="s">
        <v>140</v>
      </c>
      <c r="B17" s="3" t="s">
        <v>142</v>
      </c>
      <c r="C17" s="3" t="s">
        <v>145</v>
      </c>
      <c r="D17" s="2" t="s">
        <v>147</v>
      </c>
    </row>
    <row r="18" spans="1:4" ht="34" x14ac:dyDescent="0.2">
      <c r="A18" s="2" t="s">
        <v>148</v>
      </c>
      <c r="B18" s="3" t="s">
        <v>150</v>
      </c>
      <c r="C18" s="3" t="s">
        <v>153</v>
      </c>
      <c r="D18" s="2" t="s">
        <v>155</v>
      </c>
    </row>
    <row r="19" spans="1:4" ht="60" x14ac:dyDescent="0.2">
      <c r="A19" s="2" t="s">
        <v>156</v>
      </c>
      <c r="B19" s="3" t="s">
        <v>158</v>
      </c>
      <c r="C19" s="3" t="s">
        <v>161</v>
      </c>
      <c r="D19" s="2" t="s">
        <v>163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Comparison</vt:lpstr>
      <vt:lpstr>Summary</vt:lpstr>
      <vt:lpstr>Source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Accetta</cp:lastModifiedBy>
  <dcterms:created xsi:type="dcterms:W3CDTF">2026-03-21T22:01:21Z</dcterms:created>
  <dcterms:modified xsi:type="dcterms:W3CDTF">2026-03-30T14:37:50Z</dcterms:modified>
</cp:coreProperties>
</file>