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sandr\Downloads\"/>
    </mc:Choice>
  </mc:AlternateContent>
  <xr:revisionPtr revIDLastSave="0" documentId="13_ncr:1_{E8478718-D0D7-4EB5-B5EE-FDD770BABB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s de iten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  <c r="P116" i="1"/>
  <c r="P23" i="1"/>
  <c r="P117" i="1"/>
  <c r="P52" i="1"/>
  <c r="P118" i="1"/>
  <c r="P82" i="1"/>
  <c r="P119" i="1"/>
  <c r="P96" i="1"/>
  <c r="P120" i="1"/>
  <c r="P111" i="1"/>
  <c r="P121" i="1"/>
  <c r="P122" i="1"/>
  <c r="O13" i="1"/>
  <c r="O116" i="1"/>
  <c r="O23" i="1"/>
  <c r="O117" i="1"/>
  <c r="O52" i="1"/>
  <c r="O118" i="1"/>
  <c r="O82" i="1"/>
  <c r="O119" i="1"/>
  <c r="O96" i="1"/>
  <c r="O120" i="1"/>
  <c r="O111" i="1"/>
  <c r="O121" i="1"/>
  <c r="O122" i="1"/>
  <c r="N13" i="1"/>
  <c r="N116" i="1"/>
  <c r="N23" i="1"/>
  <c r="N117" i="1"/>
  <c r="N52" i="1"/>
  <c r="N118" i="1"/>
  <c r="N82" i="1"/>
  <c r="N119" i="1"/>
  <c r="N96" i="1"/>
  <c r="N120" i="1"/>
  <c r="N111" i="1"/>
  <c r="N121" i="1"/>
  <c r="N122" i="1"/>
  <c r="M13" i="1"/>
  <c r="M116" i="1"/>
  <c r="M23" i="1"/>
  <c r="M117" i="1"/>
  <c r="M52" i="1"/>
  <c r="M118" i="1"/>
  <c r="M82" i="1"/>
  <c r="M119" i="1"/>
  <c r="M96" i="1"/>
  <c r="M120" i="1"/>
  <c r="M111" i="1"/>
  <c r="M121" i="1"/>
  <c r="M122" i="1"/>
  <c r="L13" i="1"/>
  <c r="L116" i="1"/>
  <c r="L23" i="1"/>
  <c r="L117" i="1"/>
  <c r="L52" i="1"/>
  <c r="L118" i="1"/>
  <c r="L82" i="1"/>
  <c r="L119" i="1"/>
  <c r="L96" i="1"/>
  <c r="L120" i="1"/>
  <c r="L111" i="1"/>
  <c r="L121" i="1"/>
  <c r="L122" i="1"/>
  <c r="K13" i="1"/>
  <c r="K116" i="1"/>
  <c r="K23" i="1"/>
  <c r="K117" i="1"/>
  <c r="K52" i="1"/>
  <c r="K118" i="1"/>
  <c r="K82" i="1"/>
  <c r="K119" i="1"/>
  <c r="K96" i="1"/>
  <c r="K120" i="1"/>
  <c r="K111" i="1"/>
  <c r="K121" i="1"/>
  <c r="K122" i="1"/>
  <c r="J13" i="1"/>
  <c r="J116" i="1"/>
  <c r="J23" i="1"/>
  <c r="J117" i="1"/>
  <c r="J52" i="1"/>
  <c r="J118" i="1"/>
  <c r="J82" i="1"/>
  <c r="J119" i="1"/>
  <c r="J96" i="1"/>
  <c r="J120" i="1"/>
  <c r="J111" i="1"/>
  <c r="J121" i="1"/>
  <c r="J122" i="1"/>
  <c r="I13" i="1"/>
  <c r="I116" i="1"/>
  <c r="I23" i="1"/>
  <c r="I117" i="1"/>
  <c r="I52" i="1"/>
  <c r="I118" i="1"/>
  <c r="I82" i="1"/>
  <c r="I119" i="1"/>
  <c r="I96" i="1"/>
  <c r="I120" i="1"/>
  <c r="I111" i="1"/>
  <c r="I121" i="1"/>
  <c r="I122" i="1"/>
  <c r="H13" i="1"/>
  <c r="H116" i="1"/>
  <c r="H23" i="1"/>
  <c r="H117" i="1"/>
  <c r="H52" i="1"/>
  <c r="H118" i="1"/>
  <c r="H82" i="1"/>
  <c r="H119" i="1"/>
  <c r="H96" i="1"/>
  <c r="H120" i="1"/>
  <c r="H111" i="1"/>
  <c r="H121" i="1"/>
  <c r="H122" i="1"/>
  <c r="G13" i="1"/>
  <c r="G116" i="1"/>
  <c r="G23" i="1"/>
  <c r="G117" i="1"/>
  <c r="G52" i="1"/>
  <c r="G118" i="1"/>
  <c r="G82" i="1"/>
  <c r="G119" i="1"/>
  <c r="G96" i="1"/>
  <c r="G120" i="1"/>
  <c r="G111" i="1"/>
  <c r="G121" i="1"/>
  <c r="G122" i="1"/>
  <c r="F13" i="1"/>
  <c r="F116" i="1"/>
  <c r="F23" i="1"/>
  <c r="F117" i="1"/>
  <c r="F52" i="1"/>
  <c r="F118" i="1"/>
  <c r="F82" i="1"/>
  <c r="F119" i="1"/>
  <c r="F96" i="1"/>
  <c r="F120" i="1"/>
  <c r="F111" i="1"/>
  <c r="F121" i="1"/>
  <c r="F122" i="1"/>
  <c r="E13" i="1"/>
  <c r="E116" i="1"/>
  <c r="E23" i="1"/>
  <c r="E117" i="1"/>
  <c r="E52" i="1"/>
  <c r="E118" i="1"/>
  <c r="E82" i="1"/>
  <c r="E119" i="1"/>
  <c r="E96" i="1"/>
  <c r="E120" i="1"/>
  <c r="E111" i="1"/>
  <c r="E121" i="1"/>
  <c r="E122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P98" i="1"/>
  <c r="O98" i="1"/>
  <c r="N98" i="1"/>
  <c r="M98" i="1"/>
  <c r="L98" i="1"/>
  <c r="K98" i="1"/>
  <c r="J98" i="1"/>
  <c r="I98" i="1"/>
  <c r="H98" i="1"/>
  <c r="G98" i="1"/>
  <c r="F98" i="1"/>
  <c r="E98" i="1"/>
  <c r="P84" i="1"/>
  <c r="O84" i="1"/>
  <c r="N84" i="1"/>
  <c r="M84" i="1"/>
  <c r="L84" i="1"/>
  <c r="K84" i="1"/>
  <c r="J84" i="1"/>
  <c r="I84" i="1"/>
  <c r="H84" i="1"/>
  <c r="G84" i="1"/>
  <c r="F84" i="1"/>
  <c r="E84" i="1"/>
  <c r="P54" i="1"/>
  <c r="O54" i="1"/>
  <c r="N54" i="1"/>
  <c r="M54" i="1"/>
  <c r="L54" i="1"/>
  <c r="K54" i="1"/>
  <c r="J54" i="1"/>
  <c r="I54" i="1"/>
  <c r="H54" i="1"/>
  <c r="G54" i="1"/>
  <c r="F54" i="1"/>
  <c r="E54" i="1"/>
  <c r="P25" i="1"/>
  <c r="O25" i="1"/>
  <c r="N25" i="1"/>
  <c r="M25" i="1"/>
  <c r="L25" i="1"/>
  <c r="K25" i="1"/>
  <c r="J25" i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<sst xmlns="http://schemas.openxmlformats.org/spreadsheetml/2006/main" count="143" uniqueCount="116">
  <si>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</si>
  <si>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</si>
  <si>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</si>
  <si>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</si>
  <si>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</si>
  <si>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</si>
  <si>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</si>
  <si>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</si>
  <si>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</si>
  <si>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</si>
  <si>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</si>
  <si>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</si>
  <si>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</si>
  <si>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Receitas</t>
  </si>
  <si>
    <t>Valor</t>
  </si>
  <si>
    <t>Salário</t>
  </si>
  <si>
    <t>Pensão</t>
  </si>
  <si>
    <t>Horas extras</t>
  </si>
  <si>
    <t>13º salário</t>
  </si>
  <si>
    <t>Férias</t>
  </si>
  <si>
    <t>Outros</t>
  </si>
  <si>
    <t>Total</t>
  </si>
  <si>
    <t>Investimentos</t>
  </si>
  <si>
    <t>Ações</t>
  </si>
  <si>
    <t>Tesouro Direto</t>
  </si>
  <si>
    <t>Renda fixa</t>
  </si>
  <si>
    <t>Previdência privada</t>
  </si>
  <si>
    <t>% sobre Receita</t>
  </si>
  <si>
    <t>Despesas</t>
  </si>
  <si>
    <t>Categoria</t>
  </si>
  <si>
    <t>Despesa</t>
  </si>
  <si>
    <t>Fixas</t>
  </si>
  <si>
    <t>Habitação</t>
  </si>
  <si>
    <t>Aluguel</t>
  </si>
  <si>
    <t>Condomínio</t>
  </si>
  <si>
    <t>Prestação da casa</t>
  </si>
  <si>
    <t>Seguro da casa</t>
  </si>
  <si>
    <t>Diarista</t>
  </si>
  <si>
    <t xml:space="preserve">Mensalista </t>
  </si>
  <si>
    <t>Transporte</t>
  </si>
  <si>
    <t>Prestação do carro</t>
  </si>
  <si>
    <t>Seguro do carro</t>
  </si>
  <si>
    <t>Estacionamento</t>
  </si>
  <si>
    <t>Saúde</t>
  </si>
  <si>
    <t>Seguro saúde</t>
  </si>
  <si>
    <t>Plano de saúde</t>
  </si>
  <si>
    <t>Educação</t>
  </si>
  <si>
    <t>Colégio</t>
  </si>
  <si>
    <t>Faculdade</t>
  </si>
  <si>
    <t>Curso</t>
  </si>
  <si>
    <t>Impostos</t>
  </si>
  <si>
    <t>IPTU</t>
  </si>
  <si>
    <t>IPVA</t>
  </si>
  <si>
    <t>Empréstimo</t>
  </si>
  <si>
    <t xml:space="preserve">Total despesas fixas </t>
  </si>
  <si>
    <t>Variáveis</t>
  </si>
  <si>
    <t>Luz</t>
  </si>
  <si>
    <t>Água</t>
  </si>
  <si>
    <t>Telefone</t>
  </si>
  <si>
    <t>Telefone celular</t>
  </si>
  <si>
    <t>Gás</t>
  </si>
  <si>
    <t>Mensalidade TV</t>
  </si>
  <si>
    <t>Internet</t>
  </si>
  <si>
    <t>Metrô</t>
  </si>
  <si>
    <t>Ônibus</t>
  </si>
  <si>
    <t>Transporte por app</t>
  </si>
  <si>
    <t>Combustível</t>
  </si>
  <si>
    <t>Alimentação</t>
  </si>
  <si>
    <t>Supermercado</t>
  </si>
  <si>
    <t>Feira</t>
  </si>
  <si>
    <t>Padaria</t>
  </si>
  <si>
    <t>Medicamentos</t>
  </si>
  <si>
    <t>Cuidados pessoais</t>
  </si>
  <si>
    <t>Cabeleireiro</t>
  </si>
  <si>
    <t>Manicure</t>
  </si>
  <si>
    <t>Esteticista</t>
  </si>
  <si>
    <t>Academia</t>
  </si>
  <si>
    <t>Clube</t>
  </si>
  <si>
    <t>Total despesas variáveis</t>
  </si>
  <si>
    <t>Extras</t>
  </si>
  <si>
    <t>Médico</t>
  </si>
  <si>
    <t>Dentista</t>
  </si>
  <si>
    <t>Hospital</t>
  </si>
  <si>
    <t>Manutenção/ prevenção</t>
  </si>
  <si>
    <t>Carro</t>
  </si>
  <si>
    <t>Casa</t>
  </si>
  <si>
    <t>Material escolar</t>
  </si>
  <si>
    <t>Uniforme</t>
  </si>
  <si>
    <t>Total despesas extras</t>
  </si>
  <si>
    <t>Adicionais</t>
  </si>
  <si>
    <t>Lazer</t>
  </si>
  <si>
    <t>Viagens</t>
  </si>
  <si>
    <t>Cinema/teatro</t>
  </si>
  <si>
    <t>Restaurantes/bares</t>
  </si>
  <si>
    <t>Vestuário</t>
  </si>
  <si>
    <t>Roupas</t>
  </si>
  <si>
    <t>Calçados</t>
  </si>
  <si>
    <t>Acessórios</t>
  </si>
  <si>
    <t>Presentes</t>
  </si>
  <si>
    <t>Fatura do cartão de crédito</t>
  </si>
  <si>
    <t>,</t>
  </si>
  <si>
    <t>Saldo</t>
  </si>
  <si>
    <t>Receita</t>
  </si>
  <si>
    <t>Despesas fixas</t>
  </si>
  <si>
    <t>Despesas variáveis</t>
  </si>
  <si>
    <t>Despesas extras</t>
  </si>
  <si>
    <t>Despesas adicionais</t>
  </si>
  <si>
    <t>Balanço</t>
  </si>
  <si>
    <r>
      <t>Em</t>
    </r>
    <r>
      <rPr>
        <b/>
        <sz val="11"/>
        <rFont val="Arial"/>
        <family val="2"/>
      </rPr>
      <t xml:space="preserve"> Receitas</t>
    </r>
    <r>
      <rPr>
        <sz val="11"/>
        <rFont val="Arial"/>
        <family val="2"/>
      </rPr>
      <t>, complete com todos os valores que você recebe mensalmente. Se você for autônomo, adapte a tabela à sua realidade, inserindo mais linhas.</t>
    </r>
  </si>
  <si>
    <r>
      <t>Em</t>
    </r>
    <r>
      <rPr>
        <b/>
        <sz val="11"/>
        <rFont val="Arial"/>
        <family val="2"/>
      </rPr>
      <t xml:space="preserve"> Investimentos</t>
    </r>
    <r>
      <rPr>
        <sz val="11"/>
        <rFont val="Arial"/>
        <family val="2"/>
      </rPr>
      <t>, complete com os valores que destina a seus investimentos e economias.</t>
    </r>
  </si>
  <si>
    <r>
      <t xml:space="preserve">Em </t>
    </r>
    <r>
      <rPr>
        <b/>
        <sz val="11"/>
        <rFont val="Arial"/>
        <family val="2"/>
      </rPr>
      <t>Despesas fixas</t>
    </r>
    <r>
      <rPr>
        <sz val="11"/>
        <rFont val="Arial"/>
        <family val="2"/>
      </rPr>
      <t>, insira os gastos que costumam ter os mesmos valores todos os meses e que devem ser pagos prioritariamente.</t>
    </r>
  </si>
  <si>
    <r>
      <t xml:space="preserve">Em </t>
    </r>
    <r>
      <rPr>
        <b/>
        <sz val="11"/>
        <rFont val="Arial"/>
        <family val="2"/>
      </rPr>
      <t>Despesas variáveis</t>
    </r>
    <r>
      <rPr>
        <sz val="11"/>
        <rFont val="Arial"/>
        <family val="2"/>
      </rPr>
      <t>, insira os gastos que variam mês a mês. Procure lembrar e anotar todos eles. Em geral, é possível fazer economia em alguns desses itens.</t>
    </r>
  </si>
  <si>
    <r>
      <t xml:space="preserve">Em </t>
    </r>
    <r>
      <rPr>
        <b/>
        <sz val="11"/>
        <rFont val="Arial"/>
        <family val="2"/>
      </rPr>
      <t>Despesas extras</t>
    </r>
    <r>
      <rPr>
        <sz val="11"/>
        <rFont val="Arial"/>
        <family val="2"/>
      </rPr>
      <t>, complete com gastos extraordinários, como médicos e material escolar, que não são pagos todos os meses, mas para os quais devemos estar preparados e ter sempre uma reserva financeira.</t>
    </r>
  </si>
  <si>
    <r>
      <t xml:space="preserve">Em </t>
    </r>
    <r>
      <rPr>
        <b/>
        <sz val="11"/>
        <rFont val="Arial"/>
        <family val="2"/>
      </rPr>
      <t>Despesas adicionais</t>
    </r>
    <r>
      <rPr>
        <sz val="11"/>
        <rFont val="Arial"/>
        <family val="2"/>
      </rPr>
      <t>, estão os custos de compras e serviços nos quais devemos sempre prestar atenção, sobretudo se a meta é economizar.</t>
    </r>
  </si>
  <si>
    <r>
      <t xml:space="preserve">Em </t>
    </r>
    <r>
      <rPr>
        <b/>
        <sz val="11"/>
        <rFont val="Arial"/>
        <family val="2"/>
      </rPr>
      <t>Saldo</t>
    </r>
    <r>
      <rPr>
        <sz val="11"/>
        <rFont val="Arial"/>
        <family val="2"/>
      </rPr>
      <t>, você completa com os valores totais de todas as outras tabelas e faz um balanço, ou seja, soma as despesas totais (em roxo) e diminui das receitas. No nosso exemplo, o balanço é positivo. Isto é, as despesas têm um valor menor do que as receitas. Dessa forma sobra um dinheiro que pode ser destinado a algum investimento ou a alguma compra ou serviço planejado no mês seguinte.</t>
    </r>
  </si>
  <si>
    <r>
      <rPr>
        <b/>
        <sz val="12"/>
        <color rgb="FF0070C0"/>
        <rFont val="Arial"/>
        <family val="2"/>
      </rPr>
      <t>ORGANIZAÇÃO FINANCEIRA MENSAL</t>
    </r>
    <r>
      <rPr>
        <sz val="12"/>
        <rFont val="Arial"/>
        <charset val="134"/>
      </rPr>
      <t xml:space="preserve">
As tabelas a seguir, já estão preenchidas como exemplo. Simulamos a realidade de uma pessoa solteira, que mora de aluguel, sozinha, com salário de R$ 2.500,00. Mas você pode preencher essa planilha em branco, imprimir, adicionar ou remover itens, de forma que se encaixe na sua realidade.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</si>
</sst>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22">
    <font>
      <sz val="10"/>
      <color rgb="FF000000"/>
      <name val="Arial"/>
      <charset val="134"/>
    </font>
    <font>
      <b/>
      <sz val="16"/>
      <name val="Arial"/>
      <charset val="134"/>
    </font>
    <font>
      <b/>
      <sz val="12"/>
      <name val="Arial"/>
      <charset val="134"/>
    </font>
    <font>
      <b/>
      <u/>
      <sz val="14"/>
      <color rgb="FF0000FF"/>
      <name val="Arial"/>
      <charset val="134"/>
    </font>
    <font>
      <b/>
      <sz val="14"/>
      <color theme="0"/>
      <name val="Arial"/>
      <charset val="134"/>
    </font>
    <font>
      <sz val="10"/>
      <color theme="0"/>
      <name val="Arial"/>
      <charset val="134"/>
    </font>
    <font>
      <sz val="14"/>
      <color theme="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12"/>
      <name val="Arial"/>
      <charset val="134"/>
    </font>
    <font>
      <sz val="10"/>
      <color rgb="FF808080"/>
      <name val="Arial"/>
      <charset val="134"/>
    </font>
    <font>
      <sz val="10"/>
      <color rgb="FFFFFFFF"/>
      <name val="Arial"/>
      <charset val="134"/>
    </font>
    <font>
      <sz val="14"/>
      <name val="Arial"/>
      <charset val="134"/>
    </font>
    <font>
      <b/>
      <sz val="12"/>
      <color rgb="FFFFFFFF"/>
      <name val="Arial"/>
      <charset val="134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BF53B4"/>
      <name val="Arial"/>
      <family val="2"/>
    </font>
    <font>
      <b/>
      <sz val="12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2DEEB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C2DEEB"/>
        <bgColor rgb="FFC0C0C0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rgb="FFC0C0C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rgb="FF333399"/>
      </patternFill>
    </fill>
    <fill>
      <patternFill patternType="solid">
        <fgColor theme="4" tint="-0.249977111117893"/>
        <bgColor rgb="FF333333"/>
      </patternFill>
    </fill>
    <fill>
      <patternFill patternType="solid">
        <fgColor theme="6" tint="0.59999389629810485"/>
        <bgColor rgb="FFC0C0C0"/>
      </patternFill>
    </fill>
  </fills>
  <borders count="31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08ACBD"/>
      </left>
      <right/>
      <top style="thin">
        <color rgb="FF08ACBD"/>
      </top>
      <bottom style="thin">
        <color rgb="FF08ACBD"/>
      </bottom>
      <diagonal/>
    </border>
    <border>
      <left style="thin">
        <color rgb="FF08ACBD"/>
      </left>
      <right style="thin">
        <color rgb="FF08ACBD"/>
      </right>
      <top style="thin">
        <color rgb="FF08ACBD"/>
      </top>
      <bottom style="thin">
        <color rgb="FF08ACBD"/>
      </bottom>
      <diagonal/>
    </border>
    <border>
      <left style="thin">
        <color rgb="FF08ACBD"/>
      </left>
      <right/>
      <top/>
      <bottom style="thin">
        <color rgb="FF08ACBD"/>
      </bottom>
      <diagonal/>
    </border>
    <border>
      <left style="thin">
        <color rgb="FF08ACBD"/>
      </left>
      <right style="thin">
        <color rgb="FF08ACBD"/>
      </right>
      <top style="thin">
        <color rgb="FF08ACBD"/>
      </top>
      <bottom/>
      <diagonal/>
    </border>
    <border>
      <left/>
      <right/>
      <top style="thin">
        <color rgb="FF08ACBD"/>
      </top>
      <bottom/>
      <diagonal/>
    </border>
    <border>
      <left style="thin">
        <color rgb="FF08ACBD"/>
      </left>
      <right/>
      <top/>
      <bottom/>
      <diagonal/>
    </border>
    <border>
      <left style="thin">
        <color rgb="FF08ACBD"/>
      </left>
      <right style="thin">
        <color rgb="FF08ACBD"/>
      </right>
      <top/>
      <bottom style="thin">
        <color rgb="FF08ACBD"/>
      </bottom>
      <diagonal/>
    </border>
    <border>
      <left/>
      <right/>
      <top style="thin">
        <color rgb="FF08ACBD"/>
      </top>
      <bottom style="thin">
        <color rgb="FF08ACBD"/>
      </bottom>
      <diagonal/>
    </border>
    <border>
      <left/>
      <right/>
      <top/>
      <bottom style="thin">
        <color rgb="FF08ACBD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8ACBD"/>
      </bottom>
      <diagonal/>
    </border>
    <border>
      <left/>
      <right/>
      <top style="thin">
        <color rgb="FF08ACBD"/>
      </top>
      <bottom style="medium">
        <color rgb="FF08ACBD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C0C0C0"/>
      </right>
      <top style="thin">
        <color rgb="FFC0C0C0"/>
      </top>
      <bottom style="medium">
        <color rgb="FF08ACBD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/>
      <diagonal/>
    </border>
    <border>
      <left/>
      <right style="thin">
        <color rgb="FFC0C0C0"/>
      </right>
      <top/>
      <bottom style="medium">
        <color rgb="FF08ACBD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8ACBD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0" xfId="0" applyNumberFormat="1" applyFont="1" applyAlignment="1">
      <alignment vertical="center"/>
    </xf>
    <xf numFmtId="0" fontId="7" fillId="0" borderId="0" xfId="0" applyFont="1"/>
    <xf numFmtId="164" fontId="8" fillId="0" borderId="0" xfId="0" applyNumberFormat="1" applyFont="1" applyAlignment="1">
      <alignment horizontal="center"/>
    </xf>
    <xf numFmtId="0" fontId="9" fillId="0" borderId="0" xfId="0" applyFont="1"/>
    <xf numFmtId="164" fontId="7" fillId="0" borderId="0" xfId="0" applyNumberFormat="1" applyFont="1"/>
    <xf numFmtId="0" fontId="8" fillId="2" borderId="4" xfId="0" applyFont="1" applyFill="1" applyBorder="1"/>
    <xf numFmtId="164" fontId="7" fillId="0" borderId="4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0" fontId="8" fillId="2" borderId="6" xfId="0" applyFont="1" applyFill="1" applyBorder="1"/>
    <xf numFmtId="164" fontId="7" fillId="0" borderId="7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8" fillId="2" borderId="9" xfId="0" applyFont="1" applyFill="1" applyBorder="1"/>
    <xf numFmtId="164" fontId="7" fillId="0" borderId="10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0" fontId="8" fillId="0" borderId="13" xfId="0" applyFont="1" applyBorder="1"/>
    <xf numFmtId="164" fontId="10" fillId="0" borderId="13" xfId="0" applyNumberFormat="1" applyFont="1" applyBorder="1" applyAlignment="1">
      <alignment horizontal="right"/>
    </xf>
    <xf numFmtId="0" fontId="8" fillId="3" borderId="14" xfId="0" applyFont="1" applyFill="1" applyBorder="1"/>
    <xf numFmtId="164" fontId="8" fillId="3" borderId="15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16" xfId="0" applyFont="1" applyBorder="1"/>
    <xf numFmtId="164" fontId="7" fillId="0" borderId="16" xfId="0" applyNumberFormat="1" applyFont="1" applyBorder="1" applyAlignment="1">
      <alignment horizontal="right"/>
    </xf>
    <xf numFmtId="0" fontId="8" fillId="3" borderId="0" xfId="0" applyFont="1" applyFill="1"/>
    <xf numFmtId="9" fontId="8" fillId="3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4" xfId="0" applyFont="1" applyBorder="1"/>
    <xf numFmtId="0" fontId="8" fillId="0" borderId="0" xfId="0" applyFont="1" applyAlignment="1">
      <alignment horizontal="left" vertical="center"/>
    </xf>
    <xf numFmtId="0" fontId="8" fillId="2" borderId="19" xfId="0" applyFont="1" applyFill="1" applyBorder="1" applyAlignment="1">
      <alignment vertical="center"/>
    </xf>
    <xf numFmtId="0" fontId="8" fillId="0" borderId="11" xfId="0" applyFont="1" applyBorder="1"/>
    <xf numFmtId="0" fontId="8" fillId="3" borderId="0" xfId="0" applyFont="1" applyFill="1" applyAlignment="1">
      <alignment horizontal="left" vertical="center"/>
    </xf>
    <xf numFmtId="164" fontId="8" fillId="3" borderId="0" xfId="0" applyNumberFormat="1" applyFont="1" applyFill="1"/>
    <xf numFmtId="9" fontId="8" fillId="3" borderId="0" xfId="0" applyNumberFormat="1" applyFont="1" applyFill="1" applyAlignment="1">
      <alignment horizontal="right"/>
    </xf>
    <xf numFmtId="164" fontId="8" fillId="0" borderId="0" xfId="0" applyNumberFormat="1" applyFont="1"/>
    <xf numFmtId="164" fontId="10" fillId="0" borderId="5" xfId="0" applyNumberFormat="1" applyFont="1" applyBorder="1" applyAlignment="1">
      <alignment horizontal="right"/>
    </xf>
    <xf numFmtId="0" fontId="12" fillId="0" borderId="0" xfId="0" applyFont="1"/>
    <xf numFmtId="0" fontId="8" fillId="2" borderId="2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/>
    <xf numFmtId="164" fontId="8" fillId="3" borderId="15" xfId="0" applyNumberFormat="1" applyFont="1" applyFill="1" applyBorder="1"/>
    <xf numFmtId="0" fontId="8" fillId="0" borderId="26" xfId="0" applyFont="1" applyBorder="1" applyAlignment="1">
      <alignment horizontal="left" vertical="center"/>
    </xf>
    <xf numFmtId="164" fontId="10" fillId="0" borderId="4" xfId="0" applyNumberFormat="1" applyFont="1" applyBorder="1" applyAlignment="1">
      <alignment horizontal="right"/>
    </xf>
    <xf numFmtId="164" fontId="10" fillId="0" borderId="0" xfId="0" applyNumberFormat="1" applyFont="1"/>
    <xf numFmtId="0" fontId="8" fillId="0" borderId="4" xfId="0" applyFont="1" applyBorder="1" applyAlignment="1">
      <alignment wrapText="1"/>
    </xf>
    <xf numFmtId="0" fontId="8" fillId="2" borderId="27" xfId="0" applyFont="1" applyFill="1" applyBorder="1"/>
    <xf numFmtId="164" fontId="7" fillId="4" borderId="28" xfId="0" applyNumberFormat="1" applyFont="1" applyFill="1" applyBorder="1"/>
    <xf numFmtId="164" fontId="7" fillId="4" borderId="29" xfId="0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/>
    <xf numFmtId="0" fontId="8" fillId="2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7" fillId="2" borderId="23" xfId="0" applyFont="1" applyFill="1" applyBorder="1"/>
    <xf numFmtId="0" fontId="7" fillId="2" borderId="24" xfId="0" applyFont="1" applyFill="1" applyBorder="1"/>
    <xf numFmtId="0" fontId="8" fillId="2" borderId="2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14" fillId="8" borderId="0" xfId="0" applyFont="1" applyFill="1" applyAlignment="1">
      <alignment horizontal="left" vertical="center" wrapText="1"/>
    </xf>
    <xf numFmtId="0" fontId="14" fillId="5" borderId="0" xfId="0" applyFont="1" applyFill="1"/>
    <xf numFmtId="0" fontId="11" fillId="8" borderId="0" xfId="0" applyFont="1" applyFill="1"/>
    <xf numFmtId="0" fontId="11" fillId="8" borderId="17" xfId="0" applyFont="1" applyFill="1" applyBorder="1"/>
    <xf numFmtId="0" fontId="16" fillId="8" borderId="0" xfId="0" applyFont="1" applyFill="1"/>
    <xf numFmtId="0" fontId="17" fillId="8" borderId="0" xfId="0" applyFont="1" applyFill="1"/>
    <xf numFmtId="0" fontId="16" fillId="8" borderId="17" xfId="0" applyFont="1" applyFill="1" applyBorder="1"/>
    <xf numFmtId="0" fontId="14" fillId="8" borderId="0" xfId="0" applyFont="1" applyFill="1" applyAlignment="1">
      <alignment horizontal="left" vertical="top" wrapText="1"/>
    </xf>
    <xf numFmtId="0" fontId="16" fillId="8" borderId="0" xfId="0" applyFont="1" applyFill="1" applyAlignment="1">
      <alignment horizontal="left" vertical="top"/>
    </xf>
    <xf numFmtId="0" fontId="17" fillId="8" borderId="0" xfId="0" applyFont="1" applyFill="1" applyAlignment="1">
      <alignment horizontal="left" vertical="top"/>
    </xf>
    <xf numFmtId="0" fontId="16" fillId="8" borderId="17" xfId="0" applyFont="1" applyFill="1" applyBorder="1" applyAlignment="1">
      <alignment horizontal="left" vertical="top"/>
    </xf>
    <xf numFmtId="0" fontId="16" fillId="8" borderId="25" xfId="0" applyFont="1" applyFill="1" applyBorder="1" applyAlignment="1">
      <alignment horizontal="left" vertical="top"/>
    </xf>
    <xf numFmtId="0" fontId="16" fillId="5" borderId="0" xfId="0" applyFont="1" applyFill="1" applyAlignment="1">
      <alignment wrapText="1"/>
    </xf>
    <xf numFmtId="0" fontId="13" fillId="9" borderId="28" xfId="0" applyFont="1" applyFill="1" applyBorder="1"/>
    <xf numFmtId="164" fontId="13" fillId="9" borderId="29" xfId="0" applyNumberFormat="1" applyFont="1" applyFill="1" applyBorder="1"/>
    <xf numFmtId="0" fontId="8" fillId="10" borderId="30" xfId="0" applyFont="1" applyFill="1" applyBorder="1"/>
    <xf numFmtId="164" fontId="7" fillId="10" borderId="29" xfId="0" applyNumberFormat="1" applyFont="1" applyFill="1" applyBorder="1"/>
    <xf numFmtId="0" fontId="8" fillId="10" borderId="28" xfId="0" applyFont="1" applyFill="1" applyBorder="1"/>
    <xf numFmtId="0" fontId="18" fillId="0" borderId="0" xfId="0" applyFont="1" applyAlignment="1">
      <alignment vertical="center"/>
    </xf>
    <xf numFmtId="0" fontId="19" fillId="0" borderId="0" xfId="0" applyFont="1"/>
    <xf numFmtId="1" fontId="20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08ACBD"/>
      <color rgb="FFE4C8E0"/>
      <color rgb="FFC2DEEB"/>
      <color rgb="FFBF53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647700</xdr:rowOff>
    </xdr:from>
    <xdr:to>
      <xdr:col>5</xdr:col>
      <xdr:colOff>434340</xdr:colOff>
      <xdr:row>0</xdr:row>
      <xdr:rowOff>2872933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5A49166-D0B6-891C-3474-86F678DC6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"/>
          <a:ext cx="6217920" cy="2225233"/>
        </a:xfrm>
        <a:prstGeom prst="rect">
          <a:avLst/>
        </a:prstGeom>
      </xdr:spPr>
    </xdr:pic>
    <xdr:clientData/>
  </xdr:twoCellAnchor>
  <xdr:twoCellAnchor editAs="oneCell">
    <xdr:from>
      <xdr:col>4</xdr:col>
      <xdr:colOff>647700</xdr:colOff>
      <xdr:row>0</xdr:row>
      <xdr:rowOff>563880</xdr:rowOff>
    </xdr:from>
    <xdr:to>
      <xdr:col>8</xdr:col>
      <xdr:colOff>344735</xdr:colOff>
      <xdr:row>0</xdr:row>
      <xdr:rowOff>2240280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E43F663-EFE3-3434-0C58-D4304E79A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3520" y="563880"/>
          <a:ext cx="4291895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showGridLines="0" tabSelected="1" zoomScale="96" zoomScaleNormal="96" workbookViewId="0">
      <selection activeCell="J1" sqref="J1:M1"/>
    </sheetView>
  </sheetViews>
  <sheetFormatPr defaultColWidth="14.44140625" defaultRowHeight="15" customHeight="1"/>
  <cols>
    <col min="1" max="1" width="3.109375" customWidth="1"/>
    <col min="2" max="2" width="25.109375" customWidth="1"/>
    <col min="3" max="3" width="21" customWidth="1"/>
    <col min="4" max="4" width="18.6640625" customWidth="1"/>
    <col min="5" max="6" width="16.44140625" customWidth="1"/>
    <col min="7" max="7" width="17.6640625" customWidth="1"/>
    <col min="8" max="10" width="16.44140625" customWidth="1"/>
    <col min="11" max="11" width="17.77734375" customWidth="1"/>
    <col min="12" max="16" width="16.44140625" customWidth="1"/>
    <col min="17" max="24" width="9.109375" customWidth="1"/>
    <col min="25" max="26" width="8" customWidth="1"/>
  </cols>
  <sheetData>
    <row r="1" spans="1:26" ht="228" customHeight="1">
      <c r="A1" s="1"/>
      <c r="B1" s="1"/>
      <c r="C1" s="2"/>
      <c r="D1" s="2"/>
      <c r="E1" s="3"/>
      <c r="F1" s="3"/>
      <c r="G1" s="3"/>
      <c r="H1" s="3"/>
      <c r="I1" s="3"/>
      <c r="J1" s="84" t="s">
        <v>115</v>
      </c>
      <c r="K1" s="85"/>
      <c r="L1" s="85"/>
      <c r="M1" s="85"/>
      <c r="N1" s="35"/>
      <c r="O1" s="35"/>
      <c r="P1" s="35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7.950000000000003" customHeight="1">
      <c r="A2" s="59" t="s">
        <v>0</v>
      </c>
      <c r="B2" s="60"/>
      <c r="C2" s="60"/>
      <c r="D2" s="60"/>
      <c r="E2" s="61" t="s">
        <v>1</v>
      </c>
      <c r="F2" s="61" t="s">
        <v>2</v>
      </c>
      <c r="G2" s="61" t="s">
        <v>3</v>
      </c>
      <c r="H2" s="61" t="s">
        <v>4</v>
      </c>
      <c r="I2" s="61" t="s">
        <v>5</v>
      </c>
      <c r="J2" s="61" t="s">
        <v>6</v>
      </c>
      <c r="K2" s="61" t="s">
        <v>7</v>
      </c>
      <c r="L2" s="61" t="s">
        <v>8</v>
      </c>
      <c r="M2" s="61" t="s">
        <v>9</v>
      </c>
      <c r="N2" s="62" t="s">
        <v>10</v>
      </c>
      <c r="O2" s="62" t="s">
        <v>11</v>
      </c>
      <c r="P2" s="63" t="s">
        <v>12</v>
      </c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3.2">
      <c r="A3" s="4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>
      <c r="A4" s="83" t="s">
        <v>13</v>
      </c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2">
      <c r="A5" s="4"/>
      <c r="B5" s="4"/>
      <c r="C5" s="4"/>
      <c r="D5" s="4"/>
      <c r="E5" s="5" t="s">
        <v>14</v>
      </c>
      <c r="F5" s="5" t="s">
        <v>14</v>
      </c>
      <c r="G5" s="5" t="s">
        <v>14</v>
      </c>
      <c r="H5" s="5" t="s">
        <v>14</v>
      </c>
      <c r="I5" s="5" t="s">
        <v>14</v>
      </c>
      <c r="J5" s="5" t="s">
        <v>14</v>
      </c>
      <c r="K5" s="5" t="s">
        <v>14</v>
      </c>
      <c r="L5" s="5" t="s">
        <v>14</v>
      </c>
      <c r="M5" s="5" t="s">
        <v>14</v>
      </c>
      <c r="N5" s="5" t="s">
        <v>14</v>
      </c>
      <c r="O5" s="5" t="s">
        <v>14</v>
      </c>
      <c r="P5" s="5" t="s">
        <v>14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 customHeight="1">
      <c r="A6" s="64" t="s">
        <v>108</v>
      </c>
      <c r="B6" s="65"/>
      <c r="C6" s="65"/>
      <c r="D6" s="8" t="s">
        <v>15</v>
      </c>
      <c r="E6" s="9">
        <v>2500</v>
      </c>
      <c r="F6" s="9">
        <v>2500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>
      <c r="A7" s="65"/>
      <c r="B7" s="65"/>
      <c r="C7" s="65"/>
      <c r="D7" s="11" t="s">
        <v>16</v>
      </c>
      <c r="E7" s="12"/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8" customHeight="1">
      <c r="A8" s="65"/>
      <c r="B8" s="65"/>
      <c r="C8" s="65"/>
      <c r="D8" s="11" t="s">
        <v>17</v>
      </c>
      <c r="E8" s="10">
        <v>350</v>
      </c>
      <c r="F8" s="13">
        <v>380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" customHeight="1">
      <c r="A9" s="65"/>
      <c r="B9" s="65"/>
      <c r="C9" s="65"/>
      <c r="D9" s="14" t="s">
        <v>18</v>
      </c>
      <c r="E9" s="15"/>
      <c r="F9" s="16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" customHeight="1">
      <c r="A10" s="65"/>
      <c r="B10" s="65"/>
      <c r="C10" s="65"/>
      <c r="D10" s="8" t="s">
        <v>19</v>
      </c>
      <c r="E10" s="15"/>
      <c r="F10" s="1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" customHeight="1">
      <c r="A11" s="65"/>
      <c r="B11" s="65"/>
      <c r="C11" s="65"/>
      <c r="D11" s="11" t="s">
        <v>20</v>
      </c>
      <c r="E11" s="15">
        <v>150</v>
      </c>
      <c r="F11" s="17">
        <v>200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" customHeight="1">
      <c r="A12" s="65"/>
      <c r="B12" s="65"/>
      <c r="C12" s="65"/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2">
      <c r="A13" s="65"/>
      <c r="B13" s="65"/>
      <c r="C13" s="65"/>
      <c r="D13" s="20" t="s">
        <v>21</v>
      </c>
      <c r="E13" s="21">
        <f t="shared" ref="E13:P13" si="0">SUM(E6:E11)</f>
        <v>3000</v>
      </c>
      <c r="F13" s="21">
        <f t="shared" si="0"/>
        <v>3080</v>
      </c>
      <c r="G13" s="21">
        <f t="shared" si="0"/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 t="shared" si="0"/>
        <v>0</v>
      </c>
      <c r="O13" s="21">
        <f t="shared" si="0"/>
        <v>0</v>
      </c>
      <c r="P13" s="21">
        <f t="shared" si="0"/>
        <v>0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2">
      <c r="A14" s="4"/>
      <c r="B14" s="4"/>
      <c r="C14" s="4"/>
      <c r="D14" s="2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75" customHeight="1">
      <c r="A15" s="83" t="s">
        <v>22</v>
      </c>
      <c r="B15" s="6"/>
      <c r="C15" s="6"/>
      <c r="D15" s="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2">
      <c r="A16" s="4"/>
      <c r="B16" s="4"/>
      <c r="C16" s="4"/>
      <c r="D16" s="2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customHeight="1">
      <c r="A17" s="64" t="s">
        <v>109</v>
      </c>
      <c r="B17" s="65"/>
      <c r="C17" s="65"/>
      <c r="D17" s="8" t="s">
        <v>23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customHeight="1">
      <c r="A18" s="65"/>
      <c r="B18" s="65"/>
      <c r="C18" s="65"/>
      <c r="D18" s="11" t="s">
        <v>24</v>
      </c>
      <c r="E18" s="9">
        <v>100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" customHeight="1">
      <c r="A19" s="65"/>
      <c r="B19" s="65"/>
      <c r="C19" s="65"/>
      <c r="D19" s="11" t="s">
        <v>25</v>
      </c>
      <c r="E19" s="9">
        <v>120</v>
      </c>
      <c r="F19" s="9">
        <v>80</v>
      </c>
      <c r="G19" s="9"/>
      <c r="H19" s="9"/>
      <c r="I19" s="9"/>
      <c r="J19" s="9"/>
      <c r="K19" s="9"/>
      <c r="L19" s="9"/>
      <c r="M19" s="9"/>
      <c r="N19" s="9"/>
      <c r="O19" s="9"/>
      <c r="P19" s="10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>
      <c r="A20" s="65"/>
      <c r="B20" s="65"/>
      <c r="C20" s="65"/>
      <c r="D20" s="11" t="s">
        <v>26</v>
      </c>
      <c r="E20" s="9">
        <v>60</v>
      </c>
      <c r="F20" s="9">
        <v>60</v>
      </c>
      <c r="G20" s="9"/>
      <c r="H20" s="9"/>
      <c r="I20" s="9"/>
      <c r="J20" s="9"/>
      <c r="K20" s="9"/>
      <c r="L20" s="9"/>
      <c r="M20" s="9"/>
      <c r="N20" s="9"/>
      <c r="O20" s="9"/>
      <c r="P20" s="10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 customHeight="1">
      <c r="A21" s="65"/>
      <c r="B21" s="65"/>
      <c r="C21" s="65"/>
      <c r="D21" s="11" t="s">
        <v>20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4.95" customHeight="1">
      <c r="A22" s="65"/>
      <c r="B22" s="65"/>
      <c r="C22" s="65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65"/>
      <c r="B23" s="65"/>
      <c r="C23" s="65"/>
      <c r="D23" s="20" t="s">
        <v>21</v>
      </c>
      <c r="E23" s="21">
        <f t="shared" ref="E23:P23" si="1">SUM(E17:E21)</f>
        <v>280</v>
      </c>
      <c r="F23" s="21">
        <f t="shared" si="1"/>
        <v>140</v>
      </c>
      <c r="G23" s="21">
        <f t="shared" si="1"/>
        <v>0</v>
      </c>
      <c r="H23" s="21">
        <f t="shared" si="1"/>
        <v>0</v>
      </c>
      <c r="I23" s="21">
        <f t="shared" si="1"/>
        <v>0</v>
      </c>
      <c r="J23" s="21">
        <f t="shared" si="1"/>
        <v>0</v>
      </c>
      <c r="K23" s="21">
        <f t="shared" si="1"/>
        <v>0</v>
      </c>
      <c r="L23" s="21">
        <f t="shared" si="1"/>
        <v>0</v>
      </c>
      <c r="M23" s="21">
        <f t="shared" si="1"/>
        <v>0</v>
      </c>
      <c r="N23" s="21">
        <f t="shared" si="1"/>
        <v>0</v>
      </c>
      <c r="O23" s="21">
        <f t="shared" si="1"/>
        <v>0</v>
      </c>
      <c r="P23" s="21">
        <f t="shared" si="1"/>
        <v>0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.75" customHeight="1">
      <c r="A24" s="65"/>
      <c r="B24" s="65"/>
      <c r="C24" s="65"/>
      <c r="D24" s="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65"/>
      <c r="B25" s="65"/>
      <c r="C25" s="65"/>
      <c r="D25" s="25" t="s">
        <v>27</v>
      </c>
      <c r="E25" s="26">
        <f t="shared" ref="E25:P25" si="2">E23/E13</f>
        <v>9.3333333333333338E-2</v>
      </c>
      <c r="F25" s="26">
        <f t="shared" si="2"/>
        <v>4.5454545454545456E-2</v>
      </c>
      <c r="G25" s="26" t="e">
        <f t="shared" si="2"/>
        <v>#DIV/0!</v>
      </c>
      <c r="H25" s="26" t="e">
        <f t="shared" si="2"/>
        <v>#DIV/0!</v>
      </c>
      <c r="I25" s="26" t="e">
        <f t="shared" si="2"/>
        <v>#DIV/0!</v>
      </c>
      <c r="J25" s="26" t="e">
        <f t="shared" si="2"/>
        <v>#DIV/0!</v>
      </c>
      <c r="K25" s="26" t="e">
        <f t="shared" si="2"/>
        <v>#DIV/0!</v>
      </c>
      <c r="L25" s="26" t="e">
        <f t="shared" si="2"/>
        <v>#DIV/0!</v>
      </c>
      <c r="M25" s="26" t="e">
        <f t="shared" si="2"/>
        <v>#DIV/0!</v>
      </c>
      <c r="N25" s="26" t="e">
        <f t="shared" si="2"/>
        <v>#DIV/0!</v>
      </c>
      <c r="O25" s="26" t="e">
        <f t="shared" si="2"/>
        <v>#DIV/0!</v>
      </c>
      <c r="P25" s="26" t="e">
        <f t="shared" si="2"/>
        <v>#DIV/0!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22"/>
      <c r="B26" s="4"/>
      <c r="C26" s="4"/>
      <c r="D26" s="4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customHeight="1">
      <c r="A27" s="83" t="s">
        <v>28</v>
      </c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22"/>
      <c r="B28" s="50" t="s">
        <v>29</v>
      </c>
      <c r="C28" s="51"/>
      <c r="D28" s="27" t="s">
        <v>30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.75" customHeight="1">
      <c r="A29" s="68"/>
      <c r="B29" s="69" t="s">
        <v>31</v>
      </c>
      <c r="C29" s="52" t="s">
        <v>32</v>
      </c>
      <c r="D29" s="28" t="s">
        <v>33</v>
      </c>
      <c r="E29" s="9">
        <v>800</v>
      </c>
      <c r="F29" s="9">
        <v>800</v>
      </c>
      <c r="G29" s="9"/>
      <c r="H29" s="9"/>
      <c r="I29" s="9"/>
      <c r="J29" s="9"/>
      <c r="K29" s="9"/>
      <c r="L29" s="9"/>
      <c r="M29" s="9"/>
      <c r="N29" s="9"/>
      <c r="O29" s="9"/>
      <c r="P29" s="10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70"/>
      <c r="B30" s="71" t="s">
        <v>110</v>
      </c>
      <c r="C30" s="53"/>
      <c r="D30" s="28" t="s">
        <v>34</v>
      </c>
      <c r="E30" s="9">
        <v>100</v>
      </c>
      <c r="F30" s="9">
        <v>100</v>
      </c>
      <c r="G30" s="9"/>
      <c r="H30" s="9"/>
      <c r="I30" s="9"/>
      <c r="J30" s="9"/>
      <c r="K30" s="9"/>
      <c r="L30" s="9"/>
      <c r="M30" s="9"/>
      <c r="N30" s="9"/>
      <c r="O30" s="9"/>
      <c r="P30" s="10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70"/>
      <c r="B31" s="71"/>
      <c r="C31" s="53"/>
      <c r="D31" s="28" t="s">
        <v>35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0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70"/>
      <c r="B32" s="71"/>
      <c r="C32" s="53"/>
      <c r="D32" s="28" t="s">
        <v>36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0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70"/>
      <c r="B33" s="71"/>
      <c r="C33" s="53"/>
      <c r="D33" s="28" t="s">
        <v>37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0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70"/>
      <c r="B34" s="71"/>
      <c r="C34" s="54"/>
      <c r="D34" s="28" t="s">
        <v>38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4.05" customHeight="1">
      <c r="A35" s="70"/>
      <c r="B35" s="71"/>
      <c r="C35" s="29"/>
      <c r="D35" s="2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70"/>
      <c r="B36" s="71"/>
      <c r="C36" s="52" t="s">
        <v>39</v>
      </c>
      <c r="D36" s="28" t="s">
        <v>40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0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70"/>
      <c r="B37" s="71"/>
      <c r="C37" s="53"/>
      <c r="D37" s="28" t="s">
        <v>41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0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70"/>
      <c r="B38" s="71"/>
      <c r="C38" s="54"/>
      <c r="D38" s="28" t="s">
        <v>42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.75" customHeight="1">
      <c r="A39" s="70"/>
      <c r="B39" s="71"/>
      <c r="C39" s="22"/>
      <c r="D39" s="22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70"/>
      <c r="B40" s="71"/>
      <c r="C40" s="52" t="s">
        <v>43</v>
      </c>
      <c r="D40" s="28" t="s">
        <v>44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0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70"/>
      <c r="B41" s="71"/>
      <c r="C41" s="54"/>
      <c r="D41" s="28" t="s">
        <v>45</v>
      </c>
      <c r="E41" s="9">
        <v>80.900000000000006</v>
      </c>
      <c r="F41" s="9">
        <v>80.900000000000006</v>
      </c>
      <c r="G41" s="9"/>
      <c r="H41" s="9"/>
      <c r="I41" s="9"/>
      <c r="J41" s="9"/>
      <c r="K41" s="9"/>
      <c r="L41" s="9"/>
      <c r="M41" s="9"/>
      <c r="N41" s="9"/>
      <c r="O41" s="9"/>
      <c r="P41" s="10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.75" customHeight="1">
      <c r="A42" s="70"/>
      <c r="B42" s="71"/>
      <c r="C42" s="22"/>
      <c r="D42" s="22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70"/>
      <c r="B43" s="71"/>
      <c r="C43" s="52" t="s">
        <v>46</v>
      </c>
      <c r="D43" s="28" t="s">
        <v>47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0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70"/>
      <c r="B44" s="71"/>
      <c r="C44" s="53"/>
      <c r="D44" s="28" t="s">
        <v>48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70"/>
      <c r="B45" s="71"/>
      <c r="C45" s="54"/>
      <c r="D45" s="28" t="s">
        <v>49</v>
      </c>
      <c r="E45" s="9">
        <v>90</v>
      </c>
      <c r="F45" s="9">
        <v>90</v>
      </c>
      <c r="G45" s="9"/>
      <c r="H45" s="9"/>
      <c r="I45" s="9"/>
      <c r="J45" s="9"/>
      <c r="K45" s="9"/>
      <c r="L45" s="9"/>
      <c r="M45" s="9"/>
      <c r="N45" s="9"/>
      <c r="O45" s="9"/>
      <c r="P45" s="10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.75" customHeight="1">
      <c r="A46" s="70"/>
      <c r="B46" s="71"/>
      <c r="C46" s="22"/>
      <c r="D46" s="22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70"/>
      <c r="B47" s="71"/>
      <c r="C47" s="52" t="s">
        <v>50</v>
      </c>
      <c r="D47" s="28" t="s">
        <v>51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0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67"/>
      <c r="B48" s="66"/>
      <c r="C48" s="54"/>
      <c r="D48" s="28" t="s">
        <v>52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0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.75" customHeight="1">
      <c r="A49" s="67"/>
      <c r="B49" s="66"/>
      <c r="C49" s="22"/>
      <c r="D49" s="22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67"/>
      <c r="B50" s="66"/>
      <c r="C50" s="30" t="s">
        <v>20</v>
      </c>
      <c r="D50" s="31" t="s">
        <v>53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0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.75" customHeight="1">
      <c r="A51" s="67"/>
      <c r="B51" s="66"/>
      <c r="C51" s="22"/>
      <c r="D51" s="2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36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67"/>
      <c r="B52" s="66"/>
      <c r="C52" s="32" t="s">
        <v>54</v>
      </c>
      <c r="D52" s="25"/>
      <c r="E52" s="33">
        <f t="shared" ref="E52:P52" si="3">SUM(E29:E51)</f>
        <v>1070.9000000000001</v>
      </c>
      <c r="F52" s="33">
        <f t="shared" si="3"/>
        <v>1070.9000000000001</v>
      </c>
      <c r="G52" s="33">
        <f t="shared" si="3"/>
        <v>0</v>
      </c>
      <c r="H52" s="33">
        <f t="shared" si="3"/>
        <v>0</v>
      </c>
      <c r="I52" s="33">
        <f t="shared" si="3"/>
        <v>0</v>
      </c>
      <c r="J52" s="33">
        <f t="shared" si="3"/>
        <v>0</v>
      </c>
      <c r="K52" s="33">
        <f t="shared" si="3"/>
        <v>0</v>
      </c>
      <c r="L52" s="33">
        <f t="shared" si="3"/>
        <v>0</v>
      </c>
      <c r="M52" s="33">
        <f t="shared" si="3"/>
        <v>0</v>
      </c>
      <c r="N52" s="33">
        <f t="shared" si="3"/>
        <v>0</v>
      </c>
      <c r="O52" s="33">
        <f t="shared" si="3"/>
        <v>0</v>
      </c>
      <c r="P52" s="33">
        <f t="shared" si="3"/>
        <v>0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.75" customHeight="1">
      <c r="A53" s="67"/>
      <c r="B53" s="66"/>
      <c r="C53" s="4"/>
      <c r="D53" s="22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66"/>
      <c r="B54" s="66"/>
      <c r="C54" s="32" t="s">
        <v>27</v>
      </c>
      <c r="D54" s="25"/>
      <c r="E54" s="34">
        <f t="shared" ref="E54:P54" si="4">E52/E13</f>
        <v>0.35696666666666671</v>
      </c>
      <c r="F54" s="34">
        <f t="shared" si="4"/>
        <v>0.34769480519480522</v>
      </c>
      <c r="G54" s="34" t="e">
        <f t="shared" si="4"/>
        <v>#DIV/0!</v>
      </c>
      <c r="H54" s="34" t="e">
        <f t="shared" si="4"/>
        <v>#DIV/0!</v>
      </c>
      <c r="I54" s="34" t="e">
        <f t="shared" si="4"/>
        <v>#DIV/0!</v>
      </c>
      <c r="J54" s="34" t="e">
        <f t="shared" si="4"/>
        <v>#DIV/0!</v>
      </c>
      <c r="K54" s="34" t="e">
        <f t="shared" si="4"/>
        <v>#DIV/0!</v>
      </c>
      <c r="L54" s="34" t="e">
        <f t="shared" si="4"/>
        <v>#DIV/0!</v>
      </c>
      <c r="M54" s="34" t="e">
        <f t="shared" si="4"/>
        <v>#DIV/0!</v>
      </c>
      <c r="N54" s="34" t="e">
        <f t="shared" si="4"/>
        <v>#DIV/0!</v>
      </c>
      <c r="O54" s="34" t="e">
        <f t="shared" si="4"/>
        <v>#DIV/0!</v>
      </c>
      <c r="P54" s="34" t="e">
        <f t="shared" si="4"/>
        <v>#DIV/0!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3.75" customHeight="1">
      <c r="A55" s="4"/>
      <c r="B55" s="4"/>
      <c r="C55" s="4"/>
      <c r="D55" s="22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.75" customHeight="1">
      <c r="A56" s="72"/>
      <c r="B56" s="73" t="s">
        <v>55</v>
      </c>
      <c r="C56" s="52" t="s">
        <v>32</v>
      </c>
      <c r="D56" s="28" t="s">
        <v>56</v>
      </c>
      <c r="E56" s="9">
        <v>77</v>
      </c>
      <c r="F56" s="9">
        <v>71</v>
      </c>
      <c r="G56" s="9"/>
      <c r="H56" s="9"/>
      <c r="I56" s="9"/>
      <c r="J56" s="9"/>
      <c r="K56" s="9"/>
      <c r="L56" s="9"/>
      <c r="M56" s="9"/>
      <c r="N56" s="9"/>
      <c r="O56" s="9"/>
      <c r="P56" s="10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72"/>
      <c r="B57" s="71" t="s">
        <v>111</v>
      </c>
      <c r="C57" s="53"/>
      <c r="D57" s="28" t="s">
        <v>57</v>
      </c>
      <c r="E57" s="9">
        <v>23</v>
      </c>
      <c r="F57" s="9">
        <v>25</v>
      </c>
      <c r="G57" s="9"/>
      <c r="H57" s="9"/>
      <c r="I57" s="9"/>
      <c r="J57" s="9"/>
      <c r="K57" s="9"/>
      <c r="L57" s="9"/>
      <c r="M57" s="9"/>
      <c r="N57" s="9"/>
      <c r="O57" s="9"/>
      <c r="P57" s="10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72"/>
      <c r="B58" s="71"/>
      <c r="C58" s="53"/>
      <c r="D58" s="28" t="s">
        <v>58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72"/>
      <c r="B59" s="71"/>
      <c r="C59" s="53"/>
      <c r="D59" s="28" t="s">
        <v>59</v>
      </c>
      <c r="E59" s="9">
        <v>50</v>
      </c>
      <c r="F59" s="9">
        <v>50</v>
      </c>
      <c r="G59" s="9"/>
      <c r="H59" s="9"/>
      <c r="I59" s="9"/>
      <c r="J59" s="9"/>
      <c r="K59" s="9"/>
      <c r="L59" s="9"/>
      <c r="M59" s="9"/>
      <c r="N59" s="9"/>
      <c r="O59" s="9"/>
      <c r="P59" s="10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72"/>
      <c r="B60" s="71"/>
      <c r="C60" s="53"/>
      <c r="D60" s="28" t="s">
        <v>60</v>
      </c>
      <c r="E60" s="9">
        <v>51</v>
      </c>
      <c r="F60" s="9">
        <v>49</v>
      </c>
      <c r="G60" s="9"/>
      <c r="H60" s="9"/>
      <c r="I60" s="9"/>
      <c r="J60" s="9"/>
      <c r="K60" s="9"/>
      <c r="L60" s="9"/>
      <c r="M60" s="9"/>
      <c r="N60" s="9"/>
      <c r="O60" s="9"/>
      <c r="P60" s="10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72"/>
      <c r="B61" s="71"/>
      <c r="C61" s="53"/>
      <c r="D61" s="28" t="s">
        <v>61</v>
      </c>
      <c r="E61" s="9">
        <v>32.9</v>
      </c>
      <c r="F61" s="9">
        <v>32.9</v>
      </c>
      <c r="G61" s="9"/>
      <c r="H61" s="9"/>
      <c r="I61" s="9"/>
      <c r="J61" s="9"/>
      <c r="K61" s="9"/>
      <c r="L61" s="9"/>
      <c r="M61" s="9"/>
      <c r="N61" s="9"/>
      <c r="O61" s="9"/>
      <c r="P61" s="10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72"/>
      <c r="B62" s="71"/>
      <c r="C62" s="54"/>
      <c r="D62" s="28" t="s">
        <v>62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0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.75" customHeight="1">
      <c r="A63" s="72"/>
      <c r="B63" s="71"/>
      <c r="C63" s="22"/>
      <c r="D63" s="22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72"/>
      <c r="B64" s="71"/>
      <c r="C64" s="52" t="s">
        <v>39</v>
      </c>
      <c r="D64" s="28" t="s">
        <v>63</v>
      </c>
      <c r="E64" s="9">
        <v>20</v>
      </c>
      <c r="F64" s="9">
        <v>30</v>
      </c>
      <c r="G64" s="9"/>
      <c r="H64" s="9"/>
      <c r="I64" s="9"/>
      <c r="J64" s="9"/>
      <c r="K64" s="9"/>
      <c r="L64" s="9"/>
      <c r="M64" s="9"/>
      <c r="N64" s="9"/>
      <c r="O64" s="9"/>
      <c r="P64" s="10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72"/>
      <c r="B65" s="71"/>
      <c r="C65" s="53"/>
      <c r="D65" s="28" t="s">
        <v>64</v>
      </c>
      <c r="E65" s="9">
        <v>162</v>
      </c>
      <c r="F65" s="9">
        <v>162</v>
      </c>
      <c r="G65" s="9"/>
      <c r="H65" s="9"/>
      <c r="I65" s="9"/>
      <c r="J65" s="9"/>
      <c r="K65" s="9"/>
      <c r="L65" s="9"/>
      <c r="M65" s="9"/>
      <c r="N65" s="9"/>
      <c r="O65" s="9"/>
      <c r="P65" s="10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72"/>
      <c r="B66" s="71"/>
      <c r="C66" s="53"/>
      <c r="D66" s="28" t="s">
        <v>65</v>
      </c>
      <c r="E66" s="9"/>
      <c r="F66" s="9">
        <v>25.48</v>
      </c>
      <c r="G66" s="9"/>
      <c r="H66" s="9"/>
      <c r="I66" s="9"/>
      <c r="J66" s="9"/>
      <c r="K66" s="9"/>
      <c r="L66" s="9"/>
      <c r="M66" s="9"/>
      <c r="N66" s="9"/>
      <c r="O66" s="9"/>
      <c r="P66" s="10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72"/>
      <c r="B67" s="71"/>
      <c r="C67" s="53"/>
      <c r="D67" s="28" t="s">
        <v>66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0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72"/>
      <c r="B68" s="71"/>
      <c r="C68" s="54"/>
      <c r="D68" s="28" t="s">
        <v>42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0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.75" customHeight="1">
      <c r="A69" s="72"/>
      <c r="B69" s="71"/>
      <c r="C69" s="29"/>
      <c r="D69" s="22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72"/>
      <c r="B70" s="71"/>
      <c r="C70" s="52" t="s">
        <v>67</v>
      </c>
      <c r="D70" s="28" t="s">
        <v>68</v>
      </c>
      <c r="E70" s="9">
        <v>356</v>
      </c>
      <c r="F70" s="9">
        <v>342</v>
      </c>
      <c r="G70" s="9"/>
      <c r="H70" s="9"/>
      <c r="I70" s="9"/>
      <c r="J70" s="9"/>
      <c r="K70" s="9"/>
      <c r="L70" s="9"/>
      <c r="M70" s="9"/>
      <c r="N70" s="9"/>
      <c r="O70" s="9"/>
      <c r="P70" s="10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72"/>
      <c r="B71" s="71"/>
      <c r="C71" s="53"/>
      <c r="D71" s="28" t="s">
        <v>69</v>
      </c>
      <c r="E71" s="9">
        <v>48</v>
      </c>
      <c r="F71" s="9">
        <v>52</v>
      </c>
      <c r="G71" s="9"/>
      <c r="H71" s="9"/>
      <c r="I71" s="9"/>
      <c r="J71" s="9"/>
      <c r="K71" s="9"/>
      <c r="L71" s="9"/>
      <c r="M71" s="9"/>
      <c r="N71" s="9"/>
      <c r="O71" s="9"/>
      <c r="P71" s="10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72"/>
      <c r="B72" s="71"/>
      <c r="C72" s="54"/>
      <c r="D72" s="28" t="s">
        <v>70</v>
      </c>
      <c r="E72" s="9">
        <v>41</v>
      </c>
      <c r="F72" s="9">
        <v>38</v>
      </c>
      <c r="G72" s="9"/>
      <c r="H72" s="9"/>
      <c r="I72" s="9"/>
      <c r="J72" s="9"/>
      <c r="K72" s="9"/>
      <c r="L72" s="9"/>
      <c r="M72" s="9"/>
      <c r="N72" s="9"/>
      <c r="O72" s="9"/>
      <c r="P72" s="10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.75" customHeight="1">
      <c r="A73" s="72"/>
      <c r="B73" s="71"/>
      <c r="C73" s="29"/>
      <c r="D73" s="2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72"/>
      <c r="B74" s="71"/>
      <c r="C74" s="38" t="s">
        <v>43</v>
      </c>
      <c r="D74" s="28" t="s">
        <v>71</v>
      </c>
      <c r="E74" s="9">
        <v>32</v>
      </c>
      <c r="F74" s="9">
        <v>54</v>
      </c>
      <c r="G74" s="9"/>
      <c r="H74" s="9"/>
      <c r="I74" s="9"/>
      <c r="J74" s="9"/>
      <c r="K74" s="9"/>
      <c r="L74" s="9"/>
      <c r="M74" s="9"/>
      <c r="N74" s="9"/>
      <c r="O74" s="9"/>
      <c r="P74" s="10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3.75" customHeight="1">
      <c r="A75" s="72"/>
      <c r="B75" s="72"/>
      <c r="C75" s="29"/>
      <c r="D75" s="22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10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72"/>
      <c r="B76" s="72"/>
      <c r="C76" s="55" t="s">
        <v>72</v>
      </c>
      <c r="D76" s="28" t="s">
        <v>73</v>
      </c>
      <c r="E76" s="9"/>
      <c r="F76" s="9">
        <v>50</v>
      </c>
      <c r="G76" s="9"/>
      <c r="H76" s="9"/>
      <c r="I76" s="9"/>
      <c r="J76" s="9"/>
      <c r="K76" s="9"/>
      <c r="L76" s="9"/>
      <c r="M76" s="9"/>
      <c r="N76" s="9"/>
      <c r="O76" s="9"/>
      <c r="P76" s="10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72"/>
      <c r="B77" s="72"/>
      <c r="C77" s="56"/>
      <c r="D77" s="28" t="s">
        <v>74</v>
      </c>
      <c r="E77" s="9">
        <v>35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10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72"/>
      <c r="B78" s="72"/>
      <c r="C78" s="56"/>
      <c r="D78" s="28" t="s">
        <v>75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0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72"/>
      <c r="B79" s="72"/>
      <c r="C79" s="56"/>
      <c r="D79" s="28" t="s">
        <v>76</v>
      </c>
      <c r="E79" s="9">
        <v>79.900000000000006</v>
      </c>
      <c r="F79" s="9">
        <v>79.900000000000006</v>
      </c>
      <c r="G79" s="9"/>
      <c r="H79" s="9"/>
      <c r="I79" s="9"/>
      <c r="J79" s="9"/>
      <c r="K79" s="9"/>
      <c r="L79" s="9"/>
      <c r="M79" s="9"/>
      <c r="N79" s="9"/>
      <c r="O79" s="9"/>
      <c r="P79" s="10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72"/>
      <c r="B80" s="72"/>
      <c r="C80" s="57"/>
      <c r="D80" s="28" t="s">
        <v>77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0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3.75" customHeight="1">
      <c r="A81" s="72"/>
      <c r="B81" s="72"/>
      <c r="C81" s="39"/>
      <c r="D81" s="22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72"/>
      <c r="B82" s="72"/>
      <c r="C82" s="40" t="s">
        <v>78</v>
      </c>
      <c r="D82" s="41"/>
      <c r="E82" s="42">
        <f t="shared" ref="E82:P82" si="5">SUM(E56:E80)</f>
        <v>1007.8</v>
      </c>
      <c r="F82" s="42">
        <f t="shared" si="5"/>
        <v>1061.28</v>
      </c>
      <c r="G82" s="42">
        <f t="shared" si="5"/>
        <v>0</v>
      </c>
      <c r="H82" s="42">
        <f t="shared" si="5"/>
        <v>0</v>
      </c>
      <c r="I82" s="42">
        <f t="shared" si="5"/>
        <v>0</v>
      </c>
      <c r="J82" s="42">
        <f t="shared" si="5"/>
        <v>0</v>
      </c>
      <c r="K82" s="42">
        <f t="shared" si="5"/>
        <v>0</v>
      </c>
      <c r="L82" s="42">
        <f t="shared" si="5"/>
        <v>0</v>
      </c>
      <c r="M82" s="42">
        <f t="shared" si="5"/>
        <v>0</v>
      </c>
      <c r="N82" s="42">
        <f t="shared" si="5"/>
        <v>0</v>
      </c>
      <c r="O82" s="42">
        <f t="shared" si="5"/>
        <v>0</v>
      </c>
      <c r="P82" s="42">
        <f t="shared" si="5"/>
        <v>0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.75" customHeight="1">
      <c r="A83" s="74"/>
      <c r="B83" s="75"/>
      <c r="C83" s="4"/>
      <c r="D83" s="22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5.95" customHeight="1">
      <c r="A84" s="72"/>
      <c r="B84" s="72"/>
      <c r="C84" s="32" t="s">
        <v>27</v>
      </c>
      <c r="D84" s="25"/>
      <c r="E84" s="34">
        <f t="shared" ref="E84:P84" si="6">E82/E13</f>
        <v>0.33593333333333331</v>
      </c>
      <c r="F84" s="34">
        <f t="shared" si="6"/>
        <v>0.34457142857142858</v>
      </c>
      <c r="G84" s="34" t="e">
        <f t="shared" si="6"/>
        <v>#DIV/0!</v>
      </c>
      <c r="H84" s="34" t="e">
        <f t="shared" si="6"/>
        <v>#DIV/0!</v>
      </c>
      <c r="I84" s="34" t="e">
        <f t="shared" si="6"/>
        <v>#DIV/0!</v>
      </c>
      <c r="J84" s="34" t="e">
        <f t="shared" si="6"/>
        <v>#DIV/0!</v>
      </c>
      <c r="K84" s="34" t="e">
        <f t="shared" si="6"/>
        <v>#DIV/0!</v>
      </c>
      <c r="L84" s="34" t="e">
        <f t="shared" si="6"/>
        <v>#DIV/0!</v>
      </c>
      <c r="M84" s="34" t="e">
        <f t="shared" si="6"/>
        <v>#DIV/0!</v>
      </c>
      <c r="N84" s="34" t="e">
        <f t="shared" si="6"/>
        <v>#DIV/0!</v>
      </c>
      <c r="O84" s="34" t="e">
        <f t="shared" si="6"/>
        <v>#DIV/0!</v>
      </c>
      <c r="P84" s="34" t="e">
        <f t="shared" si="6"/>
        <v>#DIV/0!</v>
      </c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.75" customHeight="1">
      <c r="A85" s="4"/>
      <c r="B85" s="4"/>
      <c r="C85" s="4"/>
      <c r="D85" s="22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>
      <c r="A86" s="68"/>
      <c r="B86" s="69" t="s">
        <v>79</v>
      </c>
      <c r="C86" s="55" t="s">
        <v>43</v>
      </c>
      <c r="D86" s="28" t="s">
        <v>80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0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68"/>
      <c r="B87" s="71" t="s">
        <v>112</v>
      </c>
      <c r="C87" s="56"/>
      <c r="D87" s="28" t="s">
        <v>81</v>
      </c>
      <c r="E87" s="9"/>
      <c r="F87" s="9">
        <v>120</v>
      </c>
      <c r="G87" s="9"/>
      <c r="H87" s="9"/>
      <c r="I87" s="9"/>
      <c r="J87" s="9"/>
      <c r="K87" s="9"/>
      <c r="L87" s="9"/>
      <c r="M87" s="9"/>
      <c r="N87" s="9"/>
      <c r="O87" s="9"/>
      <c r="P87" s="10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68"/>
      <c r="B88" s="71"/>
      <c r="C88" s="56"/>
      <c r="D88" s="28" t="s">
        <v>82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0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.75" customHeight="1">
      <c r="A89" s="68"/>
      <c r="B89" s="71"/>
      <c r="C89" s="43"/>
      <c r="D89" s="22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68"/>
      <c r="B90" s="71"/>
      <c r="C90" s="58" t="s">
        <v>83</v>
      </c>
      <c r="D90" s="28" t="s">
        <v>84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0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68"/>
      <c r="B91" s="71"/>
      <c r="C91" s="57"/>
      <c r="D91" s="28" t="s">
        <v>85</v>
      </c>
      <c r="E91" s="9">
        <v>45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10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3.75" customHeight="1">
      <c r="A92" s="68"/>
      <c r="B92" s="71"/>
      <c r="C92" s="29"/>
      <c r="D92" s="22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68"/>
      <c r="B93" s="71"/>
      <c r="C93" s="55" t="s">
        <v>46</v>
      </c>
      <c r="D93" s="28" t="s">
        <v>86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10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68"/>
      <c r="B94" s="71"/>
      <c r="C94" s="57"/>
      <c r="D94" s="28" t="s">
        <v>87</v>
      </c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36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3.75" customHeight="1">
      <c r="A95" s="68"/>
      <c r="B95" s="71"/>
      <c r="C95" s="29"/>
      <c r="D95" s="22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68"/>
      <c r="B96" s="71"/>
      <c r="C96" s="32" t="s">
        <v>88</v>
      </c>
      <c r="D96" s="25"/>
      <c r="E96" s="33">
        <f t="shared" ref="E96:P96" si="7">SUM(E86:E94)</f>
        <v>45</v>
      </c>
      <c r="F96" s="33">
        <f t="shared" si="7"/>
        <v>120</v>
      </c>
      <c r="G96" s="33">
        <f t="shared" si="7"/>
        <v>0</v>
      </c>
      <c r="H96" s="33">
        <f t="shared" si="7"/>
        <v>0</v>
      </c>
      <c r="I96" s="33">
        <f t="shared" si="7"/>
        <v>0</v>
      </c>
      <c r="J96" s="33">
        <f t="shared" si="7"/>
        <v>0</v>
      </c>
      <c r="K96" s="33">
        <f t="shared" si="7"/>
        <v>0</v>
      </c>
      <c r="L96" s="33">
        <f t="shared" si="7"/>
        <v>0</v>
      </c>
      <c r="M96" s="33">
        <f t="shared" si="7"/>
        <v>0</v>
      </c>
      <c r="N96" s="33">
        <f t="shared" si="7"/>
        <v>0</v>
      </c>
      <c r="O96" s="33">
        <f t="shared" si="7"/>
        <v>0</v>
      </c>
      <c r="P96" s="33">
        <f t="shared" si="7"/>
        <v>0</v>
      </c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3.75" customHeight="1">
      <c r="A97" s="70"/>
      <c r="B97" s="71"/>
      <c r="C97" s="4"/>
      <c r="D97" s="22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7" customHeight="1">
      <c r="A98" s="68"/>
      <c r="B98" s="71"/>
      <c r="C98" s="32" t="s">
        <v>27</v>
      </c>
      <c r="D98" s="25"/>
      <c r="E98" s="34">
        <f t="shared" ref="E98:P98" si="8">E96/E13</f>
        <v>1.4999999999999999E-2</v>
      </c>
      <c r="F98" s="34">
        <f t="shared" si="8"/>
        <v>3.896103896103896E-2</v>
      </c>
      <c r="G98" s="34" t="e">
        <f t="shared" si="8"/>
        <v>#DIV/0!</v>
      </c>
      <c r="H98" s="34" t="e">
        <f t="shared" si="8"/>
        <v>#DIV/0!</v>
      </c>
      <c r="I98" s="34" t="e">
        <f t="shared" si="8"/>
        <v>#DIV/0!</v>
      </c>
      <c r="J98" s="34" t="e">
        <f t="shared" si="8"/>
        <v>#DIV/0!</v>
      </c>
      <c r="K98" s="34" t="e">
        <f t="shared" si="8"/>
        <v>#DIV/0!</v>
      </c>
      <c r="L98" s="34" t="e">
        <f t="shared" si="8"/>
        <v>#DIV/0!</v>
      </c>
      <c r="M98" s="34" t="e">
        <f t="shared" si="8"/>
        <v>#DIV/0!</v>
      </c>
      <c r="N98" s="34" t="e">
        <f t="shared" si="8"/>
        <v>#DIV/0!</v>
      </c>
      <c r="O98" s="34" t="e">
        <f t="shared" si="8"/>
        <v>#DIV/0!</v>
      </c>
      <c r="P98" s="34" t="e">
        <f t="shared" si="8"/>
        <v>#DIV/0!</v>
      </c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3.75" customHeight="1">
      <c r="A99" s="4"/>
      <c r="B99" s="4"/>
      <c r="C99" s="4"/>
      <c r="D99" s="22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.75" customHeight="1">
      <c r="A100" s="68"/>
      <c r="B100" s="69" t="s">
        <v>89</v>
      </c>
      <c r="C100" s="55" t="s">
        <v>90</v>
      </c>
      <c r="D100" s="28" t="s">
        <v>91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0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68"/>
      <c r="B101" s="71" t="s">
        <v>113</v>
      </c>
      <c r="C101" s="56"/>
      <c r="D101" s="28" t="s">
        <v>92</v>
      </c>
      <c r="E101" s="9">
        <v>15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10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68"/>
      <c r="B102" s="71"/>
      <c r="C102" s="57"/>
      <c r="D102" s="28" t="s">
        <v>93</v>
      </c>
      <c r="E102" s="9">
        <v>123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10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3.75" customHeight="1">
      <c r="A103" s="68"/>
      <c r="B103" s="71"/>
      <c r="C103" s="29"/>
      <c r="D103" s="22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68"/>
      <c r="B104" s="71"/>
      <c r="C104" s="55" t="s">
        <v>94</v>
      </c>
      <c r="D104" s="28" t="s">
        <v>95</v>
      </c>
      <c r="E104" s="9"/>
      <c r="F104" s="9">
        <v>59.9</v>
      </c>
      <c r="G104" s="9"/>
      <c r="H104" s="9"/>
      <c r="I104" s="9"/>
      <c r="J104" s="9"/>
      <c r="K104" s="9"/>
      <c r="L104" s="9"/>
      <c r="M104" s="9"/>
      <c r="N104" s="9"/>
      <c r="O104" s="9"/>
      <c r="P104" s="10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68"/>
      <c r="B105" s="71"/>
      <c r="C105" s="56"/>
      <c r="D105" s="28" t="s">
        <v>96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10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68"/>
      <c r="B106" s="71"/>
      <c r="C106" s="57"/>
      <c r="D106" s="28" t="s">
        <v>97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0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3.75" customHeight="1">
      <c r="A107" s="68"/>
      <c r="B107" s="71"/>
      <c r="C107" s="29"/>
      <c r="D107" s="22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6.05" customHeight="1">
      <c r="A108" s="68"/>
      <c r="B108" s="71"/>
      <c r="C108" s="29"/>
      <c r="D108" s="28" t="s">
        <v>98</v>
      </c>
      <c r="E108" s="9"/>
      <c r="F108" s="9">
        <v>25.9</v>
      </c>
      <c r="G108" s="9"/>
      <c r="H108" s="9"/>
      <c r="I108" s="9"/>
      <c r="J108" s="9"/>
      <c r="K108" s="9"/>
      <c r="L108" s="9"/>
      <c r="M108" s="9"/>
      <c r="N108" s="9"/>
      <c r="O108" s="9"/>
      <c r="P108" s="10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5.95" customHeight="1">
      <c r="A109" s="68"/>
      <c r="B109" s="71"/>
      <c r="C109" s="38" t="s">
        <v>20</v>
      </c>
      <c r="D109" s="46" t="s">
        <v>99</v>
      </c>
      <c r="E109" s="9">
        <v>124</v>
      </c>
      <c r="F109" s="9">
        <v>154</v>
      </c>
      <c r="G109" s="9"/>
      <c r="H109" s="9"/>
      <c r="I109" s="9"/>
      <c r="J109" s="9"/>
      <c r="K109" s="9"/>
      <c r="L109" s="9"/>
      <c r="M109" s="9"/>
      <c r="N109" s="9"/>
      <c r="O109" s="9"/>
      <c r="P109" s="10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3.75" customHeight="1">
      <c r="A110" s="68"/>
      <c r="B110" s="71"/>
      <c r="C110" s="39"/>
      <c r="D110" s="4"/>
      <c r="E110" s="7"/>
      <c r="F110" s="7" t="s">
        <v>100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68"/>
      <c r="B111" s="71"/>
      <c r="C111" s="32" t="s">
        <v>88</v>
      </c>
      <c r="D111" s="25"/>
      <c r="E111" s="33">
        <f>SUM(E100:E109)</f>
        <v>262</v>
      </c>
      <c r="F111" s="33">
        <f>SUM(F100:F110)</f>
        <v>239.8</v>
      </c>
      <c r="G111" s="33">
        <f t="shared" ref="G111:P111" si="9">SUM(G100:G109)</f>
        <v>0</v>
      </c>
      <c r="H111" s="33">
        <f t="shared" si="9"/>
        <v>0</v>
      </c>
      <c r="I111" s="33">
        <f t="shared" si="9"/>
        <v>0</v>
      </c>
      <c r="J111" s="33">
        <f t="shared" si="9"/>
        <v>0</v>
      </c>
      <c r="K111" s="33">
        <f t="shared" si="9"/>
        <v>0</v>
      </c>
      <c r="L111" s="33">
        <f t="shared" si="9"/>
        <v>0</v>
      </c>
      <c r="M111" s="33">
        <f t="shared" si="9"/>
        <v>0</v>
      </c>
      <c r="N111" s="33">
        <f t="shared" si="9"/>
        <v>0</v>
      </c>
      <c r="O111" s="33">
        <f t="shared" si="9"/>
        <v>0</v>
      </c>
      <c r="P111" s="33">
        <f t="shared" si="9"/>
        <v>0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3.75" customHeight="1">
      <c r="A112" s="70"/>
      <c r="B112" s="71"/>
      <c r="C112" s="4"/>
      <c r="D112" s="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8.05" customHeight="1">
      <c r="A113" s="68"/>
      <c r="B113" s="71"/>
      <c r="C113" s="32" t="s">
        <v>27</v>
      </c>
      <c r="D113" s="25"/>
      <c r="E113" s="34">
        <f t="shared" ref="E113:P113" si="10">E111/E13</f>
        <v>8.7333333333333332E-2</v>
      </c>
      <c r="F113" s="34">
        <f t="shared" si="10"/>
        <v>7.7857142857142861E-2</v>
      </c>
      <c r="G113" s="34" t="e">
        <f t="shared" si="10"/>
        <v>#DIV/0!</v>
      </c>
      <c r="H113" s="34" t="e">
        <f t="shared" si="10"/>
        <v>#DIV/0!</v>
      </c>
      <c r="I113" s="34" t="e">
        <f t="shared" si="10"/>
        <v>#DIV/0!</v>
      </c>
      <c r="J113" s="34" t="e">
        <f t="shared" si="10"/>
        <v>#DIV/0!</v>
      </c>
      <c r="K113" s="34" t="e">
        <f t="shared" si="10"/>
        <v>#DIV/0!</v>
      </c>
      <c r="L113" s="34" t="e">
        <f t="shared" si="10"/>
        <v>#DIV/0!</v>
      </c>
      <c r="M113" s="34" t="e">
        <f t="shared" si="10"/>
        <v>#DIV/0!</v>
      </c>
      <c r="N113" s="34" t="e">
        <f t="shared" si="10"/>
        <v>#DIV/0!</v>
      </c>
      <c r="O113" s="34" t="e">
        <f t="shared" si="10"/>
        <v>#DIV/0!</v>
      </c>
      <c r="P113" s="34" t="e">
        <f t="shared" si="10"/>
        <v>#DIV/0!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3.75" customHeight="1">
      <c r="A114" s="4"/>
      <c r="B114" s="4"/>
      <c r="C114" s="4"/>
      <c r="D114" s="4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61.05" customHeight="1">
      <c r="A115" s="82" t="s">
        <v>101</v>
      </c>
      <c r="B115" s="4"/>
      <c r="C115" s="4"/>
      <c r="D115" s="4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2.8" customHeight="1">
      <c r="A116" s="64" t="s">
        <v>114</v>
      </c>
      <c r="B116" s="76"/>
      <c r="C116" s="76"/>
      <c r="D116" s="47" t="s">
        <v>102</v>
      </c>
      <c r="E116" s="48">
        <f t="shared" ref="E116:P116" si="11">E13</f>
        <v>3000</v>
      </c>
      <c r="F116" s="49">
        <f t="shared" si="11"/>
        <v>3080</v>
      </c>
      <c r="G116" s="49">
        <f t="shared" si="11"/>
        <v>0</v>
      </c>
      <c r="H116" s="49">
        <f t="shared" si="11"/>
        <v>0</v>
      </c>
      <c r="I116" s="49">
        <f t="shared" si="11"/>
        <v>0</v>
      </c>
      <c r="J116" s="49">
        <f t="shared" si="11"/>
        <v>0</v>
      </c>
      <c r="K116" s="49">
        <f t="shared" si="11"/>
        <v>0</v>
      </c>
      <c r="L116" s="49">
        <f t="shared" si="11"/>
        <v>0</v>
      </c>
      <c r="M116" s="49">
        <f t="shared" si="11"/>
        <v>0</v>
      </c>
      <c r="N116" s="49">
        <f t="shared" si="11"/>
        <v>0</v>
      </c>
      <c r="O116" s="49">
        <f t="shared" si="11"/>
        <v>0</v>
      </c>
      <c r="P116" s="49">
        <f t="shared" si="11"/>
        <v>0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2.8" customHeight="1">
      <c r="A117" s="76"/>
      <c r="B117" s="76"/>
      <c r="C117" s="76"/>
      <c r="D117" s="79" t="s">
        <v>22</v>
      </c>
      <c r="E117" s="80">
        <f t="shared" ref="E117:P117" si="12">E23</f>
        <v>280</v>
      </c>
      <c r="F117" s="80">
        <f t="shared" si="12"/>
        <v>140</v>
      </c>
      <c r="G117" s="80">
        <f t="shared" si="12"/>
        <v>0</v>
      </c>
      <c r="H117" s="80">
        <f t="shared" si="12"/>
        <v>0</v>
      </c>
      <c r="I117" s="80">
        <f t="shared" si="12"/>
        <v>0</v>
      </c>
      <c r="J117" s="80">
        <f t="shared" si="12"/>
        <v>0</v>
      </c>
      <c r="K117" s="80">
        <f t="shared" si="12"/>
        <v>0</v>
      </c>
      <c r="L117" s="80">
        <f t="shared" si="12"/>
        <v>0</v>
      </c>
      <c r="M117" s="80">
        <f t="shared" si="12"/>
        <v>0</v>
      </c>
      <c r="N117" s="80">
        <f t="shared" si="12"/>
        <v>0</v>
      </c>
      <c r="O117" s="80">
        <f t="shared" si="12"/>
        <v>0</v>
      </c>
      <c r="P117" s="80">
        <f t="shared" si="12"/>
        <v>0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2.8" customHeight="1">
      <c r="A118" s="76"/>
      <c r="B118" s="76"/>
      <c r="C118" s="76"/>
      <c r="D118" s="81" t="s">
        <v>103</v>
      </c>
      <c r="E118" s="80">
        <f t="shared" ref="E118:P118" si="13">E52</f>
        <v>1070.9000000000001</v>
      </c>
      <c r="F118" s="80">
        <f t="shared" si="13"/>
        <v>1070.9000000000001</v>
      </c>
      <c r="G118" s="80">
        <f t="shared" si="13"/>
        <v>0</v>
      </c>
      <c r="H118" s="80">
        <f t="shared" si="13"/>
        <v>0</v>
      </c>
      <c r="I118" s="80">
        <f t="shared" si="13"/>
        <v>0</v>
      </c>
      <c r="J118" s="80">
        <f t="shared" si="13"/>
        <v>0</v>
      </c>
      <c r="K118" s="80">
        <f t="shared" si="13"/>
        <v>0</v>
      </c>
      <c r="L118" s="80">
        <f t="shared" si="13"/>
        <v>0</v>
      </c>
      <c r="M118" s="80">
        <f t="shared" si="13"/>
        <v>0</v>
      </c>
      <c r="N118" s="80">
        <f t="shared" si="13"/>
        <v>0</v>
      </c>
      <c r="O118" s="80">
        <f t="shared" si="13"/>
        <v>0</v>
      </c>
      <c r="P118" s="80">
        <f t="shared" si="13"/>
        <v>0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2.8" customHeight="1">
      <c r="A119" s="76"/>
      <c r="B119" s="76"/>
      <c r="C119" s="76"/>
      <c r="D119" s="81" t="s">
        <v>104</v>
      </c>
      <c r="E119" s="80">
        <f t="shared" ref="E119:P119" si="14">E82</f>
        <v>1007.8</v>
      </c>
      <c r="F119" s="80">
        <f t="shared" si="14"/>
        <v>1061.28</v>
      </c>
      <c r="G119" s="80">
        <f t="shared" si="14"/>
        <v>0</v>
      </c>
      <c r="H119" s="80">
        <f t="shared" si="14"/>
        <v>0</v>
      </c>
      <c r="I119" s="80">
        <f t="shared" si="14"/>
        <v>0</v>
      </c>
      <c r="J119" s="80">
        <f t="shared" si="14"/>
        <v>0</v>
      </c>
      <c r="K119" s="80">
        <f t="shared" si="14"/>
        <v>0</v>
      </c>
      <c r="L119" s="80">
        <f t="shared" si="14"/>
        <v>0</v>
      </c>
      <c r="M119" s="80">
        <f t="shared" si="14"/>
        <v>0</v>
      </c>
      <c r="N119" s="80">
        <f t="shared" si="14"/>
        <v>0</v>
      </c>
      <c r="O119" s="80">
        <f t="shared" si="14"/>
        <v>0</v>
      </c>
      <c r="P119" s="80">
        <f t="shared" si="14"/>
        <v>0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2.8" customHeight="1">
      <c r="A120" s="76"/>
      <c r="B120" s="76"/>
      <c r="C120" s="76"/>
      <c r="D120" s="81" t="s">
        <v>105</v>
      </c>
      <c r="E120" s="80">
        <f t="shared" ref="E120:P120" si="15">E96</f>
        <v>45</v>
      </c>
      <c r="F120" s="80">
        <f t="shared" si="15"/>
        <v>120</v>
      </c>
      <c r="G120" s="80">
        <f t="shared" si="15"/>
        <v>0</v>
      </c>
      <c r="H120" s="80">
        <f t="shared" si="15"/>
        <v>0</v>
      </c>
      <c r="I120" s="80">
        <f t="shared" si="15"/>
        <v>0</v>
      </c>
      <c r="J120" s="80">
        <f t="shared" si="15"/>
        <v>0</v>
      </c>
      <c r="K120" s="80">
        <f t="shared" si="15"/>
        <v>0</v>
      </c>
      <c r="L120" s="80">
        <f t="shared" si="15"/>
        <v>0</v>
      </c>
      <c r="M120" s="80">
        <f t="shared" si="15"/>
        <v>0</v>
      </c>
      <c r="N120" s="80">
        <f t="shared" si="15"/>
        <v>0</v>
      </c>
      <c r="O120" s="80">
        <f t="shared" si="15"/>
        <v>0</v>
      </c>
      <c r="P120" s="80">
        <f t="shared" si="15"/>
        <v>0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2.8" customHeight="1">
      <c r="A121" s="76"/>
      <c r="B121" s="76"/>
      <c r="C121" s="76"/>
      <c r="D121" s="81" t="s">
        <v>106</v>
      </c>
      <c r="E121" s="80">
        <f t="shared" ref="E121:P121" si="16">E111</f>
        <v>262</v>
      </c>
      <c r="F121" s="80">
        <f t="shared" si="16"/>
        <v>239.8</v>
      </c>
      <c r="G121" s="80">
        <f t="shared" si="16"/>
        <v>0</v>
      </c>
      <c r="H121" s="80">
        <f t="shared" si="16"/>
        <v>0</v>
      </c>
      <c r="I121" s="80">
        <f t="shared" si="16"/>
        <v>0</v>
      </c>
      <c r="J121" s="80">
        <f t="shared" si="16"/>
        <v>0</v>
      </c>
      <c r="K121" s="80">
        <f t="shared" si="16"/>
        <v>0</v>
      </c>
      <c r="L121" s="80">
        <f t="shared" si="16"/>
        <v>0</v>
      </c>
      <c r="M121" s="80">
        <f t="shared" si="16"/>
        <v>0</v>
      </c>
      <c r="N121" s="80">
        <f t="shared" si="16"/>
        <v>0</v>
      </c>
      <c r="O121" s="80">
        <f t="shared" si="16"/>
        <v>0</v>
      </c>
      <c r="P121" s="80">
        <f t="shared" si="16"/>
        <v>0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45" customHeight="1">
      <c r="A122" s="76"/>
      <c r="B122" s="76"/>
      <c r="C122" s="76"/>
      <c r="D122" s="77" t="s">
        <v>107</v>
      </c>
      <c r="E122" s="78">
        <f t="shared" ref="E122:P122" si="17">E116-(SUM(E117:E121))</f>
        <v>334.30000000000018</v>
      </c>
      <c r="F122" s="78">
        <f t="shared" si="17"/>
        <v>448.01999999999953</v>
      </c>
      <c r="G122" s="78">
        <f t="shared" si="17"/>
        <v>0</v>
      </c>
      <c r="H122" s="78">
        <f t="shared" si="17"/>
        <v>0</v>
      </c>
      <c r="I122" s="78">
        <f t="shared" si="17"/>
        <v>0</v>
      </c>
      <c r="J122" s="78">
        <f t="shared" si="17"/>
        <v>0</v>
      </c>
      <c r="K122" s="78">
        <f t="shared" si="17"/>
        <v>0</v>
      </c>
      <c r="L122" s="78">
        <f t="shared" si="17"/>
        <v>0</v>
      </c>
      <c r="M122" s="78">
        <f t="shared" si="17"/>
        <v>0</v>
      </c>
      <c r="N122" s="78">
        <f t="shared" si="17"/>
        <v>0</v>
      </c>
      <c r="O122" s="78">
        <f t="shared" si="17"/>
        <v>0</v>
      </c>
      <c r="P122" s="78">
        <f t="shared" si="17"/>
        <v>0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>
      <c r="A1001" s="4"/>
      <c r="B1001" s="4"/>
      <c r="C1001" s="4"/>
      <c r="D1001" s="4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24">
    <mergeCell ref="A116:C122"/>
    <mergeCell ref="A17:C25"/>
    <mergeCell ref="A6:C13"/>
    <mergeCell ref="B87:B98"/>
    <mergeCell ref="B101:B113"/>
    <mergeCell ref="C29:C34"/>
    <mergeCell ref="C36:C38"/>
    <mergeCell ref="C40:C41"/>
    <mergeCell ref="C43:C45"/>
    <mergeCell ref="C47:C48"/>
    <mergeCell ref="C56:C62"/>
    <mergeCell ref="C64:C68"/>
    <mergeCell ref="C70:C72"/>
    <mergeCell ref="C76:C80"/>
    <mergeCell ref="C86:C88"/>
    <mergeCell ref="C90:C91"/>
    <mergeCell ref="C93:C94"/>
    <mergeCell ref="C100:C102"/>
    <mergeCell ref="C104:C106"/>
    <mergeCell ref="J1:M1"/>
    <mergeCell ref="A2:D2"/>
    <mergeCell ref="B28:C28"/>
    <mergeCell ref="B30:B47"/>
    <mergeCell ref="B57:B74"/>
  </mergeCells>
  <conditionalFormatting sqref="E122:P122">
    <cfRule type="cellIs" dxfId="0" priority="1" operator="lessThan">
      <formula>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Listas de itens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Sandro Oliveira</cp:lastModifiedBy>
  <dcterms:created xsi:type="dcterms:W3CDTF">2021-01-05T13:12:00Z</dcterms:created>
  <dcterms:modified xsi:type="dcterms:W3CDTF">2025-02-20T06:09:59Z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