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Kalkulationen\"/>
    </mc:Choice>
  </mc:AlternateContent>
  <xr:revisionPtr revIDLastSave="0" documentId="8_{E72AEC97-2565-4954-AD84-1F3A69860C2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tikelstamm" sheetId="1" r:id="rId1"/>
    <sheet name="Stueckliste" sheetId="2" r:id="rId2"/>
    <sheet name="Produktionsauftraege" sheetId="3" r:id="rId3"/>
    <sheet name="Lagerbestand" sheetId="4" r:id="rId4"/>
    <sheet name="Disposition" sheetId="5" r:id="rId5"/>
    <sheet name="Bestellportal" sheetId="6" r:id="rId6"/>
    <sheet name="Dashboard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7" l="1"/>
  <c r="B3" i="7"/>
  <c r="G3" i="5"/>
  <c r="H3" i="5" s="1"/>
  <c r="I3" i="5" s="1"/>
  <c r="G2" i="5"/>
  <c r="H2" i="5" s="1"/>
  <c r="I2" i="5" s="1"/>
  <c r="B4" i="7" s="1"/>
</calcChain>
</file>

<file path=xl/sharedStrings.xml><?xml version="1.0" encoding="utf-8"?>
<sst xmlns="http://schemas.openxmlformats.org/spreadsheetml/2006/main" count="152" uniqueCount="84">
  <si>
    <t>Artikelnummer</t>
  </si>
  <si>
    <t>Artikelbezeichnung</t>
  </si>
  <si>
    <t>Kategorie</t>
  </si>
  <si>
    <t>Einheit</t>
  </si>
  <si>
    <t>Standardlieferant</t>
  </si>
  <si>
    <t>Mindesthaltbarkeit_Tage</t>
  </si>
  <si>
    <t>QS_Relevant</t>
  </si>
  <si>
    <t>7204</t>
  </si>
  <si>
    <t>Mozzarella al Tartufo</t>
  </si>
  <si>
    <t>Fertigprodukt</t>
  </si>
  <si>
    <t>Karton</t>
  </si>
  <si>
    <t>L100</t>
  </si>
  <si>
    <t>30</t>
  </si>
  <si>
    <t>Ja</t>
  </si>
  <si>
    <t>R1001</t>
  </si>
  <si>
    <t>Milch</t>
  </si>
  <si>
    <t>Rohstoff</t>
  </si>
  <si>
    <t>Liter</t>
  </si>
  <si>
    <t>L200</t>
  </si>
  <si>
    <t>7</t>
  </si>
  <si>
    <t>R1002</t>
  </si>
  <si>
    <t>Trüffel</t>
  </si>
  <si>
    <t>kg</t>
  </si>
  <si>
    <t>L201</t>
  </si>
  <si>
    <t>180</t>
  </si>
  <si>
    <t>R1003</t>
  </si>
  <si>
    <t>Salz</t>
  </si>
  <si>
    <t>L202</t>
  </si>
  <si>
    <t>365</t>
  </si>
  <si>
    <t>Nein</t>
  </si>
  <si>
    <t>R1004</t>
  </si>
  <si>
    <t>Paniermehl</t>
  </si>
  <si>
    <t>L203</t>
  </si>
  <si>
    <t>Produkt_ArtNr</t>
  </si>
  <si>
    <t>Produktname</t>
  </si>
  <si>
    <t>Rohstoff_ArtNr</t>
  </si>
  <si>
    <t>Rohstoffname</t>
  </si>
  <si>
    <t>Menge_pro_kg</t>
  </si>
  <si>
    <t>Verlustfaktor</t>
  </si>
  <si>
    <t>R1005</t>
  </si>
  <si>
    <t>Zucker</t>
  </si>
  <si>
    <t>R1006</t>
  </si>
  <si>
    <t>Aroma</t>
  </si>
  <si>
    <t>R1007</t>
  </si>
  <si>
    <t>Wasser</t>
  </si>
  <si>
    <t>Prod_Auftragsnummer</t>
  </si>
  <si>
    <t>Verkaufsauftrag</t>
  </si>
  <si>
    <t>Kunde</t>
  </si>
  <si>
    <t>Geplante_Menge_kg</t>
  </si>
  <si>
    <t>Produktionsdatum</t>
  </si>
  <si>
    <t>Status</t>
  </si>
  <si>
    <t>PA-1001</t>
  </si>
  <si>
    <t>VA-5001</t>
  </si>
  <si>
    <t>Musterkunde</t>
  </si>
  <si>
    <t>2026-05-20</t>
  </si>
  <si>
    <t>Freigegeben</t>
  </si>
  <si>
    <t>Artikelname</t>
  </si>
  <si>
    <t>Charge</t>
  </si>
  <si>
    <t>Menge_Lager</t>
  </si>
  <si>
    <t>MHD</t>
  </si>
  <si>
    <t>QS_Status</t>
  </si>
  <si>
    <t>QS_Sperre</t>
  </si>
  <si>
    <t>Reservation</t>
  </si>
  <si>
    <t>CH-001</t>
  </si>
  <si>
    <t>2026-07-01</t>
  </si>
  <si>
    <t>Teilweise</t>
  </si>
  <si>
    <t>CH-002</t>
  </si>
  <si>
    <t>2026-05-25</t>
  </si>
  <si>
    <t>Frei</t>
  </si>
  <si>
    <t>Produktionsbedarf</t>
  </si>
  <si>
    <t>Verfuegbarer_Bestand</t>
  </si>
  <si>
    <t>Bestellbedarf</t>
  </si>
  <si>
    <t>Ampel</t>
  </si>
  <si>
    <t>Bestellnummer</t>
  </si>
  <si>
    <t>Bestelldatum</t>
  </si>
  <si>
    <t>Bestellmenge</t>
  </si>
  <si>
    <t>Lieferant</t>
  </si>
  <si>
    <t>BP-9001</t>
  </si>
  <si>
    <t>2026-05-18</t>
  </si>
  <si>
    <t>Offen</t>
  </si>
  <si>
    <t>Produktions- &amp; Einkaufsdashboard</t>
  </si>
  <si>
    <t>Offene Produktionsaufträge</t>
  </si>
  <si>
    <t>Rohstoffe mit Bestellbedarf</t>
  </si>
  <si>
    <t>QS gesperrte Chargen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</si>
</sst>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b/>
      <sz val="16"/>
      <name val="Calibri"/>
    </font>
  </fonts>
  <fills count="3">
    <fill>
      <patternFill patternType="none"/>
    </fill>
    <fill>
      <patternFill patternType="gray125"/>
    </fill>
    <fill>
      <patternFill patternType="solid">
        <fgColor rgb="FF1F4E78"/>
        <bgColor rgb="FF1F4E7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2" fillId="0" borderId="0" xfId="0" applyFont="1"/>
  </cellXfs>
  <cellStyles count="1">
    <cellStyle name="Standard" xfId="0" builtinId="0"/>
  </cellStyles>
  <dxfs count="2">
    <dxf>
      <fill>
        <patternFill patternType="solid">
          <fgColor rgb="FFC6EFCE"/>
          <bgColor rgb="FFC6EFCE"/>
        </patternFill>
      </fill>
    </dxf>
    <dxf>
      <fill>
        <patternFill patternType="solid">
          <fgColor rgb="FFFFC7CE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workbookViewId="0">
      <selection activeCell="C5" sqref="C5"/>
    </sheetView>
  </sheetViews>
  <sheetFormatPr baseColWidth="10" defaultColWidth="9.140625" defaultRowHeight="15" x14ac:dyDescent="0.25"/>
  <cols>
    <col min="1" max="1" width="16" customWidth="1"/>
    <col min="2" max="2" width="24" customWidth="1"/>
    <col min="3" max="3" width="16" customWidth="1"/>
    <col min="4" max="4" width="10" customWidth="1"/>
    <col min="5" max="5" width="20" customWidth="1"/>
    <col min="6" max="6" width="26" customWidth="1"/>
    <col min="7" max="7" width="14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</row>
    <row r="3" spans="1:7" x14ac:dyDescent="0.25">
      <c r="A3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13</v>
      </c>
    </row>
    <row r="4" spans="1:7" x14ac:dyDescent="0.25">
      <c r="A4" t="s">
        <v>20</v>
      </c>
      <c r="B4" t="s">
        <v>21</v>
      </c>
      <c r="C4" t="s">
        <v>16</v>
      </c>
      <c r="D4" t="s">
        <v>22</v>
      </c>
      <c r="E4" t="s">
        <v>23</v>
      </c>
      <c r="F4" t="s">
        <v>24</v>
      </c>
      <c r="G4" t="s">
        <v>13</v>
      </c>
    </row>
    <row r="5" spans="1:7" x14ac:dyDescent="0.25">
      <c r="A5" t="s">
        <v>25</v>
      </c>
      <c r="B5" t="s">
        <v>26</v>
      </c>
      <c r="C5" t="s">
        <v>16</v>
      </c>
      <c r="D5" t="s">
        <v>22</v>
      </c>
      <c r="E5" t="s">
        <v>27</v>
      </c>
      <c r="F5" t="s">
        <v>28</v>
      </c>
      <c r="G5" t="s">
        <v>29</v>
      </c>
    </row>
    <row r="6" spans="1:7" x14ac:dyDescent="0.25">
      <c r="A6" t="s">
        <v>30</v>
      </c>
      <c r="B6" t="s">
        <v>31</v>
      </c>
      <c r="C6" t="s">
        <v>16</v>
      </c>
      <c r="D6" t="s">
        <v>22</v>
      </c>
      <c r="E6" t="s">
        <v>32</v>
      </c>
      <c r="F6" t="s">
        <v>24</v>
      </c>
      <c r="G6" t="s">
        <v>13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"/>
  <sheetViews>
    <sheetView workbookViewId="0"/>
  </sheetViews>
  <sheetFormatPr baseColWidth="10" defaultColWidth="9.140625" defaultRowHeight="15" x14ac:dyDescent="0.25"/>
  <cols>
    <col min="1" max="1" width="16" customWidth="1"/>
    <col min="2" max="2" width="24" customWidth="1"/>
    <col min="3" max="3" width="17" customWidth="1"/>
    <col min="4" max="5" width="15" customWidth="1"/>
    <col min="6" max="6" width="10" customWidth="1"/>
    <col min="7" max="7" width="16" customWidth="1"/>
  </cols>
  <sheetData>
    <row r="1" spans="1:7" x14ac:dyDescent="0.25">
      <c r="A1" s="1" t="s">
        <v>33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</v>
      </c>
      <c r="G1" s="1" t="s">
        <v>38</v>
      </c>
    </row>
    <row r="2" spans="1:7" x14ac:dyDescent="0.25">
      <c r="A2" t="s">
        <v>7</v>
      </c>
      <c r="B2" t="s">
        <v>8</v>
      </c>
      <c r="C2" t="s">
        <v>14</v>
      </c>
      <c r="D2" t="s">
        <v>15</v>
      </c>
      <c r="E2">
        <v>9.8000000000000007</v>
      </c>
      <c r="F2" t="s">
        <v>17</v>
      </c>
      <c r="G2">
        <v>1.02</v>
      </c>
    </row>
    <row r="3" spans="1:7" x14ac:dyDescent="0.25">
      <c r="A3" t="s">
        <v>7</v>
      </c>
      <c r="B3" t="s">
        <v>8</v>
      </c>
      <c r="C3" t="s">
        <v>20</v>
      </c>
      <c r="D3" t="s">
        <v>21</v>
      </c>
      <c r="E3">
        <v>0.01</v>
      </c>
      <c r="F3" t="s">
        <v>22</v>
      </c>
      <c r="G3">
        <v>1</v>
      </c>
    </row>
    <row r="4" spans="1:7" x14ac:dyDescent="0.25">
      <c r="A4" t="s">
        <v>7</v>
      </c>
      <c r="B4" t="s">
        <v>8</v>
      </c>
      <c r="C4" t="s">
        <v>25</v>
      </c>
      <c r="D4" t="s">
        <v>26</v>
      </c>
      <c r="E4">
        <v>2E-3</v>
      </c>
      <c r="F4" t="s">
        <v>22</v>
      </c>
      <c r="G4">
        <v>1</v>
      </c>
    </row>
    <row r="5" spans="1:7" x14ac:dyDescent="0.25">
      <c r="A5" t="s">
        <v>7</v>
      </c>
      <c r="B5" t="s">
        <v>8</v>
      </c>
      <c r="C5" t="s">
        <v>30</v>
      </c>
      <c r="D5" t="s">
        <v>31</v>
      </c>
      <c r="E5">
        <v>3.5000000000000003E-2</v>
      </c>
      <c r="F5" t="s">
        <v>22</v>
      </c>
      <c r="G5">
        <v>1</v>
      </c>
    </row>
    <row r="6" spans="1:7" x14ac:dyDescent="0.25">
      <c r="A6" t="s">
        <v>7</v>
      </c>
      <c r="B6" t="s">
        <v>8</v>
      </c>
      <c r="C6" t="s">
        <v>39</v>
      </c>
      <c r="D6" t="s">
        <v>40</v>
      </c>
      <c r="E6">
        <v>1.5E-3</v>
      </c>
      <c r="F6" t="s">
        <v>22</v>
      </c>
      <c r="G6">
        <v>1</v>
      </c>
    </row>
    <row r="7" spans="1:7" x14ac:dyDescent="0.25">
      <c r="A7" t="s">
        <v>7</v>
      </c>
      <c r="B7" t="s">
        <v>8</v>
      </c>
      <c r="C7" t="s">
        <v>41</v>
      </c>
      <c r="D7" t="s">
        <v>42</v>
      </c>
      <c r="E7">
        <v>5.0000000000000001E-4</v>
      </c>
      <c r="F7" t="s">
        <v>22</v>
      </c>
      <c r="G7">
        <v>1</v>
      </c>
    </row>
    <row r="8" spans="1:7" x14ac:dyDescent="0.25">
      <c r="A8" t="s">
        <v>7</v>
      </c>
      <c r="B8" t="s">
        <v>8</v>
      </c>
      <c r="C8" t="s">
        <v>43</v>
      </c>
      <c r="D8" t="s">
        <v>44</v>
      </c>
      <c r="E8">
        <v>0.01</v>
      </c>
      <c r="F8" t="s">
        <v>17</v>
      </c>
      <c r="G8">
        <v>1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/>
  </sheetViews>
  <sheetFormatPr baseColWidth="10" defaultColWidth="9.140625" defaultRowHeight="15" x14ac:dyDescent="0.25"/>
  <cols>
    <col min="1" max="1" width="22" customWidth="1"/>
    <col min="2" max="2" width="18" customWidth="1"/>
    <col min="3" max="3" width="14" customWidth="1"/>
    <col min="4" max="4" width="16" customWidth="1"/>
    <col min="5" max="5" width="24" customWidth="1"/>
    <col min="6" max="6" width="20" customWidth="1"/>
    <col min="7" max="7" width="19" customWidth="1"/>
    <col min="8" max="8" width="14" customWidth="1"/>
  </cols>
  <sheetData>
    <row r="1" spans="1:8" x14ac:dyDescent="0.25">
      <c r="A1" s="1" t="s">
        <v>45</v>
      </c>
      <c r="B1" s="1" t="s">
        <v>46</v>
      </c>
      <c r="C1" s="1" t="s">
        <v>47</v>
      </c>
      <c r="D1" s="1" t="s">
        <v>33</v>
      </c>
      <c r="E1" s="1" t="s">
        <v>34</v>
      </c>
      <c r="F1" s="1" t="s">
        <v>48</v>
      </c>
      <c r="G1" s="1" t="s">
        <v>49</v>
      </c>
      <c r="H1" s="1" t="s">
        <v>50</v>
      </c>
    </row>
    <row r="2" spans="1:8" x14ac:dyDescent="0.25">
      <c r="A2" t="s">
        <v>51</v>
      </c>
      <c r="B2" t="s">
        <v>52</v>
      </c>
      <c r="C2" t="s">
        <v>53</v>
      </c>
      <c r="D2" t="s">
        <v>7</v>
      </c>
      <c r="E2" t="s">
        <v>8</v>
      </c>
      <c r="F2">
        <v>100</v>
      </c>
      <c r="G2" t="s">
        <v>54</v>
      </c>
      <c r="H2" t="s">
        <v>55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"/>
  <sheetViews>
    <sheetView workbookViewId="0"/>
  </sheetViews>
  <sheetFormatPr baseColWidth="10" defaultColWidth="9.140625" defaultRowHeight="15" x14ac:dyDescent="0.25"/>
  <cols>
    <col min="1" max="1" width="16" customWidth="1"/>
    <col min="2" max="2" width="14" customWidth="1"/>
    <col min="3" max="3" width="9" customWidth="1"/>
    <col min="4" max="4" width="14" customWidth="1"/>
    <col min="5" max="5" width="10" customWidth="1"/>
    <col min="6" max="6" width="13" customWidth="1"/>
    <col min="7" max="8" width="12" customWidth="1"/>
    <col min="9" max="9" width="14" customWidth="1"/>
  </cols>
  <sheetData>
    <row r="1" spans="1:9" x14ac:dyDescent="0.25">
      <c r="A1" s="1" t="s">
        <v>0</v>
      </c>
      <c r="B1" s="1" t="s">
        <v>56</v>
      </c>
      <c r="C1" s="1" t="s">
        <v>57</v>
      </c>
      <c r="D1" s="1" t="s">
        <v>58</v>
      </c>
      <c r="E1" s="1" t="s">
        <v>3</v>
      </c>
      <c r="F1" s="1" t="s">
        <v>59</v>
      </c>
      <c r="G1" s="1" t="s">
        <v>60</v>
      </c>
      <c r="H1" s="1" t="s">
        <v>61</v>
      </c>
      <c r="I1" s="1" t="s">
        <v>62</v>
      </c>
    </row>
    <row r="2" spans="1:9" x14ac:dyDescent="0.25">
      <c r="A2" t="s">
        <v>30</v>
      </c>
      <c r="B2" t="s">
        <v>31</v>
      </c>
      <c r="C2" t="s">
        <v>63</v>
      </c>
      <c r="D2">
        <v>2</v>
      </c>
      <c r="E2" t="s">
        <v>22</v>
      </c>
      <c r="F2" t="s">
        <v>64</v>
      </c>
      <c r="G2" t="s">
        <v>65</v>
      </c>
      <c r="H2">
        <v>1.4</v>
      </c>
      <c r="I2">
        <v>0.8</v>
      </c>
    </row>
    <row r="3" spans="1:9" x14ac:dyDescent="0.25">
      <c r="A3" t="s">
        <v>14</v>
      </c>
      <c r="B3" t="s">
        <v>15</v>
      </c>
      <c r="C3" t="s">
        <v>66</v>
      </c>
      <c r="D3">
        <v>1500</v>
      </c>
      <c r="E3" t="s">
        <v>17</v>
      </c>
      <c r="F3" t="s">
        <v>67</v>
      </c>
      <c r="G3" t="s">
        <v>68</v>
      </c>
      <c r="H3">
        <v>0</v>
      </c>
      <c r="I3">
        <v>200</v>
      </c>
    </row>
  </sheetData>
  <dataValidations count="1">
    <dataValidation type="list" allowBlank="1" sqref="G2:G500" xr:uid="{00000000-0002-0000-0300-000000000000}">
      <formula1>"Frei,Gesperrt,Teilweise"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"/>
  <sheetViews>
    <sheetView workbookViewId="0"/>
  </sheetViews>
  <sheetFormatPr baseColWidth="10" defaultColWidth="9.140625" defaultRowHeight="15" x14ac:dyDescent="0.25"/>
  <cols>
    <col min="1" max="1" width="17" customWidth="1"/>
    <col min="2" max="2" width="15" customWidth="1"/>
    <col min="3" max="3" width="20" customWidth="1"/>
    <col min="4" max="4" width="14" customWidth="1"/>
    <col min="5" max="5" width="12" customWidth="1"/>
    <col min="6" max="6" width="14" customWidth="1"/>
    <col min="7" max="7" width="23" customWidth="1"/>
    <col min="8" max="8" width="16" customWidth="1"/>
    <col min="9" max="9" width="33" customWidth="1"/>
  </cols>
  <sheetData>
    <row r="1" spans="1:9" x14ac:dyDescent="0.25">
      <c r="A1" s="1" t="s">
        <v>35</v>
      </c>
      <c r="B1" s="1" t="s">
        <v>36</v>
      </c>
      <c r="C1" s="1" t="s">
        <v>69</v>
      </c>
      <c r="D1" s="1" t="s">
        <v>58</v>
      </c>
      <c r="E1" s="1" t="s">
        <v>61</v>
      </c>
      <c r="F1" s="1" t="s">
        <v>62</v>
      </c>
      <c r="G1" s="1" t="s">
        <v>70</v>
      </c>
      <c r="H1" s="1" t="s">
        <v>71</v>
      </c>
      <c r="I1" s="1" t="s">
        <v>72</v>
      </c>
    </row>
    <row r="2" spans="1:9" x14ac:dyDescent="0.25">
      <c r="A2" t="s">
        <v>30</v>
      </c>
      <c r="B2" t="s">
        <v>31</v>
      </c>
      <c r="C2">
        <v>3.5</v>
      </c>
      <c r="D2">
        <v>2</v>
      </c>
      <c r="E2">
        <v>1.4</v>
      </c>
      <c r="F2">
        <v>0.8</v>
      </c>
      <c r="G2">
        <f>MAX(0,D2-E2-F2)</f>
        <v>0</v>
      </c>
      <c r="H2">
        <f>MAX(0,C2-G2)</f>
        <v>3.5</v>
      </c>
      <c r="I2" t="str">
        <f>IF(H2&gt;0,"🔴 BESTELLEN","🟢 OK")</f>
        <v>🔴 BESTELLEN</v>
      </c>
    </row>
    <row r="3" spans="1:9" x14ac:dyDescent="0.25">
      <c r="A3" t="s">
        <v>14</v>
      </c>
      <c r="B3" t="s">
        <v>15</v>
      </c>
      <c r="C3">
        <v>999.6</v>
      </c>
      <c r="D3">
        <v>1500</v>
      </c>
      <c r="E3">
        <v>0</v>
      </c>
      <c r="F3">
        <v>200</v>
      </c>
      <c r="G3">
        <f>MAX(0,D3-E3-F3)</f>
        <v>1300</v>
      </c>
      <c r="H3">
        <f>MAX(0,C3-G3)</f>
        <v>0</v>
      </c>
      <c r="I3" t="str">
        <f>IF(H3&gt;0,"🔴 BESTELLEN","🟢 OK")</f>
        <v>🟢 OK</v>
      </c>
    </row>
  </sheetData>
  <conditionalFormatting sqref="I2:I500">
    <cfRule type="expression" dxfId="1" priority="1">
      <formula>LEFT(I2,1)="🔴"</formula>
    </cfRule>
    <cfRule type="expression" dxfId="0" priority="2">
      <formula>LEFT(I2,1)="🟢"</formula>
    </cfRule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"/>
  <sheetViews>
    <sheetView workbookViewId="0"/>
  </sheetViews>
  <sheetFormatPr baseColWidth="10" defaultColWidth="9.140625" defaultRowHeight="15" x14ac:dyDescent="0.25"/>
  <cols>
    <col min="1" max="1" width="16" customWidth="1"/>
    <col min="2" max="2" width="15" customWidth="1"/>
    <col min="3" max="3" width="16" customWidth="1"/>
    <col min="4" max="4" width="14" customWidth="1"/>
    <col min="5" max="5" width="15" customWidth="1"/>
    <col min="6" max="6" width="10" customWidth="1"/>
    <col min="7" max="7" width="12" customWidth="1"/>
    <col min="8" max="8" width="9" customWidth="1"/>
  </cols>
  <sheetData>
    <row r="1" spans="1:8" x14ac:dyDescent="0.25">
      <c r="A1" s="1" t="s">
        <v>73</v>
      </c>
      <c r="B1" s="1" t="s">
        <v>74</v>
      </c>
      <c r="C1" s="1" t="s">
        <v>0</v>
      </c>
      <c r="D1" s="1" t="s">
        <v>56</v>
      </c>
      <c r="E1" s="1" t="s">
        <v>75</v>
      </c>
      <c r="F1" s="1" t="s">
        <v>3</v>
      </c>
      <c r="G1" s="1" t="s">
        <v>76</v>
      </c>
      <c r="H1" s="1" t="s">
        <v>50</v>
      </c>
    </row>
    <row r="2" spans="1:8" x14ac:dyDescent="0.25">
      <c r="A2" t="s">
        <v>77</v>
      </c>
      <c r="B2" t="s">
        <v>78</v>
      </c>
      <c r="C2" t="s">
        <v>30</v>
      </c>
      <c r="D2" t="s">
        <v>31</v>
      </c>
      <c r="E2">
        <v>3.5</v>
      </c>
      <c r="F2" t="s">
        <v>22</v>
      </c>
      <c r="G2" t="s">
        <v>32</v>
      </c>
      <c r="H2" t="s">
        <v>79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"/>
  <sheetViews>
    <sheetView workbookViewId="0"/>
  </sheetViews>
  <sheetFormatPr baseColWidth="10" defaultColWidth="9.140625" defaultRowHeight="15" x14ac:dyDescent="0.25"/>
  <cols>
    <col min="1" max="1" width="35" customWidth="1"/>
    <col min="2" max="2" width="40" customWidth="1"/>
  </cols>
  <sheetData>
    <row r="1" spans="1:2" ht="21" x14ac:dyDescent="0.35">
      <c r="A1" s="2" t="s">
        <v>80</v>
      </c>
    </row>
    <row r="3" spans="1:2" x14ac:dyDescent="0.25">
      <c r="A3" t="s">
        <v>81</v>
      </c>
      <c r="B3">
        <f>COUNTA(Produktionsauftraege!A2:A100)</f>
        <v>1</v>
      </c>
    </row>
    <row r="4" spans="1:2" x14ac:dyDescent="0.25">
      <c r="A4" t="s">
        <v>82</v>
      </c>
      <c r="B4">
        <f>COUNTIF(Disposition!I2:I100,"*BESTELLEN*")</f>
        <v>1</v>
      </c>
    </row>
    <row r="5" spans="1:2" x14ac:dyDescent="0.25">
      <c r="A5" t="s">
        <v>83</v>
      </c>
      <c r="B5">
        <f>COUNTIF(Lagerbestand!G2:G100,"Gesperrt")</f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Artikelstamm</vt:lpstr>
      <vt:lpstr>Stueckliste</vt:lpstr>
      <vt:lpstr>Produktionsauftraege</vt:lpstr>
      <vt:lpstr>Lagerbestand</vt:lpstr>
      <vt:lpstr>Disposition</vt:lpstr>
      <vt:lpstr>Bestellportal</vt:lpstr>
      <vt:lpstr>Dashboard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Michael-Michele Vecchio</cp:lastModifiedBy>
  <dcterms:created xsi:type="dcterms:W3CDTF">2026-05-19T14:22:09Z</dcterms:created>
  <dcterms:modified xsi:type="dcterms:W3CDTF">2026-05-19T14:24:28Z</dcterms:modified>
</cp:coreProperties>
</file>