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ndre\Documents\New folder\"/>
    </mc:Choice>
  </mc:AlternateContent>
  <xr:revisionPtr revIDLastSave="0" documentId="13_ncr:1_{4A14B591-B013-4F7D-890D-02E099313E21}" xr6:coauthVersionLast="47" xr6:coauthVersionMax="47" xr10:uidLastSave="{00000000-0000-0000-0000-000000000000}"/>
  <bookViews>
    <workbookView xWindow="-110" yWindow="-110" windowWidth="38620" windowHeight="21100" firstSheet="7" activeTab="8" xr2:uid="{00000000-000D-0000-FFFF-FFFF00000000}"/>
  </bookViews>
  <sheets>
    <sheet name="Monitor" sheetId="10" r:id="rId1"/>
    <sheet name="Philips SimplyGo Mini" sheetId="11" r:id="rId2"/>
    <sheet name="Philips SimplyGo" sheetId="12" r:id="rId3"/>
    <sheet name="Belluscura X-PLOR" sheetId="1" r:id="rId4"/>
    <sheet name="Caire FreeStyle Comfort" sheetId="13" r:id="rId5"/>
    <sheet name="Caire Eclipse 5" sheetId="14" r:id="rId6"/>
    <sheet name="GCE Zen-O" sheetId="15" r:id="rId7"/>
    <sheet name="GCE Zen-O Lite" sheetId="16" r:id="rId8"/>
    <sheet name="O2 Concepts Independence" sheetId="17" r:id="rId9"/>
    <sheet name="O2 Concepts Liberty" sheetId="8" r:id="rId10"/>
    <sheet name="O2 Concepts Liberty2" sheetId="9" r:id="rId11"/>
    <sheet name="Inogen One G4" sheetId="3" r:id="rId12"/>
    <sheet name="Inogen One G5" sheetId="4" r:id="rId13"/>
    <sheet name="Inogen Rove 6" sheetId="5" r:id="rId14"/>
    <sheet name="Rhythm P2" sheetId="6" r:id="rId15"/>
    <sheet name="Drive iGo2" sheetId="7" r:id="rId16"/>
  </sheets>
  <definedNames>
    <definedName name="_xlnm.Print_Area" localSheetId="3">'Belluscura X-PLOR'!$B$1:$K$25</definedName>
    <definedName name="_xlnm.Print_Area" localSheetId="5">'Caire Eclipse 5'!$B$1:$K$34</definedName>
    <definedName name="_xlnm.Print_Area" localSheetId="4">'Caire FreeStyle Comfort'!$B$1:$K$25</definedName>
    <definedName name="_xlnm.Print_Area" localSheetId="15">'Drive iGo2'!$B$1:$K$25</definedName>
    <definedName name="_xlnm.Print_Area" localSheetId="6">'GCE Zen-O'!$B$1:$K$32</definedName>
    <definedName name="_xlnm.Print_Area" localSheetId="7">'GCE Zen-O Lite'!$B$1:$K$25</definedName>
    <definedName name="_xlnm.Print_Area" localSheetId="11">'Inogen One G4'!$B$1:$K$23</definedName>
    <definedName name="_xlnm.Print_Area" localSheetId="12">'Inogen One G5'!$B$1:$K$25</definedName>
    <definedName name="_xlnm.Print_Area" localSheetId="13">'Inogen Rove 6'!$B$1:$K$25</definedName>
    <definedName name="_xlnm.Print_Area" localSheetId="0">Monitor!$B$1:$K$25</definedName>
    <definedName name="_xlnm.Print_Area" localSheetId="8">'O2 Concepts Independence'!$B$1:$K$36</definedName>
    <definedName name="_xlnm.Print_Area" localSheetId="9">'O2 Concepts Liberty'!$B$1:$K$36</definedName>
    <definedName name="_xlnm.Print_Area" localSheetId="10">'O2 Concepts Liberty2'!$B$1:$K$36</definedName>
    <definedName name="_xlnm.Print_Area" localSheetId="2">'Philips SimplyGo'!$B$1:$K$34</definedName>
    <definedName name="_xlnm.Print_Area" localSheetId="14">'Rhythm P2'!$B$1:$K$24</definedName>
  </definedNames>
  <calcPr calcId="191029"/>
</workbook>
</file>

<file path=xl/calcChain.xml><?xml version="1.0" encoding="utf-8"?>
<calcChain xmlns="http://schemas.openxmlformats.org/spreadsheetml/2006/main">
  <c r="K32" i="17" l="1"/>
  <c r="I32" i="17"/>
  <c r="F32" i="17"/>
  <c r="K31" i="17"/>
  <c r="I31" i="17"/>
  <c r="F31" i="17"/>
  <c r="K30" i="17"/>
  <c r="I30" i="17"/>
  <c r="F30" i="17"/>
  <c r="K29" i="17"/>
  <c r="I29" i="17"/>
  <c r="F29" i="17"/>
  <c r="K28" i="17"/>
  <c r="I28" i="17"/>
  <c r="F28" i="17"/>
  <c r="K27" i="17"/>
  <c r="I27" i="17"/>
  <c r="F27" i="17"/>
  <c r="K26" i="17"/>
  <c r="I26" i="17"/>
  <c r="F26" i="17"/>
  <c r="K25" i="17"/>
  <c r="I25" i="17"/>
  <c r="F25" i="17"/>
  <c r="H19" i="17"/>
  <c r="F19" i="17"/>
  <c r="H18" i="17"/>
  <c r="F18" i="17"/>
  <c r="H17" i="17"/>
  <c r="F17" i="17"/>
  <c r="H16" i="17"/>
  <c r="F16" i="17"/>
  <c r="H15" i="17"/>
  <c r="F15" i="17"/>
  <c r="H14" i="17"/>
  <c r="F14" i="17"/>
  <c r="K21" i="16"/>
  <c r="I21" i="16"/>
  <c r="F21" i="16"/>
  <c r="K20" i="16"/>
  <c r="I20" i="16"/>
  <c r="F20" i="16"/>
  <c r="K19" i="16"/>
  <c r="I19" i="16"/>
  <c r="F19" i="16"/>
  <c r="K18" i="16"/>
  <c r="I18" i="16"/>
  <c r="F18" i="16"/>
  <c r="K17" i="16"/>
  <c r="I17" i="16"/>
  <c r="F17" i="16"/>
  <c r="K16" i="16"/>
  <c r="I16" i="16"/>
  <c r="F16" i="16"/>
  <c r="K15" i="16"/>
  <c r="I15" i="16"/>
  <c r="F15" i="16"/>
  <c r="K14" i="16"/>
  <c r="I14" i="16"/>
  <c r="F14" i="16"/>
  <c r="F29" i="15"/>
  <c r="F27" i="15"/>
  <c r="F28" i="15"/>
  <c r="F26" i="15"/>
  <c r="H29" i="15"/>
  <c r="H28" i="15"/>
  <c r="H27" i="15"/>
  <c r="H26" i="15"/>
  <c r="K21" i="15"/>
  <c r="I21" i="15"/>
  <c r="F21" i="15"/>
  <c r="K20" i="15"/>
  <c r="I20" i="15"/>
  <c r="F20" i="15"/>
  <c r="K19" i="15"/>
  <c r="I19" i="15"/>
  <c r="F19" i="15"/>
  <c r="K18" i="15"/>
  <c r="I18" i="15"/>
  <c r="F18" i="15"/>
  <c r="K17" i="15"/>
  <c r="I17" i="15"/>
  <c r="F17" i="15"/>
  <c r="K16" i="15"/>
  <c r="I16" i="15"/>
  <c r="F16" i="15"/>
  <c r="K15" i="15"/>
  <c r="I15" i="15"/>
  <c r="F15" i="15"/>
  <c r="K14" i="15"/>
  <c r="I14" i="15"/>
  <c r="F14" i="15"/>
  <c r="F31" i="14"/>
  <c r="F27" i="14"/>
  <c r="F28" i="14"/>
  <c r="F29" i="14"/>
  <c r="F30" i="14"/>
  <c r="F26" i="14"/>
  <c r="H31" i="14"/>
  <c r="H27" i="14"/>
  <c r="H28" i="14"/>
  <c r="H29" i="14"/>
  <c r="H30" i="14"/>
  <c r="H26" i="14"/>
  <c r="K21" i="14"/>
  <c r="K15" i="14"/>
  <c r="K16" i="14"/>
  <c r="K17" i="14"/>
  <c r="K18" i="14"/>
  <c r="K19" i="14"/>
  <c r="K20" i="14"/>
  <c r="K14" i="14"/>
  <c r="F14" i="14"/>
  <c r="I14" i="14"/>
  <c r="F15" i="14"/>
  <c r="I15" i="14"/>
  <c r="F16" i="14"/>
  <c r="I16" i="14"/>
  <c r="F17" i="14"/>
  <c r="I17" i="14"/>
  <c r="F18" i="14"/>
  <c r="I18" i="14"/>
  <c r="F19" i="14"/>
  <c r="I19" i="14"/>
  <c r="F20" i="14"/>
  <c r="I20" i="14"/>
  <c r="F21" i="14"/>
  <c r="I21" i="14"/>
  <c r="K21" i="13"/>
  <c r="I21" i="13"/>
  <c r="F21" i="13"/>
  <c r="K20" i="13"/>
  <c r="I20" i="13"/>
  <c r="F20" i="13"/>
  <c r="K19" i="13"/>
  <c r="I19" i="13"/>
  <c r="F19" i="13"/>
  <c r="K18" i="13"/>
  <c r="I18" i="13"/>
  <c r="F18" i="13"/>
  <c r="K17" i="13"/>
  <c r="I17" i="13"/>
  <c r="F17" i="13"/>
  <c r="K16" i="13"/>
  <c r="I16" i="13"/>
  <c r="F16" i="13"/>
  <c r="K15" i="13"/>
  <c r="I15" i="13"/>
  <c r="F15" i="13"/>
  <c r="K14" i="13"/>
  <c r="I14" i="13"/>
  <c r="F14" i="13"/>
  <c r="H31" i="12"/>
  <c r="H30" i="12"/>
  <c r="H29" i="12"/>
  <c r="H28" i="12"/>
  <c r="F29" i="12"/>
  <c r="F30" i="12"/>
  <c r="F31" i="12"/>
  <c r="F28" i="12"/>
  <c r="K21" i="12"/>
  <c r="I21" i="12"/>
  <c r="F21" i="12"/>
  <c r="K22" i="12"/>
  <c r="I22" i="12"/>
  <c r="F22" i="12"/>
  <c r="K20" i="12"/>
  <c r="I20" i="12"/>
  <c r="F20" i="12"/>
  <c r="K19" i="12"/>
  <c r="I19" i="12"/>
  <c r="F19" i="12"/>
  <c r="K18" i="12"/>
  <c r="I18" i="12"/>
  <c r="F18" i="12"/>
  <c r="K17" i="12"/>
  <c r="I17" i="12"/>
  <c r="F17" i="12"/>
  <c r="K16" i="12"/>
  <c r="I16" i="12"/>
  <c r="F16" i="12"/>
  <c r="K15" i="12"/>
  <c r="I15" i="12"/>
  <c r="F15" i="12"/>
  <c r="K14" i="12"/>
  <c r="I14" i="12"/>
  <c r="F14" i="12"/>
  <c r="K15" i="11"/>
  <c r="K16" i="11"/>
  <c r="K17" i="11"/>
  <c r="K18" i="11"/>
  <c r="K19" i="11"/>
  <c r="K20" i="11"/>
  <c r="K21" i="11"/>
  <c r="K14" i="11"/>
  <c r="I21" i="11"/>
  <c r="F21" i="11"/>
  <c r="I20" i="11"/>
  <c r="F20" i="11"/>
  <c r="I19" i="11"/>
  <c r="F19" i="11"/>
  <c r="I18" i="11"/>
  <c r="F18" i="11"/>
  <c r="I17" i="11"/>
  <c r="F17" i="11"/>
  <c r="I16" i="11"/>
  <c r="F16" i="11"/>
  <c r="I15" i="11"/>
  <c r="F15" i="11"/>
  <c r="I14" i="11"/>
  <c r="F14" i="11"/>
  <c r="I15" i="1"/>
  <c r="I16" i="1"/>
  <c r="I17" i="1"/>
  <c r="I18" i="1"/>
  <c r="I19" i="1"/>
  <c r="I20" i="1"/>
  <c r="I21" i="1"/>
  <c r="I14" i="1"/>
  <c r="H19" i="9"/>
  <c r="F19" i="9"/>
  <c r="H18" i="9"/>
  <c r="F18" i="9"/>
  <c r="H17" i="9"/>
  <c r="F17" i="9"/>
  <c r="H16" i="9"/>
  <c r="F16" i="9"/>
  <c r="H15" i="9"/>
  <c r="F15" i="9"/>
  <c r="H14" i="9"/>
  <c r="F14" i="9"/>
  <c r="I33" i="9"/>
  <c r="K33" i="9"/>
  <c r="F33" i="9"/>
  <c r="I32" i="9"/>
  <c r="K32" i="9"/>
  <c r="F32" i="9"/>
  <c r="I31" i="9"/>
  <c r="K31" i="9"/>
  <c r="F31" i="9"/>
  <c r="I30" i="9"/>
  <c r="K30" i="9"/>
  <c r="F30" i="9"/>
  <c r="I29" i="9"/>
  <c r="K29" i="9"/>
  <c r="F29" i="9"/>
  <c r="I28" i="9"/>
  <c r="K28" i="9"/>
  <c r="F28" i="9"/>
  <c r="I27" i="9"/>
  <c r="K27" i="9"/>
  <c r="F27" i="9"/>
  <c r="I26" i="9"/>
  <c r="K26" i="9"/>
  <c r="F26" i="9"/>
  <c r="I25" i="9"/>
  <c r="K25" i="9"/>
  <c r="F25" i="9"/>
  <c r="I32" i="8"/>
  <c r="K32" i="8"/>
  <c r="F32" i="8"/>
  <c r="H19" i="8"/>
  <c r="F19" i="8"/>
  <c r="H18" i="8"/>
  <c r="F18" i="8"/>
  <c r="H17" i="8"/>
  <c r="F17" i="8"/>
  <c r="H16" i="8"/>
  <c r="F16" i="8"/>
  <c r="H15" i="8"/>
  <c r="F15" i="8"/>
  <c r="H14" i="8"/>
  <c r="F14" i="8"/>
  <c r="I33" i="8"/>
  <c r="K33" i="8"/>
  <c r="F33" i="8"/>
  <c r="I31" i="8"/>
  <c r="K31" i="8"/>
  <c r="F31" i="8"/>
  <c r="I30" i="8"/>
  <c r="K30" i="8"/>
  <c r="F30" i="8"/>
  <c r="I29" i="8"/>
  <c r="K29" i="8"/>
  <c r="F29" i="8"/>
  <c r="I28" i="8"/>
  <c r="K28" i="8"/>
  <c r="F28" i="8"/>
  <c r="I27" i="8"/>
  <c r="K27" i="8"/>
  <c r="F27" i="8"/>
  <c r="I26" i="8"/>
  <c r="K26" i="8"/>
  <c r="F26" i="8"/>
  <c r="I25" i="8"/>
  <c r="K25" i="8"/>
  <c r="F25" i="8"/>
  <c r="I15" i="7"/>
  <c r="I16" i="7"/>
  <c r="I17" i="7"/>
  <c r="I18" i="7"/>
  <c r="I19" i="7"/>
  <c r="I20" i="7"/>
  <c r="K15" i="7"/>
  <c r="K16" i="7"/>
  <c r="K17" i="7"/>
  <c r="K18" i="7"/>
  <c r="K19" i="7"/>
  <c r="K20" i="7"/>
  <c r="F15" i="7"/>
  <c r="F16" i="7"/>
  <c r="F17" i="7"/>
  <c r="F18" i="7"/>
  <c r="F19" i="7"/>
  <c r="F20" i="7"/>
  <c r="I15" i="6"/>
  <c r="I16" i="6"/>
  <c r="I17" i="6"/>
  <c r="I18" i="6"/>
  <c r="I19" i="6"/>
  <c r="I20" i="6"/>
  <c r="K15" i="6"/>
  <c r="K16" i="6"/>
  <c r="K17" i="6"/>
  <c r="K18" i="6"/>
  <c r="K19" i="6"/>
  <c r="K20" i="6"/>
  <c r="F15" i="6"/>
  <c r="F16" i="6"/>
  <c r="F17" i="6"/>
  <c r="F18" i="6"/>
  <c r="F19" i="6"/>
  <c r="F20" i="6"/>
  <c r="I14" i="7"/>
  <c r="I14" i="6"/>
  <c r="K14" i="6"/>
  <c r="K14" i="7"/>
  <c r="F14" i="7"/>
  <c r="F14" i="6"/>
  <c r="K15" i="1"/>
  <c r="K16" i="1"/>
  <c r="K17" i="1"/>
  <c r="K18" i="1"/>
  <c r="K19" i="1"/>
  <c r="K20" i="1"/>
  <c r="K21" i="1"/>
  <c r="K14" i="1"/>
  <c r="F15" i="1"/>
  <c r="F16" i="1"/>
  <c r="F17" i="1"/>
  <c r="F18" i="1"/>
  <c r="F19" i="1"/>
  <c r="F20" i="1"/>
  <c r="F21" i="1"/>
  <c r="F14" i="1"/>
  <c r="I21" i="5"/>
  <c r="K21" i="5"/>
  <c r="F21" i="5"/>
  <c r="I20" i="5"/>
  <c r="K20" i="5"/>
  <c r="F20" i="5"/>
  <c r="I19" i="5"/>
  <c r="K19" i="5"/>
  <c r="F19" i="5"/>
  <c r="I18" i="5"/>
  <c r="K18" i="5"/>
  <c r="F18" i="5"/>
  <c r="I17" i="5"/>
  <c r="K17" i="5"/>
  <c r="F17" i="5"/>
  <c r="I16" i="5"/>
  <c r="K16" i="5"/>
  <c r="F16" i="5"/>
  <c r="I15" i="5"/>
  <c r="K15" i="5"/>
  <c r="F15" i="5"/>
  <c r="I14" i="5"/>
  <c r="K14" i="5"/>
  <c r="F14" i="5"/>
  <c r="I21" i="4"/>
  <c r="K21" i="4"/>
  <c r="F21" i="4"/>
  <c r="I20" i="4"/>
  <c r="K20" i="4"/>
  <c r="F20" i="4"/>
  <c r="I19" i="4"/>
  <c r="K19" i="4"/>
  <c r="F19" i="4"/>
  <c r="I18" i="4"/>
  <c r="K18" i="4"/>
  <c r="F18" i="4"/>
  <c r="I17" i="4"/>
  <c r="K17" i="4"/>
  <c r="F17" i="4"/>
  <c r="I16" i="4"/>
  <c r="K16" i="4"/>
  <c r="F16" i="4"/>
  <c r="I15" i="4"/>
  <c r="K15" i="4"/>
  <c r="F15" i="4"/>
  <c r="I14" i="4"/>
  <c r="K14" i="4"/>
  <c r="F14" i="4"/>
  <c r="I19" i="3"/>
  <c r="K19" i="3"/>
  <c r="F19" i="3"/>
  <c r="I18" i="3"/>
  <c r="K18" i="3"/>
  <c r="F18" i="3"/>
  <c r="I17" i="3"/>
  <c r="K17" i="3"/>
  <c r="F17" i="3"/>
  <c r="I16" i="3"/>
  <c r="K16" i="3"/>
  <c r="F16" i="3"/>
  <c r="I15" i="3"/>
  <c r="K15" i="3"/>
  <c r="F15" i="3"/>
  <c r="I14" i="3"/>
  <c r="K14" i="3"/>
  <c r="F14" i="3"/>
</calcChain>
</file>

<file path=xl/sharedStrings.xml><?xml version="1.0" encoding="utf-8"?>
<sst xmlns="http://schemas.openxmlformats.org/spreadsheetml/2006/main" count="428" uniqueCount="51">
  <si>
    <t>Pulse Mode Tests</t>
  </si>
  <si>
    <t>Setting</t>
  </si>
  <si>
    <t>Result</t>
  </si>
  <si>
    <t>Pulse Volume</t>
  </si>
  <si>
    <t>X-PLOR Portable Oxygen Concentrator</t>
  </si>
  <si>
    <t>Device SN</t>
  </si>
  <si>
    <t>Customer</t>
  </si>
  <si>
    <t>Date</t>
  </si>
  <si>
    <t>Test specifications from operation manual document LBL 200-05-10-0040C</t>
  </si>
  <si>
    <t>OXLIFE Independence Oxygen Concentrator</t>
  </si>
  <si>
    <t>Test specifications from Inogen One G4 Technical Manual 96-06917-00-01 Rev A</t>
  </si>
  <si>
    <t>Inogen One G4 Portable Oxygen Concentrator</t>
  </si>
  <si>
    <t>Test specifications from operation manual document PN: 800-1029 Rev E</t>
  </si>
  <si>
    <t>Inogen One G5 Portable Oxygen Concentrator</t>
  </si>
  <si>
    <t>Test specifications from Inogen One G5 User Manual 96-08549-00-02B</t>
  </si>
  <si>
    <t>Inogen Rove 6 Portable Oxygen Concentrator</t>
  </si>
  <si>
    <t>Test specifications from Inogen Rove 6 User Manual 96-13115-00-01 C</t>
  </si>
  <si>
    <t>Rhythm P2 Portable Oxygen Concentrator</t>
  </si>
  <si>
    <t>Test specifications from Rhythm Healthcare P2 User Manual V4: 5/03/22</t>
  </si>
  <si>
    <t>Drive iGo 2 Portable Oxygen Concentrator</t>
  </si>
  <si>
    <t>Note: Breath rate should be changed slowly or the SmartDose technology will increase the pulse volume by one setting.</t>
  </si>
  <si>
    <t>BPM</t>
  </si>
  <si>
    <t>O2 Concentration</t>
  </si>
  <si>
    <t>Pulse Volume (ml)</t>
  </si>
  <si>
    <t>Nominal</t>
  </si>
  <si>
    <t>Measured</t>
  </si>
  <si>
    <t>O2%</t>
  </si>
  <si>
    <t>Max</t>
  </si>
  <si>
    <t>Pressure cmH2O</t>
  </si>
  <si>
    <t>Flow Rate (lpm)</t>
  </si>
  <si>
    <t>Flow</t>
  </si>
  <si>
    <t>Steady Flow Tests</t>
  </si>
  <si>
    <t>OXLIFE Liberty Oxygen Concentrator</t>
  </si>
  <si>
    <t>Test specifications from operation manual document PN: 800-1075 Rev C</t>
  </si>
  <si>
    <t>OXLIFE Liberty2 Oxygen Concentrator</t>
  </si>
  <si>
    <t>Tester SN</t>
  </si>
  <si>
    <t>100% O2 (Y/N)</t>
  </si>
  <si>
    <t>N</t>
  </si>
  <si>
    <t>Manual Testing</t>
  </si>
  <si>
    <t>SimplyGo Mini</t>
  </si>
  <si>
    <t>Test specifications from operation manual document 1117717 R06</t>
  </si>
  <si>
    <t>SimplyGo Portable Concentrator</t>
  </si>
  <si>
    <t>Test specifications from operation manual document 1079142 R09</t>
  </si>
  <si>
    <t>FreeStyle Comfort Portable Concentrator</t>
  </si>
  <si>
    <t>Test specifications from operation manual document PN MN250 H</t>
  </si>
  <si>
    <t>Eclipse 5 Portable Concentrator</t>
  </si>
  <si>
    <t>Test specifications from operation manual PN 21182453 G</t>
  </si>
  <si>
    <t>Zen-O Portable Concentrator</t>
  </si>
  <si>
    <t>Test specifications from operation manual document DL - 00466 Rev. 04</t>
  </si>
  <si>
    <t>Zen-O Lite Portable Concentrator</t>
  </si>
  <si>
    <t>Test specifications from operation manual document DL - 00491 Rev.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</si>
</sst>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0" fillId="2" borderId="0" xfId="0" applyNumberFormat="1" applyFill="1" applyAlignment="1">
      <alignment wrapText="1"/>
    </xf>
    <xf numFmtId="0" fontId="2" fillId="0" borderId="0" xfId="0" applyFont="1"/>
    <xf numFmtId="0" fontId="3" fillId="0" borderId="0" xfId="0" applyFont="1"/>
    <xf numFmtId="49" fontId="0" fillId="2" borderId="4" xfId="0" applyNumberFormat="1" applyFill="1" applyBorder="1" applyAlignment="1">
      <alignment wrapText="1"/>
    </xf>
    <xf numFmtId="49" fontId="0" fillId="2" borderId="5" xfId="0" applyNumberFormat="1" applyFill="1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10" xfId="0" applyFill="1" applyBorder="1"/>
    <xf numFmtId="0" fontId="0" fillId="0" borderId="10" xfId="0" applyBorder="1"/>
    <xf numFmtId="0" fontId="0" fillId="0" borderId="11" xfId="0" applyBorder="1"/>
    <xf numFmtId="0" fontId="2" fillId="0" borderId="9" xfId="0" applyFont="1" applyBorder="1"/>
    <xf numFmtId="49" fontId="0" fillId="2" borderId="10" xfId="0" applyNumberFormat="1" applyFill="1" applyBorder="1" applyAlignment="1">
      <alignment wrapText="1"/>
    </xf>
    <xf numFmtId="0" fontId="3" fillId="0" borderId="7" xfId="0" applyFont="1" applyBorder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0" fillId="0" borderId="14" xfId="0" applyBorder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/>
    <xf numFmtId="0" fontId="1" fillId="0" borderId="0" xfId="0" applyFont="1"/>
    <xf numFmtId="49" fontId="0" fillId="2" borderId="0" xfId="0" applyNumberFormat="1" applyFill="1" applyAlignment="1">
      <alignment wrapText="1"/>
    </xf>
    <xf numFmtId="0" fontId="2" fillId="0" borderId="0" xfId="0" applyFont="1"/>
    <xf numFmtId="49" fontId="0" fillId="2" borderId="4" xfId="0" applyNumberFormat="1" applyFill="1" applyBorder="1" applyAlignment="1">
      <alignment wrapText="1"/>
    </xf>
    <xf numFmtId="49" fontId="0" fillId="2" borderId="5" xfId="0" applyNumberFormat="1" applyFill="1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10" xfId="0" applyFill="1" applyBorder="1"/>
    <xf numFmtId="0" fontId="0" fillId="0" borderId="10" xfId="0" applyBorder="1"/>
    <xf numFmtId="0" fontId="0" fillId="0" borderId="11" xfId="0" applyBorder="1"/>
    <xf numFmtId="0" fontId="3" fillId="0" borderId="7" xfId="0" applyFont="1" applyBorder="1"/>
    <xf numFmtId="0" fontId="2" fillId="0" borderId="1" xfId="0" applyFont="1" applyBorder="1"/>
    <xf numFmtId="0" fontId="0" fillId="0" borderId="14" xfId="0" applyBorder="1"/>
    <xf numFmtId="0" fontId="0" fillId="0" borderId="0" xfId="0" applyBorder="1"/>
  </cellXfs>
  <cellStyles count="1">
    <cellStyle name="Normal" xfId="0" builtinId="0"/>
  </cellStyles>
  <dxfs count="13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25673</xdr:colOff>
      <xdr:row>1</xdr:row>
      <xdr:rowOff>38100</xdr:rowOff>
    </xdr:from>
    <xdr:to>
      <xdr:col>6</xdr:col>
      <xdr:colOff>491917</xdr:colOff>
      <xdr:row>4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6DB0F9-9313-4733-BD83-A2229DE67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448" y="228600"/>
          <a:ext cx="3571394" cy="59245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53671</xdr:colOff>
      <xdr:row>0</xdr:row>
      <xdr:rowOff>184150</xdr:rowOff>
    </xdr:from>
    <xdr:to>
      <xdr:col>7</xdr:col>
      <xdr:colOff>359252</xdr:colOff>
      <xdr:row>3</xdr:row>
      <xdr:rowOff>21590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4A2AB0-A5A3-4301-9730-82B204B7B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271" y="187325"/>
          <a:ext cx="3540906" cy="60896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57228</xdr:colOff>
      <xdr:row>3</xdr:row>
      <xdr:rowOff>94932</xdr:rowOff>
    </xdr:from>
    <xdr:to>
      <xdr:col>2</xdr:col>
      <xdr:colOff>377828</xdr:colOff>
      <xdr:row>5</xdr:row>
      <xdr:rowOff>379412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41B336-2882-44B6-8EF9-8B779C5BC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6828" y="869632"/>
          <a:ext cx="727000" cy="659130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53671</xdr:colOff>
      <xdr:row>0</xdr:row>
      <xdr:rowOff>184150</xdr:rowOff>
    </xdr:from>
    <xdr:to>
      <xdr:col>7</xdr:col>
      <xdr:colOff>384652</xdr:colOff>
      <xdr:row>4</xdr:row>
      <xdr:rowOff>34290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0EBAAE-6797-468A-92A4-492CCB09E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271" y="187325"/>
          <a:ext cx="3553606" cy="60896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57228</xdr:colOff>
      <xdr:row>4</xdr:row>
      <xdr:rowOff>25082</xdr:rowOff>
    </xdr:from>
    <xdr:to>
      <xdr:col>2</xdr:col>
      <xdr:colOff>422278</xdr:colOff>
      <xdr:row>5</xdr:row>
      <xdr:rowOff>557212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12C888-5FD6-40AE-B46E-2522EFA5C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6828" y="787082"/>
          <a:ext cx="739700" cy="722630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25115</xdr:colOff>
      <xdr:row>1</xdr:row>
      <xdr:rowOff>38100</xdr:rowOff>
    </xdr:from>
    <xdr:to>
      <xdr:col>7</xdr:col>
      <xdr:colOff>453926</xdr:colOff>
      <xdr:row>4</xdr:row>
      <xdr:rowOff>72390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14B9543-5BBB-4676-AFF5-26F3E556A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76" y="228602"/>
          <a:ext cx="3575050" cy="3575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577676</xdr:colOff>
      <xdr:row>4</xdr:row>
      <xdr:rowOff>50482</xdr:rowOff>
    </xdr:from>
    <xdr:to>
      <xdr:col>3</xdr:col>
      <xdr:colOff>243557</xdr:colOff>
      <xdr:row>6</xdr:row>
      <xdr:rowOff>53340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9FD4B24-25DD-89B3-98B9-A1F947583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7850" y="812801"/>
          <a:ext cx="1085037" cy="1085037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25450</xdr:colOff>
      <xdr:row>1</xdr:row>
      <xdr:rowOff>38100</xdr:rowOff>
    </xdr:from>
    <xdr:to>
      <xdr:col>7</xdr:col>
      <xdr:colOff>365249</xdr:colOff>
      <xdr:row>4</xdr:row>
      <xdr:rowOff>72390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7395CD-49DF-4B72-8B25-125A07300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76" y="228602"/>
          <a:ext cx="3581400" cy="3581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577676</xdr:colOff>
      <xdr:row>4</xdr:row>
      <xdr:rowOff>50482</xdr:rowOff>
    </xdr:from>
    <xdr:to>
      <xdr:col>3</xdr:col>
      <xdr:colOff>173633</xdr:colOff>
      <xdr:row>6</xdr:row>
      <xdr:rowOff>16192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EE0830-7D92-4621-8B5E-ABDC91554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1025" y="815976"/>
          <a:ext cx="1091387" cy="1091387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25450</xdr:colOff>
      <xdr:row>1</xdr:row>
      <xdr:rowOff>38100</xdr:rowOff>
    </xdr:from>
    <xdr:to>
      <xdr:col>7</xdr:col>
      <xdr:colOff>493557</xdr:colOff>
      <xdr:row>4</xdr:row>
      <xdr:rowOff>59690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8AC3AF-E383-4386-8FED-C8A7B0282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76" y="228602"/>
          <a:ext cx="3594100" cy="35941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577676</xdr:colOff>
      <xdr:row>3</xdr:row>
      <xdr:rowOff>171132</xdr:rowOff>
    </xdr:from>
    <xdr:to>
      <xdr:col>3</xdr:col>
      <xdr:colOff>148838</xdr:colOff>
      <xdr:row>6</xdr:row>
      <xdr:rowOff>16192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1F7FD9-E5E2-4AF4-AF91-5DCA3501A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7676" y="723582"/>
          <a:ext cx="1117387" cy="549910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25664</xdr:colOff>
      <xdr:row>1</xdr:row>
      <xdr:rowOff>38100</xdr:rowOff>
    </xdr:from>
    <xdr:to>
      <xdr:col>7</xdr:col>
      <xdr:colOff>473273</xdr:colOff>
      <xdr:row>4</xdr:row>
      <xdr:rowOff>72390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7A789B-B030-4DE9-998D-D9F7F3DA1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76" y="228602"/>
          <a:ext cx="3600450" cy="36004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4</xdr:col>
      <xdr:colOff>301706</xdr:colOff>
      <xdr:row>6</xdr:row>
      <xdr:rowOff>15240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0E3AB6-1833-BE0E-F711-BBEC26EC3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9600" y="952500"/>
          <a:ext cx="1714500" cy="1714500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25450</xdr:colOff>
      <xdr:row>1</xdr:row>
      <xdr:rowOff>38100</xdr:rowOff>
    </xdr:from>
    <xdr:to>
      <xdr:col>7</xdr:col>
      <xdr:colOff>568102</xdr:colOff>
      <xdr:row>4</xdr:row>
      <xdr:rowOff>72390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32C6CF-7198-4E8E-A219-9E18147A2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76" y="228602"/>
          <a:ext cx="3606800" cy="36068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19273</xdr:colOff>
      <xdr:row>4</xdr:row>
      <xdr:rowOff>90805</xdr:rowOff>
    </xdr:from>
    <xdr:to>
      <xdr:col>5</xdr:col>
      <xdr:colOff>149070</xdr:colOff>
      <xdr:row>6</xdr:row>
      <xdr:rowOff>3810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7165159-6D22-3A85-0632-4ED63F8A3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8873" y="852805"/>
          <a:ext cx="2072897" cy="45910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25673</xdr:colOff>
      <xdr:row>1</xdr:row>
      <xdr:rowOff>38100</xdr:rowOff>
    </xdr:from>
    <xdr:to>
      <xdr:col>7</xdr:col>
      <xdr:colOff>110917</xdr:colOff>
      <xdr:row>4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A753D2-1AE8-4563-8655-11ED3F434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448" y="228600"/>
          <a:ext cx="3571394" cy="5924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561976</xdr:colOff>
      <xdr:row>3</xdr:row>
      <xdr:rowOff>111126</xdr:rowOff>
    </xdr:from>
    <xdr:to>
      <xdr:col>3</xdr:col>
      <xdr:colOff>263525</xdr:colOff>
      <xdr:row>6</xdr:row>
      <xdr:rowOff>2733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6D50DE-3495-F1C7-0CCD-032459B44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1976" y="682626"/>
          <a:ext cx="1400174" cy="6186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25673</xdr:colOff>
      <xdr:row>1</xdr:row>
      <xdr:rowOff>38100</xdr:rowOff>
    </xdr:from>
    <xdr:to>
      <xdr:col>7</xdr:col>
      <xdr:colOff>225217</xdr:colOff>
      <xdr:row>4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133D14-D61E-4F8A-8E3A-20A396942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448" y="228600"/>
          <a:ext cx="3580919" cy="5924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561976</xdr:colOff>
      <xdr:row>3</xdr:row>
      <xdr:rowOff>111126</xdr:rowOff>
    </xdr:from>
    <xdr:to>
      <xdr:col>3</xdr:col>
      <xdr:colOff>473075</xdr:colOff>
      <xdr:row>6</xdr:row>
      <xdr:rowOff>53533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661BA4-5E0B-41DF-9107-D0C6A4755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151" y="682626"/>
          <a:ext cx="1400174" cy="6282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25673</xdr:colOff>
      <xdr:row>1</xdr:row>
      <xdr:rowOff>38100</xdr:rowOff>
    </xdr:from>
    <xdr:to>
      <xdr:col>7</xdr:col>
      <xdr:colOff>571292</xdr:colOff>
      <xdr:row>4</xdr:row>
      <xdr:rowOff>59055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F69A9B-3523-7F02-8110-8663A5666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001" y="228602"/>
          <a:ext cx="3565525" cy="3565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4</xdr:col>
      <xdr:colOff>16111</xdr:colOff>
      <xdr:row>6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704570-D69A-344A-0B4F-E6CE6168D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09600" y="952500"/>
          <a:ext cx="1324383" cy="1324383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25673</xdr:colOff>
      <xdr:row>1</xdr:row>
      <xdr:rowOff>38100</xdr:rowOff>
    </xdr:from>
    <xdr:to>
      <xdr:col>7</xdr:col>
      <xdr:colOff>149017</xdr:colOff>
      <xdr:row>4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BF6677-0F60-46A7-8F93-627404EFA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448" y="228600"/>
          <a:ext cx="3580919" cy="5924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590551</xdr:colOff>
      <xdr:row>3</xdr:row>
      <xdr:rowOff>161925</xdr:rowOff>
    </xdr:from>
    <xdr:to>
      <xdr:col>3</xdr:col>
      <xdr:colOff>365125</xdr:colOff>
      <xdr:row>5</xdr:row>
      <xdr:rowOff>226722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F742ED-9CC4-0C1F-B5C0-7F23CF185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1" y="733425"/>
          <a:ext cx="1339849" cy="4457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53671</xdr:colOff>
      <xdr:row>0</xdr:row>
      <xdr:rowOff>184150</xdr:rowOff>
    </xdr:from>
    <xdr:to>
      <xdr:col>7</xdr:col>
      <xdr:colOff>130652</xdr:colOff>
      <xdr:row>4</xdr:row>
      <xdr:rowOff>34290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7AEBB5-9B56-463C-99DC-32F04F62F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271" y="187325"/>
          <a:ext cx="3544081" cy="60896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25400</xdr:colOff>
      <xdr:row>3</xdr:row>
      <xdr:rowOff>171450</xdr:rowOff>
    </xdr:from>
    <xdr:to>
      <xdr:col>3</xdr:col>
      <xdr:colOff>434974</xdr:colOff>
      <xdr:row>5</xdr:row>
      <xdr:rowOff>245772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51C4F0F-6CCA-4009-8D61-78229BBAD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00" y="742950"/>
          <a:ext cx="1349374" cy="4457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53671</xdr:colOff>
      <xdr:row>0</xdr:row>
      <xdr:rowOff>184150</xdr:rowOff>
    </xdr:from>
    <xdr:to>
      <xdr:col>7</xdr:col>
      <xdr:colOff>244952</xdr:colOff>
      <xdr:row>4</xdr:row>
      <xdr:rowOff>34290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8A012A-BDA6-4AA4-8C13-CD6FB5A35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271" y="187325"/>
          <a:ext cx="3556781" cy="60896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6350</xdr:colOff>
      <xdr:row>3</xdr:row>
      <xdr:rowOff>152400</xdr:rowOff>
    </xdr:from>
    <xdr:to>
      <xdr:col>3</xdr:col>
      <xdr:colOff>149282</xdr:colOff>
      <xdr:row>5</xdr:row>
      <xdr:rowOff>225448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1A60C3A-2EB0-E07C-4CDF-8891F450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" y="723900"/>
          <a:ext cx="1104957" cy="44769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25673</xdr:colOff>
      <xdr:row>1</xdr:row>
      <xdr:rowOff>38100</xdr:rowOff>
    </xdr:from>
    <xdr:to>
      <xdr:col>7</xdr:col>
      <xdr:colOff>212517</xdr:colOff>
      <xdr:row>4</xdr:row>
      <xdr:rowOff>59055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89B837-626B-4346-B04B-D4B244F57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448" y="228600"/>
          <a:ext cx="3593619" cy="59245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6350</xdr:colOff>
      <xdr:row>4</xdr:row>
      <xdr:rowOff>0</xdr:rowOff>
    </xdr:from>
    <xdr:to>
      <xdr:col>3</xdr:col>
      <xdr:colOff>212782</xdr:colOff>
      <xdr:row>5</xdr:row>
      <xdr:rowOff>263548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2522A24-2871-43B0-9116-26AAC0BA1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" y="762000"/>
          <a:ext cx="1114482" cy="4540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53671</xdr:colOff>
      <xdr:row>0</xdr:row>
      <xdr:rowOff>184150</xdr:rowOff>
    </xdr:from>
    <xdr:to>
      <xdr:col>7</xdr:col>
      <xdr:colOff>359252</xdr:colOff>
      <xdr:row>4</xdr:row>
      <xdr:rowOff>27940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40ECD5-C356-4B0D-AA1E-079CE389C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271" y="184150"/>
          <a:ext cx="3690131" cy="58039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35003</xdr:colOff>
      <xdr:row>4</xdr:row>
      <xdr:rowOff>117157</xdr:rowOff>
    </xdr:from>
    <xdr:to>
      <xdr:col>2</xdr:col>
      <xdr:colOff>377828</xdr:colOff>
      <xdr:row>6</xdr:row>
      <xdr:rowOff>11112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E6D4CE-CE1A-40D3-B412-65A9913D8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603" y="853757"/>
          <a:ext cx="730175" cy="5543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2F73-6B38-464A-A355-78D0BF0D488C}">
  <dimension ref="B6:K21"/>
  <sheetViews>
    <sheetView workbookViewId="0">
      <selection activeCell="K21" sqref="K21"/>
    </sheetView>
  </sheetViews>
  <sheetFormatPr defaultRowHeight="14.5" x14ac:dyDescent="0.35"/>
  <cols>
    <col min="5" max="5" width="10.1796875" customWidth="1"/>
    <col min="8" max="8" width="10.81640625" customWidth="1"/>
  </cols>
  <sheetData>
    <row r="6" spans="2:11" ht="18.5" x14ac:dyDescent="0.45">
      <c r="E6" s="26" t="s">
        <v>38</v>
      </c>
      <c r="F6" s="26"/>
      <c r="G6" s="26"/>
      <c r="H6" s="26"/>
      <c r="I6" s="26"/>
      <c r="J6" s="26"/>
      <c r="K6" s="26"/>
    </row>
    <row r="7" spans="2:11" ht="19" thickBot="1" x14ac:dyDescent="0.5">
      <c r="B7" s="27" t="s">
        <v>5</v>
      </c>
      <c r="C7" s="27"/>
      <c r="D7" s="18"/>
      <c r="E7" s="10"/>
      <c r="G7" t="s">
        <v>7</v>
      </c>
      <c r="H7" s="28"/>
      <c r="I7" s="28"/>
    </row>
    <row r="8" spans="2:11" ht="15" thickBot="1" x14ac:dyDescent="0.4">
      <c r="B8" s="27" t="s">
        <v>6</v>
      </c>
      <c r="C8" s="27"/>
      <c r="D8" s="10"/>
      <c r="E8" s="10"/>
      <c r="F8" s="10"/>
      <c r="G8" t="s">
        <v>35</v>
      </c>
      <c r="H8" s="29"/>
      <c r="I8" s="29"/>
    </row>
    <row r="9" spans="2:11" ht="15" thickBot="1" x14ac:dyDescent="0.4"/>
    <row r="10" spans="2:11" ht="19" thickBot="1" x14ac:dyDescent="0.5">
      <c r="B10" s="1" t="s">
        <v>0</v>
      </c>
      <c r="F10" s="30" t="s">
        <v>36</v>
      </c>
      <c r="G10" s="29"/>
      <c r="H10" s="21" t="s">
        <v>37</v>
      </c>
    </row>
    <row r="11" spans="2:11" ht="16" thickBot="1" x14ac:dyDescent="0.4">
      <c r="B11" s="3" t="s">
        <v>3</v>
      </c>
    </row>
    <row r="12" spans="2:11" ht="15.5" x14ac:dyDescent="0.35">
      <c r="B12" s="16"/>
      <c r="C12" s="12"/>
      <c r="D12" s="23" t="s">
        <v>23</v>
      </c>
      <c r="E12" s="24"/>
      <c r="F12" s="25"/>
      <c r="G12" s="23" t="s">
        <v>28</v>
      </c>
      <c r="H12" s="24"/>
      <c r="I12" s="25"/>
      <c r="J12" s="23" t="s">
        <v>22</v>
      </c>
      <c r="K12" s="25"/>
    </row>
    <row r="13" spans="2:11" x14ac:dyDescent="0.35">
      <c r="B13" s="17" t="s">
        <v>21</v>
      </c>
      <c r="C13" s="13" t="s">
        <v>1</v>
      </c>
      <c r="D13" s="5" t="s">
        <v>24</v>
      </c>
      <c r="E13" s="2" t="s">
        <v>25</v>
      </c>
      <c r="F13" s="6" t="s">
        <v>2</v>
      </c>
      <c r="G13" s="5" t="s">
        <v>27</v>
      </c>
      <c r="H13" s="2" t="s">
        <v>25</v>
      </c>
      <c r="I13" s="6" t="s">
        <v>2</v>
      </c>
      <c r="J13" s="5" t="s">
        <v>26</v>
      </c>
      <c r="K13" s="6" t="s">
        <v>2</v>
      </c>
    </row>
    <row r="14" spans="2:11" x14ac:dyDescent="0.35">
      <c r="B14" s="14"/>
      <c r="C14" s="14"/>
      <c r="D14" s="7"/>
      <c r="F14" s="8"/>
      <c r="G14" s="7">
        <v>-0.2</v>
      </c>
      <c r="I14" s="8"/>
      <c r="J14" s="7"/>
      <c r="K14" s="8"/>
    </row>
    <row r="15" spans="2:11" x14ac:dyDescent="0.35">
      <c r="B15" s="14"/>
      <c r="C15" s="14"/>
      <c r="D15" s="7"/>
      <c r="F15" s="8"/>
      <c r="G15" s="7">
        <v>-0.2</v>
      </c>
      <c r="I15" s="8"/>
      <c r="J15" s="7"/>
      <c r="K15" s="8"/>
    </row>
    <row r="16" spans="2:11" x14ac:dyDescent="0.35">
      <c r="B16" s="14"/>
      <c r="C16" s="14"/>
      <c r="D16" s="7"/>
      <c r="F16" s="8"/>
      <c r="G16" s="7">
        <v>-0.2</v>
      </c>
      <c r="I16" s="8"/>
      <c r="J16" s="7"/>
      <c r="K16" s="8"/>
    </row>
    <row r="17" spans="2:11" x14ac:dyDescent="0.35">
      <c r="B17" s="14"/>
      <c r="C17" s="14"/>
      <c r="D17" s="7"/>
      <c r="F17" s="8"/>
      <c r="G17" s="7">
        <v>-0.2</v>
      </c>
      <c r="I17" s="8"/>
      <c r="J17" s="7"/>
      <c r="K17" s="8"/>
    </row>
    <row r="18" spans="2:11" x14ac:dyDescent="0.35">
      <c r="B18" s="14"/>
      <c r="C18" s="14"/>
      <c r="D18" s="7"/>
      <c r="F18" s="8"/>
      <c r="G18" s="7">
        <v>-0.2</v>
      </c>
      <c r="I18" s="8"/>
      <c r="J18" s="7"/>
      <c r="K18" s="8"/>
    </row>
    <row r="19" spans="2:11" x14ac:dyDescent="0.35">
      <c r="B19" s="14"/>
      <c r="C19" s="14"/>
      <c r="D19" s="7"/>
      <c r="F19" s="8"/>
      <c r="G19" s="7">
        <v>-0.2</v>
      </c>
      <c r="I19" s="8"/>
      <c r="J19" s="7"/>
      <c r="K19" s="8"/>
    </row>
    <row r="20" spans="2:11" x14ac:dyDescent="0.35">
      <c r="B20" s="14"/>
      <c r="C20" s="14"/>
      <c r="D20" s="7"/>
      <c r="F20" s="8"/>
      <c r="G20" s="7">
        <v>-0.2</v>
      </c>
      <c r="I20" s="8"/>
      <c r="J20" s="7"/>
      <c r="K20" s="8"/>
    </row>
    <row r="21" spans="2:11" ht="15" thickBot="1" x14ac:dyDescent="0.4">
      <c r="B21" s="15"/>
      <c r="C21" s="15"/>
      <c r="D21" s="9"/>
      <c r="E21" s="10"/>
      <c r="F21" s="11"/>
      <c r="G21" s="9">
        <v>-0.2</v>
      </c>
      <c r="H21" s="10"/>
      <c r="I21" s="11"/>
      <c r="J21" s="9"/>
      <c r="K21" s="11"/>
    </row>
  </sheetData>
  <mergeCells count="9">
    <mergeCell ref="D12:F12"/>
    <mergeCell ref="G12:I12"/>
    <mergeCell ref="J12:K12"/>
    <mergeCell ref="E6:K6"/>
    <mergeCell ref="B7:C7"/>
    <mergeCell ref="H7:I7"/>
    <mergeCell ref="B8:C8"/>
    <mergeCell ref="H8:I8"/>
    <mergeCell ref="F10:G10"/>
  </mergeCells>
  <conditionalFormatting sqref="F14:I21">
    <cfRule type="cellIs" dxfId="133" priority="3" operator="equal">
      <formula>"PASS"</formula>
    </cfRule>
    <cfRule type="cellIs" dxfId="132" priority="4" operator="equal">
      <formula>"FAIL"</formula>
    </cfRule>
  </conditionalFormatting>
  <conditionalFormatting sqref="J14">
    <cfRule type="cellIs" dxfId="131" priority="5" operator="equal">
      <formula>"PASS"</formula>
    </cfRule>
    <cfRule type="cellIs" dxfId="130" priority="6" operator="equal">
      <formula>"FAIL"</formula>
    </cfRule>
  </conditionalFormatting>
  <conditionalFormatting sqref="K14:K21">
    <cfRule type="cellIs" dxfId="129" priority="1" operator="equal">
      <formula>"FAIL"</formula>
    </cfRule>
    <cfRule type="cellIs" dxfId="128" priority="2" operator="equal">
      <formula>"PASS"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256E1-CE67-45B1-990F-C725A744B7E7}">
  <dimension ref="B3:K35"/>
  <sheetViews>
    <sheetView workbookViewId="0">
      <selection activeCell="E21" sqref="E21"/>
    </sheetView>
  </sheetViews>
  <sheetFormatPr defaultRowHeight="14.5" x14ac:dyDescent="0.35"/>
  <cols>
    <col min="2" max="2" width="6.1796875" customWidth="1"/>
    <col min="3" max="3" width="8" customWidth="1"/>
    <col min="4" max="4" width="8.54296875" customWidth="1"/>
    <col min="5" max="5" width="9.81640625" customWidth="1"/>
    <col min="6" max="6" width="7" customWidth="1"/>
    <col min="8" max="8" width="9.81640625" customWidth="1"/>
    <col min="9" max="9" width="8.1796875" customWidth="1"/>
    <col min="10" max="10" width="8.54296875" customWidth="1"/>
  </cols>
  <sheetData>
    <row r="3" spans="2:11" ht="30.75" customHeight="1" x14ac:dyDescent="0.35"/>
    <row r="6" spans="2:11" ht="32.25" customHeight="1" x14ac:dyDescent="0.45">
      <c r="D6" s="26" t="s">
        <v>32</v>
      </c>
      <c r="E6" s="26"/>
      <c r="F6" s="26"/>
      <c r="G6" s="26"/>
      <c r="H6" s="26"/>
      <c r="I6" s="26"/>
      <c r="J6" s="26"/>
      <c r="K6" s="26"/>
    </row>
    <row r="7" spans="2:11" ht="19" thickBot="1" x14ac:dyDescent="0.5">
      <c r="B7" s="27" t="s">
        <v>5</v>
      </c>
      <c r="C7" s="27"/>
      <c r="D7" s="18"/>
      <c r="E7" s="10"/>
      <c r="G7" t="s">
        <v>7</v>
      </c>
      <c r="H7" s="28"/>
      <c r="I7" s="28"/>
    </row>
    <row r="8" spans="2:11" ht="23.25" customHeight="1" thickBot="1" x14ac:dyDescent="0.4">
      <c r="B8" s="27" t="s">
        <v>6</v>
      </c>
      <c r="C8" s="27"/>
      <c r="D8" s="10"/>
      <c r="E8" s="10"/>
      <c r="F8" s="10"/>
      <c r="G8" t="s">
        <v>35</v>
      </c>
      <c r="H8" s="29"/>
      <c r="I8" s="29"/>
    </row>
    <row r="9" spans="2:11" ht="15" thickBot="1" x14ac:dyDescent="0.4"/>
    <row r="10" spans="2:11" ht="15" thickBot="1" x14ac:dyDescent="0.4">
      <c r="F10" s="30" t="s">
        <v>36</v>
      </c>
      <c r="G10" s="29"/>
      <c r="H10" s="21" t="s">
        <v>37</v>
      </c>
    </row>
    <row r="11" spans="2:11" ht="19" thickBot="1" x14ac:dyDescent="0.5">
      <c r="B11" s="1" t="s">
        <v>31</v>
      </c>
    </row>
    <row r="12" spans="2:11" x14ac:dyDescent="0.35">
      <c r="C12" s="12" t="s">
        <v>30</v>
      </c>
      <c r="D12" s="23" t="s">
        <v>29</v>
      </c>
      <c r="E12" s="24"/>
      <c r="F12" s="25"/>
      <c r="G12" s="23" t="s">
        <v>22</v>
      </c>
      <c r="H12" s="25"/>
    </row>
    <row r="13" spans="2:11" ht="17.25" customHeight="1" x14ac:dyDescent="0.35">
      <c r="C13" s="13" t="s">
        <v>1</v>
      </c>
      <c r="D13" s="5" t="s">
        <v>24</v>
      </c>
      <c r="E13" s="2" t="s">
        <v>25</v>
      </c>
      <c r="F13" s="6" t="s">
        <v>2</v>
      </c>
      <c r="G13" s="5" t="s">
        <v>26</v>
      </c>
      <c r="H13" s="6" t="s">
        <v>2</v>
      </c>
    </row>
    <row r="14" spans="2:11" x14ac:dyDescent="0.35">
      <c r="C14" s="14">
        <v>0.5</v>
      </c>
      <c r="D14" s="7">
        <v>0.5</v>
      </c>
      <c r="F14" s="8" t="str">
        <f>IF(E14=0,"",IF(AND(E14&gt;=D14*0.9,E14&lt;=D14*1.1),"PASS","FAIL"))</f>
        <v/>
      </c>
      <c r="G14" s="7"/>
      <c r="H14" s="8" t="str">
        <f t="shared" ref="H14:H19" si="0">IF(G14=0,"",IF(G14&gt;=86,"PASS","FAIL"))</f>
        <v/>
      </c>
    </row>
    <row r="15" spans="2:11" x14ac:dyDescent="0.35">
      <c r="C15" s="14">
        <v>1</v>
      </c>
      <c r="D15" s="7">
        <v>1</v>
      </c>
      <c r="F15" s="8" t="str">
        <f t="shared" ref="F15:F19" si="1">IF(E15=0,"",IF(AND(E15&gt;=D15*0.9,E15&lt;=D15*1.1),"PASS","FAIL"))</f>
        <v/>
      </c>
      <c r="G15" s="7"/>
      <c r="H15" s="8" t="str">
        <f t="shared" si="0"/>
        <v/>
      </c>
    </row>
    <row r="16" spans="2:11" x14ac:dyDescent="0.35">
      <c r="C16" s="14">
        <v>1.25</v>
      </c>
      <c r="D16" s="7">
        <v>1.25</v>
      </c>
      <c r="F16" s="8" t="str">
        <f t="shared" si="1"/>
        <v/>
      </c>
      <c r="G16" s="7"/>
      <c r="H16" s="8" t="str">
        <f t="shared" si="0"/>
        <v/>
      </c>
    </row>
    <row r="17" spans="2:11" x14ac:dyDescent="0.35">
      <c r="C17" s="14">
        <v>1.5</v>
      </c>
      <c r="D17" s="7">
        <v>1.5</v>
      </c>
      <c r="F17" s="8" t="str">
        <f>IF(E17=0,"",IF(AND(E17&gt;=D17*0.9,E17&lt;=D17*1.1),"PASS","FAIL"))</f>
        <v/>
      </c>
      <c r="G17" s="7"/>
      <c r="H17" s="8" t="str">
        <f t="shared" si="0"/>
        <v/>
      </c>
    </row>
    <row r="18" spans="2:11" x14ac:dyDescent="0.35">
      <c r="C18" s="14">
        <v>1.75</v>
      </c>
      <c r="D18" s="7">
        <v>1.75</v>
      </c>
      <c r="F18" s="8" t="str">
        <f t="shared" si="1"/>
        <v/>
      </c>
      <c r="G18" s="7"/>
      <c r="H18" s="8" t="str">
        <f t="shared" si="0"/>
        <v/>
      </c>
    </row>
    <row r="19" spans="2:11" ht="15" thickBot="1" x14ac:dyDescent="0.4">
      <c r="C19" s="15">
        <v>2</v>
      </c>
      <c r="D19" s="9">
        <v>2</v>
      </c>
      <c r="E19" s="10"/>
      <c r="F19" s="11" t="str">
        <f t="shared" si="1"/>
        <v/>
      </c>
      <c r="G19" s="9"/>
      <c r="H19" s="11" t="str">
        <f t="shared" si="0"/>
        <v/>
      </c>
    </row>
    <row r="20" spans="2:11" s="34" customFormat="1" x14ac:dyDescent="0.35">
      <c r="C20" s="52"/>
      <c r="D20" s="52"/>
      <c r="E20" s="52"/>
      <c r="F20" s="52"/>
      <c r="G20" s="52"/>
      <c r="H20" s="52"/>
    </row>
    <row r="21" spans="2:11" ht="18.5" x14ac:dyDescent="0.45">
      <c r="B21" s="1" t="s">
        <v>0</v>
      </c>
    </row>
    <row r="22" spans="2:11" ht="16" thickBot="1" x14ac:dyDescent="0.4">
      <c r="B22" s="3" t="s">
        <v>3</v>
      </c>
    </row>
    <row r="23" spans="2:11" ht="15.5" x14ac:dyDescent="0.35">
      <c r="B23" s="19"/>
      <c r="C23" s="12"/>
      <c r="D23" s="23" t="s">
        <v>23</v>
      </c>
      <c r="E23" s="24"/>
      <c r="F23" s="25"/>
      <c r="G23" s="23" t="s">
        <v>28</v>
      </c>
      <c r="H23" s="24"/>
      <c r="I23" s="25"/>
      <c r="J23" s="23" t="s">
        <v>22</v>
      </c>
      <c r="K23" s="25"/>
    </row>
    <row r="24" spans="2:11" ht="16.5" customHeight="1" x14ac:dyDescent="0.35">
      <c r="B24" s="5" t="s">
        <v>21</v>
      </c>
      <c r="C24" s="13" t="s">
        <v>1</v>
      </c>
      <c r="D24" s="5" t="s">
        <v>24</v>
      </c>
      <c r="E24" s="2" t="s">
        <v>25</v>
      </c>
      <c r="F24" s="6" t="s">
        <v>2</v>
      </c>
      <c r="G24" s="5" t="s">
        <v>27</v>
      </c>
      <c r="H24" s="2" t="s">
        <v>25</v>
      </c>
      <c r="I24" s="6" t="s">
        <v>2</v>
      </c>
      <c r="J24" s="5" t="s">
        <v>26</v>
      </c>
      <c r="K24" s="6" t="s">
        <v>2</v>
      </c>
    </row>
    <row r="25" spans="2:11" x14ac:dyDescent="0.35">
      <c r="B25" s="7">
        <v>20</v>
      </c>
      <c r="C25" s="14">
        <v>1</v>
      </c>
      <c r="D25" s="7">
        <v>8</v>
      </c>
      <c r="F25" s="8" t="str">
        <f>IF(E25=0,"",IF(AND(E25&gt;=D25*0.85,E25&lt;=D25*1.15),"PASS","FAIL"))</f>
        <v/>
      </c>
      <c r="G25" s="7">
        <v>-0.35</v>
      </c>
      <c r="I25" s="8" t="str">
        <f t="shared" ref="I25:I33" si="2">IF(H25=0,"",IF(AND(H25&gt;=G25,H25&lt;0),"PASS","FAIL"))</f>
        <v/>
      </c>
      <c r="J25" s="7"/>
      <c r="K25" s="8" t="str">
        <f t="shared" ref="K25:K33" si="3">IF(J25=0,"",IF(J25&gt;=86,"PASS","FAIL"))</f>
        <v/>
      </c>
    </row>
    <row r="26" spans="2:11" x14ac:dyDescent="0.35">
      <c r="B26" s="7">
        <v>20</v>
      </c>
      <c r="C26" s="14">
        <v>2</v>
      </c>
      <c r="D26" s="7">
        <v>16</v>
      </c>
      <c r="F26" s="8" t="str">
        <f t="shared" ref="F26:F33" si="4">IF(E26=0,"",IF(AND(E26&gt;=D26*0.85,E26&lt;=D26*1.15),"PASS","FAIL"))</f>
        <v/>
      </c>
      <c r="G26" s="7">
        <v>-0.35</v>
      </c>
      <c r="I26" s="8" t="str">
        <f t="shared" si="2"/>
        <v/>
      </c>
      <c r="J26" s="7"/>
      <c r="K26" s="8" t="str">
        <f t="shared" si="3"/>
        <v/>
      </c>
    </row>
    <row r="27" spans="2:11" x14ac:dyDescent="0.35">
      <c r="B27" s="7">
        <v>20</v>
      </c>
      <c r="C27" s="14">
        <v>3</v>
      </c>
      <c r="D27" s="7">
        <v>24</v>
      </c>
      <c r="F27" s="8" t="str">
        <f t="shared" si="4"/>
        <v/>
      </c>
      <c r="G27" s="7">
        <v>-0.35</v>
      </c>
      <c r="I27" s="8" t="str">
        <f t="shared" si="2"/>
        <v/>
      </c>
      <c r="J27" s="7"/>
      <c r="K27" s="8" t="str">
        <f t="shared" si="3"/>
        <v/>
      </c>
    </row>
    <row r="28" spans="2:11" x14ac:dyDescent="0.35">
      <c r="B28" s="7">
        <v>20</v>
      </c>
      <c r="C28" s="14">
        <v>5</v>
      </c>
      <c r="D28" s="7">
        <v>40</v>
      </c>
      <c r="F28" s="8" t="str">
        <f t="shared" si="4"/>
        <v/>
      </c>
      <c r="G28" s="7">
        <v>-0.35</v>
      </c>
      <c r="I28" s="8" t="str">
        <f t="shared" si="2"/>
        <v/>
      </c>
      <c r="J28" s="7"/>
      <c r="K28" s="8" t="str">
        <f t="shared" si="3"/>
        <v/>
      </c>
    </row>
    <row r="29" spans="2:11" x14ac:dyDescent="0.35">
      <c r="B29" s="7">
        <v>20</v>
      </c>
      <c r="C29" s="14">
        <v>7</v>
      </c>
      <c r="D29" s="7">
        <v>56</v>
      </c>
      <c r="F29" s="8" t="str">
        <f t="shared" si="4"/>
        <v/>
      </c>
      <c r="G29" s="7">
        <v>-0.35</v>
      </c>
      <c r="I29" s="8" t="str">
        <f t="shared" si="2"/>
        <v/>
      </c>
      <c r="J29" s="7"/>
      <c r="K29" s="8" t="str">
        <f t="shared" si="3"/>
        <v/>
      </c>
    </row>
    <row r="30" spans="2:11" x14ac:dyDescent="0.35">
      <c r="B30" s="7">
        <v>20</v>
      </c>
      <c r="C30" s="14">
        <v>9</v>
      </c>
      <c r="D30" s="7">
        <v>75</v>
      </c>
      <c r="F30" s="8" t="str">
        <f t="shared" si="4"/>
        <v/>
      </c>
      <c r="G30" s="7">
        <v>-0.35</v>
      </c>
      <c r="I30" s="8" t="str">
        <f t="shared" si="2"/>
        <v/>
      </c>
      <c r="J30" s="7"/>
      <c r="K30" s="8" t="str">
        <f t="shared" si="3"/>
        <v/>
      </c>
    </row>
    <row r="31" spans="2:11" x14ac:dyDescent="0.35">
      <c r="B31" s="7">
        <v>30</v>
      </c>
      <c r="C31" s="14">
        <v>2</v>
      </c>
      <c r="D31" s="7">
        <v>10.7</v>
      </c>
      <c r="F31" s="8" t="str">
        <f t="shared" si="4"/>
        <v/>
      </c>
      <c r="G31" s="7">
        <v>-0.35</v>
      </c>
      <c r="I31" s="8" t="str">
        <f t="shared" si="2"/>
        <v/>
      </c>
      <c r="J31" s="7"/>
      <c r="K31" s="8" t="str">
        <f t="shared" si="3"/>
        <v/>
      </c>
    </row>
    <row r="32" spans="2:11" x14ac:dyDescent="0.35">
      <c r="B32" s="7">
        <v>30</v>
      </c>
      <c r="C32" s="14">
        <v>4</v>
      </c>
      <c r="D32" s="7">
        <v>21.3</v>
      </c>
      <c r="F32" s="8" t="str">
        <f t="shared" si="4"/>
        <v/>
      </c>
      <c r="G32" s="7">
        <v>-0.35</v>
      </c>
      <c r="I32" s="8" t="str">
        <f t="shared" si="2"/>
        <v/>
      </c>
      <c r="J32" s="7"/>
      <c r="K32" s="8" t="str">
        <f t="shared" si="3"/>
        <v/>
      </c>
    </row>
    <row r="33" spans="2:11" ht="15" thickBot="1" x14ac:dyDescent="0.4">
      <c r="B33" s="9">
        <v>30</v>
      </c>
      <c r="C33" s="15">
        <v>7</v>
      </c>
      <c r="D33" s="9">
        <v>37.299999999999997</v>
      </c>
      <c r="E33" s="10"/>
      <c r="F33" s="11" t="str">
        <f t="shared" si="4"/>
        <v/>
      </c>
      <c r="G33" s="9">
        <v>-0.35</v>
      </c>
      <c r="H33" s="10"/>
      <c r="I33" s="11" t="str">
        <f t="shared" si="2"/>
        <v/>
      </c>
      <c r="J33" s="9"/>
      <c r="K33" s="11" t="str">
        <f t="shared" si="3"/>
        <v/>
      </c>
    </row>
    <row r="35" spans="2:11" x14ac:dyDescent="0.35">
      <c r="B35" t="s">
        <v>33</v>
      </c>
    </row>
  </sheetData>
  <mergeCells count="11">
    <mergeCell ref="D12:F12"/>
    <mergeCell ref="G12:H12"/>
    <mergeCell ref="D6:K6"/>
    <mergeCell ref="B7:C7"/>
    <mergeCell ref="H7:I7"/>
    <mergeCell ref="B8:C8"/>
    <mergeCell ref="D23:F23"/>
    <mergeCell ref="J23:K23"/>
    <mergeCell ref="G23:I23"/>
    <mergeCell ref="H8:I8"/>
    <mergeCell ref="F10:G10"/>
  </mergeCells>
  <conditionalFormatting sqref="F14:F20">
    <cfRule type="cellIs" dxfId="55" priority="5" operator="equal">
      <formula>"PASS"</formula>
    </cfRule>
    <cfRule type="cellIs" dxfId="54" priority="6" operator="equal">
      <formula>"FAIL"</formula>
    </cfRule>
  </conditionalFormatting>
  <conditionalFormatting sqref="F25:I33">
    <cfRule type="cellIs" dxfId="53" priority="7" operator="equal">
      <formula>"PASS"</formula>
    </cfRule>
    <cfRule type="cellIs" dxfId="52" priority="8" operator="equal">
      <formula>"FAIL"</formula>
    </cfRule>
  </conditionalFormatting>
  <conditionalFormatting sqref="G14">
    <cfRule type="cellIs" dxfId="51" priority="1" operator="equal">
      <formula>"PASS"</formula>
    </cfRule>
    <cfRule type="cellIs" dxfId="50" priority="2" operator="equal">
      <formula>"FAIL"</formula>
    </cfRule>
  </conditionalFormatting>
  <conditionalFormatting sqref="H14:H20">
    <cfRule type="cellIs" dxfId="49" priority="3" operator="equal">
      <formula>"FAIL"</formula>
    </cfRule>
    <cfRule type="cellIs" dxfId="48" priority="4" operator="equal">
      <formula>"PASS"</formula>
    </cfRule>
  </conditionalFormatting>
  <conditionalFormatting sqref="J25">
    <cfRule type="cellIs" dxfId="47" priority="13" operator="equal">
      <formula>"PASS"</formula>
    </cfRule>
    <cfRule type="cellIs" dxfId="46" priority="14" operator="equal">
      <formula>"FAIL"</formula>
    </cfRule>
  </conditionalFormatting>
  <conditionalFormatting sqref="K25:K33">
    <cfRule type="cellIs" dxfId="45" priority="9" operator="equal">
      <formula>"FAIL"</formula>
    </cfRule>
    <cfRule type="cellIs" dxfId="44" priority="10" operator="equal">
      <formula>"PASS"</formula>
    </cfRule>
  </conditionalFormatting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B3454-8EEC-4054-9848-C3E6671B3F37}">
  <dimension ref="B6:K35"/>
  <sheetViews>
    <sheetView workbookViewId="0">
      <selection activeCell="M32" sqref="M32"/>
    </sheetView>
  </sheetViews>
  <sheetFormatPr defaultRowHeight="14.5" x14ac:dyDescent="0.35"/>
  <cols>
    <col min="2" max="2" width="5.54296875" customWidth="1"/>
    <col min="3" max="3" width="7.1796875" customWidth="1"/>
    <col min="4" max="4" width="8.54296875" customWidth="1"/>
    <col min="5" max="5" width="10" customWidth="1"/>
    <col min="6" max="6" width="8.1796875" customWidth="1"/>
    <col min="8" max="8" width="10" customWidth="1"/>
    <col min="10" max="10" width="8.81640625" customWidth="1"/>
    <col min="11" max="11" width="7.54296875" customWidth="1"/>
  </cols>
  <sheetData>
    <row r="6" spans="2:11" ht="44.25" customHeight="1" x14ac:dyDescent="0.45">
      <c r="D6" s="26" t="s">
        <v>34</v>
      </c>
      <c r="E6" s="26"/>
      <c r="F6" s="26"/>
      <c r="G6" s="26"/>
      <c r="H6" s="26"/>
      <c r="I6" s="26"/>
      <c r="J6" s="26"/>
      <c r="K6" s="26"/>
    </row>
    <row r="7" spans="2:11" ht="24" customHeight="1" thickBot="1" x14ac:dyDescent="0.5">
      <c r="B7" s="27" t="s">
        <v>5</v>
      </c>
      <c r="C7" s="27"/>
      <c r="D7" s="18"/>
      <c r="E7" s="10"/>
      <c r="G7" t="s">
        <v>7</v>
      </c>
      <c r="H7" s="28"/>
      <c r="I7" s="28"/>
    </row>
    <row r="8" spans="2:11" ht="25.5" customHeight="1" thickBot="1" x14ac:dyDescent="0.4">
      <c r="B8" s="27" t="s">
        <v>6</v>
      </c>
      <c r="C8" s="27"/>
      <c r="D8" s="10"/>
      <c r="E8" s="10"/>
      <c r="F8" s="10"/>
      <c r="G8" t="s">
        <v>35</v>
      </c>
      <c r="H8" s="29"/>
      <c r="I8" s="29"/>
    </row>
    <row r="9" spans="2:11" ht="15" thickBot="1" x14ac:dyDescent="0.4"/>
    <row r="10" spans="2:11" ht="15" thickBot="1" x14ac:dyDescent="0.4">
      <c r="F10" s="30" t="s">
        <v>36</v>
      </c>
      <c r="G10" s="29"/>
      <c r="H10" s="21" t="s">
        <v>37</v>
      </c>
    </row>
    <row r="11" spans="2:11" ht="19" thickBot="1" x14ac:dyDescent="0.5">
      <c r="B11" s="1" t="s">
        <v>31</v>
      </c>
    </row>
    <row r="12" spans="2:11" x14ac:dyDescent="0.35">
      <c r="C12" s="12" t="s">
        <v>30</v>
      </c>
      <c r="D12" s="23" t="s">
        <v>29</v>
      </c>
      <c r="E12" s="24"/>
      <c r="F12" s="25"/>
      <c r="G12" s="23" t="s">
        <v>22</v>
      </c>
      <c r="H12" s="25"/>
    </row>
    <row r="13" spans="2:11" ht="19.5" customHeight="1" x14ac:dyDescent="0.35">
      <c r="C13" s="13" t="s">
        <v>1</v>
      </c>
      <c r="D13" s="5" t="s">
        <v>24</v>
      </c>
      <c r="E13" s="2" t="s">
        <v>25</v>
      </c>
      <c r="F13" s="6" t="s">
        <v>2</v>
      </c>
      <c r="G13" s="5" t="s">
        <v>26</v>
      </c>
      <c r="H13" s="6" t="s">
        <v>2</v>
      </c>
    </row>
    <row r="14" spans="2:11" x14ac:dyDescent="0.35">
      <c r="C14" s="14">
        <v>0.5</v>
      </c>
      <c r="D14" s="7">
        <v>0.5</v>
      </c>
      <c r="F14" s="8" t="str">
        <f>IF(E14=0,"",IF(AND(E14&gt;=D14*0.9,E14&lt;=D14*1.1),"PASS","FAIL"))</f>
        <v/>
      </c>
      <c r="G14" s="7"/>
      <c r="H14" s="8" t="str">
        <f t="shared" ref="H14:H19" si="0">IF(G14=0,"",IF(G14&gt;=86,"PASS","FAIL"))</f>
        <v/>
      </c>
    </row>
    <row r="15" spans="2:11" x14ac:dyDescent="0.35">
      <c r="C15" s="14">
        <v>1</v>
      </c>
      <c r="D15" s="7">
        <v>1</v>
      </c>
      <c r="F15" s="8" t="str">
        <f t="shared" ref="F15:F19" si="1">IF(E15=0,"",IF(AND(E15&gt;=D15*0.9,E15&lt;=D15*1.1),"PASS","FAIL"))</f>
        <v/>
      </c>
      <c r="G15" s="7"/>
      <c r="H15" s="8" t="str">
        <f t="shared" si="0"/>
        <v/>
      </c>
    </row>
    <row r="16" spans="2:11" x14ac:dyDescent="0.35">
      <c r="C16" s="14">
        <v>1.25</v>
      </c>
      <c r="D16" s="7">
        <v>1.25</v>
      </c>
      <c r="F16" s="8" t="str">
        <f t="shared" si="1"/>
        <v/>
      </c>
      <c r="G16" s="7"/>
      <c r="H16" s="8" t="str">
        <f t="shared" si="0"/>
        <v/>
      </c>
    </row>
    <row r="17" spans="2:11" x14ac:dyDescent="0.35">
      <c r="C17" s="14">
        <v>1.5</v>
      </c>
      <c r="D17" s="7">
        <v>1.5</v>
      </c>
      <c r="F17" s="8" t="str">
        <f>IF(E17=0,"",IF(AND(E17&gt;=D17*0.9,E17&lt;=D17*1.1),"PASS","FAIL"))</f>
        <v/>
      </c>
      <c r="G17" s="7"/>
      <c r="H17" s="8" t="str">
        <f t="shared" si="0"/>
        <v/>
      </c>
    </row>
    <row r="18" spans="2:11" x14ac:dyDescent="0.35">
      <c r="C18" s="14">
        <v>1.75</v>
      </c>
      <c r="D18" s="7">
        <v>1.75</v>
      </c>
      <c r="F18" s="8" t="str">
        <f t="shared" si="1"/>
        <v/>
      </c>
      <c r="G18" s="7"/>
      <c r="H18" s="8" t="str">
        <f t="shared" si="0"/>
        <v/>
      </c>
    </row>
    <row r="19" spans="2:11" ht="15" thickBot="1" x14ac:dyDescent="0.4">
      <c r="C19" s="15">
        <v>2</v>
      </c>
      <c r="D19" s="9">
        <v>2</v>
      </c>
      <c r="E19" s="10"/>
      <c r="F19" s="11" t="str">
        <f t="shared" si="1"/>
        <v/>
      </c>
      <c r="G19" s="9"/>
      <c r="H19" s="11" t="str">
        <f t="shared" si="0"/>
        <v/>
      </c>
    </row>
    <row r="21" spans="2:11" s="34" customFormat="1" ht="18.5" x14ac:dyDescent="0.45">
      <c r="B21" s="1" t="s">
        <v>0</v>
      </c>
    </row>
    <row r="22" spans="2:11" ht="16" thickBot="1" x14ac:dyDescent="0.4">
      <c r="B22" s="3" t="s">
        <v>3</v>
      </c>
    </row>
    <row r="23" spans="2:11" ht="15.5" x14ac:dyDescent="0.35">
      <c r="B23" s="19"/>
      <c r="C23" s="12"/>
      <c r="D23" s="23" t="s">
        <v>23</v>
      </c>
      <c r="E23" s="24"/>
      <c r="F23" s="25"/>
      <c r="G23" s="23" t="s">
        <v>28</v>
      </c>
      <c r="H23" s="24"/>
      <c r="I23" s="25"/>
      <c r="J23" s="23" t="s">
        <v>22</v>
      </c>
      <c r="K23" s="25"/>
    </row>
    <row r="24" spans="2:11" ht="18.75" customHeight="1" x14ac:dyDescent="0.35">
      <c r="B24" s="5" t="s">
        <v>21</v>
      </c>
      <c r="C24" s="13" t="s">
        <v>1</v>
      </c>
      <c r="D24" s="5" t="s">
        <v>24</v>
      </c>
      <c r="E24" s="2" t="s">
        <v>25</v>
      </c>
      <c r="F24" s="6" t="s">
        <v>2</v>
      </c>
      <c r="G24" s="5" t="s">
        <v>27</v>
      </c>
      <c r="H24" s="2" t="s">
        <v>25</v>
      </c>
      <c r="I24" s="6" t="s">
        <v>2</v>
      </c>
      <c r="J24" s="5" t="s">
        <v>26</v>
      </c>
      <c r="K24" s="6" t="s">
        <v>2</v>
      </c>
    </row>
    <row r="25" spans="2:11" x14ac:dyDescent="0.35">
      <c r="B25" s="7">
        <v>20</v>
      </c>
      <c r="C25" s="14">
        <v>1</v>
      </c>
      <c r="D25" s="7">
        <v>8</v>
      </c>
      <c r="F25" s="8" t="str">
        <f>IF(E25=0,"",IF(AND(E25&gt;=D25*0.85,E25&lt;=D25*1.15),"PASS","FAIL"))</f>
        <v/>
      </c>
      <c r="G25" s="7">
        <v>-0.35</v>
      </c>
      <c r="I25" s="8" t="str">
        <f t="shared" ref="I25:I33" si="2">IF(H25=0,"",IF(AND(H25&gt;=G25,H25&lt;0),"PASS","FAIL"))</f>
        <v/>
      </c>
      <c r="J25" s="7"/>
      <c r="K25" s="8" t="str">
        <f t="shared" ref="K25:K33" si="3">IF(J25=0,"",IF(J25&gt;=86,"PASS","FAIL"))</f>
        <v/>
      </c>
    </row>
    <row r="26" spans="2:11" x14ac:dyDescent="0.35">
      <c r="B26" s="7">
        <v>20</v>
      </c>
      <c r="C26" s="14">
        <v>2</v>
      </c>
      <c r="D26" s="7">
        <v>16</v>
      </c>
      <c r="F26" s="8" t="str">
        <f t="shared" ref="F26:F33" si="4">IF(E26=0,"",IF(AND(E26&gt;=D26*0.85,E26&lt;=D26*1.15),"PASS","FAIL"))</f>
        <v/>
      </c>
      <c r="G26" s="7">
        <v>-0.35</v>
      </c>
      <c r="I26" s="8" t="str">
        <f t="shared" si="2"/>
        <v/>
      </c>
      <c r="J26" s="7"/>
      <c r="K26" s="8" t="str">
        <f t="shared" si="3"/>
        <v/>
      </c>
    </row>
    <row r="27" spans="2:11" x14ac:dyDescent="0.35">
      <c r="B27" s="7">
        <v>20</v>
      </c>
      <c r="C27" s="14">
        <v>3</v>
      </c>
      <c r="D27" s="7">
        <v>24</v>
      </c>
      <c r="F27" s="8" t="str">
        <f t="shared" si="4"/>
        <v/>
      </c>
      <c r="G27" s="7">
        <v>-0.35</v>
      </c>
      <c r="I27" s="8" t="str">
        <f t="shared" si="2"/>
        <v/>
      </c>
      <c r="J27" s="7"/>
      <c r="K27" s="8" t="str">
        <f t="shared" si="3"/>
        <v/>
      </c>
    </row>
    <row r="28" spans="2:11" x14ac:dyDescent="0.35">
      <c r="B28" s="7">
        <v>20</v>
      </c>
      <c r="C28" s="14">
        <v>5</v>
      </c>
      <c r="D28" s="7">
        <v>40</v>
      </c>
      <c r="F28" s="8" t="str">
        <f t="shared" si="4"/>
        <v/>
      </c>
      <c r="G28" s="7">
        <v>-0.35</v>
      </c>
      <c r="I28" s="8" t="str">
        <f t="shared" si="2"/>
        <v/>
      </c>
      <c r="J28" s="7"/>
      <c r="K28" s="8" t="str">
        <f t="shared" si="3"/>
        <v/>
      </c>
    </row>
    <row r="29" spans="2:11" x14ac:dyDescent="0.35">
      <c r="B29" s="7">
        <v>20</v>
      </c>
      <c r="C29" s="14">
        <v>7</v>
      </c>
      <c r="D29" s="7">
        <v>56</v>
      </c>
      <c r="F29" s="8" t="str">
        <f t="shared" si="4"/>
        <v/>
      </c>
      <c r="G29" s="7">
        <v>-0.35</v>
      </c>
      <c r="I29" s="8" t="str">
        <f t="shared" si="2"/>
        <v/>
      </c>
      <c r="J29" s="7"/>
      <c r="K29" s="8" t="str">
        <f t="shared" si="3"/>
        <v/>
      </c>
    </row>
    <row r="30" spans="2:11" x14ac:dyDescent="0.35">
      <c r="B30" s="7">
        <v>20</v>
      </c>
      <c r="C30" s="14">
        <v>10</v>
      </c>
      <c r="D30" s="7">
        <v>80</v>
      </c>
      <c r="F30" s="8" t="str">
        <f t="shared" si="4"/>
        <v/>
      </c>
      <c r="G30" s="7">
        <v>-0.35</v>
      </c>
      <c r="I30" s="8" t="str">
        <f t="shared" si="2"/>
        <v/>
      </c>
      <c r="J30" s="7"/>
      <c r="K30" s="8" t="str">
        <f t="shared" si="3"/>
        <v/>
      </c>
    </row>
    <row r="31" spans="2:11" x14ac:dyDescent="0.35">
      <c r="B31" s="7">
        <v>30</v>
      </c>
      <c r="C31" s="14">
        <v>2</v>
      </c>
      <c r="D31" s="7">
        <v>10.7</v>
      </c>
      <c r="F31" s="8" t="str">
        <f t="shared" si="4"/>
        <v/>
      </c>
      <c r="G31" s="7">
        <v>-0.35</v>
      </c>
      <c r="I31" s="8" t="str">
        <f t="shared" si="2"/>
        <v/>
      </c>
      <c r="J31" s="7"/>
      <c r="K31" s="8" t="str">
        <f t="shared" si="3"/>
        <v/>
      </c>
    </row>
    <row r="32" spans="2:11" x14ac:dyDescent="0.35">
      <c r="B32" s="7">
        <v>30</v>
      </c>
      <c r="C32" s="14">
        <v>4</v>
      </c>
      <c r="D32" s="7">
        <v>21.3</v>
      </c>
      <c r="F32" s="8" t="str">
        <f t="shared" si="4"/>
        <v/>
      </c>
      <c r="G32" s="7">
        <v>-0.35</v>
      </c>
      <c r="I32" s="8" t="str">
        <f t="shared" si="2"/>
        <v/>
      </c>
      <c r="J32" s="7"/>
      <c r="K32" s="8" t="str">
        <f t="shared" si="3"/>
        <v/>
      </c>
    </row>
    <row r="33" spans="2:11" ht="15" thickBot="1" x14ac:dyDescent="0.4">
      <c r="B33" s="9">
        <v>30</v>
      </c>
      <c r="C33" s="15">
        <v>7</v>
      </c>
      <c r="D33" s="9">
        <v>37.299999999999997</v>
      </c>
      <c r="E33" s="10"/>
      <c r="F33" s="11" t="str">
        <f t="shared" si="4"/>
        <v/>
      </c>
      <c r="G33" s="9">
        <v>-0.35</v>
      </c>
      <c r="H33" s="10"/>
      <c r="I33" s="11" t="str">
        <f t="shared" si="2"/>
        <v/>
      </c>
      <c r="J33" s="9"/>
      <c r="K33" s="11" t="str">
        <f t="shared" si="3"/>
        <v/>
      </c>
    </row>
    <row r="35" spans="2:11" x14ac:dyDescent="0.35">
      <c r="B35" t="s">
        <v>33</v>
      </c>
    </row>
  </sheetData>
  <mergeCells count="11">
    <mergeCell ref="D12:F12"/>
    <mergeCell ref="G12:H12"/>
    <mergeCell ref="D6:K6"/>
    <mergeCell ref="B7:C7"/>
    <mergeCell ref="H7:I7"/>
    <mergeCell ref="B8:C8"/>
    <mergeCell ref="D23:F23"/>
    <mergeCell ref="J23:K23"/>
    <mergeCell ref="G23:I23"/>
    <mergeCell ref="H8:I8"/>
    <mergeCell ref="F10:G10"/>
  </mergeCells>
  <conditionalFormatting sqref="F14:F19">
    <cfRule type="cellIs" dxfId="43" priority="5" operator="equal">
      <formula>"PASS"</formula>
    </cfRule>
    <cfRule type="cellIs" dxfId="42" priority="6" operator="equal">
      <formula>"FAIL"</formula>
    </cfRule>
  </conditionalFormatting>
  <conditionalFormatting sqref="F25:I33">
    <cfRule type="cellIs" dxfId="41" priority="7" operator="equal">
      <formula>"PASS"</formula>
    </cfRule>
    <cfRule type="cellIs" dxfId="40" priority="8" operator="equal">
      <formula>"FAIL"</formula>
    </cfRule>
  </conditionalFormatting>
  <conditionalFormatting sqref="G14">
    <cfRule type="cellIs" dxfId="39" priority="1" operator="equal">
      <formula>"PASS"</formula>
    </cfRule>
    <cfRule type="cellIs" dxfId="38" priority="2" operator="equal">
      <formula>"FAIL"</formula>
    </cfRule>
  </conditionalFormatting>
  <conditionalFormatting sqref="H14:H19">
    <cfRule type="cellIs" dxfId="37" priority="3" operator="equal">
      <formula>"FAIL"</formula>
    </cfRule>
    <cfRule type="cellIs" dxfId="36" priority="4" operator="equal">
      <formula>"PASS"</formula>
    </cfRule>
  </conditionalFormatting>
  <conditionalFormatting sqref="J25">
    <cfRule type="cellIs" dxfId="35" priority="13" operator="equal">
      <formula>"PASS"</formula>
    </cfRule>
    <cfRule type="cellIs" dxfId="34" priority="14" operator="equal">
      <formula>"FAIL"</formula>
    </cfRule>
  </conditionalFormatting>
  <conditionalFormatting sqref="K25:K33">
    <cfRule type="cellIs" dxfId="33" priority="9" operator="equal">
      <formula>"FAIL"</formula>
    </cfRule>
    <cfRule type="cellIs" dxfId="32" priority="10" operator="equal">
      <formula>"PASS"</formula>
    </cfRule>
  </conditionalFormatting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K22"/>
  <sheetViews>
    <sheetView workbookViewId="0">
      <selection activeCell="M11" sqref="M11"/>
    </sheetView>
  </sheetViews>
  <sheetFormatPr defaultRowHeight="14.5" x14ac:dyDescent="0.35"/>
  <cols>
    <col min="2" max="2" width="5" customWidth="1"/>
    <col min="3" max="3" width="7.453125" customWidth="1"/>
    <col min="4" max="4" width="8.81640625" customWidth="1"/>
    <col min="5" max="5" width="10.26953125" customWidth="1"/>
    <col min="6" max="6" width="6.54296875" customWidth="1"/>
    <col min="7" max="7" width="9" customWidth="1"/>
    <col min="8" max="8" width="9.81640625" customWidth="1"/>
    <col min="9" max="9" width="7" customWidth="1"/>
    <col min="10" max="10" width="8.81640625" customWidth="1"/>
    <col min="11" max="11" width="7.453125" customWidth="1"/>
  </cols>
  <sheetData>
    <row r="6" spans="2:11" ht="18.5" x14ac:dyDescent="0.45">
      <c r="D6" s="26" t="s">
        <v>11</v>
      </c>
      <c r="E6" s="26"/>
      <c r="F6" s="26"/>
      <c r="G6" s="26"/>
      <c r="H6" s="26"/>
      <c r="I6" s="26"/>
      <c r="J6" s="26"/>
      <c r="K6" s="26"/>
    </row>
    <row r="7" spans="2:11" ht="19" thickBot="1" x14ac:dyDescent="0.5">
      <c r="B7" s="27" t="s">
        <v>5</v>
      </c>
      <c r="C7" s="27"/>
      <c r="D7" s="18"/>
      <c r="E7" s="10"/>
      <c r="G7" t="s">
        <v>7</v>
      </c>
      <c r="H7" s="28"/>
      <c r="I7" s="28"/>
    </row>
    <row r="8" spans="2:11" ht="25.5" customHeight="1" thickBot="1" x14ac:dyDescent="0.4">
      <c r="B8" s="27" t="s">
        <v>6</v>
      </c>
      <c r="C8" s="27"/>
      <c r="D8" s="10"/>
      <c r="E8" s="10"/>
      <c r="F8" s="10"/>
      <c r="G8" t="s">
        <v>35</v>
      </c>
      <c r="H8" s="29"/>
      <c r="I8" s="29"/>
    </row>
    <row r="9" spans="2:11" ht="15" thickBot="1" x14ac:dyDescent="0.4"/>
    <row r="10" spans="2:11" ht="19" thickBot="1" x14ac:dyDescent="0.5">
      <c r="B10" s="1" t="s">
        <v>0</v>
      </c>
      <c r="F10" s="30" t="s">
        <v>36</v>
      </c>
      <c r="G10" s="29"/>
      <c r="H10" s="21" t="s">
        <v>37</v>
      </c>
    </row>
    <row r="11" spans="2:11" ht="16" thickBot="1" x14ac:dyDescent="0.4">
      <c r="B11" s="3" t="s">
        <v>3</v>
      </c>
    </row>
    <row r="12" spans="2:11" ht="15.5" x14ac:dyDescent="0.35">
      <c r="B12" s="16"/>
      <c r="C12" s="12"/>
      <c r="D12" s="23" t="s">
        <v>23</v>
      </c>
      <c r="E12" s="24"/>
      <c r="F12" s="25"/>
      <c r="G12" s="23" t="s">
        <v>28</v>
      </c>
      <c r="H12" s="24"/>
      <c r="I12" s="25"/>
      <c r="J12" s="23" t="s">
        <v>22</v>
      </c>
      <c r="K12" s="25"/>
    </row>
    <row r="13" spans="2:11" ht="18.75" customHeight="1" x14ac:dyDescent="0.35">
      <c r="B13" s="17" t="s">
        <v>21</v>
      </c>
      <c r="C13" s="13" t="s">
        <v>1</v>
      </c>
      <c r="D13" s="5" t="s">
        <v>24</v>
      </c>
      <c r="E13" s="2" t="s">
        <v>25</v>
      </c>
      <c r="F13" s="6" t="s">
        <v>2</v>
      </c>
      <c r="G13" s="5" t="s">
        <v>27</v>
      </c>
      <c r="H13" s="2" t="s">
        <v>25</v>
      </c>
      <c r="I13" s="6" t="s">
        <v>2</v>
      </c>
      <c r="J13" s="5" t="s">
        <v>26</v>
      </c>
      <c r="K13" s="6" t="s">
        <v>2</v>
      </c>
    </row>
    <row r="14" spans="2:11" x14ac:dyDescent="0.35">
      <c r="B14" s="14">
        <v>20</v>
      </c>
      <c r="C14" s="14">
        <v>1</v>
      </c>
      <c r="D14" s="7">
        <v>10.5</v>
      </c>
      <c r="F14" s="8" t="str">
        <f t="shared" ref="F14:F19" si="0">IF(E14=0,"",IF(AND(E14&gt;=D14*0.85,E14&lt;=D14*1.15),"PASS","FAIL"))</f>
        <v/>
      </c>
      <c r="G14" s="7">
        <v>-0.15</v>
      </c>
      <c r="I14" s="8" t="str">
        <f t="shared" ref="I14:I19" si="1">IF(H14=0,"",IF(AND(H14&gt;=G14,H14&lt;0),"PASS","FAIL"))</f>
        <v/>
      </c>
      <c r="J14" s="7"/>
      <c r="K14" s="8" t="str">
        <f t="shared" ref="K14:K19" si="2">IF(J14=0,"",IF(J14&gt;=86,"PASS","FAIL"))</f>
        <v/>
      </c>
    </row>
    <row r="15" spans="2:11" x14ac:dyDescent="0.35">
      <c r="B15" s="14">
        <v>20</v>
      </c>
      <c r="C15" s="14">
        <v>2</v>
      </c>
      <c r="D15" s="7">
        <v>21</v>
      </c>
      <c r="F15" s="8" t="str">
        <f t="shared" si="0"/>
        <v/>
      </c>
      <c r="G15" s="7">
        <v>-0.15</v>
      </c>
      <c r="I15" s="8" t="str">
        <f t="shared" si="1"/>
        <v/>
      </c>
      <c r="J15" s="7"/>
      <c r="K15" s="8" t="str">
        <f t="shared" si="2"/>
        <v/>
      </c>
    </row>
    <row r="16" spans="2:11" x14ac:dyDescent="0.35">
      <c r="B16" s="14">
        <v>20</v>
      </c>
      <c r="C16" s="14">
        <v>3</v>
      </c>
      <c r="D16" s="7">
        <v>31.5</v>
      </c>
      <c r="F16" s="8" t="str">
        <f t="shared" si="0"/>
        <v/>
      </c>
      <c r="G16" s="7">
        <v>-0.15</v>
      </c>
      <c r="I16" s="8" t="str">
        <f t="shared" si="1"/>
        <v/>
      </c>
      <c r="J16" s="7"/>
      <c r="K16" s="8" t="str">
        <f t="shared" si="2"/>
        <v/>
      </c>
    </row>
    <row r="17" spans="2:11" x14ac:dyDescent="0.35">
      <c r="B17" s="14">
        <v>25</v>
      </c>
      <c r="C17" s="14">
        <v>1</v>
      </c>
      <c r="D17" s="7">
        <v>8.4</v>
      </c>
      <c r="F17" s="8" t="str">
        <f t="shared" si="0"/>
        <v/>
      </c>
      <c r="G17" s="7">
        <v>-0.15</v>
      </c>
      <c r="I17" s="8" t="str">
        <f t="shared" si="1"/>
        <v/>
      </c>
      <c r="J17" s="7"/>
      <c r="K17" s="8" t="str">
        <f t="shared" si="2"/>
        <v/>
      </c>
    </row>
    <row r="18" spans="2:11" x14ac:dyDescent="0.35">
      <c r="B18" s="14">
        <v>25</v>
      </c>
      <c r="C18" s="14">
        <v>2</v>
      </c>
      <c r="D18" s="7">
        <v>16.8</v>
      </c>
      <c r="F18" s="8" t="str">
        <f t="shared" si="0"/>
        <v/>
      </c>
      <c r="G18" s="7">
        <v>-0.15</v>
      </c>
      <c r="I18" s="8" t="str">
        <f t="shared" si="1"/>
        <v/>
      </c>
      <c r="J18" s="7"/>
      <c r="K18" s="8" t="str">
        <f t="shared" si="2"/>
        <v/>
      </c>
    </row>
    <row r="19" spans="2:11" ht="15" thickBot="1" x14ac:dyDescent="0.4">
      <c r="B19" s="15">
        <v>25</v>
      </c>
      <c r="C19" s="15">
        <v>3</v>
      </c>
      <c r="D19" s="9">
        <v>25.2</v>
      </c>
      <c r="E19" s="10"/>
      <c r="F19" s="11" t="str">
        <f t="shared" si="0"/>
        <v/>
      </c>
      <c r="G19" s="9">
        <v>-0.15</v>
      </c>
      <c r="H19" s="10"/>
      <c r="I19" s="11" t="str">
        <f t="shared" si="1"/>
        <v/>
      </c>
      <c r="J19" s="9"/>
      <c r="K19" s="11" t="str">
        <f t="shared" si="2"/>
        <v/>
      </c>
    </row>
    <row r="22" spans="2:11" x14ac:dyDescent="0.35">
      <c r="B22" s="32" t="s">
        <v>10</v>
      </c>
      <c r="C22" s="32"/>
      <c r="D22" s="32"/>
      <c r="E22" s="32"/>
      <c r="F22" s="32"/>
      <c r="G22" s="32"/>
      <c r="H22" s="32"/>
    </row>
  </sheetData>
  <mergeCells count="10">
    <mergeCell ref="D6:K6"/>
    <mergeCell ref="B22:H22"/>
    <mergeCell ref="B7:C7"/>
    <mergeCell ref="H7:I7"/>
    <mergeCell ref="B8:C8"/>
    <mergeCell ref="D12:F12"/>
    <mergeCell ref="J12:K12"/>
    <mergeCell ref="G12:I12"/>
    <mergeCell ref="H8:I8"/>
    <mergeCell ref="F10:G10"/>
  </mergeCells>
  <conditionalFormatting sqref="F14:I19">
    <cfRule type="cellIs" dxfId="31" priority="3" operator="equal">
      <formula>"PASS"</formula>
    </cfRule>
    <cfRule type="cellIs" dxfId="30" priority="4" operator="equal">
      <formula>"FAIL"</formula>
    </cfRule>
  </conditionalFormatting>
  <conditionalFormatting sqref="J14:J15">
    <cfRule type="cellIs" dxfId="29" priority="5" operator="equal">
      <formula>"PASS"</formula>
    </cfRule>
    <cfRule type="cellIs" dxfId="28" priority="6" operator="equal">
      <formula>"FAIL"</formula>
    </cfRule>
  </conditionalFormatting>
  <conditionalFormatting sqref="K14:K19">
    <cfRule type="cellIs" dxfId="27" priority="1" operator="equal">
      <formula>"FAIL"</formula>
    </cfRule>
    <cfRule type="cellIs" dxfId="26" priority="2" operator="equal">
      <formula>"PASS"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6:K24"/>
  <sheetViews>
    <sheetView workbookViewId="0">
      <selection activeCell="G12" sqref="G12:I21"/>
    </sheetView>
  </sheetViews>
  <sheetFormatPr defaultRowHeight="14.5" x14ac:dyDescent="0.35"/>
  <cols>
    <col min="2" max="2" width="6" customWidth="1"/>
    <col min="3" max="3" width="7.26953125" customWidth="1"/>
    <col min="4" max="4" width="9.453125" customWidth="1"/>
    <col min="5" max="5" width="10.26953125" customWidth="1"/>
    <col min="6" max="6" width="6.81640625" customWidth="1"/>
    <col min="7" max="7" width="9" customWidth="1"/>
    <col min="8" max="8" width="10.1796875" customWidth="1"/>
    <col min="9" max="9" width="6.7265625" customWidth="1"/>
    <col min="10" max="10" width="9.7265625" customWidth="1"/>
    <col min="11" max="11" width="7" customWidth="1"/>
  </cols>
  <sheetData>
    <row r="6" spans="2:11" ht="27" customHeight="1" x14ac:dyDescent="0.45">
      <c r="D6" s="26" t="s">
        <v>13</v>
      </c>
      <c r="E6" s="26"/>
      <c r="F6" s="26"/>
      <c r="G6" s="26"/>
      <c r="H6" s="26"/>
      <c r="I6" s="26"/>
      <c r="J6" s="26"/>
      <c r="K6" s="26"/>
    </row>
    <row r="7" spans="2:11" ht="19" thickBot="1" x14ac:dyDescent="0.5">
      <c r="B7" s="27" t="s">
        <v>5</v>
      </c>
      <c r="C7" s="27"/>
      <c r="D7" s="18"/>
      <c r="E7" s="10"/>
      <c r="G7" t="s">
        <v>7</v>
      </c>
      <c r="H7" s="28"/>
      <c r="I7" s="28"/>
    </row>
    <row r="8" spans="2:11" ht="25.5" customHeight="1" thickBot="1" x14ac:dyDescent="0.4">
      <c r="B8" s="27" t="s">
        <v>6</v>
      </c>
      <c r="C8" s="27"/>
      <c r="D8" s="10"/>
      <c r="E8" s="10"/>
      <c r="F8" s="10"/>
      <c r="G8" t="s">
        <v>35</v>
      </c>
      <c r="H8" s="29"/>
      <c r="I8" s="29"/>
    </row>
    <row r="9" spans="2:11" ht="15" thickBot="1" x14ac:dyDescent="0.4"/>
    <row r="10" spans="2:11" ht="19" thickBot="1" x14ac:dyDescent="0.5">
      <c r="B10" s="1" t="s">
        <v>0</v>
      </c>
      <c r="F10" s="30" t="s">
        <v>36</v>
      </c>
      <c r="G10" s="29"/>
      <c r="H10" s="21" t="s">
        <v>37</v>
      </c>
    </row>
    <row r="11" spans="2:11" ht="16" thickBot="1" x14ac:dyDescent="0.4">
      <c r="B11" s="3" t="s">
        <v>3</v>
      </c>
    </row>
    <row r="12" spans="2:11" ht="15.5" x14ac:dyDescent="0.35">
      <c r="B12" s="19"/>
      <c r="C12" s="12"/>
      <c r="D12" s="24" t="s">
        <v>23</v>
      </c>
      <c r="E12" s="24"/>
      <c r="F12" s="24"/>
      <c r="G12" s="24" t="s">
        <v>28</v>
      </c>
      <c r="H12" s="24"/>
      <c r="I12" s="25"/>
      <c r="J12" s="23" t="s">
        <v>22</v>
      </c>
      <c r="K12" s="25"/>
    </row>
    <row r="13" spans="2:11" x14ac:dyDescent="0.35">
      <c r="B13" s="5" t="s">
        <v>21</v>
      </c>
      <c r="C13" s="13" t="s">
        <v>1</v>
      </c>
      <c r="D13" s="2" t="s">
        <v>24</v>
      </c>
      <c r="E13" s="2" t="s">
        <v>25</v>
      </c>
      <c r="F13" s="2" t="s">
        <v>2</v>
      </c>
      <c r="G13" s="2" t="s">
        <v>27</v>
      </c>
      <c r="H13" s="2" t="s">
        <v>25</v>
      </c>
      <c r="I13" s="6" t="s">
        <v>2</v>
      </c>
      <c r="J13" s="5" t="s">
        <v>26</v>
      </c>
      <c r="K13" s="6" t="s">
        <v>2</v>
      </c>
    </row>
    <row r="14" spans="2:11" x14ac:dyDescent="0.35">
      <c r="B14" s="7">
        <v>20</v>
      </c>
      <c r="C14" s="14">
        <v>1</v>
      </c>
      <c r="D14">
        <v>11</v>
      </c>
      <c r="F14" t="str">
        <f t="shared" ref="F14:F21" si="0">IF(E14=0,"",IF(AND(E14&gt;=D14*0.85,E14&lt;=D14*1.15),"PASS","FAIL"))</f>
        <v/>
      </c>
      <c r="G14">
        <v>-0.15</v>
      </c>
      <c r="I14" s="8" t="str">
        <f t="shared" ref="I14:I21" si="1">IF(H14=0,"",IF(AND(H14&gt;=G14,H14&lt;0),"PASS","FAIL"))</f>
        <v/>
      </c>
      <c r="J14" s="7"/>
      <c r="K14" s="8" t="str">
        <f t="shared" ref="K14:K21" si="2">IF(J14=0,"",IF(J14&gt;=86,"PASS","FAIL"))</f>
        <v/>
      </c>
    </row>
    <row r="15" spans="2:11" x14ac:dyDescent="0.35">
      <c r="B15" s="7">
        <v>20</v>
      </c>
      <c r="C15" s="14">
        <v>2</v>
      </c>
      <c r="D15">
        <v>21</v>
      </c>
      <c r="F15" t="str">
        <f t="shared" si="0"/>
        <v/>
      </c>
      <c r="G15">
        <v>-0.15</v>
      </c>
      <c r="I15" s="8" t="str">
        <f t="shared" si="1"/>
        <v/>
      </c>
      <c r="J15" s="7"/>
      <c r="K15" s="8" t="str">
        <f t="shared" si="2"/>
        <v/>
      </c>
    </row>
    <row r="16" spans="2:11" x14ac:dyDescent="0.35">
      <c r="B16" s="7">
        <v>20</v>
      </c>
      <c r="C16" s="14">
        <v>3</v>
      </c>
      <c r="D16">
        <v>32</v>
      </c>
      <c r="F16" t="str">
        <f t="shared" si="0"/>
        <v/>
      </c>
      <c r="G16">
        <v>-0.15</v>
      </c>
      <c r="I16" s="8" t="str">
        <f t="shared" si="1"/>
        <v/>
      </c>
      <c r="J16" s="7"/>
      <c r="K16" s="8" t="str">
        <f t="shared" si="2"/>
        <v/>
      </c>
    </row>
    <row r="17" spans="2:11" x14ac:dyDescent="0.35">
      <c r="B17" s="7">
        <v>20</v>
      </c>
      <c r="C17" s="14">
        <v>4</v>
      </c>
      <c r="D17">
        <v>42</v>
      </c>
      <c r="F17" t="str">
        <f t="shared" si="0"/>
        <v/>
      </c>
      <c r="G17">
        <v>-0.15</v>
      </c>
      <c r="I17" s="8" t="str">
        <f t="shared" si="1"/>
        <v/>
      </c>
      <c r="J17" s="7"/>
      <c r="K17" s="8" t="str">
        <f t="shared" si="2"/>
        <v/>
      </c>
    </row>
    <row r="18" spans="2:11" x14ac:dyDescent="0.35">
      <c r="B18" s="7">
        <v>20</v>
      </c>
      <c r="C18" s="14">
        <v>5</v>
      </c>
      <c r="D18">
        <v>53</v>
      </c>
      <c r="F18" t="str">
        <f t="shared" si="0"/>
        <v/>
      </c>
      <c r="G18">
        <v>-0.15</v>
      </c>
      <c r="I18" s="8" t="str">
        <f t="shared" si="1"/>
        <v/>
      </c>
      <c r="J18" s="7"/>
      <c r="K18" s="8" t="str">
        <f t="shared" si="2"/>
        <v/>
      </c>
    </row>
    <row r="19" spans="2:11" x14ac:dyDescent="0.35">
      <c r="B19" s="7">
        <v>20</v>
      </c>
      <c r="C19" s="14">
        <v>6</v>
      </c>
      <c r="D19">
        <v>63</v>
      </c>
      <c r="F19" t="str">
        <f t="shared" si="0"/>
        <v/>
      </c>
      <c r="G19">
        <v>-0.15</v>
      </c>
      <c r="I19" s="8" t="str">
        <f t="shared" si="1"/>
        <v/>
      </c>
      <c r="J19" s="7"/>
      <c r="K19" s="8" t="str">
        <f t="shared" si="2"/>
        <v/>
      </c>
    </row>
    <row r="20" spans="2:11" x14ac:dyDescent="0.35">
      <c r="B20" s="7">
        <v>30</v>
      </c>
      <c r="C20" s="14">
        <v>2</v>
      </c>
      <c r="D20">
        <v>14</v>
      </c>
      <c r="F20" t="str">
        <f t="shared" si="0"/>
        <v/>
      </c>
      <c r="G20">
        <v>-0.15</v>
      </c>
      <c r="I20" s="8" t="str">
        <f t="shared" si="1"/>
        <v/>
      </c>
      <c r="J20" s="7"/>
      <c r="K20" s="8" t="str">
        <f t="shared" si="2"/>
        <v/>
      </c>
    </row>
    <row r="21" spans="2:11" ht="15" thickBot="1" x14ac:dyDescent="0.4">
      <c r="B21" s="9">
        <v>30</v>
      </c>
      <c r="C21" s="15">
        <v>4</v>
      </c>
      <c r="D21" s="10">
        <v>28</v>
      </c>
      <c r="E21" s="10"/>
      <c r="F21" s="10" t="str">
        <f t="shared" si="0"/>
        <v/>
      </c>
      <c r="G21" s="10">
        <v>-0.15</v>
      </c>
      <c r="H21" s="10"/>
      <c r="I21" s="11" t="str">
        <f t="shared" si="1"/>
        <v/>
      </c>
      <c r="J21" s="9"/>
      <c r="K21" s="11" t="str">
        <f t="shared" si="2"/>
        <v/>
      </c>
    </row>
    <row r="24" spans="2:11" x14ac:dyDescent="0.35">
      <c r="B24" t="s">
        <v>14</v>
      </c>
    </row>
  </sheetData>
  <mergeCells count="9">
    <mergeCell ref="D6:K6"/>
    <mergeCell ref="B7:C7"/>
    <mergeCell ref="H7:I7"/>
    <mergeCell ref="B8:C8"/>
    <mergeCell ref="D12:F12"/>
    <mergeCell ref="J12:K12"/>
    <mergeCell ref="G12:I12"/>
    <mergeCell ref="H8:I8"/>
    <mergeCell ref="F10:G10"/>
  </mergeCells>
  <conditionalFormatting sqref="F14:I21">
    <cfRule type="cellIs" dxfId="25" priority="3" operator="equal">
      <formula>"PASS"</formula>
    </cfRule>
    <cfRule type="cellIs" dxfId="24" priority="4" operator="equal">
      <formula>"FAIL"</formula>
    </cfRule>
  </conditionalFormatting>
  <conditionalFormatting sqref="J14">
    <cfRule type="cellIs" dxfId="23" priority="5" operator="equal">
      <formula>"PASS"</formula>
    </cfRule>
    <cfRule type="cellIs" dxfId="22" priority="6" operator="equal">
      <formula>"FAIL"</formula>
    </cfRule>
  </conditionalFormatting>
  <conditionalFormatting sqref="K14:K21">
    <cfRule type="cellIs" dxfId="21" priority="1" operator="equal">
      <formula>"FAIL"</formula>
    </cfRule>
    <cfRule type="cellIs" dxfId="20" priority="2" operator="equal">
      <formula>"PASS"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6:K24"/>
  <sheetViews>
    <sheetView workbookViewId="0">
      <selection activeCell="M9" sqref="M9"/>
    </sheetView>
  </sheetViews>
  <sheetFormatPr defaultRowHeight="14.5" x14ac:dyDescent="0.35"/>
  <cols>
    <col min="2" max="2" width="6.1796875" customWidth="1"/>
    <col min="3" max="3" width="7.453125" customWidth="1"/>
    <col min="4" max="4" width="8" customWidth="1"/>
    <col min="5" max="5" width="9.7265625" customWidth="1"/>
    <col min="6" max="6" width="6.81640625" customWidth="1"/>
    <col min="7" max="7" width="9.1796875" customWidth="1"/>
    <col min="8" max="8" width="10.453125" customWidth="1"/>
    <col min="9" max="9" width="6.54296875" customWidth="1"/>
    <col min="10" max="10" width="9.54296875" customWidth="1"/>
    <col min="11" max="11" width="6.81640625" customWidth="1"/>
  </cols>
  <sheetData>
    <row r="6" spans="2:11" ht="27" customHeight="1" x14ac:dyDescent="0.45">
      <c r="E6" s="26" t="s">
        <v>15</v>
      </c>
      <c r="F6" s="26"/>
      <c r="G6" s="26"/>
      <c r="H6" s="26"/>
      <c r="I6" s="26"/>
      <c r="J6" s="26"/>
      <c r="K6" s="26"/>
    </row>
    <row r="7" spans="2:11" ht="19" thickBot="1" x14ac:dyDescent="0.5">
      <c r="B7" s="27" t="s">
        <v>5</v>
      </c>
      <c r="C7" s="27"/>
      <c r="D7" s="18"/>
      <c r="E7" s="10"/>
      <c r="G7" t="s">
        <v>7</v>
      </c>
      <c r="H7" s="28"/>
      <c r="I7" s="28"/>
    </row>
    <row r="8" spans="2:11" ht="25.5" customHeight="1" thickBot="1" x14ac:dyDescent="0.4">
      <c r="B8" s="27" t="s">
        <v>6</v>
      </c>
      <c r="C8" s="27"/>
      <c r="D8" s="10"/>
      <c r="E8" s="10"/>
      <c r="F8" s="10"/>
      <c r="G8" t="s">
        <v>35</v>
      </c>
      <c r="H8" s="29"/>
      <c r="I8" s="29"/>
    </row>
    <row r="9" spans="2:11" ht="15" thickBot="1" x14ac:dyDescent="0.4"/>
    <row r="10" spans="2:11" ht="19" thickBot="1" x14ac:dyDescent="0.5">
      <c r="B10" s="1" t="s">
        <v>0</v>
      </c>
      <c r="F10" s="30" t="s">
        <v>36</v>
      </c>
      <c r="G10" s="29"/>
      <c r="H10" s="21" t="s">
        <v>37</v>
      </c>
    </row>
    <row r="11" spans="2:11" ht="16" thickBot="1" x14ac:dyDescent="0.4">
      <c r="B11" s="3" t="s">
        <v>3</v>
      </c>
    </row>
    <row r="12" spans="2:11" ht="15.5" x14ac:dyDescent="0.35">
      <c r="B12" s="16"/>
      <c r="C12" s="12"/>
      <c r="D12" s="23" t="s">
        <v>23</v>
      </c>
      <c r="E12" s="24"/>
      <c r="F12" s="25"/>
      <c r="G12" s="23" t="s">
        <v>28</v>
      </c>
      <c r="H12" s="24"/>
      <c r="I12" s="25"/>
      <c r="J12" s="23" t="s">
        <v>22</v>
      </c>
      <c r="K12" s="25"/>
    </row>
    <row r="13" spans="2:11" ht="18.75" customHeight="1" x14ac:dyDescent="0.35">
      <c r="B13" s="17" t="s">
        <v>21</v>
      </c>
      <c r="C13" s="13" t="s">
        <v>1</v>
      </c>
      <c r="D13" s="5" t="s">
        <v>24</v>
      </c>
      <c r="E13" s="2" t="s">
        <v>25</v>
      </c>
      <c r="F13" s="6" t="s">
        <v>2</v>
      </c>
      <c r="G13" s="5" t="s">
        <v>27</v>
      </c>
      <c r="H13" s="2" t="s">
        <v>25</v>
      </c>
      <c r="I13" s="6" t="s">
        <v>2</v>
      </c>
      <c r="J13" s="5" t="s">
        <v>26</v>
      </c>
      <c r="K13" s="6" t="s">
        <v>2</v>
      </c>
    </row>
    <row r="14" spans="2:11" x14ac:dyDescent="0.35">
      <c r="B14" s="14">
        <v>20</v>
      </c>
      <c r="C14" s="14">
        <v>1</v>
      </c>
      <c r="D14" s="7">
        <v>10.5</v>
      </c>
      <c r="F14" s="8" t="str">
        <f t="shared" ref="F14:F21" si="0">IF(E14=0,"",IF(AND(E14&gt;=D14*0.85,E14&lt;=D14*1.15),"PASS","FAIL"))</f>
        <v/>
      </c>
      <c r="G14" s="7">
        <v>-0.15</v>
      </c>
      <c r="I14" s="8" t="str">
        <f t="shared" ref="I14:I21" si="1">IF(H14=0,"",IF(AND(H14&gt;=G14,H14&lt;0),"PASS","FAIL"))</f>
        <v/>
      </c>
      <c r="J14" s="7"/>
      <c r="K14" s="8" t="str">
        <f t="shared" ref="K14:K21" si="2">IF(J14=0,"",IF(J14&gt;=86,"PASS","FAIL"))</f>
        <v/>
      </c>
    </row>
    <row r="15" spans="2:11" x14ac:dyDescent="0.35">
      <c r="B15" s="14">
        <v>20</v>
      </c>
      <c r="C15" s="14">
        <v>2</v>
      </c>
      <c r="D15" s="7">
        <v>21</v>
      </c>
      <c r="F15" s="8" t="str">
        <f t="shared" si="0"/>
        <v/>
      </c>
      <c r="G15" s="7">
        <v>-0.15</v>
      </c>
      <c r="I15" s="8" t="str">
        <f t="shared" si="1"/>
        <v/>
      </c>
      <c r="J15" s="7"/>
      <c r="K15" s="8" t="str">
        <f t="shared" si="2"/>
        <v/>
      </c>
    </row>
    <row r="16" spans="2:11" x14ac:dyDescent="0.35">
      <c r="B16" s="14">
        <v>20</v>
      </c>
      <c r="C16" s="14">
        <v>3</v>
      </c>
      <c r="D16" s="7">
        <v>31.5</v>
      </c>
      <c r="F16" s="8" t="str">
        <f t="shared" si="0"/>
        <v/>
      </c>
      <c r="G16" s="7">
        <v>-0.15</v>
      </c>
      <c r="I16" s="8" t="str">
        <f t="shared" si="1"/>
        <v/>
      </c>
      <c r="J16" s="7"/>
      <c r="K16" s="8" t="str">
        <f t="shared" si="2"/>
        <v/>
      </c>
    </row>
    <row r="17" spans="2:11" x14ac:dyDescent="0.35">
      <c r="B17" s="14">
        <v>20</v>
      </c>
      <c r="C17" s="14">
        <v>4</v>
      </c>
      <c r="D17" s="7">
        <v>42</v>
      </c>
      <c r="F17" s="8" t="str">
        <f t="shared" si="0"/>
        <v/>
      </c>
      <c r="G17" s="7">
        <v>-0.15</v>
      </c>
      <c r="I17" s="8" t="str">
        <f t="shared" si="1"/>
        <v/>
      </c>
      <c r="J17" s="7"/>
      <c r="K17" s="8" t="str">
        <f t="shared" si="2"/>
        <v/>
      </c>
    </row>
    <row r="18" spans="2:11" x14ac:dyDescent="0.35">
      <c r="B18" s="14">
        <v>20</v>
      </c>
      <c r="C18" s="14">
        <v>5</v>
      </c>
      <c r="D18" s="7">
        <v>52.5</v>
      </c>
      <c r="F18" s="8" t="str">
        <f t="shared" si="0"/>
        <v/>
      </c>
      <c r="G18" s="7">
        <v>-0.15</v>
      </c>
      <c r="I18" s="8" t="str">
        <f t="shared" si="1"/>
        <v/>
      </c>
      <c r="J18" s="7"/>
      <c r="K18" s="8" t="str">
        <f t="shared" si="2"/>
        <v/>
      </c>
    </row>
    <row r="19" spans="2:11" x14ac:dyDescent="0.35">
      <c r="B19" s="14">
        <v>20</v>
      </c>
      <c r="C19" s="14">
        <v>6</v>
      </c>
      <c r="D19" s="7">
        <v>63</v>
      </c>
      <c r="F19" s="8" t="str">
        <f t="shared" si="0"/>
        <v/>
      </c>
      <c r="G19" s="7">
        <v>-0.15</v>
      </c>
      <c r="I19" s="8" t="str">
        <f t="shared" si="1"/>
        <v/>
      </c>
      <c r="J19" s="7"/>
      <c r="K19" s="8" t="str">
        <f t="shared" si="2"/>
        <v/>
      </c>
    </row>
    <row r="20" spans="2:11" x14ac:dyDescent="0.35">
      <c r="B20" s="14">
        <v>30</v>
      </c>
      <c r="C20" s="14">
        <v>2</v>
      </c>
      <c r="D20" s="7">
        <v>14</v>
      </c>
      <c r="F20" s="8" t="str">
        <f t="shared" si="0"/>
        <v/>
      </c>
      <c r="G20" s="7">
        <v>-0.15</v>
      </c>
      <c r="I20" s="8" t="str">
        <f t="shared" si="1"/>
        <v/>
      </c>
      <c r="J20" s="7"/>
      <c r="K20" s="8" t="str">
        <f t="shared" si="2"/>
        <v/>
      </c>
    </row>
    <row r="21" spans="2:11" ht="15" thickBot="1" x14ac:dyDescent="0.4">
      <c r="B21" s="15">
        <v>30</v>
      </c>
      <c r="C21" s="15">
        <v>4</v>
      </c>
      <c r="D21" s="9">
        <v>28</v>
      </c>
      <c r="E21" s="10"/>
      <c r="F21" s="11" t="str">
        <f t="shared" si="0"/>
        <v/>
      </c>
      <c r="G21" s="9">
        <v>-0.15</v>
      </c>
      <c r="H21" s="10"/>
      <c r="I21" s="11" t="str">
        <f t="shared" si="1"/>
        <v/>
      </c>
      <c r="J21" s="9"/>
      <c r="K21" s="11" t="str">
        <f t="shared" si="2"/>
        <v/>
      </c>
    </row>
    <row r="24" spans="2:11" x14ac:dyDescent="0.35">
      <c r="B24" t="s">
        <v>16</v>
      </c>
    </row>
  </sheetData>
  <mergeCells count="9">
    <mergeCell ref="G12:I12"/>
    <mergeCell ref="H7:I7"/>
    <mergeCell ref="E6:K6"/>
    <mergeCell ref="B7:C7"/>
    <mergeCell ref="B8:C8"/>
    <mergeCell ref="D12:F12"/>
    <mergeCell ref="J12:K12"/>
    <mergeCell ref="H8:I8"/>
    <mergeCell ref="F10:G10"/>
  </mergeCells>
  <conditionalFormatting sqref="F14:I21">
    <cfRule type="cellIs" dxfId="19" priority="7" operator="equal">
      <formula>"PASS"</formula>
    </cfRule>
    <cfRule type="cellIs" dxfId="18" priority="8" operator="equal">
      <formula>"FAIL"</formula>
    </cfRule>
  </conditionalFormatting>
  <conditionalFormatting sqref="J14">
    <cfRule type="cellIs" dxfId="17" priority="9" operator="equal">
      <formula>"PASS"</formula>
    </cfRule>
    <cfRule type="cellIs" dxfId="16" priority="10" operator="equal">
      <formula>"FAIL"</formula>
    </cfRule>
  </conditionalFormatting>
  <conditionalFormatting sqref="K14:K21">
    <cfRule type="cellIs" dxfId="15" priority="5" operator="equal">
      <formula>"FAIL"</formula>
    </cfRule>
    <cfRule type="cellIs" dxfId="14" priority="6" operator="equal">
      <formula>"PASS"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K23"/>
  <sheetViews>
    <sheetView workbookViewId="0">
      <selection activeCell="M23" sqref="M23"/>
    </sheetView>
  </sheetViews>
  <sheetFormatPr defaultRowHeight="14.5" x14ac:dyDescent="0.35"/>
  <cols>
    <col min="2" max="2" width="5.26953125" customWidth="1"/>
    <col min="3" max="3" width="7.453125" customWidth="1"/>
    <col min="4" max="4" width="8.54296875" customWidth="1"/>
    <col min="5" max="5" width="10.453125" customWidth="1"/>
    <col min="6" max="6" width="6.54296875" customWidth="1"/>
    <col min="7" max="7" width="9.1796875" customWidth="1"/>
    <col min="8" max="8" width="10.26953125" customWidth="1"/>
    <col min="9" max="9" width="6.7265625" customWidth="1"/>
    <col min="10" max="10" width="9.453125" customWidth="1"/>
    <col min="11" max="11" width="6.54296875" customWidth="1"/>
  </cols>
  <sheetData>
    <row r="6" spans="2:11" ht="28.5" customHeight="1" x14ac:dyDescent="0.45">
      <c r="D6" s="4"/>
      <c r="E6" s="27" t="s">
        <v>17</v>
      </c>
      <c r="F6" s="27"/>
      <c r="G6" s="27"/>
      <c r="H6" s="27"/>
      <c r="I6" s="27"/>
      <c r="J6" s="27"/>
      <c r="K6" s="27"/>
    </row>
    <row r="7" spans="2:11" ht="19" thickBot="1" x14ac:dyDescent="0.5">
      <c r="B7" s="27" t="s">
        <v>5</v>
      </c>
      <c r="C7" s="27"/>
      <c r="D7" s="18"/>
      <c r="E7" s="10"/>
      <c r="G7" t="s">
        <v>7</v>
      </c>
      <c r="H7" s="28"/>
      <c r="I7" s="28"/>
    </row>
    <row r="8" spans="2:11" ht="25.5" customHeight="1" thickBot="1" x14ac:dyDescent="0.4">
      <c r="B8" s="27" t="s">
        <v>6</v>
      </c>
      <c r="C8" s="27"/>
      <c r="D8" s="10"/>
      <c r="E8" s="10"/>
      <c r="F8" s="10"/>
      <c r="G8" t="s">
        <v>35</v>
      </c>
      <c r="H8" s="29"/>
      <c r="I8" s="29"/>
    </row>
    <row r="9" spans="2:11" ht="15" thickBot="1" x14ac:dyDescent="0.4"/>
    <row r="10" spans="2:11" ht="19" thickBot="1" x14ac:dyDescent="0.5">
      <c r="B10" s="1" t="s">
        <v>0</v>
      </c>
      <c r="F10" s="30" t="s">
        <v>36</v>
      </c>
      <c r="G10" s="29"/>
      <c r="H10" s="21" t="s">
        <v>37</v>
      </c>
    </row>
    <row r="11" spans="2:11" ht="16" thickBot="1" x14ac:dyDescent="0.4">
      <c r="B11" s="3" t="s">
        <v>3</v>
      </c>
    </row>
    <row r="12" spans="2:11" ht="15.5" x14ac:dyDescent="0.35">
      <c r="B12" s="19"/>
      <c r="C12" s="12"/>
      <c r="D12" s="24" t="s">
        <v>23</v>
      </c>
      <c r="E12" s="24"/>
      <c r="F12" s="25"/>
      <c r="G12" s="24" t="s">
        <v>28</v>
      </c>
      <c r="H12" s="24"/>
      <c r="I12" s="25"/>
      <c r="J12" s="23" t="s">
        <v>22</v>
      </c>
      <c r="K12" s="25"/>
    </row>
    <row r="13" spans="2:11" ht="18.75" customHeight="1" x14ac:dyDescent="0.35">
      <c r="B13" s="5" t="s">
        <v>21</v>
      </c>
      <c r="C13" s="13" t="s">
        <v>1</v>
      </c>
      <c r="D13" s="2" t="s">
        <v>24</v>
      </c>
      <c r="E13" s="2" t="s">
        <v>25</v>
      </c>
      <c r="F13" s="6" t="s">
        <v>2</v>
      </c>
      <c r="G13" s="2" t="s">
        <v>27</v>
      </c>
      <c r="H13" s="2" t="s">
        <v>25</v>
      </c>
      <c r="I13" s="6" t="s">
        <v>2</v>
      </c>
      <c r="J13" s="5" t="s">
        <v>26</v>
      </c>
      <c r="K13" s="6" t="s">
        <v>2</v>
      </c>
    </row>
    <row r="14" spans="2:11" x14ac:dyDescent="0.35">
      <c r="B14" s="7">
        <v>20</v>
      </c>
      <c r="C14" s="14">
        <v>1</v>
      </c>
      <c r="D14">
        <v>10.5</v>
      </c>
      <c r="F14" s="8" t="str">
        <f>IF(E14=0,"",IF(AND(E14&gt;=D14*0.85,E14&lt;=D14*1.15),"PASS","FAIL"))</f>
        <v/>
      </c>
      <c r="G14">
        <v>-0.15</v>
      </c>
      <c r="I14" s="8" t="str">
        <f t="shared" ref="I14:I20" si="0">IF(H14=0,"",IF(AND(H14&gt;=G14,H14&lt;0),"PASS","FAIL"))</f>
        <v/>
      </c>
      <c r="J14" s="7"/>
      <c r="K14" s="8" t="str">
        <f t="shared" ref="K14:K20" si="1">IF(J14=0,"",IF(J14&gt;=86,"PASS","FAIL"))</f>
        <v/>
      </c>
    </row>
    <row r="15" spans="2:11" x14ac:dyDescent="0.35">
      <c r="B15" s="7">
        <v>20</v>
      </c>
      <c r="C15" s="14">
        <v>2</v>
      </c>
      <c r="D15">
        <v>21</v>
      </c>
      <c r="F15" s="8" t="str">
        <f t="shared" ref="F15:F20" si="2">IF(E15=0,"",IF(AND(E15&gt;=D15*0.85,E15&lt;=D15*1.15),"PASS","FAIL"))</f>
        <v/>
      </c>
      <c r="G15">
        <v>-0.15</v>
      </c>
      <c r="I15" s="8" t="str">
        <f t="shared" si="0"/>
        <v/>
      </c>
      <c r="J15" s="7"/>
      <c r="K15" s="8" t="str">
        <f t="shared" si="1"/>
        <v/>
      </c>
    </row>
    <row r="16" spans="2:11" x14ac:dyDescent="0.35">
      <c r="B16" s="7">
        <v>20</v>
      </c>
      <c r="C16" s="14">
        <v>3</v>
      </c>
      <c r="D16">
        <v>31.5</v>
      </c>
      <c r="F16" s="8" t="str">
        <f t="shared" si="2"/>
        <v/>
      </c>
      <c r="G16">
        <v>-0.15</v>
      </c>
      <c r="I16" s="8" t="str">
        <f t="shared" si="0"/>
        <v/>
      </c>
      <c r="J16" s="7"/>
      <c r="K16" s="8" t="str">
        <f t="shared" si="1"/>
        <v/>
      </c>
    </row>
    <row r="17" spans="2:11" x14ac:dyDescent="0.35">
      <c r="B17" s="7">
        <v>20</v>
      </c>
      <c r="C17" s="14">
        <v>4</v>
      </c>
      <c r="D17">
        <v>42</v>
      </c>
      <c r="F17" s="8" t="str">
        <f t="shared" si="2"/>
        <v/>
      </c>
      <c r="G17">
        <v>-0.15</v>
      </c>
      <c r="I17" s="8" t="str">
        <f t="shared" si="0"/>
        <v/>
      </c>
      <c r="J17" s="7"/>
      <c r="K17" s="8" t="str">
        <f t="shared" si="1"/>
        <v/>
      </c>
    </row>
    <row r="18" spans="2:11" x14ac:dyDescent="0.35">
      <c r="B18" s="7">
        <v>20</v>
      </c>
      <c r="C18" s="14">
        <v>5</v>
      </c>
      <c r="D18">
        <v>50</v>
      </c>
      <c r="F18" s="8" t="str">
        <f t="shared" si="2"/>
        <v/>
      </c>
      <c r="G18">
        <v>-0.15</v>
      </c>
      <c r="I18" s="8" t="str">
        <f t="shared" si="0"/>
        <v/>
      </c>
      <c r="J18" s="7"/>
      <c r="K18" s="8" t="str">
        <f t="shared" si="1"/>
        <v/>
      </c>
    </row>
    <row r="19" spans="2:11" x14ac:dyDescent="0.35">
      <c r="B19" s="7">
        <v>30</v>
      </c>
      <c r="C19" s="14">
        <v>2</v>
      </c>
      <c r="D19">
        <v>14</v>
      </c>
      <c r="F19" s="8" t="str">
        <f t="shared" si="2"/>
        <v/>
      </c>
      <c r="G19">
        <v>-0.15</v>
      </c>
      <c r="I19" s="8" t="str">
        <f t="shared" si="0"/>
        <v/>
      </c>
      <c r="J19" s="7"/>
      <c r="K19" s="8" t="str">
        <f t="shared" si="1"/>
        <v/>
      </c>
    </row>
    <row r="20" spans="2:11" ht="15" thickBot="1" x14ac:dyDescent="0.4">
      <c r="B20" s="9">
        <v>30</v>
      </c>
      <c r="C20" s="15">
        <v>4</v>
      </c>
      <c r="D20" s="10">
        <v>28</v>
      </c>
      <c r="E20" s="10"/>
      <c r="F20" s="11" t="str">
        <f t="shared" si="2"/>
        <v/>
      </c>
      <c r="G20" s="10">
        <v>-0.15</v>
      </c>
      <c r="H20" s="10"/>
      <c r="I20" s="11" t="str">
        <f t="shared" si="0"/>
        <v/>
      </c>
      <c r="J20" s="9"/>
      <c r="K20" s="11" t="str">
        <f t="shared" si="1"/>
        <v/>
      </c>
    </row>
    <row r="23" spans="2:11" x14ac:dyDescent="0.35">
      <c r="B23" t="s">
        <v>18</v>
      </c>
    </row>
  </sheetData>
  <mergeCells count="9">
    <mergeCell ref="E6:K6"/>
    <mergeCell ref="B7:C7"/>
    <mergeCell ref="H7:I7"/>
    <mergeCell ref="B8:C8"/>
    <mergeCell ref="D12:F12"/>
    <mergeCell ref="J12:K12"/>
    <mergeCell ref="G12:I12"/>
    <mergeCell ref="H8:I8"/>
    <mergeCell ref="F10:G10"/>
  </mergeCells>
  <conditionalFormatting sqref="F14:I20">
    <cfRule type="cellIs" dxfId="13" priority="1" operator="equal">
      <formula>"PASS"</formula>
    </cfRule>
    <cfRule type="cellIs" dxfId="12" priority="2" operator="equal">
      <formula>"FAIL"</formula>
    </cfRule>
  </conditionalFormatting>
  <conditionalFormatting sqref="J14">
    <cfRule type="cellIs" dxfId="11" priority="17" operator="equal">
      <formula>"PASS"</formula>
    </cfRule>
    <cfRule type="cellIs" dxfId="10" priority="18" operator="equal">
      <formula>"FAIL"</formula>
    </cfRule>
  </conditionalFormatting>
  <conditionalFormatting sqref="K14:K20">
    <cfRule type="cellIs" dxfId="9" priority="3" operator="equal">
      <formula>"FAIL"</formula>
    </cfRule>
    <cfRule type="cellIs" dxfId="8" priority="4" operator="equal">
      <formula>"PASS"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6:K24"/>
  <sheetViews>
    <sheetView workbookViewId="0">
      <selection activeCell="J5" sqref="J5"/>
    </sheetView>
  </sheetViews>
  <sheetFormatPr defaultRowHeight="14.5" x14ac:dyDescent="0.35"/>
  <cols>
    <col min="2" max="2" width="5.453125" customWidth="1"/>
    <col min="3" max="3" width="6.453125" bestFit="1" customWidth="1"/>
    <col min="4" max="4" width="7.81640625" bestFit="1" customWidth="1"/>
    <col min="5" max="5" width="9.26953125" bestFit="1" customWidth="1"/>
    <col min="6" max="6" width="7.26953125" customWidth="1"/>
    <col min="7" max="7" width="9" customWidth="1"/>
    <col min="8" max="8" width="9.81640625" customWidth="1"/>
    <col min="10" max="10" width="9.26953125" bestFit="1" customWidth="1"/>
    <col min="11" max="11" width="7" customWidth="1"/>
  </cols>
  <sheetData>
    <row r="6" spans="2:11" ht="27.75" customHeight="1" x14ac:dyDescent="0.45">
      <c r="D6" s="4"/>
      <c r="E6" s="27" t="s">
        <v>19</v>
      </c>
      <c r="F6" s="27"/>
      <c r="G6" s="27"/>
      <c r="H6" s="27"/>
      <c r="I6" s="27"/>
      <c r="J6" s="27"/>
      <c r="K6" s="27"/>
    </row>
    <row r="7" spans="2:11" ht="19" thickBot="1" x14ac:dyDescent="0.5">
      <c r="B7" s="27" t="s">
        <v>5</v>
      </c>
      <c r="C7" s="27"/>
      <c r="D7" s="18"/>
      <c r="E7" s="10"/>
      <c r="G7" t="s">
        <v>7</v>
      </c>
      <c r="H7" s="28"/>
      <c r="I7" s="28"/>
    </row>
    <row r="8" spans="2:11" ht="25.5" customHeight="1" thickBot="1" x14ac:dyDescent="0.4">
      <c r="B8" s="27" t="s">
        <v>6</v>
      </c>
      <c r="C8" s="27"/>
      <c r="D8" s="10"/>
      <c r="E8" s="10"/>
      <c r="F8" s="10"/>
      <c r="G8" t="s">
        <v>35</v>
      </c>
      <c r="H8" s="29"/>
      <c r="I8" s="29"/>
    </row>
    <row r="9" spans="2:11" ht="15" thickBot="1" x14ac:dyDescent="0.4"/>
    <row r="10" spans="2:11" ht="19" thickBot="1" x14ac:dyDescent="0.5">
      <c r="B10" s="1" t="s">
        <v>0</v>
      </c>
      <c r="F10" s="30" t="s">
        <v>36</v>
      </c>
      <c r="G10" s="29"/>
      <c r="H10" s="21" t="s">
        <v>37</v>
      </c>
    </row>
    <row r="11" spans="2:11" ht="16" thickBot="1" x14ac:dyDescent="0.4">
      <c r="B11" s="3" t="s">
        <v>3</v>
      </c>
    </row>
    <row r="12" spans="2:11" ht="15.5" x14ac:dyDescent="0.35">
      <c r="B12" s="19"/>
      <c r="C12" s="12"/>
      <c r="D12" s="24" t="s">
        <v>23</v>
      </c>
      <c r="E12" s="24"/>
      <c r="F12" s="25"/>
      <c r="G12" s="24" t="s">
        <v>28</v>
      </c>
      <c r="H12" s="24"/>
      <c r="I12" s="25"/>
      <c r="J12" s="23" t="s">
        <v>22</v>
      </c>
      <c r="K12" s="25"/>
    </row>
    <row r="13" spans="2:11" x14ac:dyDescent="0.35">
      <c r="B13" s="5" t="s">
        <v>21</v>
      </c>
      <c r="C13" s="13" t="s">
        <v>1</v>
      </c>
      <c r="D13" s="2" t="s">
        <v>24</v>
      </c>
      <c r="E13" s="2" t="s">
        <v>25</v>
      </c>
      <c r="F13" s="6" t="s">
        <v>2</v>
      </c>
      <c r="G13" s="2" t="s">
        <v>27</v>
      </c>
      <c r="H13" s="2" t="s">
        <v>25</v>
      </c>
      <c r="I13" s="6" t="s">
        <v>2</v>
      </c>
      <c r="J13" s="5" t="s">
        <v>26</v>
      </c>
      <c r="K13" s="6" t="s">
        <v>2</v>
      </c>
    </row>
    <row r="14" spans="2:11" x14ac:dyDescent="0.35">
      <c r="B14" s="7">
        <v>20</v>
      </c>
      <c r="C14" s="14">
        <v>1</v>
      </c>
      <c r="D14">
        <v>13</v>
      </c>
      <c r="F14" s="8" t="str">
        <f>IF(E14=0,"",IF(AND(E14&gt;=D14*0.85,E14&lt;=D14*1.15),"PASS","FAIL"))</f>
        <v/>
      </c>
      <c r="G14">
        <v>-0.15</v>
      </c>
      <c r="I14" s="8" t="str">
        <f t="shared" ref="I14:I20" si="0">IF(H14=0,"",IF(AND(H14&gt;=G14,H14&lt;0),"PASS","FAIL"))</f>
        <v/>
      </c>
      <c r="J14" s="7"/>
      <c r="K14" s="8" t="str">
        <f t="shared" ref="K14:K20" si="1">IF(J14=0,"",IF(J14&gt;=86,"PASS","FAIL"))</f>
        <v/>
      </c>
    </row>
    <row r="15" spans="2:11" x14ac:dyDescent="0.35">
      <c r="B15" s="7">
        <v>20</v>
      </c>
      <c r="C15" s="14">
        <v>2</v>
      </c>
      <c r="D15">
        <v>22</v>
      </c>
      <c r="F15" s="8" t="str">
        <f t="shared" ref="F15:F20" si="2">IF(E15=0,"",IF(AND(E15&gt;=D15*0.85,E15&lt;=D15*1.15),"PASS","FAIL"))</f>
        <v/>
      </c>
      <c r="G15">
        <v>-0.15</v>
      </c>
      <c r="I15" s="8" t="str">
        <f t="shared" si="0"/>
        <v/>
      </c>
      <c r="J15" s="7"/>
      <c r="K15" s="8" t="str">
        <f t="shared" si="1"/>
        <v/>
      </c>
    </row>
    <row r="16" spans="2:11" x14ac:dyDescent="0.35">
      <c r="B16" s="7">
        <v>20</v>
      </c>
      <c r="C16" s="14">
        <v>3</v>
      </c>
      <c r="D16">
        <v>36.299999999999997</v>
      </c>
      <c r="F16" s="8" t="str">
        <f t="shared" si="2"/>
        <v/>
      </c>
      <c r="G16">
        <v>-0.15</v>
      </c>
      <c r="I16" s="8" t="str">
        <f t="shared" si="0"/>
        <v/>
      </c>
      <c r="J16" s="7"/>
      <c r="K16" s="8" t="str">
        <f t="shared" si="1"/>
        <v/>
      </c>
    </row>
    <row r="17" spans="2:11" x14ac:dyDescent="0.35">
      <c r="B17" s="7">
        <v>20</v>
      </c>
      <c r="C17" s="14">
        <v>4</v>
      </c>
      <c r="D17">
        <v>44</v>
      </c>
      <c r="F17" s="8" t="str">
        <f t="shared" si="2"/>
        <v/>
      </c>
      <c r="G17">
        <v>-0.15</v>
      </c>
      <c r="I17" s="8" t="str">
        <f t="shared" si="0"/>
        <v/>
      </c>
      <c r="J17" s="7"/>
      <c r="K17" s="8" t="str">
        <f t="shared" si="1"/>
        <v/>
      </c>
    </row>
    <row r="18" spans="2:11" x14ac:dyDescent="0.35">
      <c r="B18" s="7">
        <v>20</v>
      </c>
      <c r="C18" s="14">
        <v>5</v>
      </c>
      <c r="D18">
        <v>50.7</v>
      </c>
      <c r="F18" s="8" t="str">
        <f t="shared" si="2"/>
        <v/>
      </c>
      <c r="G18">
        <v>-0.15</v>
      </c>
      <c r="I18" s="8" t="str">
        <f t="shared" si="0"/>
        <v/>
      </c>
      <c r="J18" s="7"/>
      <c r="K18" s="8" t="str">
        <f t="shared" si="1"/>
        <v/>
      </c>
    </row>
    <row r="19" spans="2:11" x14ac:dyDescent="0.35">
      <c r="B19" s="7">
        <v>25</v>
      </c>
      <c r="C19" s="14">
        <v>2</v>
      </c>
      <c r="D19">
        <v>17.600000000000001</v>
      </c>
      <c r="F19" s="8" t="str">
        <f t="shared" si="2"/>
        <v/>
      </c>
      <c r="G19">
        <v>-0.15</v>
      </c>
      <c r="I19" s="8" t="str">
        <f t="shared" si="0"/>
        <v/>
      </c>
      <c r="J19" s="7"/>
      <c r="K19" s="8" t="str">
        <f t="shared" si="1"/>
        <v/>
      </c>
    </row>
    <row r="20" spans="2:11" ht="15" thickBot="1" x14ac:dyDescent="0.4">
      <c r="B20" s="9">
        <v>25</v>
      </c>
      <c r="C20" s="15">
        <v>4</v>
      </c>
      <c r="D20" s="10">
        <v>35.200000000000003</v>
      </c>
      <c r="E20" s="10"/>
      <c r="F20" s="11" t="str">
        <f t="shared" si="2"/>
        <v/>
      </c>
      <c r="G20" s="10">
        <v>-0.15</v>
      </c>
      <c r="H20" s="10"/>
      <c r="I20" s="11" t="str">
        <f t="shared" si="0"/>
        <v/>
      </c>
      <c r="J20" s="9"/>
      <c r="K20" s="11" t="str">
        <f t="shared" si="1"/>
        <v/>
      </c>
    </row>
    <row r="22" spans="2:11" x14ac:dyDescent="0.35">
      <c r="B22" s="33" t="s">
        <v>20</v>
      </c>
      <c r="C22" s="33"/>
      <c r="D22" s="33"/>
      <c r="E22" s="33"/>
      <c r="F22" s="33"/>
      <c r="G22" s="33"/>
      <c r="H22" s="33"/>
      <c r="I22" s="33"/>
      <c r="J22" s="33"/>
    </row>
    <row r="23" spans="2:11" x14ac:dyDescent="0.35">
      <c r="B23" s="33"/>
      <c r="C23" s="33"/>
      <c r="D23" s="33"/>
      <c r="E23" s="33"/>
      <c r="F23" s="33"/>
      <c r="G23" s="33"/>
      <c r="H23" s="33"/>
      <c r="I23" s="33"/>
      <c r="J23" s="33"/>
    </row>
    <row r="24" spans="2:11" x14ac:dyDescent="0.35">
      <c r="B24" t="s">
        <v>18</v>
      </c>
    </row>
  </sheetData>
  <mergeCells count="10">
    <mergeCell ref="E6:K6"/>
    <mergeCell ref="B22:J23"/>
    <mergeCell ref="B7:C7"/>
    <mergeCell ref="H7:I7"/>
    <mergeCell ref="B8:C8"/>
    <mergeCell ref="D12:F12"/>
    <mergeCell ref="J12:K12"/>
    <mergeCell ref="G12:I12"/>
    <mergeCell ref="H8:I8"/>
    <mergeCell ref="F10:G10"/>
  </mergeCells>
  <conditionalFormatting sqref="F14:F21">
    <cfRule type="cellIs" dxfId="7" priority="9" operator="equal">
      <formula>"PASS"</formula>
    </cfRule>
    <cfRule type="cellIs" dxfId="6" priority="10" operator="equal">
      <formula>"FAIL"</formula>
    </cfRule>
  </conditionalFormatting>
  <conditionalFormatting sqref="I14:I20">
    <cfRule type="cellIs" dxfId="5" priority="1" operator="equal">
      <formula>"PASS"</formula>
    </cfRule>
    <cfRule type="cellIs" dxfId="4" priority="2" operator="equal">
      <formula>"FAIL"</formula>
    </cfRule>
  </conditionalFormatting>
  <conditionalFormatting sqref="J14">
    <cfRule type="cellIs" dxfId="3" priority="17" operator="equal">
      <formula>"PASS"</formula>
    </cfRule>
    <cfRule type="cellIs" dxfId="2" priority="18" operator="equal">
      <formula>"FAIL"</formula>
    </cfRule>
  </conditionalFormatting>
  <conditionalFormatting sqref="K14:K20 H21">
    <cfRule type="cellIs" dxfId="1" priority="3" operator="equal">
      <formula>"FAIL"</formula>
    </cfRule>
    <cfRule type="cellIs" dxfId="0" priority="4" operator="equal">
      <formula>"PASS"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587E-8939-40A8-AFC8-5C4F59114B4C}">
  <dimension ref="B5:K24"/>
  <sheetViews>
    <sheetView topLeftCell="A3" workbookViewId="0">
      <selection sqref="A1:K24"/>
    </sheetView>
  </sheetViews>
  <sheetFormatPr defaultRowHeight="14.5" x14ac:dyDescent="0.35"/>
  <cols>
    <col min="2" max="3" width="8.1796875" customWidth="1"/>
    <col min="5" max="5" width="10.453125" customWidth="1"/>
    <col min="6" max="6" width="7.26953125" customWidth="1"/>
    <col min="8" max="8" width="10" customWidth="1"/>
    <col min="9" max="9" width="7" customWidth="1"/>
    <col min="10" max="10" width="7.81640625" customWidth="1"/>
  </cols>
  <sheetData>
    <row r="5" spans="2:11" ht="19.5" customHeight="1" x14ac:dyDescent="0.35"/>
    <row r="6" spans="2:11" ht="23.25" customHeight="1" x14ac:dyDescent="0.45">
      <c r="E6" s="31" t="s">
        <v>39</v>
      </c>
      <c r="F6" s="31"/>
      <c r="G6" s="31"/>
      <c r="H6" s="31"/>
      <c r="I6" s="31"/>
      <c r="J6" s="31"/>
      <c r="K6" s="31"/>
    </row>
    <row r="7" spans="2:11" ht="19" thickBot="1" x14ac:dyDescent="0.5">
      <c r="B7" s="27" t="s">
        <v>5</v>
      </c>
      <c r="C7" s="27"/>
      <c r="D7" s="18"/>
      <c r="E7" s="10"/>
      <c r="G7" t="s">
        <v>7</v>
      </c>
      <c r="H7" s="28"/>
      <c r="I7" s="28"/>
    </row>
    <row r="8" spans="2:11" ht="15" thickBot="1" x14ac:dyDescent="0.4">
      <c r="B8" s="27" t="s">
        <v>6</v>
      </c>
      <c r="C8" s="27"/>
      <c r="D8" s="10"/>
      <c r="E8" s="10"/>
      <c r="F8" s="10"/>
      <c r="G8" t="s">
        <v>35</v>
      </c>
      <c r="H8" s="29"/>
      <c r="I8" s="29"/>
    </row>
    <row r="9" spans="2:11" ht="15" thickBot="1" x14ac:dyDescent="0.4"/>
    <row r="10" spans="2:11" ht="19" thickBot="1" x14ac:dyDescent="0.5">
      <c r="B10" s="1" t="s">
        <v>0</v>
      </c>
      <c r="F10" s="30" t="s">
        <v>36</v>
      </c>
      <c r="G10" s="29"/>
      <c r="H10" s="21" t="s">
        <v>37</v>
      </c>
    </row>
    <row r="11" spans="2:11" ht="16" thickBot="1" x14ac:dyDescent="0.4">
      <c r="B11" s="3" t="s">
        <v>3</v>
      </c>
    </row>
    <row r="12" spans="2:11" ht="15.5" x14ac:dyDescent="0.35">
      <c r="B12" s="16"/>
      <c r="C12" s="12"/>
      <c r="D12" s="23" t="s">
        <v>23</v>
      </c>
      <c r="E12" s="24"/>
      <c r="F12" s="25"/>
      <c r="G12" s="23" t="s">
        <v>28</v>
      </c>
      <c r="H12" s="24"/>
      <c r="I12" s="25"/>
      <c r="J12" s="23" t="s">
        <v>22</v>
      </c>
      <c r="K12" s="25"/>
    </row>
    <row r="13" spans="2:11" x14ac:dyDescent="0.35">
      <c r="B13" s="17" t="s">
        <v>21</v>
      </c>
      <c r="C13" s="13" t="s">
        <v>1</v>
      </c>
      <c r="D13" s="5" t="s">
        <v>24</v>
      </c>
      <c r="E13" s="2" t="s">
        <v>25</v>
      </c>
      <c r="F13" s="6" t="s">
        <v>2</v>
      </c>
      <c r="G13" s="5" t="s">
        <v>27</v>
      </c>
      <c r="H13" s="2" t="s">
        <v>25</v>
      </c>
      <c r="I13" s="6" t="s">
        <v>2</v>
      </c>
      <c r="J13" s="5" t="s">
        <v>26</v>
      </c>
      <c r="K13" s="6" t="s">
        <v>2</v>
      </c>
    </row>
    <row r="14" spans="2:11" x14ac:dyDescent="0.35">
      <c r="B14" s="14">
        <v>20</v>
      </c>
      <c r="C14" s="14">
        <v>1</v>
      </c>
      <c r="D14" s="7">
        <v>11</v>
      </c>
      <c r="F14" s="8" t="str">
        <f>IF(E14=0,"",IF(AND(E14&gt;=D14*0.85,E14&lt;=D14*1.15),"PASS","FAIL"))</f>
        <v/>
      </c>
      <c r="G14" s="7">
        <v>-0.2</v>
      </c>
      <c r="I14" s="8" t="str">
        <f>IF(H14=0,"",IF(AND(H14&gt;=G14,H14&lt;0),"PASS","FAIL"))</f>
        <v/>
      </c>
      <c r="J14" s="7"/>
      <c r="K14" s="8" t="str">
        <f>IF(J14=0,"",IF(J14&gt;=87,"PASS","FAIL"))</f>
        <v/>
      </c>
    </row>
    <row r="15" spans="2:11" x14ac:dyDescent="0.35">
      <c r="B15" s="14">
        <v>20</v>
      </c>
      <c r="C15" s="14">
        <v>2</v>
      </c>
      <c r="D15" s="7">
        <v>22</v>
      </c>
      <c r="F15" s="8" t="str">
        <f t="shared" ref="F15:F21" si="0">IF(E15=0,"",IF(AND(E15&gt;=D15*0.85,E15&lt;=D15*1.15),"PASS","FAIL"))</f>
        <v/>
      </c>
      <c r="G15" s="7">
        <v>-0.2</v>
      </c>
      <c r="I15" s="8" t="str">
        <f t="shared" ref="I15:I21" si="1">IF(H15=0,"",IF(AND(H15&gt;=G15,H15&lt;0),"PASS","FAIL"))</f>
        <v/>
      </c>
      <c r="J15" s="7"/>
      <c r="K15" s="8" t="str">
        <f t="shared" ref="K15:K21" si="2">IF(J15=0,"",IF(J15&gt;=87,"PASS","FAIL"))</f>
        <v/>
      </c>
    </row>
    <row r="16" spans="2:11" x14ac:dyDescent="0.35">
      <c r="B16" s="14">
        <v>20</v>
      </c>
      <c r="C16" s="14">
        <v>3</v>
      </c>
      <c r="D16" s="7">
        <v>33</v>
      </c>
      <c r="F16" s="8" t="str">
        <f t="shared" si="0"/>
        <v/>
      </c>
      <c r="G16" s="7">
        <v>-0.2</v>
      </c>
      <c r="I16" s="8" t="str">
        <f t="shared" si="1"/>
        <v/>
      </c>
      <c r="J16" s="7"/>
      <c r="K16" s="8" t="str">
        <f t="shared" si="2"/>
        <v/>
      </c>
    </row>
    <row r="17" spans="2:11" x14ac:dyDescent="0.35">
      <c r="B17" s="14">
        <v>20</v>
      </c>
      <c r="C17" s="14">
        <v>4</v>
      </c>
      <c r="D17" s="7">
        <v>44</v>
      </c>
      <c r="F17" s="8" t="str">
        <f t="shared" si="0"/>
        <v/>
      </c>
      <c r="G17" s="7">
        <v>-0.2</v>
      </c>
      <c r="I17" s="8" t="str">
        <f t="shared" si="1"/>
        <v/>
      </c>
      <c r="J17" s="7"/>
      <c r="K17" s="8" t="str">
        <f t="shared" si="2"/>
        <v/>
      </c>
    </row>
    <row r="18" spans="2:11" x14ac:dyDescent="0.35">
      <c r="B18" s="14">
        <v>20</v>
      </c>
      <c r="C18" s="14">
        <v>5</v>
      </c>
      <c r="D18" s="7">
        <v>50</v>
      </c>
      <c r="F18" s="8" t="str">
        <f t="shared" si="0"/>
        <v/>
      </c>
      <c r="G18" s="7">
        <v>-0.2</v>
      </c>
      <c r="I18" s="8" t="str">
        <f t="shared" si="1"/>
        <v/>
      </c>
      <c r="J18" s="7"/>
      <c r="K18" s="8" t="str">
        <f t="shared" si="2"/>
        <v/>
      </c>
    </row>
    <row r="19" spans="2:11" x14ac:dyDescent="0.35">
      <c r="B19" s="14">
        <v>35</v>
      </c>
      <c r="C19" s="14">
        <v>2</v>
      </c>
      <c r="D19" s="7">
        <v>12.6</v>
      </c>
      <c r="F19" s="8" t="str">
        <f t="shared" si="0"/>
        <v/>
      </c>
      <c r="G19" s="7">
        <v>-0.2</v>
      </c>
      <c r="I19" s="8" t="str">
        <f t="shared" si="1"/>
        <v/>
      </c>
      <c r="J19" s="7"/>
      <c r="K19" s="8" t="str">
        <f t="shared" si="2"/>
        <v/>
      </c>
    </row>
    <row r="20" spans="2:11" x14ac:dyDescent="0.35">
      <c r="B20" s="14">
        <v>35</v>
      </c>
      <c r="C20" s="14">
        <v>3</v>
      </c>
      <c r="D20" s="7">
        <v>18.899999999999999</v>
      </c>
      <c r="F20" s="8" t="str">
        <f t="shared" si="0"/>
        <v/>
      </c>
      <c r="G20" s="7">
        <v>-0.2</v>
      </c>
      <c r="I20" s="8" t="str">
        <f t="shared" si="1"/>
        <v/>
      </c>
      <c r="J20" s="7"/>
      <c r="K20" s="8" t="str">
        <f t="shared" si="2"/>
        <v/>
      </c>
    </row>
    <row r="21" spans="2:11" ht="15" thickBot="1" x14ac:dyDescent="0.4">
      <c r="B21" s="15">
        <v>35</v>
      </c>
      <c r="C21" s="15">
        <v>4</v>
      </c>
      <c r="D21" s="9">
        <v>25.1</v>
      </c>
      <c r="E21" s="10"/>
      <c r="F21" s="11" t="str">
        <f t="shared" si="0"/>
        <v/>
      </c>
      <c r="G21" s="9">
        <v>-0.2</v>
      </c>
      <c r="H21" s="10"/>
      <c r="I21" s="11" t="str">
        <f t="shared" si="1"/>
        <v/>
      </c>
      <c r="J21" s="9"/>
      <c r="K21" s="11" t="str">
        <f t="shared" si="2"/>
        <v/>
      </c>
    </row>
    <row r="24" spans="2:11" x14ac:dyDescent="0.35">
      <c r="B24" t="s">
        <v>40</v>
      </c>
    </row>
  </sheetData>
  <mergeCells count="9">
    <mergeCell ref="D12:F12"/>
    <mergeCell ref="G12:I12"/>
    <mergeCell ref="J12:K12"/>
    <mergeCell ref="E6:K6"/>
    <mergeCell ref="B7:C7"/>
    <mergeCell ref="H7:I7"/>
    <mergeCell ref="B8:C8"/>
    <mergeCell ref="H8:I8"/>
    <mergeCell ref="F10:G10"/>
  </mergeCells>
  <conditionalFormatting sqref="F14:I21">
    <cfRule type="cellIs" dxfId="127" priority="3" operator="equal">
      <formula>"PASS"</formula>
    </cfRule>
    <cfRule type="cellIs" dxfId="126" priority="4" operator="equal">
      <formula>"FAIL"</formula>
    </cfRule>
  </conditionalFormatting>
  <conditionalFormatting sqref="J14">
    <cfRule type="cellIs" dxfId="125" priority="5" operator="equal">
      <formula>"PASS"</formula>
    </cfRule>
    <cfRule type="cellIs" dxfId="124" priority="6" operator="equal">
      <formula>"FAIL"</formula>
    </cfRule>
  </conditionalFormatting>
  <conditionalFormatting sqref="K14:K21">
    <cfRule type="cellIs" dxfId="123" priority="1" operator="equal">
      <formula>"FAIL"</formula>
    </cfRule>
    <cfRule type="cellIs" dxfId="122" priority="2" operator="equal">
      <formula>"PASS"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CB1E7-A9AA-48F0-A605-2EC31A505774}">
  <dimension ref="B6:K33"/>
  <sheetViews>
    <sheetView workbookViewId="0">
      <selection activeCell="N6" sqref="N6"/>
    </sheetView>
  </sheetViews>
  <sheetFormatPr defaultRowHeight="14.5" x14ac:dyDescent="0.35"/>
  <cols>
    <col min="2" max="2" width="5.81640625" customWidth="1"/>
    <col min="3" max="3" width="7.453125" customWidth="1"/>
    <col min="5" max="5" width="10.1796875" customWidth="1"/>
    <col min="8" max="8" width="9.81640625" customWidth="1"/>
  </cols>
  <sheetData>
    <row r="6" spans="2:11" ht="27.75" customHeight="1" x14ac:dyDescent="0.45">
      <c r="E6" s="31" t="s">
        <v>41</v>
      </c>
      <c r="F6" s="31"/>
      <c r="G6" s="31"/>
      <c r="H6" s="31"/>
      <c r="I6" s="31"/>
      <c r="J6" s="31"/>
      <c r="K6" s="31"/>
    </row>
    <row r="7" spans="2:11" ht="19" thickBot="1" x14ac:dyDescent="0.5">
      <c r="B7" s="27" t="s">
        <v>5</v>
      </c>
      <c r="C7" s="27"/>
      <c r="D7" s="18"/>
      <c r="E7" s="10"/>
      <c r="G7" t="s">
        <v>7</v>
      </c>
      <c r="H7" s="28"/>
      <c r="I7" s="28"/>
    </row>
    <row r="8" spans="2:11" ht="15" thickBot="1" x14ac:dyDescent="0.4">
      <c r="B8" s="27" t="s">
        <v>6</v>
      </c>
      <c r="C8" s="27"/>
      <c r="D8" s="10"/>
      <c r="E8" s="10"/>
      <c r="F8" s="10"/>
      <c r="G8" t="s">
        <v>35</v>
      </c>
      <c r="H8" s="29"/>
      <c r="I8" s="29"/>
    </row>
    <row r="9" spans="2:11" ht="15" thickBot="1" x14ac:dyDescent="0.4"/>
    <row r="10" spans="2:11" ht="19" thickBot="1" x14ac:dyDescent="0.5">
      <c r="B10" s="1" t="s">
        <v>0</v>
      </c>
      <c r="F10" s="30" t="s">
        <v>36</v>
      </c>
      <c r="G10" s="29"/>
      <c r="H10" s="21" t="s">
        <v>37</v>
      </c>
    </row>
    <row r="11" spans="2:11" ht="16" thickBot="1" x14ac:dyDescent="0.4">
      <c r="B11" s="3" t="s">
        <v>3</v>
      </c>
    </row>
    <row r="12" spans="2:11" ht="15.5" x14ac:dyDescent="0.35">
      <c r="B12" s="16"/>
      <c r="C12" s="12"/>
      <c r="D12" s="23" t="s">
        <v>23</v>
      </c>
      <c r="E12" s="24"/>
      <c r="F12" s="25"/>
      <c r="G12" s="23" t="s">
        <v>28</v>
      </c>
      <c r="H12" s="24"/>
      <c r="I12" s="25"/>
      <c r="J12" s="23" t="s">
        <v>22</v>
      </c>
      <c r="K12" s="25"/>
    </row>
    <row r="13" spans="2:11" x14ac:dyDescent="0.35">
      <c r="B13" s="17" t="s">
        <v>21</v>
      </c>
      <c r="C13" s="13" t="s">
        <v>1</v>
      </c>
      <c r="D13" s="5" t="s">
        <v>24</v>
      </c>
      <c r="E13" s="2" t="s">
        <v>25</v>
      </c>
      <c r="F13" s="6" t="s">
        <v>2</v>
      </c>
      <c r="G13" s="5" t="s">
        <v>27</v>
      </c>
      <c r="H13" s="2" t="s">
        <v>25</v>
      </c>
      <c r="I13" s="6" t="s">
        <v>2</v>
      </c>
      <c r="J13" s="5" t="s">
        <v>26</v>
      </c>
      <c r="K13" s="6" t="s">
        <v>2</v>
      </c>
    </row>
    <row r="14" spans="2:11" x14ac:dyDescent="0.35">
      <c r="B14" s="14">
        <v>20</v>
      </c>
      <c r="C14" s="14">
        <v>1</v>
      </c>
      <c r="D14" s="7">
        <v>12</v>
      </c>
      <c r="F14" s="8" t="str">
        <f>IF(E14=0,"",IF(AND(E14&gt;=D14*0.85,E14&lt;=D14*1.15),"PASS","FAIL"))</f>
        <v/>
      </c>
      <c r="G14" s="7">
        <v>-0.2</v>
      </c>
      <c r="I14" s="8" t="str">
        <f>IF(H14=0,"",IF(AND(H14&gt;=G14,H14&lt;0),"PASS","FAIL"))</f>
        <v/>
      </c>
      <c r="J14" s="7"/>
      <c r="K14" s="8" t="str">
        <f>IF(J14=0,"",IF(J14&gt;=87,"PASS","FAIL"))</f>
        <v/>
      </c>
    </row>
    <row r="15" spans="2:11" x14ac:dyDescent="0.35">
      <c r="B15" s="14">
        <v>20</v>
      </c>
      <c r="C15" s="14">
        <v>2</v>
      </c>
      <c r="D15" s="7">
        <v>24</v>
      </c>
      <c r="F15" s="8" t="str">
        <f t="shared" ref="F15:F22" si="0">IF(E15=0,"",IF(AND(E15&gt;=D15*0.85,E15&lt;=D15*1.15),"PASS","FAIL"))</f>
        <v/>
      </c>
      <c r="G15" s="7">
        <v>-0.2</v>
      </c>
      <c r="I15" s="8" t="str">
        <f t="shared" ref="I15:I22" si="1">IF(H15=0,"",IF(AND(H15&gt;=G15,H15&lt;0),"PASS","FAIL"))</f>
        <v/>
      </c>
      <c r="J15" s="7"/>
      <c r="K15" s="8" t="str">
        <f t="shared" ref="K15:K22" si="2">IF(J15=0,"",IF(J15&gt;=87,"PASS","FAIL"))</f>
        <v/>
      </c>
    </row>
    <row r="16" spans="2:11" x14ac:dyDescent="0.35">
      <c r="B16" s="14">
        <v>20</v>
      </c>
      <c r="C16" s="14">
        <v>3</v>
      </c>
      <c r="D16" s="7">
        <v>36</v>
      </c>
      <c r="F16" s="8" t="str">
        <f t="shared" si="0"/>
        <v/>
      </c>
      <c r="G16" s="7">
        <v>-0.2</v>
      </c>
      <c r="I16" s="8" t="str">
        <f t="shared" si="1"/>
        <v/>
      </c>
      <c r="J16" s="7"/>
      <c r="K16" s="8" t="str">
        <f t="shared" si="2"/>
        <v/>
      </c>
    </row>
    <row r="17" spans="2:11" x14ac:dyDescent="0.35">
      <c r="B17" s="14">
        <v>20</v>
      </c>
      <c r="C17" s="14">
        <v>4</v>
      </c>
      <c r="D17" s="7">
        <v>48</v>
      </c>
      <c r="F17" s="8" t="str">
        <f t="shared" si="0"/>
        <v/>
      </c>
      <c r="G17" s="7">
        <v>-0.2</v>
      </c>
      <c r="I17" s="8" t="str">
        <f t="shared" si="1"/>
        <v/>
      </c>
      <c r="J17" s="7"/>
      <c r="K17" s="8" t="str">
        <f t="shared" si="2"/>
        <v/>
      </c>
    </row>
    <row r="18" spans="2:11" x14ac:dyDescent="0.35">
      <c r="B18" s="14">
        <v>20</v>
      </c>
      <c r="C18" s="14">
        <v>5</v>
      </c>
      <c r="D18" s="7">
        <v>60</v>
      </c>
      <c r="F18" s="8" t="str">
        <f t="shared" si="0"/>
        <v/>
      </c>
      <c r="G18" s="7">
        <v>-0.2</v>
      </c>
      <c r="I18" s="8" t="str">
        <f t="shared" si="1"/>
        <v/>
      </c>
      <c r="J18" s="7"/>
      <c r="K18" s="8" t="str">
        <f t="shared" si="2"/>
        <v/>
      </c>
    </row>
    <row r="19" spans="2:11" x14ac:dyDescent="0.35">
      <c r="B19" s="14">
        <v>20</v>
      </c>
      <c r="C19" s="14">
        <v>6</v>
      </c>
      <c r="D19" s="7">
        <v>72</v>
      </c>
      <c r="F19" s="8" t="str">
        <f t="shared" si="0"/>
        <v/>
      </c>
      <c r="G19" s="7">
        <v>-0.2</v>
      </c>
      <c r="I19" s="8" t="str">
        <f t="shared" si="1"/>
        <v/>
      </c>
      <c r="J19" s="7"/>
      <c r="K19" s="8" t="str">
        <f t="shared" si="2"/>
        <v/>
      </c>
    </row>
    <row r="20" spans="2:11" x14ac:dyDescent="0.35">
      <c r="B20" s="14">
        <v>35</v>
      </c>
      <c r="C20" s="14">
        <v>2</v>
      </c>
      <c r="D20" s="7">
        <v>14.2</v>
      </c>
      <c r="F20" s="8" t="str">
        <f t="shared" si="0"/>
        <v/>
      </c>
      <c r="G20" s="7">
        <v>-0.2</v>
      </c>
      <c r="I20" s="8" t="str">
        <f t="shared" si="1"/>
        <v/>
      </c>
      <c r="J20" s="7"/>
      <c r="K20" s="8" t="str">
        <f t="shared" si="2"/>
        <v/>
      </c>
    </row>
    <row r="21" spans="2:11" x14ac:dyDescent="0.35">
      <c r="B21" s="14">
        <v>35</v>
      </c>
      <c r="C21" s="14">
        <v>3</v>
      </c>
      <c r="D21" s="7">
        <v>21.4</v>
      </c>
      <c r="F21" s="8" t="str">
        <f t="shared" si="0"/>
        <v/>
      </c>
      <c r="G21" s="7">
        <v>-0.2</v>
      </c>
      <c r="I21" s="8" t="str">
        <f t="shared" si="1"/>
        <v/>
      </c>
      <c r="J21" s="7"/>
      <c r="K21" s="8" t="str">
        <f t="shared" si="2"/>
        <v/>
      </c>
    </row>
    <row r="22" spans="2:11" ht="15" thickBot="1" x14ac:dyDescent="0.4">
      <c r="B22" s="15">
        <v>35</v>
      </c>
      <c r="C22" s="15">
        <v>4</v>
      </c>
      <c r="D22" s="9">
        <v>28.5</v>
      </c>
      <c r="E22" s="10"/>
      <c r="F22" s="11" t="str">
        <f t="shared" si="0"/>
        <v/>
      </c>
      <c r="G22" s="9">
        <v>-0.2</v>
      </c>
      <c r="H22" s="10"/>
      <c r="I22" s="11" t="str">
        <f t="shared" si="1"/>
        <v/>
      </c>
      <c r="J22" s="9"/>
      <c r="K22" s="11" t="str">
        <f t="shared" si="2"/>
        <v/>
      </c>
    </row>
    <row r="25" spans="2:11" ht="19" thickBot="1" x14ac:dyDescent="0.5">
      <c r="B25" s="1" t="s">
        <v>31</v>
      </c>
    </row>
    <row r="26" spans="2:11" x14ac:dyDescent="0.35">
      <c r="C26" s="12" t="s">
        <v>30</v>
      </c>
      <c r="D26" s="23" t="s">
        <v>29</v>
      </c>
      <c r="E26" s="24"/>
      <c r="F26" s="25"/>
      <c r="G26" s="23" t="s">
        <v>22</v>
      </c>
      <c r="H26" s="25"/>
    </row>
    <row r="27" spans="2:11" x14ac:dyDescent="0.35">
      <c r="C27" s="13" t="s">
        <v>1</v>
      </c>
      <c r="D27" s="5" t="s">
        <v>24</v>
      </c>
      <c r="E27" s="2" t="s">
        <v>25</v>
      </c>
      <c r="F27" s="6" t="s">
        <v>2</v>
      </c>
      <c r="G27" s="5" t="s">
        <v>26</v>
      </c>
      <c r="H27" s="6" t="s">
        <v>2</v>
      </c>
    </row>
    <row r="28" spans="2:11" x14ac:dyDescent="0.35">
      <c r="C28" s="14">
        <v>0.5</v>
      </c>
      <c r="D28" s="7">
        <v>0.5</v>
      </c>
      <c r="F28" s="8" t="str">
        <f>IF(E28=0,"",IF(AND(E28&gt;=D28*0.85,E28&lt;=D28*1.15),"PASS","FAIL"))</f>
        <v/>
      </c>
      <c r="G28" s="7"/>
      <c r="H28" s="8" t="str">
        <f>IF(G28=0,"",IF(G28&gt;=87,"PASS","FAIL"))</f>
        <v/>
      </c>
    </row>
    <row r="29" spans="2:11" x14ac:dyDescent="0.35">
      <c r="C29" s="14">
        <v>1</v>
      </c>
      <c r="D29" s="7">
        <v>1</v>
      </c>
      <c r="F29" s="8" t="str">
        <f t="shared" ref="F29:F31" si="3">IF(E29=0,"",IF(AND(E29&gt;=D29*0.85,E29&lt;=D29*1.15),"PASS","FAIL"))</f>
        <v/>
      </c>
      <c r="G29" s="7"/>
      <c r="H29" s="8" t="str">
        <f>IF(G29=0,"",IF(G29&gt;=87,"PASS","FAIL"))</f>
        <v/>
      </c>
    </row>
    <row r="30" spans="2:11" x14ac:dyDescent="0.35">
      <c r="C30" s="14">
        <v>1.5</v>
      </c>
      <c r="D30" s="7">
        <v>1.5</v>
      </c>
      <c r="F30" s="8" t="str">
        <f t="shared" si="3"/>
        <v/>
      </c>
      <c r="G30" s="7"/>
      <c r="H30" s="8" t="str">
        <f>IF(G30=0,"",IF(G30&gt;=87,"PASS","FAIL"))</f>
        <v/>
      </c>
    </row>
    <row r="31" spans="2:11" ht="15" thickBot="1" x14ac:dyDescent="0.4">
      <c r="C31" s="15">
        <v>2</v>
      </c>
      <c r="D31" s="9">
        <v>2</v>
      </c>
      <c r="E31" s="10"/>
      <c r="F31" s="11" t="str">
        <f t="shared" si="3"/>
        <v/>
      </c>
      <c r="G31" s="9"/>
      <c r="H31" s="11" t="str">
        <f>IF(G31=0,"",IF(G31&gt;=87,"PASS","FAIL"))</f>
        <v/>
      </c>
    </row>
    <row r="33" spans="2:2" x14ac:dyDescent="0.35">
      <c r="B33" t="s">
        <v>42</v>
      </c>
    </row>
  </sheetData>
  <mergeCells count="11">
    <mergeCell ref="F10:G10"/>
    <mergeCell ref="E6:K6"/>
    <mergeCell ref="B7:C7"/>
    <mergeCell ref="H7:I7"/>
    <mergeCell ref="B8:C8"/>
    <mergeCell ref="H8:I8"/>
    <mergeCell ref="D12:F12"/>
    <mergeCell ref="G12:I12"/>
    <mergeCell ref="J12:K12"/>
    <mergeCell ref="D26:F26"/>
    <mergeCell ref="G26:H26"/>
  </mergeCells>
  <conditionalFormatting sqref="F28:F31">
    <cfRule type="cellIs" dxfId="121" priority="5" operator="equal">
      <formula>"PASS"</formula>
    </cfRule>
    <cfRule type="cellIs" dxfId="120" priority="6" operator="equal">
      <formula>"FAIL"</formula>
    </cfRule>
  </conditionalFormatting>
  <conditionalFormatting sqref="F14:I22">
    <cfRule type="cellIs" dxfId="119" priority="9" operator="equal">
      <formula>"PASS"</formula>
    </cfRule>
    <cfRule type="cellIs" dxfId="118" priority="10" operator="equal">
      <formula>"FAIL"</formula>
    </cfRule>
  </conditionalFormatting>
  <conditionalFormatting sqref="G28">
    <cfRule type="cellIs" dxfId="117" priority="1" operator="equal">
      <formula>"PASS"</formula>
    </cfRule>
    <cfRule type="cellIs" dxfId="116" priority="2" operator="equal">
      <formula>"FAIL"</formula>
    </cfRule>
  </conditionalFormatting>
  <conditionalFormatting sqref="H28:H31">
    <cfRule type="cellIs" dxfId="115" priority="3" operator="equal">
      <formula>"FAIL"</formula>
    </cfRule>
    <cfRule type="cellIs" dxfId="114" priority="4" operator="equal">
      <formula>"PASS"</formula>
    </cfRule>
  </conditionalFormatting>
  <conditionalFormatting sqref="J14">
    <cfRule type="cellIs" dxfId="113" priority="11" operator="equal">
      <formula>"PASS"</formula>
    </cfRule>
    <cfRule type="cellIs" dxfId="112" priority="12" operator="equal">
      <formula>"FAIL"</formula>
    </cfRule>
  </conditionalFormatting>
  <conditionalFormatting sqref="K14:K22">
    <cfRule type="cellIs" dxfId="111" priority="7" operator="equal">
      <formula>"FAIL"</formula>
    </cfRule>
    <cfRule type="cellIs" dxfId="110" priority="8" operator="equal">
      <formula>"PASS"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K24"/>
  <sheetViews>
    <sheetView workbookViewId="0">
      <selection activeCell="B1" sqref="B1:K24"/>
    </sheetView>
  </sheetViews>
  <sheetFormatPr defaultRowHeight="14.5" x14ac:dyDescent="0.35"/>
  <cols>
    <col min="2" max="2" width="5.1796875" customWidth="1"/>
    <col min="3" max="3" width="6.453125" bestFit="1" customWidth="1"/>
    <col min="4" max="4" width="8.1796875" customWidth="1"/>
    <col min="5" max="5" width="10" customWidth="1"/>
    <col min="6" max="6" width="6.81640625" customWidth="1"/>
    <col min="7" max="7" width="8.7265625" customWidth="1"/>
    <col min="8" max="8" width="11.453125" customWidth="1"/>
    <col min="9" max="9" width="7.26953125" customWidth="1"/>
    <col min="10" max="10" width="9.81640625" customWidth="1"/>
    <col min="11" max="11" width="6.54296875" customWidth="1"/>
  </cols>
  <sheetData>
    <row r="6" spans="2:11" ht="18.5" x14ac:dyDescent="0.45">
      <c r="E6" s="26" t="s">
        <v>4</v>
      </c>
      <c r="F6" s="26"/>
      <c r="G6" s="26"/>
      <c r="H6" s="26"/>
      <c r="I6" s="26"/>
      <c r="J6" s="26"/>
      <c r="K6" s="26"/>
    </row>
    <row r="7" spans="2:11" ht="19" thickBot="1" x14ac:dyDescent="0.5">
      <c r="B7" s="27" t="s">
        <v>5</v>
      </c>
      <c r="C7" s="27"/>
      <c r="D7" s="18"/>
      <c r="E7" s="10"/>
      <c r="G7" t="s">
        <v>7</v>
      </c>
      <c r="H7" s="28"/>
      <c r="I7" s="28"/>
    </row>
    <row r="8" spans="2:11" ht="25.5" customHeight="1" thickBot="1" x14ac:dyDescent="0.4">
      <c r="B8" s="27" t="s">
        <v>6</v>
      </c>
      <c r="C8" s="27"/>
      <c r="D8" s="10"/>
      <c r="E8" s="10"/>
      <c r="F8" s="10"/>
      <c r="G8" t="s">
        <v>35</v>
      </c>
      <c r="H8" s="29"/>
      <c r="I8" s="29"/>
    </row>
    <row r="9" spans="2:11" ht="15" thickBot="1" x14ac:dyDescent="0.4"/>
    <row r="10" spans="2:11" ht="19" thickBot="1" x14ac:dyDescent="0.5">
      <c r="B10" s="1" t="s">
        <v>0</v>
      </c>
      <c r="F10" s="30" t="s">
        <v>36</v>
      </c>
      <c r="G10" s="29"/>
      <c r="H10" s="21" t="s">
        <v>37</v>
      </c>
    </row>
    <row r="11" spans="2:11" ht="16" thickBot="1" x14ac:dyDescent="0.4">
      <c r="B11" s="3" t="s">
        <v>3</v>
      </c>
    </row>
    <row r="12" spans="2:11" ht="15.5" x14ac:dyDescent="0.35">
      <c r="B12" s="16"/>
      <c r="C12" s="12"/>
      <c r="D12" s="23" t="s">
        <v>23</v>
      </c>
      <c r="E12" s="24"/>
      <c r="F12" s="25"/>
      <c r="G12" s="23" t="s">
        <v>28</v>
      </c>
      <c r="H12" s="24"/>
      <c r="I12" s="25"/>
      <c r="J12" s="23" t="s">
        <v>22</v>
      </c>
      <c r="K12" s="25"/>
    </row>
    <row r="13" spans="2:11" ht="18.75" customHeight="1" x14ac:dyDescent="0.35">
      <c r="B13" s="17" t="s">
        <v>21</v>
      </c>
      <c r="C13" s="13" t="s">
        <v>1</v>
      </c>
      <c r="D13" s="5" t="s">
        <v>24</v>
      </c>
      <c r="E13" s="2" t="s">
        <v>25</v>
      </c>
      <c r="F13" s="6" t="s">
        <v>2</v>
      </c>
      <c r="G13" s="5" t="s">
        <v>27</v>
      </c>
      <c r="H13" s="2" t="s">
        <v>25</v>
      </c>
      <c r="I13" s="6" t="s">
        <v>2</v>
      </c>
      <c r="J13" s="5" t="s">
        <v>26</v>
      </c>
      <c r="K13" s="6" t="s">
        <v>2</v>
      </c>
    </row>
    <row r="14" spans="2:11" x14ac:dyDescent="0.35">
      <c r="B14" s="14">
        <v>20</v>
      </c>
      <c r="C14" s="14">
        <v>1</v>
      </c>
      <c r="D14" s="7">
        <v>11</v>
      </c>
      <c r="F14" s="8" t="str">
        <f>IF(E14=0,"",IF(AND(E14&gt;=D14*0.85,E14&lt;=D14*1.15),"PASS","FAIL"))</f>
        <v/>
      </c>
      <c r="G14" s="7">
        <v>-0.2</v>
      </c>
      <c r="I14" s="8" t="str">
        <f>IF(H14=0,"",IF(AND(H14&gt;=G14,H14&lt;0),"PASS","FAIL"))</f>
        <v/>
      </c>
      <c r="J14" s="7"/>
      <c r="K14" s="8" t="str">
        <f>IF(J14=0,"",IF(J14&gt;=82,"PASS","FAIL"))</f>
        <v/>
      </c>
    </row>
    <row r="15" spans="2:11" x14ac:dyDescent="0.35">
      <c r="B15" s="14">
        <v>20</v>
      </c>
      <c r="C15" s="14">
        <v>2</v>
      </c>
      <c r="D15" s="7">
        <v>21</v>
      </c>
      <c r="F15" s="8" t="str">
        <f t="shared" ref="F15:F21" si="0">IF(E15=0,"",IF(AND(E15&gt;=D15*0.85,E15&lt;=D15*1.15),"PASS","FAIL"))</f>
        <v/>
      </c>
      <c r="G15" s="7">
        <v>-0.2</v>
      </c>
      <c r="I15" s="8" t="str">
        <f t="shared" ref="I15:I21" si="1">IF(H15=0,"",IF(AND(H15&gt;=G15,H15&lt;0),"PASS","FAIL"))</f>
        <v/>
      </c>
      <c r="J15" s="7"/>
      <c r="K15" s="8" t="str">
        <f t="shared" ref="K15:K21" si="2">IF(J15=0,"",IF(J15&gt;=82,"PASS","FAIL"))</f>
        <v/>
      </c>
    </row>
    <row r="16" spans="2:11" x14ac:dyDescent="0.35">
      <c r="B16" s="14">
        <v>20</v>
      </c>
      <c r="C16" s="14">
        <v>3</v>
      </c>
      <c r="D16" s="7">
        <v>32</v>
      </c>
      <c r="F16" s="8" t="str">
        <f t="shared" si="0"/>
        <v/>
      </c>
      <c r="G16" s="7">
        <v>-0.2</v>
      </c>
      <c r="I16" s="8" t="str">
        <f t="shared" si="1"/>
        <v/>
      </c>
      <c r="J16" s="7"/>
      <c r="K16" s="8" t="str">
        <f t="shared" si="2"/>
        <v/>
      </c>
    </row>
    <row r="17" spans="2:11" x14ac:dyDescent="0.35">
      <c r="B17" s="14">
        <v>20</v>
      </c>
      <c r="C17" s="14">
        <v>4</v>
      </c>
      <c r="D17" s="7">
        <v>38</v>
      </c>
      <c r="F17" s="8" t="str">
        <f t="shared" si="0"/>
        <v/>
      </c>
      <c r="G17" s="7">
        <v>-0.2</v>
      </c>
      <c r="I17" s="8" t="str">
        <f t="shared" si="1"/>
        <v/>
      </c>
      <c r="J17" s="7"/>
      <c r="K17" s="8" t="str">
        <f t="shared" si="2"/>
        <v/>
      </c>
    </row>
    <row r="18" spans="2:11" x14ac:dyDescent="0.35">
      <c r="B18" s="14">
        <v>35</v>
      </c>
      <c r="C18" s="14">
        <v>1</v>
      </c>
      <c r="D18" s="7">
        <v>6</v>
      </c>
      <c r="F18" s="8" t="str">
        <f t="shared" si="0"/>
        <v/>
      </c>
      <c r="G18" s="7">
        <v>-0.2</v>
      </c>
      <c r="I18" s="8" t="str">
        <f t="shared" si="1"/>
        <v/>
      </c>
      <c r="J18" s="7"/>
      <c r="K18" s="8" t="str">
        <f t="shared" si="2"/>
        <v/>
      </c>
    </row>
    <row r="19" spans="2:11" x14ac:dyDescent="0.35">
      <c r="B19" s="14">
        <v>35</v>
      </c>
      <c r="C19" s="14">
        <v>2</v>
      </c>
      <c r="D19" s="7">
        <v>12</v>
      </c>
      <c r="F19" s="8" t="str">
        <f t="shared" si="0"/>
        <v/>
      </c>
      <c r="G19" s="7">
        <v>-0.2</v>
      </c>
      <c r="I19" s="8" t="str">
        <f t="shared" si="1"/>
        <v/>
      </c>
      <c r="J19" s="7"/>
      <c r="K19" s="8" t="str">
        <f t="shared" si="2"/>
        <v/>
      </c>
    </row>
    <row r="20" spans="2:11" x14ac:dyDescent="0.35">
      <c r="B20" s="14">
        <v>35</v>
      </c>
      <c r="C20" s="14">
        <v>3</v>
      </c>
      <c r="D20" s="7">
        <v>18</v>
      </c>
      <c r="F20" s="8" t="str">
        <f t="shared" si="0"/>
        <v/>
      </c>
      <c r="G20" s="7">
        <v>-0.2</v>
      </c>
      <c r="I20" s="8" t="str">
        <f t="shared" si="1"/>
        <v/>
      </c>
      <c r="J20" s="7"/>
      <c r="K20" s="8" t="str">
        <f t="shared" si="2"/>
        <v/>
      </c>
    </row>
    <row r="21" spans="2:11" ht="15" thickBot="1" x14ac:dyDescent="0.4">
      <c r="B21" s="15">
        <v>35</v>
      </c>
      <c r="C21" s="15">
        <v>4</v>
      </c>
      <c r="D21" s="9">
        <v>21</v>
      </c>
      <c r="E21" s="10"/>
      <c r="F21" s="11" t="str">
        <f t="shared" si="0"/>
        <v/>
      </c>
      <c r="G21" s="9">
        <v>-0.2</v>
      </c>
      <c r="H21" s="10"/>
      <c r="I21" s="11" t="str">
        <f t="shared" si="1"/>
        <v/>
      </c>
      <c r="J21" s="9"/>
      <c r="K21" s="11" t="str">
        <f t="shared" si="2"/>
        <v/>
      </c>
    </row>
    <row r="24" spans="2:11" x14ac:dyDescent="0.35">
      <c r="B24" t="s">
        <v>8</v>
      </c>
    </row>
  </sheetData>
  <mergeCells count="9">
    <mergeCell ref="E6:K6"/>
    <mergeCell ref="B7:C7"/>
    <mergeCell ref="H7:I7"/>
    <mergeCell ref="B8:C8"/>
    <mergeCell ref="D12:F12"/>
    <mergeCell ref="J12:K12"/>
    <mergeCell ref="G12:I12"/>
    <mergeCell ref="H8:I8"/>
    <mergeCell ref="F10:G10"/>
  </mergeCells>
  <conditionalFormatting sqref="F14:I21">
    <cfRule type="cellIs" dxfId="109" priority="3" operator="equal">
      <formula>"PASS"</formula>
    </cfRule>
    <cfRule type="cellIs" dxfId="108" priority="4" operator="equal">
      <formula>"FAIL"</formula>
    </cfRule>
  </conditionalFormatting>
  <conditionalFormatting sqref="J14">
    <cfRule type="cellIs" dxfId="107" priority="5" operator="equal">
      <formula>"PASS"</formula>
    </cfRule>
    <cfRule type="cellIs" dxfId="106" priority="6" operator="equal">
      <formula>"FAIL"</formula>
    </cfRule>
  </conditionalFormatting>
  <conditionalFormatting sqref="K14:K21">
    <cfRule type="cellIs" dxfId="105" priority="1" operator="equal">
      <formula>"FAIL"</formula>
    </cfRule>
    <cfRule type="cellIs" dxfId="104" priority="2" operator="equal">
      <formula>"PASS"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18776-3166-4470-9BC0-108D532C949B}">
  <dimension ref="B6:K24"/>
  <sheetViews>
    <sheetView workbookViewId="0">
      <selection activeCell="B1" sqref="B1:K24"/>
    </sheetView>
  </sheetViews>
  <sheetFormatPr defaultRowHeight="14.5" x14ac:dyDescent="0.35"/>
  <cols>
    <col min="2" max="2" width="6.54296875" customWidth="1"/>
    <col min="3" max="3" width="7.81640625" customWidth="1"/>
    <col min="5" max="5" width="10.1796875" customWidth="1"/>
    <col min="8" max="8" width="10.1796875" customWidth="1"/>
    <col min="10" max="10" width="8.453125" customWidth="1"/>
  </cols>
  <sheetData>
    <row r="6" spans="2:11" ht="18.5" x14ac:dyDescent="0.45">
      <c r="E6" s="31" t="s">
        <v>43</v>
      </c>
      <c r="F6" s="31"/>
      <c r="G6" s="31"/>
      <c r="H6" s="31"/>
      <c r="I6" s="31"/>
      <c r="J6" s="31"/>
      <c r="K6" s="31"/>
    </row>
    <row r="7" spans="2:11" ht="19" thickBot="1" x14ac:dyDescent="0.5">
      <c r="B7" s="27" t="s">
        <v>5</v>
      </c>
      <c r="C7" s="27"/>
      <c r="D7" s="18"/>
      <c r="E7" s="10"/>
      <c r="G7" t="s">
        <v>7</v>
      </c>
      <c r="H7" s="28"/>
      <c r="I7" s="28"/>
    </row>
    <row r="8" spans="2:11" ht="15" thickBot="1" x14ac:dyDescent="0.4">
      <c r="B8" s="27" t="s">
        <v>6</v>
      </c>
      <c r="C8" s="27"/>
      <c r="D8" s="10"/>
      <c r="E8" s="10"/>
      <c r="F8" s="10"/>
      <c r="G8" t="s">
        <v>35</v>
      </c>
      <c r="H8" s="29"/>
      <c r="I8" s="29"/>
    </row>
    <row r="9" spans="2:11" ht="15" thickBot="1" x14ac:dyDescent="0.4"/>
    <row r="10" spans="2:11" ht="19" thickBot="1" x14ac:dyDescent="0.5">
      <c r="B10" s="1" t="s">
        <v>0</v>
      </c>
      <c r="F10" s="30" t="s">
        <v>36</v>
      </c>
      <c r="G10" s="29"/>
      <c r="H10" s="21" t="s">
        <v>37</v>
      </c>
    </row>
    <row r="11" spans="2:11" ht="16" thickBot="1" x14ac:dyDescent="0.4">
      <c r="B11" s="3" t="s">
        <v>3</v>
      </c>
    </row>
    <row r="12" spans="2:11" ht="15.5" x14ac:dyDescent="0.35">
      <c r="B12" s="16"/>
      <c r="C12" s="12"/>
      <c r="D12" s="23" t="s">
        <v>23</v>
      </c>
      <c r="E12" s="24"/>
      <c r="F12" s="25"/>
      <c r="G12" s="23" t="s">
        <v>28</v>
      </c>
      <c r="H12" s="24"/>
      <c r="I12" s="25"/>
      <c r="J12" s="23" t="s">
        <v>22</v>
      </c>
      <c r="K12" s="25"/>
    </row>
    <row r="13" spans="2:11" x14ac:dyDescent="0.35">
      <c r="B13" s="17" t="s">
        <v>21</v>
      </c>
      <c r="C13" s="13" t="s">
        <v>1</v>
      </c>
      <c r="D13" s="5" t="s">
        <v>24</v>
      </c>
      <c r="E13" s="2" t="s">
        <v>25</v>
      </c>
      <c r="F13" s="6" t="s">
        <v>2</v>
      </c>
      <c r="G13" s="5" t="s">
        <v>27</v>
      </c>
      <c r="H13" s="2" t="s">
        <v>25</v>
      </c>
      <c r="I13" s="6" t="s">
        <v>2</v>
      </c>
      <c r="J13" s="5" t="s">
        <v>26</v>
      </c>
      <c r="K13" s="6" t="s">
        <v>2</v>
      </c>
    </row>
    <row r="14" spans="2:11" x14ac:dyDescent="0.35">
      <c r="B14" s="14">
        <v>20</v>
      </c>
      <c r="C14" s="14">
        <v>1</v>
      </c>
      <c r="D14" s="7">
        <v>10.5</v>
      </c>
      <c r="F14" s="8" t="str">
        <f>IF(E14=0,"",IF(AND(E14&gt;=D14*0.85,E14&lt;=D14*1.15),"PASS","FAIL"))</f>
        <v/>
      </c>
      <c r="G14" s="7">
        <v>-0.5</v>
      </c>
      <c r="I14" s="8" t="str">
        <f>IF(H14=0,"",IF(AND(H14&gt;=G14,H14&lt;0),"PASS","FAIL"))</f>
        <v/>
      </c>
      <c r="J14" s="7"/>
      <c r="K14" s="8" t="str">
        <f>IF(J14=0,"",IF(J14&gt;=87,"PASS","FAIL"))</f>
        <v/>
      </c>
    </row>
    <row r="15" spans="2:11" x14ac:dyDescent="0.35">
      <c r="B15" s="14">
        <v>20</v>
      </c>
      <c r="C15" s="14">
        <v>2</v>
      </c>
      <c r="D15" s="7">
        <v>21</v>
      </c>
      <c r="F15" s="8" t="str">
        <f t="shared" ref="F15:F21" si="0">IF(E15=0,"",IF(AND(E15&gt;=D15*0.85,E15&lt;=D15*1.15),"PASS","FAIL"))</f>
        <v/>
      </c>
      <c r="G15" s="7">
        <v>-0.5</v>
      </c>
      <c r="I15" s="8" t="str">
        <f t="shared" ref="I15:I21" si="1">IF(H15=0,"",IF(AND(H15&gt;=G15,H15&lt;0),"PASS","FAIL"))</f>
        <v/>
      </c>
      <c r="J15" s="7"/>
      <c r="K15" s="8" t="str">
        <f t="shared" ref="K15:K21" si="2">IF(J15=0,"",IF(J15&gt;=87,"PASS","FAIL"))</f>
        <v/>
      </c>
    </row>
    <row r="16" spans="2:11" x14ac:dyDescent="0.35">
      <c r="B16" s="14">
        <v>20</v>
      </c>
      <c r="C16" s="14">
        <v>3</v>
      </c>
      <c r="D16" s="7">
        <v>31.5</v>
      </c>
      <c r="F16" s="8" t="str">
        <f t="shared" si="0"/>
        <v/>
      </c>
      <c r="G16" s="7">
        <v>-0.5</v>
      </c>
      <c r="I16" s="8" t="str">
        <f t="shared" si="1"/>
        <v/>
      </c>
      <c r="J16" s="7"/>
      <c r="K16" s="8" t="str">
        <f t="shared" si="2"/>
        <v/>
      </c>
    </row>
    <row r="17" spans="2:11" x14ac:dyDescent="0.35">
      <c r="B17" s="14">
        <v>20</v>
      </c>
      <c r="C17" s="14">
        <v>4</v>
      </c>
      <c r="D17" s="7">
        <v>42</v>
      </c>
      <c r="F17" s="8" t="str">
        <f t="shared" si="0"/>
        <v/>
      </c>
      <c r="G17" s="7">
        <v>-0.5</v>
      </c>
      <c r="I17" s="8" t="str">
        <f t="shared" si="1"/>
        <v/>
      </c>
      <c r="J17" s="7"/>
      <c r="K17" s="8" t="str">
        <f t="shared" si="2"/>
        <v/>
      </c>
    </row>
    <row r="18" spans="2:11" x14ac:dyDescent="0.35">
      <c r="B18" s="14">
        <v>20</v>
      </c>
      <c r="C18" s="14">
        <v>5</v>
      </c>
      <c r="D18" s="7">
        <v>52.5</v>
      </c>
      <c r="F18" s="8" t="str">
        <f t="shared" si="0"/>
        <v/>
      </c>
      <c r="G18" s="7">
        <v>-0.5</v>
      </c>
      <c r="I18" s="8" t="str">
        <f t="shared" si="1"/>
        <v/>
      </c>
      <c r="J18" s="7"/>
      <c r="K18" s="8" t="str">
        <f t="shared" si="2"/>
        <v/>
      </c>
    </row>
    <row r="19" spans="2:11" x14ac:dyDescent="0.35">
      <c r="B19" s="14">
        <v>35</v>
      </c>
      <c r="C19" s="14">
        <v>2</v>
      </c>
      <c r="D19" s="7">
        <v>12</v>
      </c>
      <c r="F19" s="8" t="str">
        <f t="shared" si="0"/>
        <v/>
      </c>
      <c r="G19" s="7">
        <v>-0.5</v>
      </c>
      <c r="I19" s="8" t="str">
        <f t="shared" si="1"/>
        <v/>
      </c>
      <c r="J19" s="7"/>
      <c r="K19" s="8" t="str">
        <f t="shared" si="2"/>
        <v/>
      </c>
    </row>
    <row r="20" spans="2:11" x14ac:dyDescent="0.35">
      <c r="B20" s="14">
        <v>35</v>
      </c>
      <c r="C20" s="14">
        <v>3</v>
      </c>
      <c r="D20" s="7">
        <v>18</v>
      </c>
      <c r="F20" s="8" t="str">
        <f t="shared" si="0"/>
        <v/>
      </c>
      <c r="G20" s="7">
        <v>-0.5</v>
      </c>
      <c r="I20" s="8" t="str">
        <f t="shared" si="1"/>
        <v/>
      </c>
      <c r="J20" s="7"/>
      <c r="K20" s="8" t="str">
        <f t="shared" si="2"/>
        <v/>
      </c>
    </row>
    <row r="21" spans="2:11" ht="15" thickBot="1" x14ac:dyDescent="0.4">
      <c r="B21" s="15">
        <v>35</v>
      </c>
      <c r="C21" s="15">
        <v>4</v>
      </c>
      <c r="D21" s="9">
        <v>24</v>
      </c>
      <c r="E21" s="10"/>
      <c r="F21" s="11" t="str">
        <f t="shared" si="0"/>
        <v/>
      </c>
      <c r="G21" s="9">
        <v>-0.5</v>
      </c>
      <c r="H21" s="10"/>
      <c r="I21" s="11" t="str">
        <f t="shared" si="1"/>
        <v/>
      </c>
      <c r="J21" s="9"/>
      <c r="K21" s="11" t="str">
        <f t="shared" si="2"/>
        <v/>
      </c>
    </row>
    <row r="24" spans="2:11" x14ac:dyDescent="0.35">
      <c r="B24" t="s">
        <v>44</v>
      </c>
    </row>
  </sheetData>
  <mergeCells count="9">
    <mergeCell ref="D12:F12"/>
    <mergeCell ref="G12:I12"/>
    <mergeCell ref="J12:K12"/>
    <mergeCell ref="E6:K6"/>
    <mergeCell ref="B7:C7"/>
    <mergeCell ref="H7:I7"/>
    <mergeCell ref="B8:C8"/>
    <mergeCell ref="H8:I8"/>
    <mergeCell ref="F10:G10"/>
  </mergeCells>
  <conditionalFormatting sqref="F14:I21">
    <cfRule type="cellIs" dxfId="103" priority="3" operator="equal">
      <formula>"PASS"</formula>
    </cfRule>
    <cfRule type="cellIs" dxfId="102" priority="4" operator="equal">
      <formula>"FAIL"</formula>
    </cfRule>
  </conditionalFormatting>
  <conditionalFormatting sqref="J14">
    <cfRule type="cellIs" dxfId="101" priority="5" operator="equal">
      <formula>"PASS"</formula>
    </cfRule>
    <cfRule type="cellIs" dxfId="100" priority="6" operator="equal">
      <formula>"FAIL"</formula>
    </cfRule>
  </conditionalFormatting>
  <conditionalFormatting sqref="K14:K21">
    <cfRule type="cellIs" dxfId="99" priority="1" operator="equal">
      <formula>"FAIL"</formula>
    </cfRule>
    <cfRule type="cellIs" dxfId="98" priority="2" operator="equal">
      <formula>"PASS"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3C1D-CAA7-4175-99FE-448028579A31}">
  <dimension ref="B6:K33"/>
  <sheetViews>
    <sheetView workbookViewId="0">
      <selection sqref="A1:K34"/>
    </sheetView>
  </sheetViews>
  <sheetFormatPr defaultRowHeight="14.5" x14ac:dyDescent="0.35"/>
  <cols>
    <col min="2" max="2" width="6.26953125" customWidth="1"/>
    <col min="3" max="3" width="7.81640625" customWidth="1"/>
    <col min="5" max="5" width="10.54296875" customWidth="1"/>
    <col min="8" max="8" width="10.1796875" customWidth="1"/>
    <col min="9" max="9" width="7.54296875" customWidth="1"/>
    <col min="10" max="10" width="8" customWidth="1"/>
  </cols>
  <sheetData>
    <row r="6" spans="2:11" ht="23.25" customHeight="1" x14ac:dyDescent="0.45">
      <c r="D6" s="20"/>
      <c r="E6" s="22" t="s">
        <v>45</v>
      </c>
      <c r="F6" s="20"/>
      <c r="G6" s="20"/>
      <c r="H6" s="20"/>
      <c r="I6" s="20"/>
      <c r="J6" s="20"/>
      <c r="K6" s="20"/>
    </row>
    <row r="7" spans="2:11" ht="19" thickBot="1" x14ac:dyDescent="0.5">
      <c r="B7" s="27" t="s">
        <v>5</v>
      </c>
      <c r="C7" s="27"/>
      <c r="D7" s="18"/>
      <c r="E7" s="10"/>
      <c r="G7" t="s">
        <v>7</v>
      </c>
      <c r="H7" s="28"/>
      <c r="I7" s="28"/>
    </row>
    <row r="8" spans="2:11" ht="15" thickBot="1" x14ac:dyDescent="0.4">
      <c r="B8" s="27" t="s">
        <v>6</v>
      </c>
      <c r="C8" s="27"/>
      <c r="D8" s="10"/>
      <c r="E8" s="10"/>
      <c r="F8" s="10"/>
      <c r="G8" t="s">
        <v>35</v>
      </c>
      <c r="H8" s="29"/>
      <c r="I8" s="29"/>
    </row>
    <row r="9" spans="2:11" ht="15" thickBot="1" x14ac:dyDescent="0.4"/>
    <row r="10" spans="2:11" ht="19" thickBot="1" x14ac:dyDescent="0.5">
      <c r="B10" s="1" t="s">
        <v>0</v>
      </c>
      <c r="F10" s="30" t="s">
        <v>36</v>
      </c>
      <c r="G10" s="29"/>
      <c r="H10" s="21" t="s">
        <v>37</v>
      </c>
    </row>
    <row r="11" spans="2:11" ht="16" thickBot="1" x14ac:dyDescent="0.4">
      <c r="B11" s="3" t="s">
        <v>3</v>
      </c>
    </row>
    <row r="12" spans="2:11" ht="15.5" x14ac:dyDescent="0.35">
      <c r="B12" s="19"/>
      <c r="C12" s="12"/>
      <c r="D12" s="23" t="s">
        <v>23</v>
      </c>
      <c r="E12" s="24"/>
      <c r="F12" s="25"/>
      <c r="G12" s="23" t="s">
        <v>28</v>
      </c>
      <c r="H12" s="24"/>
      <c r="I12" s="25"/>
      <c r="J12" s="23" t="s">
        <v>22</v>
      </c>
      <c r="K12" s="25"/>
    </row>
    <row r="13" spans="2:11" x14ac:dyDescent="0.35">
      <c r="B13" s="5" t="s">
        <v>21</v>
      </c>
      <c r="C13" s="13" t="s">
        <v>1</v>
      </c>
      <c r="D13" s="5" t="s">
        <v>24</v>
      </c>
      <c r="E13" s="2" t="s">
        <v>25</v>
      </c>
      <c r="F13" s="6" t="s">
        <v>2</v>
      </c>
      <c r="G13" s="5" t="s">
        <v>27</v>
      </c>
      <c r="H13" s="2" t="s">
        <v>25</v>
      </c>
      <c r="I13" s="6" t="s">
        <v>2</v>
      </c>
      <c r="J13" s="5" t="s">
        <v>26</v>
      </c>
      <c r="K13" s="6" t="s">
        <v>2</v>
      </c>
    </row>
    <row r="14" spans="2:11" x14ac:dyDescent="0.35">
      <c r="B14" s="7">
        <v>20</v>
      </c>
      <c r="C14" s="14">
        <v>1</v>
      </c>
      <c r="D14" s="7">
        <v>16</v>
      </c>
      <c r="F14" s="8" t="str">
        <f>IF(E14=0,"",IF(AND(E14&gt;=D14*0.85,E14&lt;=D14*1.15),"PASS","FAIL"))</f>
        <v/>
      </c>
      <c r="G14" s="7">
        <v>-0.5</v>
      </c>
      <c r="I14" s="8" t="str">
        <f>IF(H14=0,"",IF(AND(H14&gt;=G14,H14&lt;0),"PASS","FAIL"))</f>
        <v/>
      </c>
      <c r="J14" s="7"/>
      <c r="K14" s="8" t="str">
        <f>IF(J14=0,"",IF(J14&gt;=87,"PASS","FAIL"))</f>
        <v/>
      </c>
    </row>
    <row r="15" spans="2:11" x14ac:dyDescent="0.35">
      <c r="B15" s="7">
        <v>20</v>
      </c>
      <c r="C15" s="14">
        <v>2</v>
      </c>
      <c r="D15" s="7">
        <v>32</v>
      </c>
      <c r="F15" s="8" t="str">
        <f t="shared" ref="F15:F21" si="0">IF(E15=0,"",IF(AND(E15&gt;=D15*0.85,E15&lt;=D15*1.15),"PASS","FAIL"))</f>
        <v/>
      </c>
      <c r="G15" s="7">
        <v>-0.5</v>
      </c>
      <c r="I15" s="8" t="str">
        <f t="shared" ref="I15:I21" si="1">IF(H15=0,"",IF(AND(H15&gt;=G15,H15&lt;0),"PASS","FAIL"))</f>
        <v/>
      </c>
      <c r="J15" s="7"/>
      <c r="K15" s="8" t="str">
        <f t="shared" ref="K15:K20" si="2">IF(J15=0,"",IF(J15&gt;=87,"PASS","FAIL"))</f>
        <v/>
      </c>
    </row>
    <row r="16" spans="2:11" x14ac:dyDescent="0.35">
      <c r="B16" s="7">
        <v>20</v>
      </c>
      <c r="C16" s="14">
        <v>3</v>
      </c>
      <c r="D16" s="7">
        <v>48</v>
      </c>
      <c r="F16" s="8" t="str">
        <f t="shared" si="0"/>
        <v/>
      </c>
      <c r="G16" s="7">
        <v>-0.5</v>
      </c>
      <c r="I16" s="8" t="str">
        <f t="shared" si="1"/>
        <v/>
      </c>
      <c r="J16" s="7"/>
      <c r="K16" s="8" t="str">
        <f t="shared" si="2"/>
        <v/>
      </c>
    </row>
    <row r="17" spans="2:11" x14ac:dyDescent="0.35">
      <c r="B17" s="7">
        <v>20</v>
      </c>
      <c r="C17" s="14">
        <v>4</v>
      </c>
      <c r="D17" s="7">
        <v>64</v>
      </c>
      <c r="F17" s="8" t="str">
        <f t="shared" si="0"/>
        <v/>
      </c>
      <c r="G17" s="7">
        <v>-0.5</v>
      </c>
      <c r="I17" s="8" t="str">
        <f t="shared" si="1"/>
        <v/>
      </c>
      <c r="J17" s="7"/>
      <c r="K17" s="8" t="str">
        <f t="shared" si="2"/>
        <v/>
      </c>
    </row>
    <row r="18" spans="2:11" x14ac:dyDescent="0.35">
      <c r="B18" s="7">
        <v>20</v>
      </c>
      <c r="C18" s="14">
        <v>5</v>
      </c>
      <c r="D18" s="7">
        <v>80</v>
      </c>
      <c r="F18" s="8" t="str">
        <f t="shared" si="0"/>
        <v/>
      </c>
      <c r="G18" s="7">
        <v>-0.5</v>
      </c>
      <c r="I18" s="8" t="str">
        <f t="shared" si="1"/>
        <v/>
      </c>
      <c r="J18" s="7"/>
      <c r="K18" s="8" t="str">
        <f t="shared" si="2"/>
        <v/>
      </c>
    </row>
    <row r="19" spans="2:11" x14ac:dyDescent="0.35">
      <c r="B19" s="7">
        <v>20</v>
      </c>
      <c r="C19" s="14">
        <v>6</v>
      </c>
      <c r="D19" s="7">
        <v>96</v>
      </c>
      <c r="F19" s="8" t="str">
        <f t="shared" si="0"/>
        <v/>
      </c>
      <c r="G19" s="7">
        <v>-0.5</v>
      </c>
      <c r="I19" s="8" t="str">
        <f t="shared" si="1"/>
        <v/>
      </c>
      <c r="J19" s="7"/>
      <c r="K19" s="8" t="str">
        <f t="shared" si="2"/>
        <v/>
      </c>
    </row>
    <row r="20" spans="2:11" x14ac:dyDescent="0.35">
      <c r="B20" s="7">
        <v>30</v>
      </c>
      <c r="C20" s="14">
        <v>2</v>
      </c>
      <c r="D20" s="7">
        <v>32</v>
      </c>
      <c r="F20" s="8" t="str">
        <f t="shared" si="0"/>
        <v/>
      </c>
      <c r="G20" s="7">
        <v>-0.5</v>
      </c>
      <c r="I20" s="8" t="str">
        <f t="shared" si="1"/>
        <v/>
      </c>
      <c r="J20" s="7"/>
      <c r="K20" s="8" t="str">
        <f t="shared" si="2"/>
        <v/>
      </c>
    </row>
    <row r="21" spans="2:11" ht="15" thickBot="1" x14ac:dyDescent="0.4">
      <c r="B21" s="9">
        <v>30</v>
      </c>
      <c r="C21" s="15">
        <v>4</v>
      </c>
      <c r="D21" s="9">
        <v>64</v>
      </c>
      <c r="E21" s="10"/>
      <c r="F21" s="11" t="str">
        <f t="shared" si="0"/>
        <v/>
      </c>
      <c r="G21" s="9">
        <v>-0.5</v>
      </c>
      <c r="H21" s="10"/>
      <c r="I21" s="11" t="str">
        <f t="shared" si="1"/>
        <v/>
      </c>
      <c r="J21" s="9"/>
      <c r="K21" s="11" t="str">
        <f>IF(J21=0,"",IF(J21&gt;=87,"PASS","FAIL"))</f>
        <v/>
      </c>
    </row>
    <row r="23" spans="2:11" ht="19" thickBot="1" x14ac:dyDescent="0.5">
      <c r="B23" s="1" t="s">
        <v>31</v>
      </c>
    </row>
    <row r="24" spans="2:11" x14ac:dyDescent="0.35">
      <c r="C24" s="12" t="s">
        <v>30</v>
      </c>
      <c r="D24" s="23" t="s">
        <v>29</v>
      </c>
      <c r="E24" s="24"/>
      <c r="F24" s="25"/>
      <c r="G24" s="23" t="s">
        <v>22</v>
      </c>
      <c r="H24" s="25"/>
    </row>
    <row r="25" spans="2:11" x14ac:dyDescent="0.35">
      <c r="C25" s="13" t="s">
        <v>1</v>
      </c>
      <c r="D25" s="5" t="s">
        <v>24</v>
      </c>
      <c r="E25" s="2" t="s">
        <v>25</v>
      </c>
      <c r="F25" s="6" t="s">
        <v>2</v>
      </c>
      <c r="G25" s="5" t="s">
        <v>26</v>
      </c>
      <c r="H25" s="6" t="s">
        <v>2</v>
      </c>
    </row>
    <row r="26" spans="2:11" x14ac:dyDescent="0.35">
      <c r="C26" s="14">
        <v>0.5</v>
      </c>
      <c r="D26" s="7">
        <v>0.5</v>
      </c>
      <c r="F26" s="8" t="str">
        <f>IF(E26=0,"",IF(AND(E26&gt;=D26*0.85,E26&lt;=D26*1.15),"PASS","FAIL"))</f>
        <v/>
      </c>
      <c r="G26" s="7"/>
      <c r="H26" s="8" t="str">
        <f>IF(G26=0,"",IF(G26&gt;=87,"PASS","FAIL"))</f>
        <v/>
      </c>
    </row>
    <row r="27" spans="2:11" x14ac:dyDescent="0.35">
      <c r="C27" s="14">
        <v>1</v>
      </c>
      <c r="D27" s="7">
        <v>1</v>
      </c>
      <c r="F27" s="8" t="str">
        <f t="shared" ref="F27:F30" si="3">IF(E27=0,"",IF(AND(E27&gt;=D27*0.85,E27&lt;=D27*1.15),"PASS","FAIL"))</f>
        <v/>
      </c>
      <c r="G27" s="7"/>
      <c r="H27" s="8" t="str">
        <f t="shared" ref="H27:H30" si="4">IF(G27=0,"",IF(G27&gt;=87,"PASS","FAIL"))</f>
        <v/>
      </c>
    </row>
    <row r="28" spans="2:11" x14ac:dyDescent="0.35">
      <c r="C28" s="14">
        <v>1.5</v>
      </c>
      <c r="D28" s="7">
        <v>1.5</v>
      </c>
      <c r="F28" s="8" t="str">
        <f t="shared" si="3"/>
        <v/>
      </c>
      <c r="G28" s="7"/>
      <c r="H28" s="8" t="str">
        <f t="shared" si="4"/>
        <v/>
      </c>
    </row>
    <row r="29" spans="2:11" x14ac:dyDescent="0.35">
      <c r="C29" s="14">
        <v>2</v>
      </c>
      <c r="D29" s="7">
        <v>2</v>
      </c>
      <c r="F29" s="8" t="str">
        <f t="shared" si="3"/>
        <v/>
      </c>
      <c r="G29" s="7"/>
      <c r="H29" s="8" t="str">
        <f t="shared" si="4"/>
        <v/>
      </c>
    </row>
    <row r="30" spans="2:11" x14ac:dyDescent="0.35">
      <c r="C30" s="14">
        <v>2.5</v>
      </c>
      <c r="D30" s="7">
        <v>2.5</v>
      </c>
      <c r="F30" s="8" t="str">
        <f t="shared" si="3"/>
        <v/>
      </c>
      <c r="G30" s="7"/>
      <c r="H30" s="8" t="str">
        <f t="shared" si="4"/>
        <v/>
      </c>
    </row>
    <row r="31" spans="2:11" ht="15" thickBot="1" x14ac:dyDescent="0.4">
      <c r="C31" s="15">
        <v>3</v>
      </c>
      <c r="D31" s="9">
        <v>3</v>
      </c>
      <c r="E31" s="10"/>
      <c r="F31" s="11" t="str">
        <f>IF(E31=0,"",IF(AND(E31&gt;=D31*0.85,E31&lt;=D31*1.15),"PASS","FAIL"))</f>
        <v/>
      </c>
      <c r="G31" s="9"/>
      <c r="H31" s="11" t="str">
        <f>IF(G31=0,"",IF(G31&gt;=87,"PASS","FAIL"))</f>
        <v/>
      </c>
    </row>
    <row r="33" spans="2:2" x14ac:dyDescent="0.35">
      <c r="B33" t="s">
        <v>46</v>
      </c>
    </row>
  </sheetData>
  <mergeCells count="10">
    <mergeCell ref="B7:C7"/>
    <mergeCell ref="H7:I7"/>
    <mergeCell ref="B8:C8"/>
    <mergeCell ref="H8:I8"/>
    <mergeCell ref="F10:G10"/>
    <mergeCell ref="D12:F12"/>
    <mergeCell ref="G12:I12"/>
    <mergeCell ref="J12:K12"/>
    <mergeCell ref="D24:F24"/>
    <mergeCell ref="G24:H24"/>
  </mergeCells>
  <conditionalFormatting sqref="F26:F31">
    <cfRule type="cellIs" dxfId="97" priority="5" operator="equal">
      <formula>"PASS"</formula>
    </cfRule>
    <cfRule type="cellIs" dxfId="96" priority="6" operator="equal">
      <formula>"FAIL"</formula>
    </cfRule>
  </conditionalFormatting>
  <conditionalFormatting sqref="F14:I21">
    <cfRule type="cellIs" dxfId="95" priority="7" operator="equal">
      <formula>"PASS"</formula>
    </cfRule>
    <cfRule type="cellIs" dxfId="94" priority="8" operator="equal">
      <formula>"FAIL"</formula>
    </cfRule>
  </conditionalFormatting>
  <conditionalFormatting sqref="G26">
    <cfRule type="cellIs" dxfId="93" priority="1" operator="equal">
      <formula>"PASS"</formula>
    </cfRule>
    <cfRule type="cellIs" dxfId="92" priority="2" operator="equal">
      <formula>"FAIL"</formula>
    </cfRule>
  </conditionalFormatting>
  <conditionalFormatting sqref="H26:H31">
    <cfRule type="cellIs" dxfId="91" priority="3" operator="equal">
      <formula>"FAIL"</formula>
    </cfRule>
    <cfRule type="cellIs" dxfId="90" priority="4" operator="equal">
      <formula>"PASS"</formula>
    </cfRule>
  </conditionalFormatting>
  <conditionalFormatting sqref="J14">
    <cfRule type="cellIs" dxfId="89" priority="13" operator="equal">
      <formula>"PASS"</formula>
    </cfRule>
    <cfRule type="cellIs" dxfId="88" priority="14" operator="equal">
      <formula>"FAIL"</formula>
    </cfRule>
  </conditionalFormatting>
  <conditionalFormatting sqref="K14:K21">
    <cfRule type="cellIs" dxfId="87" priority="9" operator="equal">
      <formula>"FAIL"</formula>
    </cfRule>
    <cfRule type="cellIs" dxfId="86" priority="10" operator="equal">
      <formula>"PASS"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5969E-3F6C-46EB-AD32-C3191AFA9B7A}">
  <dimension ref="B6:K31"/>
  <sheetViews>
    <sheetView workbookViewId="0">
      <selection activeCell="N30" sqref="N30"/>
    </sheetView>
  </sheetViews>
  <sheetFormatPr defaultRowHeight="14.5" x14ac:dyDescent="0.35"/>
  <cols>
    <col min="2" max="2" width="6.26953125" customWidth="1"/>
    <col min="3" max="3" width="8.26953125" customWidth="1"/>
    <col min="5" max="5" width="10.453125" customWidth="1"/>
    <col min="6" max="6" width="7.26953125" customWidth="1"/>
    <col min="8" max="8" width="10.1796875" customWidth="1"/>
    <col min="9" max="9" width="7.26953125" customWidth="1"/>
    <col min="10" max="10" width="7.7265625" customWidth="1"/>
  </cols>
  <sheetData>
    <row r="6" spans="2:11" ht="18.5" x14ac:dyDescent="0.45">
      <c r="D6" s="20"/>
      <c r="E6" s="22" t="s">
        <v>47</v>
      </c>
      <c r="F6" s="20"/>
      <c r="G6" s="20"/>
      <c r="H6" s="20"/>
      <c r="I6" s="20"/>
      <c r="J6" s="20"/>
      <c r="K6" s="20"/>
    </row>
    <row r="7" spans="2:11" ht="19" thickBot="1" x14ac:dyDescent="0.5">
      <c r="B7" s="27" t="s">
        <v>5</v>
      </c>
      <c r="C7" s="27"/>
      <c r="D7" s="18"/>
      <c r="E7" s="10"/>
      <c r="G7" t="s">
        <v>7</v>
      </c>
      <c r="H7" s="28"/>
      <c r="I7" s="28"/>
    </row>
    <row r="8" spans="2:11" ht="15" thickBot="1" x14ac:dyDescent="0.4">
      <c r="B8" s="27" t="s">
        <v>6</v>
      </c>
      <c r="C8" s="27"/>
      <c r="D8" s="10"/>
      <c r="E8" s="10"/>
      <c r="F8" s="10"/>
      <c r="G8" t="s">
        <v>35</v>
      </c>
      <c r="H8" s="29"/>
      <c r="I8" s="29"/>
    </row>
    <row r="9" spans="2:11" ht="15" thickBot="1" x14ac:dyDescent="0.4"/>
    <row r="10" spans="2:11" ht="19" thickBot="1" x14ac:dyDescent="0.5">
      <c r="B10" s="1" t="s">
        <v>0</v>
      </c>
      <c r="F10" s="30" t="s">
        <v>36</v>
      </c>
      <c r="G10" s="29"/>
      <c r="H10" s="21" t="s">
        <v>37</v>
      </c>
    </row>
    <row r="11" spans="2:11" ht="16" thickBot="1" x14ac:dyDescent="0.4">
      <c r="B11" s="3" t="s">
        <v>3</v>
      </c>
    </row>
    <row r="12" spans="2:11" ht="15.5" x14ac:dyDescent="0.35">
      <c r="B12" s="19"/>
      <c r="C12" s="12"/>
      <c r="D12" s="23" t="s">
        <v>23</v>
      </c>
      <c r="E12" s="24"/>
      <c r="F12" s="25"/>
      <c r="G12" s="23" t="s">
        <v>28</v>
      </c>
      <c r="H12" s="24"/>
      <c r="I12" s="25"/>
      <c r="J12" s="23" t="s">
        <v>22</v>
      </c>
      <c r="K12" s="25"/>
    </row>
    <row r="13" spans="2:11" x14ac:dyDescent="0.35">
      <c r="B13" s="5" t="s">
        <v>21</v>
      </c>
      <c r="C13" s="13" t="s">
        <v>1</v>
      </c>
      <c r="D13" s="5" t="s">
        <v>24</v>
      </c>
      <c r="E13" s="2" t="s">
        <v>25</v>
      </c>
      <c r="F13" s="6" t="s">
        <v>2</v>
      </c>
      <c r="G13" s="5" t="s">
        <v>27</v>
      </c>
      <c r="H13" s="2" t="s">
        <v>25</v>
      </c>
      <c r="I13" s="6" t="s">
        <v>2</v>
      </c>
      <c r="J13" s="5" t="s">
        <v>26</v>
      </c>
      <c r="K13" s="6" t="s">
        <v>2</v>
      </c>
    </row>
    <row r="14" spans="2:11" x14ac:dyDescent="0.35">
      <c r="B14" s="7">
        <v>20</v>
      </c>
      <c r="C14" s="14">
        <v>1</v>
      </c>
      <c r="D14" s="7">
        <v>11</v>
      </c>
      <c r="F14" s="8" t="str">
        <f>IF(E14=0,"",IF(AND(E14&gt;=D14*0.85,E14&lt;=D14*1.15),"PASS","FAIL"))</f>
        <v/>
      </c>
      <c r="G14" s="7">
        <v>-0.12</v>
      </c>
      <c r="I14" s="8" t="str">
        <f>IF(H14=0,"",IF(AND(H14&gt;=G14,H14&lt;0),"PASS","FAIL"))</f>
        <v/>
      </c>
      <c r="J14" s="7"/>
      <c r="K14" s="8" t="str">
        <f>IF(J14=0,"",IF(J14&gt;=87,"PASS","FAIL"))</f>
        <v/>
      </c>
    </row>
    <row r="15" spans="2:11" x14ac:dyDescent="0.35">
      <c r="B15" s="7">
        <v>20</v>
      </c>
      <c r="C15" s="14">
        <v>2</v>
      </c>
      <c r="D15" s="7">
        <v>22</v>
      </c>
      <c r="F15" s="8" t="str">
        <f t="shared" ref="F15:F21" si="0">IF(E15=0,"",IF(AND(E15&gt;=D15*0.85,E15&lt;=D15*1.15),"PASS","FAIL"))</f>
        <v/>
      </c>
      <c r="G15" s="7">
        <v>-0.12</v>
      </c>
      <c r="I15" s="8" t="str">
        <f t="shared" ref="I15:I21" si="1">IF(H15=0,"",IF(AND(H15&gt;=G15,H15&lt;0),"PASS","FAIL"))</f>
        <v/>
      </c>
      <c r="J15" s="7"/>
      <c r="K15" s="8" t="str">
        <f t="shared" ref="K15:K20" si="2">IF(J15=0,"",IF(J15&gt;=87,"PASS","FAIL"))</f>
        <v/>
      </c>
    </row>
    <row r="16" spans="2:11" x14ac:dyDescent="0.35">
      <c r="B16" s="7">
        <v>20</v>
      </c>
      <c r="C16" s="14">
        <v>3</v>
      </c>
      <c r="D16" s="7">
        <v>33</v>
      </c>
      <c r="F16" s="8" t="str">
        <f t="shared" si="0"/>
        <v/>
      </c>
      <c r="G16" s="7">
        <v>-0.12</v>
      </c>
      <c r="I16" s="8" t="str">
        <f t="shared" si="1"/>
        <v/>
      </c>
      <c r="J16" s="7"/>
      <c r="K16" s="8" t="str">
        <f t="shared" si="2"/>
        <v/>
      </c>
    </row>
    <row r="17" spans="2:11" x14ac:dyDescent="0.35">
      <c r="B17" s="7">
        <v>20</v>
      </c>
      <c r="C17" s="14">
        <v>4</v>
      </c>
      <c r="D17" s="7">
        <v>44</v>
      </c>
      <c r="F17" s="8" t="str">
        <f t="shared" si="0"/>
        <v/>
      </c>
      <c r="G17" s="7">
        <v>-0.12</v>
      </c>
      <c r="I17" s="8" t="str">
        <f t="shared" si="1"/>
        <v/>
      </c>
      <c r="J17" s="7"/>
      <c r="K17" s="8" t="str">
        <f t="shared" si="2"/>
        <v/>
      </c>
    </row>
    <row r="18" spans="2:11" x14ac:dyDescent="0.35">
      <c r="B18" s="7">
        <v>20</v>
      </c>
      <c r="C18" s="14">
        <v>5</v>
      </c>
      <c r="D18" s="7">
        <v>55</v>
      </c>
      <c r="F18" s="8" t="str">
        <f t="shared" si="0"/>
        <v/>
      </c>
      <c r="G18" s="7">
        <v>-0.12</v>
      </c>
      <c r="I18" s="8" t="str">
        <f t="shared" si="1"/>
        <v/>
      </c>
      <c r="J18" s="7"/>
      <c r="K18" s="8" t="str">
        <f t="shared" si="2"/>
        <v/>
      </c>
    </row>
    <row r="19" spans="2:11" x14ac:dyDescent="0.35">
      <c r="B19" s="7">
        <v>20</v>
      </c>
      <c r="C19" s="14">
        <v>6</v>
      </c>
      <c r="D19" s="7">
        <v>66</v>
      </c>
      <c r="F19" s="8" t="str">
        <f t="shared" si="0"/>
        <v/>
      </c>
      <c r="G19" s="7">
        <v>-0.12</v>
      </c>
      <c r="I19" s="8" t="str">
        <f t="shared" si="1"/>
        <v/>
      </c>
      <c r="J19" s="7"/>
      <c r="K19" s="8" t="str">
        <f t="shared" si="2"/>
        <v/>
      </c>
    </row>
    <row r="20" spans="2:11" x14ac:dyDescent="0.35">
      <c r="B20" s="7">
        <v>35</v>
      </c>
      <c r="C20" s="14">
        <v>2</v>
      </c>
      <c r="D20" s="7">
        <v>22</v>
      </c>
      <c r="F20" s="8" t="str">
        <f t="shared" si="0"/>
        <v/>
      </c>
      <c r="G20" s="7">
        <v>-0.12</v>
      </c>
      <c r="I20" s="8" t="str">
        <f t="shared" si="1"/>
        <v/>
      </c>
      <c r="J20" s="7"/>
      <c r="K20" s="8" t="str">
        <f t="shared" si="2"/>
        <v/>
      </c>
    </row>
    <row r="21" spans="2:11" ht="15" thickBot="1" x14ac:dyDescent="0.4">
      <c r="B21" s="9">
        <v>35</v>
      </c>
      <c r="C21" s="15">
        <v>4</v>
      </c>
      <c r="D21" s="9">
        <v>44</v>
      </c>
      <c r="E21" s="10"/>
      <c r="F21" s="11" t="str">
        <f t="shared" si="0"/>
        <v/>
      </c>
      <c r="G21" s="9">
        <v>-0.12</v>
      </c>
      <c r="H21" s="10"/>
      <c r="I21" s="11" t="str">
        <f t="shared" si="1"/>
        <v/>
      </c>
      <c r="J21" s="9"/>
      <c r="K21" s="11" t="str">
        <f>IF(J21=0,"",IF(J21&gt;=87,"PASS","FAIL"))</f>
        <v/>
      </c>
    </row>
    <row r="23" spans="2:11" ht="19" thickBot="1" x14ac:dyDescent="0.5">
      <c r="B23" s="1" t="s">
        <v>31</v>
      </c>
    </row>
    <row r="24" spans="2:11" x14ac:dyDescent="0.35">
      <c r="C24" s="12" t="s">
        <v>30</v>
      </c>
      <c r="D24" s="23" t="s">
        <v>29</v>
      </c>
      <c r="E24" s="24"/>
      <c r="F24" s="25"/>
      <c r="G24" s="23" t="s">
        <v>22</v>
      </c>
      <c r="H24" s="25"/>
    </row>
    <row r="25" spans="2:11" x14ac:dyDescent="0.35">
      <c r="C25" s="13" t="s">
        <v>1</v>
      </c>
      <c r="D25" s="5" t="s">
        <v>24</v>
      </c>
      <c r="E25" s="2" t="s">
        <v>25</v>
      </c>
      <c r="F25" s="6" t="s">
        <v>2</v>
      </c>
      <c r="G25" s="5" t="s">
        <v>26</v>
      </c>
      <c r="H25" s="6" t="s">
        <v>2</v>
      </c>
    </row>
    <row r="26" spans="2:11" x14ac:dyDescent="0.35">
      <c r="C26" s="14">
        <v>0.5</v>
      </c>
      <c r="D26" s="7">
        <v>0.5</v>
      </c>
      <c r="F26" s="8" t="str">
        <f>IF(E26=0,"",IF(AND(E26&gt;=D26-0.2,E26&lt;=D26+0.2),"PASS","FAIL"))</f>
        <v/>
      </c>
      <c r="G26" s="7"/>
      <c r="H26" s="8" t="str">
        <f>IF(G26=0,"",IF(G26&gt;=87,"PASS","FAIL"))</f>
        <v/>
      </c>
    </row>
    <row r="27" spans="2:11" x14ac:dyDescent="0.35">
      <c r="C27" s="14">
        <v>1</v>
      </c>
      <c r="D27" s="7">
        <v>1</v>
      </c>
      <c r="F27" s="8" t="str">
        <f t="shared" ref="F27:F29" si="3">IF(E27=0,"",IF(AND(E27&gt;=D27-0.2,E27&lt;=D27+0.2),"PASS","FAIL"))</f>
        <v/>
      </c>
      <c r="G27" s="7"/>
      <c r="H27" s="8" t="str">
        <f t="shared" ref="H27:H29" si="4">IF(G27=0,"",IF(G27&gt;=87,"PASS","FAIL"))</f>
        <v/>
      </c>
    </row>
    <row r="28" spans="2:11" x14ac:dyDescent="0.35">
      <c r="C28" s="14">
        <v>1.5</v>
      </c>
      <c r="D28" s="7">
        <v>1.5</v>
      </c>
      <c r="F28" s="8" t="str">
        <f t="shared" si="3"/>
        <v/>
      </c>
      <c r="G28" s="7"/>
      <c r="H28" s="8" t="str">
        <f t="shared" si="4"/>
        <v/>
      </c>
    </row>
    <row r="29" spans="2:11" ht="15" thickBot="1" x14ac:dyDescent="0.4">
      <c r="C29" s="15">
        <v>2</v>
      </c>
      <c r="D29" s="9">
        <v>2</v>
      </c>
      <c r="E29" s="10"/>
      <c r="F29" s="11" t="str">
        <f t="shared" si="3"/>
        <v/>
      </c>
      <c r="G29" s="9"/>
      <c r="H29" s="11" t="str">
        <f t="shared" si="4"/>
        <v/>
      </c>
    </row>
    <row r="31" spans="2:11" x14ac:dyDescent="0.35">
      <c r="B31" t="s">
        <v>48</v>
      </c>
    </row>
  </sheetData>
  <mergeCells count="10">
    <mergeCell ref="J12:K12"/>
    <mergeCell ref="D24:F24"/>
    <mergeCell ref="G24:H24"/>
    <mergeCell ref="B7:C7"/>
    <mergeCell ref="H7:I7"/>
    <mergeCell ref="B8:C8"/>
    <mergeCell ref="H8:I8"/>
    <mergeCell ref="F10:G10"/>
    <mergeCell ref="D12:F12"/>
    <mergeCell ref="G12:I12"/>
  </mergeCells>
  <conditionalFormatting sqref="F26:F29">
    <cfRule type="cellIs" dxfId="85" priority="5" operator="equal">
      <formula>"PASS"</formula>
    </cfRule>
    <cfRule type="cellIs" dxfId="84" priority="6" operator="equal">
      <formula>"FAIL"</formula>
    </cfRule>
  </conditionalFormatting>
  <conditionalFormatting sqref="F14:I21">
    <cfRule type="cellIs" dxfId="83" priority="7" operator="equal">
      <formula>"PASS"</formula>
    </cfRule>
    <cfRule type="cellIs" dxfId="82" priority="8" operator="equal">
      <formula>"FAIL"</formula>
    </cfRule>
  </conditionalFormatting>
  <conditionalFormatting sqref="G26">
    <cfRule type="cellIs" dxfId="81" priority="1" operator="equal">
      <formula>"PASS"</formula>
    </cfRule>
    <cfRule type="cellIs" dxfId="80" priority="2" operator="equal">
      <formula>"FAIL"</formula>
    </cfRule>
  </conditionalFormatting>
  <conditionalFormatting sqref="H26:H29">
    <cfRule type="cellIs" dxfId="79" priority="3" operator="equal">
      <formula>"FAIL"</formula>
    </cfRule>
    <cfRule type="cellIs" dxfId="78" priority="4" operator="equal">
      <formula>"PASS"</formula>
    </cfRule>
  </conditionalFormatting>
  <conditionalFormatting sqref="J14">
    <cfRule type="cellIs" dxfId="77" priority="13" operator="equal">
      <formula>"PASS"</formula>
    </cfRule>
    <cfRule type="cellIs" dxfId="76" priority="14" operator="equal">
      <formula>"FAIL"</formula>
    </cfRule>
  </conditionalFormatting>
  <conditionalFormatting sqref="K14:K21">
    <cfRule type="cellIs" dxfId="75" priority="9" operator="equal">
      <formula>"FAIL"</formula>
    </cfRule>
    <cfRule type="cellIs" dxfId="74" priority="10" operator="equal">
      <formula>"PASS"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B914C-BA7C-41D1-A208-937694C02E1E}">
  <dimension ref="B6:K24"/>
  <sheetViews>
    <sheetView workbookViewId="0">
      <selection activeCell="B1" sqref="B1:K25"/>
    </sheetView>
  </sheetViews>
  <sheetFormatPr defaultRowHeight="14.5" x14ac:dyDescent="0.35"/>
  <cols>
    <col min="2" max="2" width="6.26953125" customWidth="1"/>
    <col min="3" max="3" width="7.26953125" customWidth="1"/>
    <col min="5" max="5" width="10.1796875" customWidth="1"/>
    <col min="8" max="8" width="10" customWidth="1"/>
    <col min="9" max="9" width="6.7265625" customWidth="1"/>
    <col min="10" max="10" width="7.54296875" customWidth="1"/>
  </cols>
  <sheetData>
    <row r="6" spans="2:11" ht="22.5" customHeight="1" x14ac:dyDescent="0.45">
      <c r="E6" s="31" t="s">
        <v>49</v>
      </c>
      <c r="F6" s="31"/>
      <c r="G6" s="31"/>
      <c r="H6" s="31"/>
      <c r="I6" s="31"/>
      <c r="J6" s="31"/>
      <c r="K6" s="31"/>
    </row>
    <row r="7" spans="2:11" ht="19" thickBot="1" x14ac:dyDescent="0.5">
      <c r="B7" s="27" t="s">
        <v>5</v>
      </c>
      <c r="C7" s="27"/>
      <c r="D7" s="18"/>
      <c r="E7" s="10"/>
      <c r="G7" t="s">
        <v>7</v>
      </c>
      <c r="H7" s="28"/>
      <c r="I7" s="28"/>
    </row>
    <row r="8" spans="2:11" ht="15" thickBot="1" x14ac:dyDescent="0.4">
      <c r="B8" s="27" t="s">
        <v>6</v>
      </c>
      <c r="C8" s="27"/>
      <c r="D8" s="10"/>
      <c r="E8" s="10"/>
      <c r="F8" s="10"/>
      <c r="G8" t="s">
        <v>35</v>
      </c>
      <c r="H8" s="29"/>
      <c r="I8" s="29"/>
    </row>
    <row r="9" spans="2:11" ht="15" thickBot="1" x14ac:dyDescent="0.4"/>
    <row r="10" spans="2:11" ht="19" thickBot="1" x14ac:dyDescent="0.5">
      <c r="B10" s="1" t="s">
        <v>0</v>
      </c>
      <c r="F10" s="30" t="s">
        <v>36</v>
      </c>
      <c r="G10" s="29"/>
      <c r="H10" s="21" t="s">
        <v>37</v>
      </c>
    </row>
    <row r="11" spans="2:11" ht="16" thickBot="1" x14ac:dyDescent="0.4">
      <c r="B11" s="3" t="s">
        <v>3</v>
      </c>
    </row>
    <row r="12" spans="2:11" ht="15.5" x14ac:dyDescent="0.35">
      <c r="B12" s="16"/>
      <c r="C12" s="12"/>
      <c r="D12" s="23" t="s">
        <v>23</v>
      </c>
      <c r="E12" s="24"/>
      <c r="F12" s="25"/>
      <c r="G12" s="23" t="s">
        <v>28</v>
      </c>
      <c r="H12" s="24"/>
      <c r="I12" s="25"/>
      <c r="J12" s="23" t="s">
        <v>22</v>
      </c>
      <c r="K12" s="25"/>
    </row>
    <row r="13" spans="2:11" x14ac:dyDescent="0.35">
      <c r="B13" s="17" t="s">
        <v>21</v>
      </c>
      <c r="C13" s="13" t="s">
        <v>1</v>
      </c>
      <c r="D13" s="5" t="s">
        <v>24</v>
      </c>
      <c r="E13" s="2" t="s">
        <v>25</v>
      </c>
      <c r="F13" s="6" t="s">
        <v>2</v>
      </c>
      <c r="G13" s="5" t="s">
        <v>27</v>
      </c>
      <c r="H13" s="2" t="s">
        <v>25</v>
      </c>
      <c r="I13" s="6" t="s">
        <v>2</v>
      </c>
      <c r="J13" s="5" t="s">
        <v>26</v>
      </c>
      <c r="K13" s="6" t="s">
        <v>2</v>
      </c>
    </row>
    <row r="14" spans="2:11" x14ac:dyDescent="0.35">
      <c r="B14" s="14">
        <v>20</v>
      </c>
      <c r="C14" s="14">
        <v>1</v>
      </c>
      <c r="D14" s="7">
        <v>11</v>
      </c>
      <c r="F14" s="8" t="str">
        <f>IF(E14=0,"",IF(AND(E14&gt;=D14*0.85,E14&lt;=D14*1.15),"PASS","FAIL"))</f>
        <v/>
      </c>
      <c r="G14" s="7">
        <v>-0.12</v>
      </c>
      <c r="I14" s="8" t="str">
        <f>IF(H14=0,"",IF(AND(H14&gt;=G14,H14&lt;0),"PASS","FAIL"))</f>
        <v/>
      </c>
      <c r="J14" s="7"/>
      <c r="K14" s="8" t="str">
        <f>IF(J14=0,"",IF(J14&gt;=87,"PASS","FAIL"))</f>
        <v/>
      </c>
    </row>
    <row r="15" spans="2:11" x14ac:dyDescent="0.35">
      <c r="B15" s="14">
        <v>20</v>
      </c>
      <c r="C15" s="14">
        <v>2</v>
      </c>
      <c r="D15" s="7">
        <v>22</v>
      </c>
      <c r="F15" s="8" t="str">
        <f t="shared" ref="F15:F21" si="0">IF(E15=0,"",IF(AND(E15&gt;=D15*0.85,E15&lt;=D15*1.15),"PASS","FAIL"))</f>
        <v/>
      </c>
      <c r="G15" s="7">
        <v>-0.12</v>
      </c>
      <c r="I15" s="8" t="str">
        <f t="shared" ref="I15:I21" si="1">IF(H15=0,"",IF(AND(H15&gt;=G15,H15&lt;0),"PASS","FAIL"))</f>
        <v/>
      </c>
      <c r="J15" s="7"/>
      <c r="K15" s="8" t="str">
        <f t="shared" ref="K15:K21" si="2">IF(J15=0,"",IF(J15&gt;=87,"PASS","FAIL"))</f>
        <v/>
      </c>
    </row>
    <row r="16" spans="2:11" x14ac:dyDescent="0.35">
      <c r="B16" s="14">
        <v>20</v>
      </c>
      <c r="C16" s="14">
        <v>3</v>
      </c>
      <c r="D16" s="7">
        <v>33</v>
      </c>
      <c r="F16" s="8" t="str">
        <f t="shared" si="0"/>
        <v/>
      </c>
      <c r="G16" s="7">
        <v>-0.12</v>
      </c>
      <c r="I16" s="8" t="str">
        <f t="shared" si="1"/>
        <v/>
      </c>
      <c r="J16" s="7"/>
      <c r="K16" s="8" t="str">
        <f t="shared" si="2"/>
        <v/>
      </c>
    </row>
    <row r="17" spans="2:11" x14ac:dyDescent="0.35">
      <c r="B17" s="14">
        <v>20</v>
      </c>
      <c r="C17" s="14">
        <v>4</v>
      </c>
      <c r="D17" s="7">
        <v>44</v>
      </c>
      <c r="F17" s="8" t="str">
        <f t="shared" si="0"/>
        <v/>
      </c>
      <c r="G17" s="7">
        <v>-0.12</v>
      </c>
      <c r="I17" s="8" t="str">
        <f t="shared" si="1"/>
        <v/>
      </c>
      <c r="J17" s="7"/>
      <c r="K17" s="8" t="str">
        <f t="shared" si="2"/>
        <v/>
      </c>
    </row>
    <row r="18" spans="2:11" x14ac:dyDescent="0.35">
      <c r="B18" s="14">
        <v>20</v>
      </c>
      <c r="C18" s="14">
        <v>5</v>
      </c>
      <c r="D18" s="7">
        <v>52.5</v>
      </c>
      <c r="F18" s="8" t="str">
        <f t="shared" si="0"/>
        <v/>
      </c>
      <c r="G18" s="7">
        <v>-0.12</v>
      </c>
      <c r="I18" s="8" t="str">
        <f t="shared" si="1"/>
        <v/>
      </c>
      <c r="J18" s="7"/>
      <c r="K18" s="8" t="str">
        <f t="shared" si="2"/>
        <v/>
      </c>
    </row>
    <row r="19" spans="2:11" x14ac:dyDescent="0.35">
      <c r="B19" s="14">
        <v>35</v>
      </c>
      <c r="C19" s="14">
        <v>2</v>
      </c>
      <c r="D19" s="7">
        <v>22</v>
      </c>
      <c r="F19" s="8" t="str">
        <f t="shared" si="0"/>
        <v/>
      </c>
      <c r="G19" s="7">
        <v>-0.12</v>
      </c>
      <c r="I19" s="8" t="str">
        <f t="shared" si="1"/>
        <v/>
      </c>
      <c r="J19" s="7"/>
      <c r="K19" s="8" t="str">
        <f t="shared" si="2"/>
        <v/>
      </c>
    </row>
    <row r="20" spans="2:11" x14ac:dyDescent="0.35">
      <c r="B20" s="14">
        <v>35</v>
      </c>
      <c r="C20" s="14">
        <v>3</v>
      </c>
      <c r="D20" s="7">
        <v>30</v>
      </c>
      <c r="F20" s="8" t="str">
        <f t="shared" si="0"/>
        <v/>
      </c>
      <c r="G20" s="7">
        <v>-0.12</v>
      </c>
      <c r="I20" s="8" t="str">
        <f t="shared" si="1"/>
        <v/>
      </c>
      <c r="J20" s="7"/>
      <c r="K20" s="8" t="str">
        <f t="shared" si="2"/>
        <v/>
      </c>
    </row>
    <row r="21" spans="2:11" ht="15" thickBot="1" x14ac:dyDescent="0.4">
      <c r="B21" s="15">
        <v>35</v>
      </c>
      <c r="C21" s="15">
        <v>4</v>
      </c>
      <c r="D21" s="9">
        <v>30</v>
      </c>
      <c r="E21" s="10"/>
      <c r="F21" s="11" t="str">
        <f t="shared" si="0"/>
        <v/>
      </c>
      <c r="G21" s="9">
        <v>-0.12</v>
      </c>
      <c r="H21" s="10"/>
      <c r="I21" s="11" t="str">
        <f t="shared" si="1"/>
        <v/>
      </c>
      <c r="J21" s="9"/>
      <c r="K21" s="11" t="str">
        <f t="shared" si="2"/>
        <v/>
      </c>
    </row>
    <row r="24" spans="2:11" x14ac:dyDescent="0.35">
      <c r="B24" t="s">
        <v>50</v>
      </c>
    </row>
  </sheetData>
  <mergeCells count="9">
    <mergeCell ref="G12:I12"/>
    <mergeCell ref="J12:K12"/>
    <mergeCell ref="E6:K6"/>
    <mergeCell ref="B7:C7"/>
    <mergeCell ref="H7:I7"/>
    <mergeCell ref="B8:C8"/>
    <mergeCell ref="H8:I8"/>
    <mergeCell ref="F10:G10"/>
    <mergeCell ref="D12:F12"/>
  </mergeCells>
  <conditionalFormatting sqref="F14:I21">
    <cfRule type="cellIs" dxfId="73" priority="3" operator="equal">
      <formula>"PASS"</formula>
    </cfRule>
    <cfRule type="cellIs" dxfId="72" priority="4" operator="equal">
      <formula>"FAIL"</formula>
    </cfRule>
  </conditionalFormatting>
  <conditionalFormatting sqref="J14">
    <cfRule type="cellIs" dxfId="71" priority="5" operator="equal">
      <formula>"PASS"</formula>
    </cfRule>
    <cfRule type="cellIs" dxfId="70" priority="6" operator="equal">
      <formula>"FAIL"</formula>
    </cfRule>
  </conditionalFormatting>
  <conditionalFormatting sqref="K14:K21">
    <cfRule type="cellIs" dxfId="69" priority="1" operator="equal">
      <formula>"FAIL"</formula>
    </cfRule>
    <cfRule type="cellIs" dxfId="68" priority="2" operator="equal">
      <formula>"PASS"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9A0F-A17D-4DFB-B210-B441C72CB03E}">
  <dimension ref="B6:K35"/>
  <sheetViews>
    <sheetView tabSelected="1" workbookViewId="0">
      <selection activeCell="P37" sqref="P37"/>
    </sheetView>
  </sheetViews>
  <sheetFormatPr defaultRowHeight="14.5" x14ac:dyDescent="0.35"/>
  <cols>
    <col min="1" max="1" width="8.7265625" style="34"/>
    <col min="2" max="2" width="5.54296875" style="34" customWidth="1"/>
    <col min="3" max="3" width="7.453125" style="34" customWidth="1"/>
    <col min="4" max="4" width="8.453125" style="34" customWidth="1"/>
    <col min="5" max="5" width="10.54296875" style="34" customWidth="1"/>
    <col min="6" max="6" width="7.26953125" style="34" customWidth="1"/>
    <col min="7" max="7" width="9.1796875" style="34" customWidth="1"/>
    <col min="8" max="8" width="9.81640625" style="34" customWidth="1"/>
    <col min="9" max="9" width="7.54296875" style="34" customWidth="1"/>
    <col min="10" max="10" width="10" style="34" customWidth="1"/>
    <col min="11" max="11" width="7.453125" style="34" customWidth="1"/>
    <col min="12" max="12" width="8.7265625" style="34" customWidth="1"/>
    <col min="13" max="16384" width="8.7265625" style="34"/>
  </cols>
  <sheetData>
    <row r="6" spans="2:11" ht="37.5" customHeight="1" x14ac:dyDescent="0.45">
      <c r="D6" s="26" t="s">
        <v>9</v>
      </c>
      <c r="E6" s="26"/>
      <c r="F6" s="26"/>
      <c r="G6" s="26"/>
      <c r="H6" s="26"/>
      <c r="I6" s="26"/>
      <c r="J6" s="26"/>
      <c r="K6" s="26"/>
    </row>
    <row r="7" spans="2:11" ht="19" thickBot="1" x14ac:dyDescent="0.5">
      <c r="B7" s="27" t="s">
        <v>5</v>
      </c>
      <c r="C7" s="27"/>
      <c r="D7" s="49"/>
      <c r="E7" s="43"/>
      <c r="G7" s="34" t="s">
        <v>7</v>
      </c>
      <c r="H7" s="28"/>
      <c r="I7" s="28"/>
    </row>
    <row r="8" spans="2:11" ht="25.5" customHeight="1" thickBot="1" x14ac:dyDescent="0.4">
      <c r="B8" s="27" t="s">
        <v>6</v>
      </c>
      <c r="C8" s="27"/>
      <c r="D8" s="43"/>
      <c r="E8" s="43"/>
      <c r="F8" s="43"/>
      <c r="G8" s="34" t="s">
        <v>35</v>
      </c>
      <c r="H8" s="29"/>
      <c r="I8" s="29"/>
    </row>
    <row r="9" spans="2:11" ht="15" thickBot="1" x14ac:dyDescent="0.4"/>
    <row r="10" spans="2:11" ht="15" thickBot="1" x14ac:dyDescent="0.4">
      <c r="F10" s="30" t="s">
        <v>36</v>
      </c>
      <c r="G10" s="29"/>
      <c r="H10" s="51" t="s">
        <v>37</v>
      </c>
    </row>
    <row r="11" spans="2:11" ht="19" thickBot="1" x14ac:dyDescent="0.5">
      <c r="B11" s="35" t="s">
        <v>31</v>
      </c>
    </row>
    <row r="12" spans="2:11" x14ac:dyDescent="0.35">
      <c r="C12" s="45" t="s">
        <v>30</v>
      </c>
      <c r="D12" s="23" t="s">
        <v>29</v>
      </c>
      <c r="E12" s="24"/>
      <c r="F12" s="25"/>
      <c r="G12" s="23" t="s">
        <v>22</v>
      </c>
      <c r="H12" s="25"/>
    </row>
    <row r="13" spans="2:11" ht="18.75" customHeight="1" x14ac:dyDescent="0.35">
      <c r="C13" s="46" t="s">
        <v>1</v>
      </c>
      <c r="D13" s="38" t="s">
        <v>24</v>
      </c>
      <c r="E13" s="36" t="s">
        <v>25</v>
      </c>
      <c r="F13" s="39" t="s">
        <v>2</v>
      </c>
      <c r="G13" s="38" t="s">
        <v>26</v>
      </c>
      <c r="H13" s="39" t="s">
        <v>2</v>
      </c>
    </row>
    <row r="14" spans="2:11" x14ac:dyDescent="0.35">
      <c r="C14" s="47">
        <v>0.5</v>
      </c>
      <c r="D14" s="40">
        <v>0.5</v>
      </c>
      <c r="F14" s="41" t="str">
        <f>IF(E14=0,"",IF(AND(E14&gt;=D14*0.9,E14&lt;=D14*1.1),"PASS","FAIL"))</f>
        <v/>
      </c>
      <c r="G14" s="40"/>
      <c r="H14" s="41" t="str">
        <f t="shared" ref="H14:H19" si="0">IF(G14=0,"",IF(G14&gt;=86,"PASS","FAIL"))</f>
        <v/>
      </c>
    </row>
    <row r="15" spans="2:11" x14ac:dyDescent="0.35">
      <c r="C15" s="47">
        <v>1</v>
      </c>
      <c r="D15" s="40">
        <v>1</v>
      </c>
      <c r="F15" s="41" t="str">
        <f t="shared" ref="F15:F19" si="1">IF(E15=0,"",IF(AND(E15&gt;=D15*0.9,E15&lt;=D15*1.1),"PASS","FAIL"))</f>
        <v/>
      </c>
      <c r="G15" s="40"/>
      <c r="H15" s="41" t="str">
        <f t="shared" si="0"/>
        <v/>
      </c>
    </row>
    <row r="16" spans="2:11" x14ac:dyDescent="0.35">
      <c r="C16" s="47">
        <v>1.5</v>
      </c>
      <c r="D16" s="40">
        <v>1.5</v>
      </c>
      <c r="F16" s="41" t="str">
        <f t="shared" si="1"/>
        <v/>
      </c>
      <c r="G16" s="40"/>
      <c r="H16" s="41" t="str">
        <f t="shared" si="0"/>
        <v/>
      </c>
    </row>
    <row r="17" spans="2:11" x14ac:dyDescent="0.35">
      <c r="C17" s="47">
        <v>2</v>
      </c>
      <c r="D17" s="40">
        <v>2</v>
      </c>
      <c r="F17" s="41" t="str">
        <f>IF(E17=0,"",IF(AND(E17&gt;=D17*0.9,E17&lt;=D17*1.1),"PASS","FAIL"))</f>
        <v/>
      </c>
      <c r="G17" s="40"/>
      <c r="H17" s="41" t="str">
        <f t="shared" si="0"/>
        <v/>
      </c>
    </row>
    <row r="18" spans="2:11" x14ac:dyDescent="0.35">
      <c r="C18" s="47">
        <v>2.5</v>
      </c>
      <c r="D18" s="40">
        <v>2.5</v>
      </c>
      <c r="F18" s="41" t="str">
        <f t="shared" si="1"/>
        <v/>
      </c>
      <c r="G18" s="40"/>
      <c r="H18" s="41" t="str">
        <f t="shared" si="0"/>
        <v/>
      </c>
    </row>
    <row r="19" spans="2:11" ht="15" thickBot="1" x14ac:dyDescent="0.4">
      <c r="C19" s="48">
        <v>3</v>
      </c>
      <c r="D19" s="42">
        <v>3</v>
      </c>
      <c r="E19" s="43"/>
      <c r="F19" s="44" t="str">
        <f t="shared" si="1"/>
        <v/>
      </c>
      <c r="G19" s="42"/>
      <c r="H19" s="44" t="str">
        <f t="shared" si="0"/>
        <v/>
      </c>
    </row>
    <row r="21" spans="2:11" ht="18.5" x14ac:dyDescent="0.45">
      <c r="B21" s="35" t="s">
        <v>0</v>
      </c>
    </row>
    <row r="22" spans="2:11" ht="16" thickBot="1" x14ac:dyDescent="0.4">
      <c r="B22" s="37" t="s">
        <v>3</v>
      </c>
    </row>
    <row r="23" spans="2:11" ht="15.5" x14ac:dyDescent="0.35">
      <c r="B23" s="50"/>
      <c r="C23" s="45"/>
      <c r="D23" s="23" t="s">
        <v>23</v>
      </c>
      <c r="E23" s="24"/>
      <c r="F23" s="25"/>
      <c r="G23" s="23" t="s">
        <v>28</v>
      </c>
      <c r="H23" s="24"/>
      <c r="I23" s="25"/>
      <c r="J23" s="23" t="s">
        <v>22</v>
      </c>
      <c r="K23" s="25"/>
    </row>
    <row r="24" spans="2:11" ht="16.5" customHeight="1" x14ac:dyDescent="0.35">
      <c r="B24" s="38" t="s">
        <v>21</v>
      </c>
      <c r="C24" s="46" t="s">
        <v>1</v>
      </c>
      <c r="D24" s="38" t="s">
        <v>24</v>
      </c>
      <c r="E24" s="36" t="s">
        <v>25</v>
      </c>
      <c r="F24" s="39" t="s">
        <v>2</v>
      </c>
      <c r="G24" s="38" t="s">
        <v>27</v>
      </c>
      <c r="H24" s="36" t="s">
        <v>25</v>
      </c>
      <c r="I24" s="39" t="s">
        <v>2</v>
      </c>
      <c r="J24" s="38" t="s">
        <v>26</v>
      </c>
      <c r="K24" s="39" t="s">
        <v>2</v>
      </c>
    </row>
    <row r="25" spans="2:11" x14ac:dyDescent="0.35">
      <c r="B25" s="40">
        <v>20</v>
      </c>
      <c r="C25" s="47">
        <v>1</v>
      </c>
      <c r="D25" s="40">
        <v>16</v>
      </c>
      <c r="F25" s="41" t="str">
        <f>IF(E25=0,"",IF(AND(E25&gt;=D25*0.85,E25&lt;=D25*1.15),"PASS","FAIL"))</f>
        <v/>
      </c>
      <c r="G25" s="40">
        <v>-0.35</v>
      </c>
      <c r="I25" s="41" t="str">
        <f>IF(H25=0,"",IF(AND(H25&gt;=G25,H25&lt;0),"PASS","FAIL"))</f>
        <v/>
      </c>
      <c r="J25" s="40"/>
      <c r="K25" s="41" t="str">
        <f t="shared" ref="K25:K32" si="2">IF(J25=0,"",IF(J25&gt;=86,"PASS","FAIL"))</f>
        <v/>
      </c>
    </row>
    <row r="26" spans="2:11" x14ac:dyDescent="0.35">
      <c r="B26" s="40">
        <v>20</v>
      </c>
      <c r="C26" s="47">
        <v>2</v>
      </c>
      <c r="D26" s="40">
        <v>32</v>
      </c>
      <c r="F26" s="41" t="str">
        <f t="shared" ref="F26:F32" si="3">IF(E26=0,"",IF(AND(E26&gt;=D26*0.85,E26&lt;=D26*1.15),"PASS","FAIL"))</f>
        <v/>
      </c>
      <c r="G26" s="40">
        <v>-0.35</v>
      </c>
      <c r="I26" s="41" t="str">
        <f t="shared" ref="I26:I32" si="4">IF(H26=0,"",IF(AND(H26&gt;=G26,H26&lt;0),"PASS","FAIL"))</f>
        <v/>
      </c>
      <c r="J26" s="40"/>
      <c r="K26" s="41" t="str">
        <f t="shared" si="2"/>
        <v/>
      </c>
    </row>
    <row r="27" spans="2:11" x14ac:dyDescent="0.35">
      <c r="B27" s="40">
        <v>20</v>
      </c>
      <c r="C27" s="47">
        <v>3</v>
      </c>
      <c r="D27" s="40">
        <v>48</v>
      </c>
      <c r="F27" s="41" t="str">
        <f t="shared" si="3"/>
        <v/>
      </c>
      <c r="G27" s="40">
        <v>-0.35</v>
      </c>
      <c r="I27" s="41" t="str">
        <f t="shared" si="4"/>
        <v/>
      </c>
      <c r="J27" s="40"/>
      <c r="K27" s="41" t="str">
        <f t="shared" si="2"/>
        <v/>
      </c>
    </row>
    <row r="28" spans="2:11" x14ac:dyDescent="0.35">
      <c r="B28" s="40">
        <v>20</v>
      </c>
      <c r="C28" s="47">
        <v>4</v>
      </c>
      <c r="D28" s="40">
        <v>64</v>
      </c>
      <c r="F28" s="41" t="str">
        <f t="shared" si="3"/>
        <v/>
      </c>
      <c r="G28" s="40">
        <v>-0.35</v>
      </c>
      <c r="I28" s="41" t="str">
        <f t="shared" si="4"/>
        <v/>
      </c>
      <c r="J28" s="40"/>
      <c r="K28" s="41" t="str">
        <f t="shared" si="2"/>
        <v/>
      </c>
    </row>
    <row r="29" spans="2:11" x14ac:dyDescent="0.35">
      <c r="B29" s="40">
        <v>20</v>
      </c>
      <c r="C29" s="47">
        <v>5</v>
      </c>
      <c r="D29" s="40">
        <v>80</v>
      </c>
      <c r="F29" s="41" t="str">
        <f t="shared" si="3"/>
        <v/>
      </c>
      <c r="G29" s="40">
        <v>-0.35</v>
      </c>
      <c r="I29" s="41" t="str">
        <f t="shared" si="4"/>
        <v/>
      </c>
      <c r="J29" s="40"/>
      <c r="K29" s="41" t="str">
        <f t="shared" si="2"/>
        <v/>
      </c>
    </row>
    <row r="30" spans="2:11" x14ac:dyDescent="0.35">
      <c r="B30" s="40">
        <v>20</v>
      </c>
      <c r="C30" s="47">
        <v>6</v>
      </c>
      <c r="D30" s="40">
        <v>96</v>
      </c>
      <c r="F30" s="41" t="str">
        <f t="shared" si="3"/>
        <v/>
      </c>
      <c r="G30" s="40">
        <v>-0.35</v>
      </c>
      <c r="I30" s="41" t="str">
        <f t="shared" si="4"/>
        <v/>
      </c>
      <c r="J30" s="40"/>
      <c r="K30" s="41" t="str">
        <f t="shared" si="2"/>
        <v/>
      </c>
    </row>
    <row r="31" spans="2:11" x14ac:dyDescent="0.35">
      <c r="B31" s="40">
        <v>30</v>
      </c>
      <c r="C31" s="47">
        <v>2</v>
      </c>
      <c r="D31" s="40">
        <v>21.3</v>
      </c>
      <c r="F31" s="41" t="str">
        <f t="shared" si="3"/>
        <v/>
      </c>
      <c r="G31" s="40">
        <v>-0.35</v>
      </c>
      <c r="I31" s="41" t="str">
        <f t="shared" si="4"/>
        <v/>
      </c>
      <c r="J31" s="40"/>
      <c r="K31" s="41" t="str">
        <f t="shared" si="2"/>
        <v/>
      </c>
    </row>
    <row r="32" spans="2:11" ht="15" thickBot="1" x14ac:dyDescent="0.4">
      <c r="B32" s="42">
        <v>30</v>
      </c>
      <c r="C32" s="48">
        <v>4</v>
      </c>
      <c r="D32" s="42">
        <v>42.7</v>
      </c>
      <c r="E32" s="43"/>
      <c r="F32" s="44" t="str">
        <f t="shared" si="3"/>
        <v/>
      </c>
      <c r="G32" s="42">
        <v>-0.35</v>
      </c>
      <c r="H32" s="43"/>
      <c r="I32" s="44" t="str">
        <f t="shared" si="4"/>
        <v/>
      </c>
      <c r="J32" s="42"/>
      <c r="K32" s="44" t="str">
        <f t="shared" si="2"/>
        <v/>
      </c>
    </row>
    <row r="35" spans="2:2" x14ac:dyDescent="0.35">
      <c r="B35" s="34" t="s">
        <v>12</v>
      </c>
    </row>
  </sheetData>
  <mergeCells count="11">
    <mergeCell ref="D12:F12"/>
    <mergeCell ref="G12:H12"/>
    <mergeCell ref="D23:F23"/>
    <mergeCell ref="G23:I23"/>
    <mergeCell ref="J23:K23"/>
    <mergeCell ref="D6:K6"/>
    <mergeCell ref="B7:C7"/>
    <mergeCell ref="H7:I7"/>
    <mergeCell ref="B8:C8"/>
    <mergeCell ref="H8:I8"/>
    <mergeCell ref="F10:G10"/>
  </mergeCells>
  <conditionalFormatting sqref="F14:F21">
    <cfRule type="cellIs" dxfId="67" priority="5" operator="equal">
      <formula>"PASS"</formula>
    </cfRule>
    <cfRule type="cellIs" dxfId="66" priority="6" operator="equal">
      <formula>"FAIL"</formula>
    </cfRule>
  </conditionalFormatting>
  <conditionalFormatting sqref="F25:I32">
    <cfRule type="cellIs" dxfId="65" priority="7" operator="equal">
      <formula>"PASS"</formula>
    </cfRule>
    <cfRule type="cellIs" dxfId="64" priority="8" operator="equal">
      <formula>"FAIL"</formula>
    </cfRule>
  </conditionalFormatting>
  <conditionalFormatting sqref="G14">
    <cfRule type="cellIs" dxfId="63" priority="1" operator="equal">
      <formula>"PASS"</formula>
    </cfRule>
    <cfRule type="cellIs" dxfId="62" priority="2" operator="equal">
      <formula>"FAIL"</formula>
    </cfRule>
  </conditionalFormatting>
  <conditionalFormatting sqref="H14:H21">
    <cfRule type="cellIs" dxfId="61" priority="3" operator="equal">
      <formula>"FAIL"</formula>
    </cfRule>
    <cfRule type="cellIs" dxfId="60" priority="4" operator="equal">
      <formula>"PASS"</formula>
    </cfRule>
  </conditionalFormatting>
  <conditionalFormatting sqref="J25">
    <cfRule type="cellIs" dxfId="59" priority="11" operator="equal">
      <formula>"PASS"</formula>
    </cfRule>
    <cfRule type="cellIs" dxfId="58" priority="12" operator="equal">
      <formula>"FAIL"</formula>
    </cfRule>
  </conditionalFormatting>
  <conditionalFormatting sqref="K25:K32">
    <cfRule type="cellIs" dxfId="57" priority="9" operator="equal">
      <formula>"FAIL"</formula>
    </cfRule>
    <cfRule type="cellIs" dxfId="56" priority="10" operator="equal">
      <formula>"PASS"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Monitor</vt:lpstr>
      <vt:lpstr>Philips SimplyGo Mini</vt:lpstr>
      <vt:lpstr>Philips SimplyGo</vt:lpstr>
      <vt:lpstr>Belluscura X-PLOR</vt:lpstr>
      <vt:lpstr>Caire FreeStyle Comfort</vt:lpstr>
      <vt:lpstr>Caire Eclipse 5</vt:lpstr>
      <vt:lpstr>GCE Zen-O</vt:lpstr>
      <vt:lpstr>GCE Zen-O Lite</vt:lpstr>
      <vt:lpstr>O2 Concepts Independence</vt:lpstr>
      <vt:lpstr>O2 Concepts Liberty</vt:lpstr>
      <vt:lpstr>O2 Concepts Liberty2</vt:lpstr>
      <vt:lpstr>Inogen One G4</vt:lpstr>
      <vt:lpstr>Inogen One G5</vt:lpstr>
      <vt:lpstr>Inogen Rove 6</vt:lpstr>
      <vt:lpstr>Rhythm P2</vt:lpstr>
      <vt:lpstr>Drive iGo2</vt:lpstr>
      <vt:lpstr>'Belluscura X-PLOR'!Print_Area</vt:lpstr>
      <vt:lpstr>'Caire Eclipse 5'!Print_Area</vt:lpstr>
      <vt:lpstr>'Caire FreeStyle Comfort'!Print_Area</vt:lpstr>
      <vt:lpstr>'Drive iGo2'!Print_Area</vt:lpstr>
      <vt:lpstr>'GCE Zen-O'!Print_Area</vt:lpstr>
      <vt:lpstr>'GCE Zen-O Lite'!Print_Area</vt:lpstr>
      <vt:lpstr>'Inogen One G4'!Print_Area</vt:lpstr>
      <vt:lpstr>'Inogen One G5'!Print_Area</vt:lpstr>
      <vt:lpstr>'Inogen Rove 6'!Print_Area</vt:lpstr>
      <vt:lpstr>Monitor!Print_Area</vt:lpstr>
      <vt:lpstr>'O2 Concepts Independence'!Print_Area</vt:lpstr>
      <vt:lpstr>'O2 Concepts Liberty'!Print_Area</vt:lpstr>
      <vt:lpstr>'O2 Concepts Liberty2'!Print_Area</vt:lpstr>
      <vt:lpstr>'Philips SimplyGo'!Print_Area</vt:lpstr>
      <vt:lpstr>'Rhythm P2'!Print_Area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Dirks</dc:creator>
  <cp:lastModifiedBy>Andrew Dirks</cp:lastModifiedBy>
  <dcterms:created xsi:type="dcterms:W3CDTF">2024-03-08T21:13:48Z</dcterms:created>
  <dcterms:modified xsi:type="dcterms:W3CDTF">2024-07-10T19:34:01Z</dcterms:modified>
</cp:coreProperties>
</file>