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346e880cb157761/Documents/A Caring Place/Minutes/Annual  Reports/2025/"/>
    </mc:Choice>
  </mc:AlternateContent>
  <xr:revisionPtr revIDLastSave="0" documentId="8_{2B7AFA9C-B531-4920-B331-B72882629B20}" xr6:coauthVersionLast="47" xr6:coauthVersionMax="47" xr10:uidLastSave="{00000000-0000-0000-0000-000000000000}"/>
  <bookViews>
    <workbookView xWindow="-108" yWindow="-108" windowWidth="23256" windowHeight="12456" xr2:uid="{D089C926-890B-490F-A74D-3D91E30FBB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0" i="1" l="1"/>
  <c r="AM10" i="1"/>
  <c r="AN9" i="1"/>
  <c r="AM9" i="1"/>
  <c r="AN8" i="1"/>
  <c r="AM8" i="1"/>
  <c r="Y8" i="1"/>
  <c r="Q8" i="1"/>
  <c r="Y7" i="1"/>
  <c r="E7" i="1"/>
  <c r="D7" i="1"/>
  <c r="AN6" i="1"/>
  <c r="AM6" i="1"/>
  <c r="Y6" i="1"/>
  <c r="Q6" i="1"/>
  <c r="D6" i="1"/>
  <c r="AN5" i="1"/>
  <c r="AM5" i="1"/>
  <c r="Y5" i="1"/>
  <c r="Q5" i="1"/>
  <c r="E5" i="1"/>
  <c r="AN4" i="1"/>
  <c r="AM4" i="1"/>
  <c r="AN3" i="1"/>
  <c r="AM3" i="1"/>
  <c r="AK3" i="1"/>
  <c r="AJ3" i="1"/>
  <c r="AN2" i="1"/>
  <c r="AM2" i="1"/>
  <c r="AM1" i="1"/>
  <c r="AK1" i="1"/>
  <c r="AJ1" i="1"/>
  <c r="W13" i="1" l="1"/>
  <c r="W13" i="1" a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tc={5424C905-F7E6-43E8-BA61-B2F128246960}</author>
    <author>tc={96C942E5-329B-4D55-8041-65086300056B}</author>
    <author>tc={450533AC-3065-44E6-80AF-36B26CA0A98D}</author>
    <author>tc={A526B8A5-0A28-4A55-AC03-78C0915367FB}</author>
    <author>tc={A5CBE1D6-7F4E-413B-9591-512A18031382}</author>
    <author>tc={DF6FFBEE-04C7-4CEE-B4D2-4218234F5E1F}</author>
    <author>tc={F68B91D7-6D1B-4FC6-86C6-924DC6EF278E}</author>
    <author>tc={CFC14892-EEB2-4546-A080-D9F65D419A92}</author>
    <author>tc={C886E8E0-6571-40C8-8C30-F47DCADEAF9D}</author>
    <author>tc={14FBDFFE-3FC9-4017-9830-18AAF0B9288C}</author>
    <author>tc={280BAAFF-BE87-4DB4-94DC-DED421AD7113}</author>
    <author>tc={51DD9834-6205-4154-9824-DFB99B2AFDCB}</author>
    <author>tc={E0F9DFF2-8A41-4778-AB2A-184140166575}</author>
    <author>tc={1BFF2865-160F-4451-A075-7B51B20D3591}</author>
    <author>tc={C3F80AA0-0865-4B4E-8179-BFEA97D430C6}</author>
    <author>tc={B0DED717-9DBF-4B27-B6BF-F59D3045BDF6}</author>
    <author>tc={2A6D445C-0F3A-470B-81BB-9E8C5AFBDC61}</author>
    <author>tc={988C893D-1EEF-4022-AA3B-71F3A330653E}</author>
    <author>tc={F591707B-213D-4987-888C-1C008C670F71}</author>
    <author>tc={4BBEFBBF-34EC-4B26-AB25-66EB79D14B52}</author>
    <author>tc={7A5477DE-9C51-404B-8825-73F64AB2E5E0}</author>
    <author>tc={A01545B9-0533-4823-8C90-628D02DE71C4}</author>
    <author>tc={E44A6CD1-3E5F-4BE3-8428-CE7F16B51C37}</author>
    <author>tc={4C9C138C-541F-4491-91AD-04867850461A}</author>
    <author>tc={19D125C7-6878-4585-9917-C130990B9D44}</author>
    <author>tc={DAAE5E37-4F7E-41D7-BEB2-3B8DC4D5C1B4}</author>
    <author>tc={E0352C71-A538-4BF6-957E-89CC37D3CE64}</author>
  </authors>
  <commentList>
    <comment ref="E2" authorId="0" shapeId="0" xr:uid="{5424C905-F7E6-43E8-BA61-B2F128246960}">
      <text>
        <t>[Threaded comment]
Your version of Excel allows you to read this threaded comment; however, any edits to it will get removed if the file is opened in a newer version of Excel. Learn more: https://go.microsoft.com/fwlink/?linkid=870924
Comment:
    Restricted Funds</t>
      </text>
    </comment>
    <comment ref="L2" authorId="1" shapeId="0" xr:uid="{96C942E5-329B-4D55-8041-65086300056B}">
      <text>
        <t>[Threaded comment]
Your version of Excel allows you to read this threaded comment; however, any edits to it will get removed if the file is opened in a newer version of Excel. Learn more: https://go.microsoft.com/fwlink/?linkid=870924
Comment:
    580.84 from Fund Raising done by YMAA, and for phones, computers, etc.   
1107 starting Jan, is from FB fund raising</t>
      </text>
    </comment>
    <comment ref="F3" authorId="2" shapeId="0" xr:uid="{450533AC-3065-44E6-80AF-36B26CA0A98D}">
      <text>
        <t>[Threaded comment]
Your version of Excel allows you to read this threaded comment; however, any edits to it will get removed if the file is opened in a newer version of Excel. Learn more: https://go.microsoft.com/fwlink/?linkid=870924
Comment:
    $7000 August '23 requested.   Rec'd $5000 2024, and $5000 2025</t>
      </text>
    </comment>
    <comment ref="G3" authorId="3" shapeId="0" xr:uid="{A526B8A5-0A28-4A55-AC03-78C0915367FB}">
      <text>
        <t>[Threaded comment]
Your version of Excel allows you to read this threaded comment; however, any edits to it will get removed if the file is opened in a newer version of Excel. Learn more: https://go.microsoft.com/fwlink/?linkid=870924
Comment:
    10000 Recd 4/26 (2 out of 3)
Year is from March to February.   Every March will receive $10,000 for 3 years, starting in 2022</t>
      </text>
    </comment>
    <comment ref="H3" authorId="4" shapeId="0" xr:uid="{A5CBE1D6-7F4E-413B-9591-512A18031382}">
      <text>
        <t>[Threaded comment]
Your version of Excel allows you to read this threaded comment; however, any edits to it will get removed if the file is opened in a newer version of Excel. Learn more: https://go.microsoft.com/fwlink/?linkid=870924
Comment:
    6000 Awarded 10/1/21 &amp; 10/1/22
8000 awarded 10/23</t>
      </text>
    </comment>
    <comment ref="K3" authorId="5" shapeId="0" xr:uid="{DF6FFBEE-04C7-4CEE-B4D2-4218234F5E1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WOH $725 donation 2/2/21
StM $725 donation 2/8/21
Unrestricted fund
WOH $1500 donation 10/22
StM $1500 donation 10/22
</t>
      </text>
    </comment>
    <comment ref="N3" authorId="6" shapeId="0" xr:uid="{F68B91D7-6D1B-4FC6-86C6-924DC6EF278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Kroger Plus, Round-Up,  UKFCU, Primary Sponsor, (Corporate added 2024, prior noted as Round Up only)
Apr Board meeting decided:  Will use funds from this for our card ministry.   A new ministry, and therefore budgeted inadequate funds.      </t>
      </text>
    </comment>
    <comment ref="K4" authorId="7" shapeId="0" xr:uid="{CFC14892-EEB2-4546-A080-D9F65D419A92}">
      <text>
        <t>[Threaded comment]
Your version of Excel allows you to read this threaded comment; however, any edits to it will get removed if the file is opened in a newer version of Excel. Learn more: https://go.microsoft.com/fwlink/?linkid=870924
Comment:
    Items other than food needed by our participants (i.e., clothes, repairs, etc)</t>
      </text>
    </comment>
    <comment ref="M4" authorId="8" shapeId="0" xr:uid="{C886E8E0-6571-40C8-8C30-F47DCADEAF9D}">
      <text>
        <t>[Threaded comment]
Your version of Excel allows you to read this threaded comment; however, any edits to it will get removed if the file is opened in a newer version of Excel. Learn more: https://go.microsoft.com/fwlink/?linkid=870924
Comment:
    2024  Will use funds from Unrestricted Corporate to allocated as needed to  Card Ministry, with the Goal being to build a better budget next January 2025</t>
      </text>
    </comment>
    <comment ref="P4" authorId="9" shapeId="0" xr:uid="{14FBDFFE-3FC9-4017-9830-18AAF0B9288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2/14: Valentine’s Day-$100 candies
3/29: Volunteers Day:  500
June:  Pride:  500
          Juneteenth:  0
Sept:  Fall Festival BPC:  $50
Alzheimer’s Walk:  $100
Blue Xmas:  $800, 200 to BPC
…………………………………………….
Lunch/dinner:  Leadership:  $750
</t>
      </text>
    </comment>
    <comment ref="AC4" authorId="10" shapeId="0" xr:uid="{280BAAFF-BE87-4DB4-94DC-DED421AD7113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first of every April:  Kentucky Non Profit Network.   User name is info@a-caring-place.com</t>
      </text>
    </comment>
    <comment ref="AF4" authorId="11" shapeId="0" xr:uid="{51DD9834-6205-4154-9824-DFB99B2AFDCB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June of every year</t>
      </text>
    </comment>
    <comment ref="G5" authorId="12" shapeId="0" xr:uid="{E0F9DFF2-8A41-4778-AB2A-184140166575}">
      <text>
        <t>[Threaded comment]
Your version of Excel allows you to read this threaded comment; however, any edits to it will get removed if the file is opened in a newer version of Excel. Learn more: https://go.microsoft.com/fwlink/?linkid=870924
Comment:
    4/26/23 = $10,000</t>
      </text>
    </comment>
    <comment ref="Q5" authorId="13" shapeId="0" xr:uid="{1BFF2865-160F-4451-A075-7B51B20D3591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income: 2717.12
Total expense 1030.27 (does not include Community Christmas charges yet)
Remaining 1686.85</t>
      </text>
    </comment>
    <comment ref="S5" authorId="14" shapeId="0" xr:uid="{C3F80AA0-0865-4B4E-8179-BFEA97D430C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Insurance 12/8 (12 months):  policy/account number NPP2593961 </t>
      </text>
    </comment>
    <comment ref="Z5" authorId="15" shapeId="0" xr:uid="{B0DED717-9DBF-4B27-B6BF-F59D3045BDF6}">
      <text>
        <t>[Threaded comment]
Your version of Excel allows you to read this threaded comment; however, any edits to it will get removed if the file is opened in a newer version of Excel. Learn more: https://go.microsoft.com/fwlink/?linkid=870924
Comment:
    Hostinger web site January 25/1 year, plus taxes</t>
      </text>
    </comment>
    <comment ref="AE5" authorId="16" shapeId="0" xr:uid="{2A6D445C-0F3A-470B-81BB-9E8C5AFBDC61}">
      <text>
        <t>[Threaded comment]
Your version of Excel allows you to read this threaded comment; however, any edits to it will get removed if the file is opened in a newer version of Excel. Learn more: https://go.microsoft.com/fwlink/?linkid=870924
Comment:
    Quick Books Annual Cost via Tech Soup</t>
      </text>
    </comment>
    <comment ref="G6" authorId="17" shapeId="0" xr:uid="{988C893D-1EEF-4022-AA3B-71F3A330653E}">
      <text>
        <t>[Threaded comment]
Your version of Excel allows you to read this threaded comment; however, any edits to it will get removed if the file is opened in a newer version of Excel. Learn more: https://go.microsoft.com/fwlink/?linkid=870924
Comment:
    10000 Recd 4/26 (2 out of 3)
10000 recd 4/26 (3 out of 3)</t>
      </text>
    </comment>
    <comment ref="H6" authorId="18" shapeId="0" xr:uid="{F591707B-213D-4987-888C-1C008C670F71}">
      <text>
        <t>[Threaded comment]
Your version of Excel allows you to read this threaded comment; however, any edits to it will get removed if the file is opened in a newer version of Excel. Learn more: https://go.microsoft.com/fwlink/?linkid=870924
Comment:
    Nov 14 award, 2023 $8000
2022 was $6000, which 2043.33 remaining. 
Nov 14 2024 $8000</t>
      </text>
    </comment>
    <comment ref="Z7" authorId="19" shapeId="0" xr:uid="{4BBEFBBF-34EC-4B26-AB25-66EB79D14B52}">
      <text>
        <t>[Threaded comment]
Your version of Excel allows you to read this threaded comment; however, any edits to it will get removed if the file is opened in a newer version of Excel. Learn more: https://go.microsoft.com/fwlink/?linkid=870924
Comment:
    Hostinger web site January 25/1 year, plus taxes</t>
      </text>
    </comment>
    <comment ref="AE7" authorId="20" shapeId="0" xr:uid="{7A5477DE-9C51-404B-8825-73F64AB2E5E0}">
      <text>
        <t>[Threaded comment]
Your version of Excel allows you to read this threaded comment; however, any edits to it will get removed if the file is opened in a newer version of Excel. Learn more: https://go.microsoft.com/fwlink/?linkid=870924
Comment:
    Ann Mendenhall:  $30 for BC IT support</t>
      </text>
    </comment>
    <comment ref="AG7" authorId="21" shapeId="0" xr:uid="{A01545B9-0533-4823-8C90-628D02DE71C4}">
      <text>
        <t>[Threaded comment]
Your version of Excel allows you to read this threaded comment; however, any edits to it will get removed if the file is opened in a newer version of Excel. Learn more: https://go.microsoft.com/fwlink/?linkid=870924
Comment:
    Stacy_In Kind BC 2023 (made January 24)</t>
      </text>
    </comment>
    <comment ref="AH7" authorId="22" shapeId="0" xr:uid="{E44A6CD1-3E5F-4BE3-8428-CE7F16B51C37}">
      <text>
        <t>[Threaded comment]
Your version of Excel allows you to read this threaded comment; however, any edits to it will get removed if the file is opened in a newer version of Excel. Learn more: https://go.microsoft.com/fwlink/?linkid=870924
Comment:
    2 hams donated by Ron Vol Recognition</t>
      </text>
    </comment>
    <comment ref="G9" authorId="23" shapeId="0" xr:uid="{4C9C138C-541F-4491-91AD-04867850461A}">
      <text>
        <t>[Threaded comment]
Your version of Excel allows you to read this threaded comment; however, any edits to it will get removed if the file is opened in a newer version of Excel. Learn more: https://go.microsoft.com/fwlink/?linkid=870924
Comment:
    4/26/23 = $10,000</t>
      </text>
    </comment>
    <comment ref="Q9" authorId="24" shapeId="0" xr:uid="{19D125C7-6878-4585-9917-C130990B9D44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income: 2717.12
Total expense 1030.27 (does not include Community Christmas charges yet)
Remaining 1686.85</t>
      </text>
    </comment>
    <comment ref="H21" authorId="25" shapeId="0" xr:uid="{DAAE5E37-4F7E-41D7-BEB2-3B8DC4D5C1B4}">
      <text>
        <t>[Threaded comment]
Your version of Excel allows you to read this threaded comment; however, any edits to it will get removed if the file is opened in a newer version of Excel. Learn more: https://go.microsoft.com/fwlink/?linkid=870924
Comment:
    Matures 5/28/24</t>
      </text>
    </comment>
    <comment ref="N21" authorId="26" shapeId="0" xr:uid="{E0352C71-A538-4BF6-957E-89CC37D3CE64}">
      <text>
        <t>[Threaded comment]
Your version of Excel allows you to read this threaded comment; however, any edits to it will get removed if the file is opened in a newer version of Excel. Learn more: https://go.microsoft.com/fwlink/?linkid=870924
Comment:
    Nov 28 matures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<sst xmlns="http://schemas.openxmlformats.org/spreadsheetml/2006/main" count="85" uniqueCount="73">
  <si>
    <t>Volunteer Hours</t>
  </si>
  <si>
    <t xml:space="preserve">Gray_disc.  ,       Yellow_Restricted.   Blue_Revenue; Pink_Remaining funds                                                                          </t>
  </si>
  <si>
    <t>Restricted</t>
  </si>
  <si>
    <t>Unrestricted</t>
  </si>
  <si>
    <t>Investments</t>
  </si>
  <si>
    <t>Total $</t>
  </si>
  <si>
    <t>Total Food</t>
  </si>
  <si>
    <t>BGCF</t>
  </si>
  <si>
    <t>ELCA: World Hunger</t>
  </si>
  <si>
    <t>Lions</t>
  </si>
  <si>
    <t>Ind Don</t>
  </si>
  <si>
    <t>Presenting Sponsor</t>
  </si>
  <si>
    <t>Programs</t>
  </si>
  <si>
    <t>Corporate</t>
  </si>
  <si>
    <t>Admin-operational</t>
  </si>
  <si>
    <t>Total/yr</t>
  </si>
  <si>
    <t>Marketing: In-Kind Donations</t>
  </si>
  <si>
    <t>$31/hr</t>
  </si>
  <si>
    <t>Food: Grant</t>
  </si>
  <si>
    <t>Food: Ind Donations</t>
  </si>
  <si>
    <t>Groceries</t>
  </si>
  <si>
    <t>Non-Food Items Participants</t>
  </si>
  <si>
    <t>Comm. Devices</t>
  </si>
  <si>
    <t>Card Ministry</t>
  </si>
  <si>
    <t>Outreach</t>
  </si>
  <si>
    <t>Total</t>
  </si>
  <si>
    <t>Phone</t>
  </si>
  <si>
    <t>insur</t>
  </si>
  <si>
    <t>CPA</t>
  </si>
  <si>
    <t>Training</t>
  </si>
  <si>
    <t>Misc</t>
  </si>
  <si>
    <t>Marketing</t>
  </si>
  <si>
    <t>2023 CD &amp; MM</t>
  </si>
  <si>
    <t>Web Site</t>
  </si>
  <si>
    <t>Domain</t>
  </si>
  <si>
    <t>Email</t>
  </si>
  <si>
    <t>KNN</t>
  </si>
  <si>
    <t>Soc Med</t>
  </si>
  <si>
    <t>Zoom</t>
  </si>
  <si>
    <t>Other-Pass through</t>
  </si>
  <si>
    <t>Remaining 2024</t>
  </si>
  <si>
    <t>Budget: 2025</t>
  </si>
  <si>
    <t>Director Donations</t>
  </si>
  <si>
    <t>Revenue 2024</t>
  </si>
  <si>
    <t>Expense 2024</t>
  </si>
  <si>
    <t>18 696.00</t>
  </si>
  <si>
    <t>Remaining</t>
  </si>
  <si>
    <t>Expense</t>
  </si>
  <si>
    <t>Month</t>
  </si>
  <si>
    <t>Revenue</t>
  </si>
  <si>
    <t>Cumulative Expense</t>
  </si>
  <si>
    <t>Annual</t>
  </si>
  <si>
    <t>Cumulative Revenue</t>
  </si>
  <si>
    <t>Villages</t>
  </si>
  <si>
    <t>Annual Totals</t>
  </si>
  <si>
    <t>32999 (Jan 22)</t>
  </si>
  <si>
    <t>UKFCU: 2025</t>
  </si>
  <si>
    <t>Jan 1 2025</t>
  </si>
  <si>
    <t>42319.2 (Jan 23)</t>
  </si>
  <si>
    <t xml:space="preserve">Total   </t>
  </si>
  <si>
    <t>63546 (Jan 24)</t>
  </si>
  <si>
    <t>Checking</t>
  </si>
  <si>
    <t>74416.19 (jan 25)</t>
  </si>
  <si>
    <t>Savings</t>
  </si>
  <si>
    <t>Money Market</t>
  </si>
  <si>
    <t>Visa</t>
  </si>
  <si>
    <t xml:space="preserve"> CD 9 mo 5/28/24</t>
  </si>
  <si>
    <t>Discretionary</t>
  </si>
  <si>
    <t>VILLAGES</t>
  </si>
  <si>
    <t>Villages-Restricted</t>
  </si>
  <si>
    <t>Balance</t>
  </si>
  <si>
    <t xml:space="preserve"> Income</t>
  </si>
  <si>
    <t>Bank Accts 1/1/25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</si>
</sst>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#,##0.00;[Red]#,##0.00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rgb="FF5FB2E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6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b/>
      <sz val="11"/>
      <name val="Arial"/>
      <family val="2"/>
    </font>
    <font>
      <b/>
      <sz val="6"/>
      <color rgb="FF5FB2E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3BC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86">
    <xf numFmtId="0" fontId="0" fillId="0" borderId="0" xfId="0"/>
    <xf numFmtId="17" fontId="2" fillId="0" borderId="1" xfId="0" applyNumberFormat="1" applyFont="1" applyBorder="1"/>
    <xf numFmtId="17" fontId="2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0" fontId="3" fillId="2" borderId="2" xfId="0" applyFont="1" applyFill="1" applyBorder="1"/>
    <xf numFmtId="17" fontId="2" fillId="0" borderId="3" xfId="0" applyNumberFormat="1" applyFont="1" applyBorder="1"/>
    <xf numFmtId="0" fontId="1" fillId="0" borderId="0" xfId="0" applyFont="1"/>
    <xf numFmtId="17" fontId="2" fillId="0" borderId="0" xfId="0" applyNumberFormat="1" applyFont="1"/>
    <xf numFmtId="17" fontId="2" fillId="0" borderId="4" xfId="0" applyNumberFormat="1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2" borderId="10" xfId="0" applyFont="1" applyFill="1" applyBorder="1" applyAlignment="1">
      <alignment wrapText="1"/>
    </xf>
    <xf numFmtId="0" fontId="3" fillId="2" borderId="12" xfId="0" applyFont="1" applyFill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2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2" fillId="5" borderId="10" xfId="0" applyFont="1" applyFill="1" applyBorder="1"/>
    <xf numFmtId="0" fontId="3" fillId="4" borderId="15" xfId="0" applyFont="1" applyFill="1" applyBorder="1"/>
    <xf numFmtId="0" fontId="2" fillId="6" borderId="16" xfId="0" applyFont="1" applyFill="1" applyBorder="1"/>
    <xf numFmtId="0" fontId="0" fillId="0" borderId="18" xfId="0" applyBorder="1"/>
    <xf numFmtId="0" fontId="0" fillId="0" borderId="19" xfId="0" applyBorder="1"/>
    <xf numFmtId="0" fontId="3" fillId="0" borderId="4" xfId="0" applyFont="1" applyBorder="1"/>
    <xf numFmtId="0" fontId="3" fillId="0" borderId="0" xfId="0" applyFont="1" applyAlignment="1">
      <alignment wrapText="1"/>
    </xf>
    <xf numFmtId="0" fontId="2" fillId="2" borderId="20" xfId="0" applyFont="1" applyFill="1" applyBorder="1" applyAlignment="1">
      <alignment wrapText="1"/>
    </xf>
    <xf numFmtId="0" fontId="2" fillId="2" borderId="21" xfId="0" applyFont="1" applyFill="1" applyBorder="1"/>
    <xf numFmtId="16" fontId="2" fillId="2" borderId="22" xfId="0" applyNumberFormat="1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0" borderId="21" xfId="0" applyFont="1" applyBorder="1"/>
    <xf numFmtId="0" fontId="2" fillId="0" borderId="22" xfId="0" applyFont="1" applyBorder="1"/>
    <xf numFmtId="0" fontId="2" fillId="0" borderId="24" xfId="0" applyFont="1" applyBorder="1"/>
    <xf numFmtId="0" fontId="3" fillId="0" borderId="24" xfId="0" applyFont="1" applyBorder="1"/>
    <xf numFmtId="0" fontId="3" fillId="4" borderId="25" xfId="0" applyFont="1" applyFill="1" applyBorder="1"/>
    <xf numFmtId="0" fontId="3" fillId="7" borderId="11" xfId="0" applyFont="1" applyFill="1" applyBorder="1"/>
    <xf numFmtId="0" fontId="3" fillId="7" borderId="26" xfId="0" applyFont="1" applyFill="1" applyBorder="1"/>
    <xf numFmtId="0" fontId="3" fillId="5" borderId="27" xfId="0" applyFont="1" applyFill="1" applyBorder="1"/>
    <xf numFmtId="0" fontId="2" fillId="8" borderId="14" xfId="0" applyFont="1" applyFill="1" applyBorder="1"/>
    <xf numFmtId="0" fontId="2" fillId="8" borderId="16" xfId="0" applyFont="1" applyFill="1" applyBorder="1"/>
    <xf numFmtId="0" fontId="2" fillId="8" borderId="11" xfId="0" applyFont="1" applyFill="1" applyBorder="1"/>
    <xf numFmtId="0" fontId="3" fillId="8" borderId="11" xfId="0" applyFont="1" applyFill="1" applyBorder="1"/>
    <xf numFmtId="0" fontId="3" fillId="8" borderId="2" xfId="0" applyFont="1" applyFill="1" applyBorder="1"/>
    <xf numFmtId="0" fontId="3" fillId="8" borderId="26" xfId="0" applyFont="1" applyFill="1" applyBorder="1"/>
    <xf numFmtId="0" fontId="3" fillId="8" borderId="16" xfId="0" applyFont="1" applyFill="1" applyBorder="1"/>
    <xf numFmtId="0" fontId="3" fillId="0" borderId="0" xfId="0" applyFont="1"/>
    <xf numFmtId="0" fontId="3" fillId="2" borderId="22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0" borderId="4" xfId="0" applyFont="1" applyBorder="1"/>
    <xf numFmtId="0" fontId="2" fillId="0" borderId="6" xfId="0" applyFont="1" applyBorder="1"/>
    <xf numFmtId="0" fontId="2" fillId="7" borderId="0" xfId="0" applyFont="1" applyFill="1"/>
    <xf numFmtId="0" fontId="3" fillId="7" borderId="0" xfId="0" applyFont="1" applyFill="1"/>
    <xf numFmtId="0" fontId="2" fillId="5" borderId="27" xfId="0" applyFont="1" applyFill="1" applyBorder="1"/>
    <xf numFmtId="0" fontId="3" fillId="8" borderId="22" xfId="0" applyFont="1" applyFill="1" applyBorder="1"/>
    <xf numFmtId="0" fontId="3" fillId="8" borderId="6" xfId="0" applyFont="1" applyFill="1" applyBorder="1"/>
    <xf numFmtId="0" fontId="3" fillId="8" borderId="30" xfId="0" applyFont="1" applyFill="1" applyBorder="1"/>
    <xf numFmtId="0" fontId="3" fillId="8" borderId="14" xfId="0" applyFont="1" applyFill="1" applyBorder="1"/>
    <xf numFmtId="15" fontId="3" fillId="0" borderId="4" xfId="0" applyNumberFormat="1" applyFont="1" applyBorder="1"/>
    <xf numFmtId="0" fontId="2" fillId="9" borderId="0" xfId="0" applyFont="1" applyFill="1"/>
    <xf numFmtId="0" fontId="3" fillId="9" borderId="0" xfId="0" applyFont="1" applyFill="1"/>
    <xf numFmtId="0" fontId="3" fillId="9" borderId="28" xfId="0" applyFont="1" applyFill="1" applyBorder="1"/>
    <xf numFmtId="0" fontId="3" fillId="9" borderId="29" xfId="0" applyFont="1" applyFill="1" applyBorder="1"/>
    <xf numFmtId="0" fontId="3" fillId="9" borderId="4" xfId="0" applyFont="1" applyFill="1" applyBorder="1"/>
    <xf numFmtId="0" fontId="3" fillId="10" borderId="6" xfId="0" applyFont="1" applyFill="1" applyBorder="1"/>
    <xf numFmtId="0" fontId="3" fillId="10" borderId="0" xfId="0" applyFont="1" applyFill="1"/>
    <xf numFmtId="0" fontId="3" fillId="9" borderId="6" xfId="0" applyFont="1" applyFill="1" applyBorder="1"/>
    <xf numFmtId="0" fontId="3" fillId="9" borderId="33" xfId="0" applyFont="1" applyFill="1" applyBorder="1"/>
    <xf numFmtId="0" fontId="3" fillId="9" borderId="31" xfId="0" applyFont="1" applyFill="1" applyBorder="1"/>
    <xf numFmtId="0" fontId="3" fillId="5" borderId="6" xfId="0" applyFont="1" applyFill="1" applyBorder="1"/>
    <xf numFmtId="0" fontId="3" fillId="8" borderId="0" xfId="0" applyFont="1" applyFill="1"/>
    <xf numFmtId="0" fontId="3" fillId="8" borderId="4" xfId="0" applyFont="1" applyFill="1" applyBorder="1"/>
    <xf numFmtId="0" fontId="3" fillId="8" borderId="21" xfId="0" applyFont="1" applyFill="1" applyBorder="1"/>
    <xf numFmtId="0" fontId="3" fillId="8" borderId="24" xfId="0" applyFont="1" applyFill="1" applyBorder="1"/>
    <xf numFmtId="8" fontId="0" fillId="0" borderId="14" xfId="0" applyNumberFormat="1" applyBorder="1"/>
    <xf numFmtId="4" fontId="1" fillId="0" borderId="26" xfId="0" applyNumberFormat="1" applyFont="1" applyBorder="1" applyAlignment="1">
      <alignment vertical="center"/>
    </xf>
    <xf numFmtId="0" fontId="7" fillId="0" borderId="0" xfId="0" applyFont="1"/>
    <xf numFmtId="3" fontId="3" fillId="0" borderId="6" xfId="0" applyNumberFormat="1" applyFont="1" applyBorder="1"/>
    <xf numFmtId="3" fontId="3" fillId="0" borderId="28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6" xfId="0" applyFont="1" applyBorder="1"/>
    <xf numFmtId="0" fontId="3" fillId="0" borderId="12" xfId="0" applyFont="1" applyBorder="1"/>
    <xf numFmtId="0" fontId="3" fillId="0" borderId="31" xfId="0" applyFont="1" applyBorder="1"/>
    <xf numFmtId="0" fontId="3" fillId="5" borderId="29" xfId="0" applyFont="1" applyFill="1" applyBorder="1"/>
    <xf numFmtId="0" fontId="3" fillId="11" borderId="0" xfId="0" applyFont="1" applyFill="1"/>
    <xf numFmtId="0" fontId="3" fillId="11" borderId="13" xfId="0" applyFont="1" applyFill="1" applyBorder="1"/>
    <xf numFmtId="3" fontId="3" fillId="0" borderId="31" xfId="0" applyNumberFormat="1" applyFont="1" applyBorder="1"/>
    <xf numFmtId="0" fontId="3" fillId="12" borderId="34" xfId="0" applyFont="1" applyFill="1" applyBorder="1"/>
    <xf numFmtId="0" fontId="3" fillId="12" borderId="31" xfId="0" applyFont="1" applyFill="1" applyBorder="1"/>
    <xf numFmtId="0" fontId="3" fillId="13" borderId="35" xfId="0" applyFont="1" applyFill="1" applyBorder="1"/>
    <xf numFmtId="0" fontId="3" fillId="13" borderId="6" xfId="0" applyFont="1" applyFill="1" applyBorder="1"/>
    <xf numFmtId="0" fontId="3" fillId="0" borderId="29" xfId="0" applyFont="1" applyBorder="1"/>
    <xf numFmtId="0" fontId="3" fillId="0" borderId="36" xfId="0" applyFont="1" applyBorder="1"/>
    <xf numFmtId="0" fontId="3" fillId="0" borderId="33" xfId="0" applyFont="1" applyBorder="1"/>
    <xf numFmtId="0" fontId="0" fillId="14" borderId="6" xfId="0" applyFill="1" applyBorder="1"/>
    <xf numFmtId="0" fontId="8" fillId="9" borderId="0" xfId="0" applyFont="1" applyFill="1"/>
    <xf numFmtId="0" fontId="8" fillId="9" borderId="5" xfId="0" applyFont="1" applyFill="1" applyBorder="1"/>
    <xf numFmtId="0" fontId="3" fillId="9" borderId="13" xfId="0" applyFont="1" applyFill="1" applyBorder="1"/>
    <xf numFmtId="0" fontId="0" fillId="0" borderId="37" xfId="0" applyBorder="1"/>
    <xf numFmtId="0" fontId="0" fillId="0" borderId="38" xfId="0" applyBorder="1"/>
    <xf numFmtId="0" fontId="3" fillId="15" borderId="39" xfId="0" applyFont="1" applyFill="1" applyBorder="1"/>
    <xf numFmtId="0" fontId="0" fillId="15" borderId="4" xfId="0" applyFill="1" applyBorder="1"/>
    <xf numFmtId="0" fontId="3" fillId="15" borderId="24" xfId="0" applyFont="1" applyFill="1" applyBorder="1"/>
    <xf numFmtId="0" fontId="3" fillId="15" borderId="27" xfId="0" applyFont="1" applyFill="1" applyBorder="1"/>
    <xf numFmtId="0" fontId="3" fillId="15" borderId="12" xfId="0" applyFont="1" applyFill="1" applyBorder="1"/>
    <xf numFmtId="0" fontId="3" fillId="15" borderId="6" xfId="0" applyFont="1" applyFill="1" applyBorder="1"/>
    <xf numFmtId="0" fontId="3" fillId="15" borderId="13" xfId="0" applyFont="1" applyFill="1" applyBorder="1"/>
    <xf numFmtId="0" fontId="3" fillId="15" borderId="28" xfId="0" applyFont="1" applyFill="1" applyBorder="1"/>
    <xf numFmtId="0" fontId="3" fillId="16" borderId="40" xfId="0" applyFont="1" applyFill="1" applyBorder="1"/>
    <xf numFmtId="0" fontId="0" fillId="16" borderId="25" xfId="0" applyFill="1" applyBorder="1"/>
    <xf numFmtId="0" fontId="3" fillId="16" borderId="36" xfId="0" applyFont="1" applyFill="1" applyBorder="1"/>
    <xf numFmtId="0" fontId="3" fillId="16" borderId="41" xfId="0" applyFont="1" applyFill="1" applyBorder="1"/>
    <xf numFmtId="0" fontId="3" fillId="16" borderId="33" xfId="0" applyFont="1" applyFill="1" applyBorder="1"/>
    <xf numFmtId="0" fontId="3" fillId="16" borderId="31" xfId="0" applyFont="1" applyFill="1" applyBorder="1"/>
    <xf numFmtId="0" fontId="3" fillId="5" borderId="31" xfId="0" applyFont="1" applyFill="1" applyBorder="1"/>
    <xf numFmtId="0" fontId="3" fillId="16" borderId="42" xfId="0" applyFont="1" applyFill="1" applyBorder="1"/>
    <xf numFmtId="0" fontId="3" fillId="17" borderId="31" xfId="0" applyFont="1" applyFill="1" applyBorder="1"/>
    <xf numFmtId="0" fontId="3" fillId="13" borderId="39" xfId="0" applyFont="1" applyFill="1" applyBorder="1"/>
    <xf numFmtId="0" fontId="3" fillId="18" borderId="43" xfId="0" applyFont="1" applyFill="1" applyBorder="1"/>
    <xf numFmtId="0" fontId="3" fillId="18" borderId="34" xfId="0" applyFont="1" applyFill="1" applyBorder="1"/>
    <xf numFmtId="0" fontId="3" fillId="18" borderId="31" xfId="0" applyFont="1" applyFill="1" applyBorder="1"/>
    <xf numFmtId="0" fontId="3" fillId="18" borderId="0" xfId="0" applyFont="1" applyFill="1"/>
    <xf numFmtId="0" fontId="3" fillId="18" borderId="4" xfId="0" applyFont="1" applyFill="1" applyBorder="1"/>
    <xf numFmtId="0" fontId="3" fillId="18" borderId="22" xfId="0" applyFont="1" applyFill="1" applyBorder="1"/>
    <xf numFmtId="0" fontId="3" fillId="18" borderId="24" xfId="0" applyFont="1" applyFill="1" applyBorder="1"/>
    <xf numFmtId="0" fontId="3" fillId="12" borderId="6" xfId="0" applyFont="1" applyFill="1" applyBorder="1"/>
    <xf numFmtId="0" fontId="0" fillId="2" borderId="0" xfId="0" applyFill="1"/>
    <xf numFmtId="0" fontId="0" fillId="14" borderId="2" xfId="0" applyFill="1" applyBorder="1"/>
    <xf numFmtId="16" fontId="0" fillId="14" borderId="21" xfId="0" applyNumberFormat="1" applyFill="1" applyBorder="1"/>
    <xf numFmtId="16" fontId="0" fillId="14" borderId="22" xfId="0" applyNumberFormat="1" applyFill="1" applyBorder="1"/>
    <xf numFmtId="16" fontId="0" fillId="14" borderId="4" xfId="0" applyNumberFormat="1" applyFill="1" applyBorder="1"/>
    <xf numFmtId="4" fontId="0" fillId="14" borderId="4" xfId="0" applyNumberFormat="1" applyFill="1" applyBorder="1"/>
    <xf numFmtId="16" fontId="0" fillId="14" borderId="1" xfId="0" applyNumberFormat="1" applyFill="1" applyBorder="1"/>
    <xf numFmtId="0" fontId="0" fillId="14" borderId="1" xfId="0" applyFill="1" applyBorder="1"/>
    <xf numFmtId="0" fontId="0" fillId="14" borderId="0" xfId="0" applyFill="1"/>
    <xf numFmtId="0" fontId="0" fillId="14" borderId="4" xfId="0" applyFill="1" applyBorder="1"/>
    <xf numFmtId="0" fontId="0" fillId="14" borderId="12" xfId="0" applyFill="1" applyBorder="1"/>
    <xf numFmtId="0" fontId="0" fillId="14" borderId="45" xfId="0" applyFill="1" applyBorder="1"/>
    <xf numFmtId="0" fontId="0" fillId="14" borderId="39" xfId="0" applyFill="1" applyBorder="1"/>
    <xf numFmtId="4" fontId="0" fillId="14" borderId="39" xfId="0" applyNumberFormat="1" applyFill="1" applyBorder="1"/>
    <xf numFmtId="0" fontId="0" fillId="14" borderId="13" xfId="0" applyFill="1" applyBorder="1"/>
    <xf numFmtId="4" fontId="0" fillId="14" borderId="6" xfId="0" applyNumberFormat="1" applyFill="1" applyBorder="1"/>
    <xf numFmtId="0" fontId="9" fillId="0" borderId="0" xfId="0" applyFont="1"/>
    <xf numFmtId="0" fontId="10" fillId="19" borderId="0" xfId="0" applyFont="1" applyFill="1"/>
    <xf numFmtId="0" fontId="0" fillId="19" borderId="0" xfId="0" applyFill="1"/>
    <xf numFmtId="0" fontId="9" fillId="19" borderId="0" xfId="0" applyFont="1" applyFill="1"/>
    <xf numFmtId="0" fontId="11" fillId="19" borderId="0" xfId="0" applyFont="1" applyFill="1"/>
    <xf numFmtId="0" fontId="13" fillId="0" borderId="0" xfId="1" applyFont="1" applyAlignment="1">
      <alignment horizontal="left" vertical="center" wrapText="1"/>
    </xf>
    <xf numFmtId="0" fontId="13" fillId="19" borderId="0" xfId="1" applyFont="1" applyFill="1" applyAlignment="1">
      <alignment horizontal="left" vertical="center" wrapText="1"/>
    </xf>
    <xf numFmtId="0" fontId="14" fillId="19" borderId="0" xfId="1" applyFont="1" applyFill="1" applyAlignment="1">
      <alignment horizontal="right" vertical="center" wrapText="1"/>
    </xf>
    <xf numFmtId="0" fontId="15" fillId="19" borderId="0" xfId="1" applyFont="1" applyFill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1" fillId="2" borderId="6" xfId="0" applyFont="1" applyFill="1" applyBorder="1"/>
    <xf numFmtId="0" fontId="1" fillId="2" borderId="31" xfId="0" applyFont="1" applyFill="1" applyBorder="1"/>
    <xf numFmtId="0" fontId="0" fillId="2" borderId="31" xfId="0" applyFill="1" applyBorder="1"/>
    <xf numFmtId="0" fontId="17" fillId="2" borderId="31" xfId="0" applyFont="1" applyFill="1" applyBorder="1"/>
    <xf numFmtId="0" fontId="17" fillId="2" borderId="6" xfId="0" applyFont="1" applyFill="1" applyBorder="1"/>
    <xf numFmtId="0" fontId="17" fillId="0" borderId="6" xfId="0" applyFont="1" applyBorder="1"/>
    <xf numFmtId="0" fontId="0" fillId="0" borderId="36" xfId="0" applyBorder="1"/>
    <xf numFmtId="0" fontId="0" fillId="0" borderId="15" xfId="0" applyBorder="1"/>
    <xf numFmtId="164" fontId="0" fillId="0" borderId="6" xfId="0" applyNumberFormat="1" applyBorder="1"/>
    <xf numFmtId="0" fontId="0" fillId="0" borderId="6" xfId="0" applyBorder="1"/>
    <xf numFmtId="4" fontId="0" fillId="0" borderId="6" xfId="0" applyNumberFormat="1" applyBorder="1"/>
    <xf numFmtId="0" fontId="0" fillId="0" borderId="29" xfId="0" applyBorder="1"/>
    <xf numFmtId="0" fontId="0" fillId="0" borderId="13" xfId="0" applyBorder="1"/>
    <xf numFmtId="0" fontId="0" fillId="0" borderId="46" xfId="0" applyBorder="1"/>
    <xf numFmtId="0" fontId="3" fillId="0" borderId="35" xfId="0" applyFont="1" applyBorder="1"/>
    <xf numFmtId="0" fontId="7" fillId="14" borderId="44" xfId="0" applyFont="1" applyFill="1" applyBorder="1"/>
    <xf numFmtId="17" fontId="4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2" borderId="11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346e880cb157761/Documents/A%20Caring%20Place/Finance%20Committee/Data%20Spreadsheets/Hours%20worked%20monthly.xlsx" TargetMode="External"/><Relationship Id="rId1" Type="http://schemas.openxmlformats.org/officeDocument/2006/relationships/externalLinkPath" Target="/7346e880cb157761/Documents/A%20Caring%20Place/Finance%20Committee/Data%20Spreadsheets/Hours%20worked%20month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"/>
      <sheetName val="2021"/>
      <sheetName val="2021 Final"/>
      <sheetName val="2022  "/>
      <sheetName val="2023  "/>
      <sheetName val="2025 Volunteer Tracking"/>
      <sheetName val="2024 Volunteer Tracking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P1" t="str">
            <v>DIRECTORS TOTAL</v>
          </cell>
          <cell r="CQ1" t="str">
            <v>GRAND TOTAL</v>
          </cell>
          <cell r="CS1" t="str">
            <v>TOTAL PER PROGRAM</v>
          </cell>
        </row>
        <row r="2">
          <cell r="CS2" t="str">
            <v>VWC</v>
          </cell>
          <cell r="CT2">
            <v>3808.95</v>
          </cell>
        </row>
        <row r="3">
          <cell r="CP3">
            <v>2856.5</v>
          </cell>
          <cell r="CQ3">
            <v>9050.9</v>
          </cell>
          <cell r="CS3" t="str">
            <v>Admin</v>
          </cell>
          <cell r="CT3">
            <v>2394.5</v>
          </cell>
        </row>
        <row r="4">
          <cell r="CS4" t="str">
            <v>Telephone</v>
          </cell>
          <cell r="CT4">
            <v>1726.45</v>
          </cell>
        </row>
        <row r="5">
          <cell r="CS5" t="str">
            <v>Driver</v>
          </cell>
          <cell r="CT5">
            <v>510</v>
          </cell>
        </row>
        <row r="6">
          <cell r="CS6" t="str">
            <v>Read On</v>
          </cell>
          <cell r="CT6">
            <v>103</v>
          </cell>
        </row>
        <row r="7">
          <cell r="CS7" t="str">
            <v>Service</v>
          </cell>
          <cell r="CT7">
            <v>449</v>
          </cell>
        </row>
        <row r="8">
          <cell r="CS8" t="str">
            <v>Cards</v>
          </cell>
          <cell r="CT8">
            <v>59</v>
          </cell>
        </row>
        <row r="9">
          <cell r="CS9" t="str">
            <v>UK ACP</v>
          </cell>
          <cell r="CT9" t="str">
            <v>UK ACP</v>
          </cell>
        </row>
      </sheetData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oxanne Cheney" id="{A6E521B7-0D40-429E-9785-3D7D512EF65F}" userId="7346e880cb15776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2-10-13T17:48:25.22" personId="{A6E521B7-0D40-429E-9785-3D7D512EF65F}" id="{5424C905-F7E6-43E8-BA61-B2F128246960}">
    <text>Restricted Funds</text>
  </threadedComment>
  <threadedComment ref="L2" dT="2023-03-08T22:01:07.04" personId="{A6E521B7-0D40-429E-9785-3D7D512EF65F}" id="{96C942E5-329B-4D55-8041-65086300056B}">
    <text>580.84 from Fund Raising done by YMAA, and for phones, computers, etc.   
1107 starting Jan, is from FB fund raising</text>
  </threadedComment>
  <threadedComment ref="F3" dT="2024-02-04T17:05:03.54" personId="{A6E521B7-0D40-429E-9785-3D7D512EF65F}" id="{450533AC-3065-44E6-80AF-36B26CA0A98D}">
    <text>$7000 August '23 requested.   Rec'd $5000 2024, and $5000 2025</text>
  </threadedComment>
  <threadedComment ref="G3" dT="2022-01-06T04:23:21.33" personId="{A6E521B7-0D40-429E-9785-3D7D512EF65F}" id="{A526B8A5-0A28-4A55-AC03-78C0915367FB}">
    <text>10000 Recd 4/26 (2 out of 3)
Year is from March to February.   Every March will receive $10,000 for 3 years, starting in 2022</text>
  </threadedComment>
  <threadedComment ref="H3" dT="2021-10-08T16:01:56.03" personId="{A6E521B7-0D40-429E-9785-3D7D512EF65F}" id="{A5CBE1D6-7F4E-413B-9591-512A18031382}">
    <text>6000 Awarded 10/1/21 &amp; 10/1/22
8000 awarded 10/23</text>
  </threadedComment>
  <threadedComment ref="K3" dT="2023-03-07T15:20:15.30" personId="{A6E521B7-0D40-429E-9785-3D7D512EF65F}" id="{DF6FFBEE-04C7-4CEE-B4D2-4218234F5E1F}">
    <text xml:space="preserve">WOH $725 donation 2/2/21
StM $725 donation 2/8/21
Unrestricted fund
WOH $1500 donation 10/22
StM $1500 donation 10/22
</text>
  </threadedComment>
  <threadedComment ref="N3" dT="2023-12-28T02:16:54.75" personId="{A6E521B7-0D40-429E-9785-3D7D512EF65F}" id="{F68B91D7-6D1B-4FC6-86C6-924DC6EF278E}">
    <text xml:space="preserve">Kroger Plus, Round-Up,  UKFCU, Primary Sponsor, (Corporate added 2024, prior noted as Round Up only)
Apr Board meeting decided:  Will use funds from this for our card ministry.   A new ministry, and therefore budgeted inadequate funds.      </text>
  </threadedComment>
  <threadedComment ref="K4" dT="2023-03-07T15:29:26.15" personId="{A6E521B7-0D40-429E-9785-3D7D512EF65F}" id="{CFC14892-EEB2-4546-A080-D9F65D419A92}">
    <text>Items other than food needed by our participants (i.e., clothes, repairs, etc)</text>
  </threadedComment>
  <threadedComment ref="M4" dT="2024-04-24T18:48:24.38" personId="{A6E521B7-0D40-429E-9785-3D7D512EF65F}" id="{C886E8E0-6571-40C8-8C30-F47DCADEAF9D}">
    <text>2024  Will use funds from Unrestricted Corporate to allocated as needed to  Card Ministry, with the Goal being to build a better budget next January 2025</text>
  </threadedComment>
  <threadedComment ref="P4" dT="2025-01-01T22:18:40.20" personId="{A6E521B7-0D40-429E-9785-3D7D512EF65F}" id="{14FBDFFE-3FC9-4017-9830-18AAF0B9288C}">
    <text xml:space="preserve">2/14: Valentine’s Day-$100 candies
3/29: Volunteers Day:  500
June:  Pride:  500
          Juneteenth:  0
Sept:  Fall Festival BPC:  $50
Alzheimer’s Walk:  $100
Blue Xmas:  $800, 200 to BPC
…………………………………………….
Lunch/dinner:  Leadership:  $750
</text>
  </threadedComment>
  <threadedComment ref="AC4" dT="2023-03-02T18:38:51.95" personId="{A6E521B7-0D40-429E-9785-3D7D512EF65F}" id="{280BAAFF-BE87-4DB4-94DC-DED421AD7113}">
    <text>Due first of every April:  Kentucky Non Profit Network.   User name is info@a-caring-place.com</text>
    <extLst>
      <x:ext xmlns:xltc2="http://schemas.microsoft.com/office/spreadsheetml/2020/threadedcomments2" uri="{F7C98A9C-CBB3-438F-8F68-D28B6AF4A901}">
        <xltc2:checksum>3588557599</xltc2:checksum>
        <xltc2:hyperlink startIndex="71" length="23" url="info@a-caring-place.com"/>
      </x:ext>
    </extLst>
  </threadedComment>
  <threadedComment ref="AF4" dT="2023-06-20T15:44:42.19" personId="{A6E521B7-0D40-429E-9785-3D7D512EF65F}" id="{51DD9834-6205-4154-9824-DFB99B2AFDCB}">
    <text>Due June of every year</text>
  </threadedComment>
  <threadedComment ref="G5" dT="2023-04-27T15:01:36.82" personId="{A6E521B7-0D40-429E-9785-3D7D512EF65F}" id="{E0F9DFF2-8A41-4778-AB2A-184140166575}">
    <text>4/26/23 = $10,000</text>
  </threadedComment>
  <threadedComment ref="Q5" dT="2022-12-20T03:29:13.23" personId="{A6E521B7-0D40-429E-9785-3D7D512EF65F}" id="{1BFF2865-160F-4451-A075-7B51B20D3591}">
    <text>Total income: 2717.12
Total expense 1030.27 (does not include Community Christmas charges yet)
Remaining 1686.85</text>
  </threadedComment>
  <threadedComment ref="S5" dT="2024-12-12T19:42:43.96" personId="{A6E521B7-0D40-429E-9785-3D7D512EF65F}" id="{C3F80AA0-0865-4B4E-8179-BFEA97D430C6}">
    <text xml:space="preserve">Insurance 12/8 (12 months):  policy/account number NPP2593961 </text>
  </threadedComment>
  <threadedComment ref="Z5" dT="2025-01-01T20:08:48.93" personId="{A6E521B7-0D40-429E-9785-3D7D512EF65F}" id="{B0DED717-9DBF-4B27-B6BF-F59D3045BDF6}">
    <text>Hostinger web site January 25/1 year, plus taxes</text>
  </threadedComment>
  <threadedComment ref="AE5" dT="2025-01-02T17:37:33.59" personId="{A6E521B7-0D40-429E-9785-3D7D512EF65F}" id="{2A6D445C-0F3A-470B-81BB-9E8C5AFBDC61}">
    <text>Quick Books Annual Cost via Tech Soup</text>
  </threadedComment>
  <threadedComment ref="G6" dT="2023-04-27T15:00:56.09" personId="{A6E521B7-0D40-429E-9785-3D7D512EF65F}" id="{988C893D-1EEF-4022-AA3B-71F3A330653E}">
    <text>10000 Recd 4/26 (2 out of 3)
10000 recd 4/26 (3 out of 3)</text>
  </threadedComment>
  <threadedComment ref="H6" dT="2023-12-06T18:39:55.12" personId="{A6E521B7-0D40-429E-9785-3D7D512EF65F}" id="{F591707B-213D-4987-888C-1C008C670F71}">
    <text>Nov 14 award, 2023 $8000
2022 was $6000, which 2043.33 remaining. 
Nov 14 2024 $8000</text>
  </threadedComment>
  <threadedComment ref="Z7" dT="2025-01-01T20:08:48.93" personId="{A6E521B7-0D40-429E-9785-3D7D512EF65F}" id="{4BBEFBBF-34EC-4B26-AB25-66EB79D14B52}">
    <text>Hostinger web site January 25/1 year, plus taxes</text>
  </threadedComment>
  <threadedComment ref="AE7" dT="2024-12-14T19:22:33.32" personId="{A6E521B7-0D40-429E-9785-3D7D512EF65F}" id="{7A5477DE-9C51-404B-8825-73F64AB2E5E0}">
    <text>Ann Mendenhall:  $30 for BC IT support</text>
  </threadedComment>
  <threadedComment ref="AG7" dT="2025-01-01T20:21:52.45" personId="{A6E521B7-0D40-429E-9785-3D7D512EF65F}" id="{A01545B9-0533-4823-8C90-628D02DE71C4}">
    <text>Stacy_In Kind BC 2023 (made January 24)</text>
  </threadedComment>
  <threadedComment ref="AH7" dT="2025-01-01T20:17:23.84" personId="{A6E521B7-0D40-429E-9785-3D7D512EF65F}" id="{E44A6CD1-3E5F-4BE3-8428-CE7F16B51C37}">
    <text>2 hams donated by Ron Vol Recognition</text>
  </threadedComment>
  <threadedComment ref="G9" dT="2023-04-27T15:01:36.82" personId="{A6E521B7-0D40-429E-9785-3D7D512EF65F}" id="{4C9C138C-541F-4491-91AD-04867850461A}">
    <text>4/26/23 = $10,000</text>
  </threadedComment>
  <threadedComment ref="Q9" dT="2022-12-20T03:29:13.23" personId="{A6E521B7-0D40-429E-9785-3D7D512EF65F}" id="{19D125C7-6878-4585-9917-C130990B9D44}">
    <text>Total income: 2717.12
Total expense 1030.27 (does not include Community Christmas charges yet)
Remaining 1686.85</text>
  </threadedComment>
  <threadedComment ref="H21" dT="2023-12-01T19:42:02.01" personId="{A6E521B7-0D40-429E-9785-3D7D512EF65F}" id="{DAAE5E37-4F7E-41D7-BEB2-3B8DC4D5C1B4}">
    <text>Matures 5/28/24</text>
  </threadedComment>
  <threadedComment ref="N21" dT="2024-07-03T17:32:14.17" personId="{A6E521B7-0D40-429E-9785-3D7D512EF65F}" id="{E0352C71-A538-4BF6-957E-89CC37D3CE64}">
    <text>Nov 28 matures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36C9-23F5-469D-852A-C60B99F716C4}">
  <dimension ref="A1:BZ28"/>
  <sheetViews>
    <sheetView tabSelected="1" topLeftCell="A2" workbookViewId="0">
      <selection activeCell="E14" sqref="E14"/>
    </sheetView>
  </sheetViews>
  <sheetFormatPr defaultColWidth="13.88671875" defaultRowHeight="14.4" x14ac:dyDescent="0.3"/>
  <cols>
    <col min="1" max="1" width="17.33203125" bestFit="1" customWidth="1"/>
    <col min="2" max="2" width="6.44140625" bestFit="1" customWidth="1"/>
    <col min="3" max="3" width="15.6640625" customWidth="1"/>
    <col min="4" max="4" width="9.5546875" bestFit="1" customWidth="1"/>
    <col min="5" max="5" width="8.33203125" customWidth="1"/>
    <col min="6" max="6" width="6.33203125" bestFit="1" customWidth="1"/>
    <col min="7" max="7" width="13.33203125" bestFit="1" customWidth="1"/>
    <col min="8" max="8" width="9" bestFit="1" customWidth="1"/>
    <col min="9" max="9" width="14.33203125" bestFit="1" customWidth="1"/>
    <col min="10" max="10" width="9" bestFit="1" customWidth="1"/>
    <col min="11" max="11" width="9" style="130" bestFit="1" customWidth="1"/>
    <col min="12" max="12" width="10" bestFit="1" customWidth="1"/>
    <col min="13" max="13" width="8.88671875" bestFit="1" customWidth="1"/>
    <col min="14" max="14" width="8" bestFit="1" customWidth="1"/>
    <col min="15" max="15" width="9" bestFit="1" customWidth="1"/>
    <col min="16" max="16" width="9.33203125" bestFit="1" customWidth="1"/>
    <col min="17" max="17" width="12.33203125" bestFit="1" customWidth="1"/>
    <col min="18" max="18" width="10" bestFit="1" customWidth="1"/>
    <col min="19" max="20" width="9" bestFit="1" customWidth="1"/>
    <col min="21" max="21" width="9" customWidth="1"/>
    <col min="22" max="22" width="10" bestFit="1" customWidth="1"/>
    <col min="23" max="23" width="7" bestFit="1" customWidth="1"/>
    <col min="24" max="24" width="10" bestFit="1" customWidth="1"/>
    <col min="25" max="25" width="5.6640625" bestFit="1" customWidth="1"/>
    <col min="26" max="26" width="18.6640625" bestFit="1" customWidth="1"/>
    <col min="27" max="27" width="5.5546875" bestFit="1" customWidth="1"/>
    <col min="28" max="28" width="4.33203125" bestFit="1" customWidth="1"/>
    <col min="29" max="29" width="3.33203125" bestFit="1" customWidth="1"/>
    <col min="30" max="30" width="5.88671875" bestFit="1" customWidth="1"/>
    <col min="31" max="31" width="5.88671875" customWidth="1"/>
    <col min="32" max="32" width="4.6640625" bestFit="1" customWidth="1"/>
    <col min="33" max="33" width="12.6640625" bestFit="1" customWidth="1"/>
    <col min="34" max="34" width="12" bestFit="1" customWidth="1"/>
    <col min="35" max="35" width="12.5546875" customWidth="1"/>
  </cols>
  <sheetData>
    <row r="1" spans="1:78" s="8" customFormat="1" ht="15" thickBot="1" x14ac:dyDescent="0.35">
      <c r="A1" s="1">
        <v>45658</v>
      </c>
      <c r="B1" s="2"/>
      <c r="C1" s="3"/>
      <c r="D1" s="3"/>
      <c r="E1" s="4"/>
      <c r="F1" s="4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"/>
      <c r="Y1" s="4"/>
      <c r="Z1" s="4"/>
      <c r="AA1" s="4"/>
      <c r="AB1" s="4"/>
      <c r="AC1" s="4"/>
      <c r="AD1" s="4"/>
      <c r="AE1" s="4"/>
      <c r="AF1" s="4"/>
      <c r="AG1" s="6"/>
      <c r="AH1" s="173" t="s">
        <v>0</v>
      </c>
      <c r="AI1" s="174"/>
      <c r="AJ1" s="176" t="str">
        <f>'[1]2024 Volunteer Tracking'!CP1</f>
        <v>DIRECTORS TOTAL</v>
      </c>
      <c r="AK1" s="177" t="str">
        <f>'[1]2024 Volunteer Tracking'!CQ1</f>
        <v>GRAND TOTAL</v>
      </c>
      <c r="AL1" s="7"/>
      <c r="AM1" s="179" t="str">
        <f>'[1]2024 Volunteer Tracking'!CS1</f>
        <v>TOTAL PER PROGRAM</v>
      </c>
      <c r="AN1" s="180"/>
    </row>
    <row r="2" spans="1:78" s="10" customFormat="1" ht="44.4" thickBot="1" x14ac:dyDescent="0.35">
      <c r="A2" s="9">
        <v>45682</v>
      </c>
      <c r="C2" s="11" t="s">
        <v>1</v>
      </c>
      <c r="D2" s="12"/>
      <c r="E2" s="181" t="s">
        <v>2</v>
      </c>
      <c r="F2" s="181"/>
      <c r="G2" s="182"/>
      <c r="H2" s="182"/>
      <c r="I2" s="182"/>
      <c r="J2" s="182"/>
      <c r="K2" s="13"/>
      <c r="L2" s="14"/>
      <c r="M2" s="14"/>
      <c r="N2" s="14"/>
      <c r="O2" s="15"/>
      <c r="P2" s="16"/>
      <c r="Q2" s="17" t="s">
        <v>2</v>
      </c>
      <c r="R2" s="18"/>
      <c r="S2" s="18"/>
      <c r="T2" s="19"/>
      <c r="U2" s="18"/>
      <c r="V2" s="18" t="s">
        <v>3</v>
      </c>
      <c r="W2" s="20"/>
      <c r="X2" s="21" t="s">
        <v>4</v>
      </c>
      <c r="Y2" s="22"/>
      <c r="Z2" s="18"/>
      <c r="AA2" s="18"/>
      <c r="AB2" s="18"/>
      <c r="AC2" s="18"/>
      <c r="AD2" s="18"/>
      <c r="AE2" s="18"/>
      <c r="AF2" s="19"/>
      <c r="AG2" s="23"/>
      <c r="AH2" s="175"/>
      <c r="AI2" s="174"/>
      <c r="AJ2" s="176"/>
      <c r="AK2" s="178"/>
      <c r="AL2" s="7"/>
      <c r="AM2" s="24" t="str">
        <f>'[1]2024 Volunteer Tracking'!CS2</f>
        <v>VWC</v>
      </c>
      <c r="AN2" s="25">
        <f>'[1]2024 Volunteer Tracking'!CT2</f>
        <v>3808.95</v>
      </c>
    </row>
    <row r="3" spans="1:78" s="48" customFormat="1" ht="15" thickBot="1" x14ac:dyDescent="0.35">
      <c r="A3" s="26"/>
      <c r="B3"/>
      <c r="C3" s="27"/>
      <c r="D3" s="28" t="s">
        <v>5</v>
      </c>
      <c r="E3" s="29" t="s">
        <v>6</v>
      </c>
      <c r="F3" s="29" t="s">
        <v>7</v>
      </c>
      <c r="G3" s="30" t="s">
        <v>8</v>
      </c>
      <c r="H3" s="30" t="s">
        <v>9</v>
      </c>
      <c r="I3" s="31" t="s">
        <v>10</v>
      </c>
      <c r="J3" s="32" t="s">
        <v>10</v>
      </c>
      <c r="K3" s="29" t="s">
        <v>11</v>
      </c>
      <c r="L3" s="33" t="s">
        <v>12</v>
      </c>
      <c r="M3" s="33"/>
      <c r="N3" s="34" t="s">
        <v>13</v>
      </c>
      <c r="O3" s="35" t="s">
        <v>10</v>
      </c>
      <c r="P3" s="36"/>
      <c r="Q3" s="37" t="s">
        <v>14</v>
      </c>
      <c r="R3" s="38"/>
      <c r="S3" s="38"/>
      <c r="T3" s="39"/>
      <c r="U3" s="38"/>
      <c r="V3" s="38"/>
      <c r="W3" s="38"/>
      <c r="X3" s="40"/>
      <c r="Y3" s="41" t="s">
        <v>15</v>
      </c>
      <c r="Z3" s="42" t="s">
        <v>16</v>
      </c>
      <c r="AA3" s="43"/>
      <c r="AB3" s="44"/>
      <c r="AC3" s="45"/>
      <c r="AD3" s="45"/>
      <c r="AE3" s="45"/>
      <c r="AF3" s="46"/>
      <c r="AG3" s="47"/>
      <c r="AI3" s="48" t="s">
        <v>17</v>
      </c>
      <c r="AJ3" s="183">
        <f>'[1]2024 Volunteer Tracking'!CP3</f>
        <v>2856.5</v>
      </c>
      <c r="AK3" s="177">
        <f>'[1]2024 Volunteer Tracking'!CQ3</f>
        <v>9050.9</v>
      </c>
      <c r="AL3" s="7"/>
      <c r="AM3" s="24" t="str">
        <f>'[1]2024 Volunteer Tracking'!CS3</f>
        <v>Admin</v>
      </c>
      <c r="AN3" s="25">
        <f>'[1]2024 Volunteer Tracking'!CT3</f>
        <v>2394.5</v>
      </c>
    </row>
    <row r="4" spans="1:78" s="48" customFormat="1" ht="15" thickBot="1" x14ac:dyDescent="0.35">
      <c r="A4" s="26"/>
      <c r="D4" s="49"/>
      <c r="E4" s="50"/>
      <c r="F4" s="51" t="s">
        <v>18</v>
      </c>
      <c r="G4" s="51" t="s">
        <v>18</v>
      </c>
      <c r="H4" s="51" t="s">
        <v>18</v>
      </c>
      <c r="I4" s="51" t="s">
        <v>19</v>
      </c>
      <c r="J4" s="51" t="s">
        <v>20</v>
      </c>
      <c r="K4" s="50" t="s">
        <v>21</v>
      </c>
      <c r="L4" s="10" t="s">
        <v>22</v>
      </c>
      <c r="M4" s="10" t="s">
        <v>23</v>
      </c>
      <c r="N4" s="52"/>
      <c r="O4" s="52"/>
      <c r="P4" s="53" t="s">
        <v>24</v>
      </c>
      <c r="Q4" s="54" t="s">
        <v>25</v>
      </c>
      <c r="R4" s="55" t="s">
        <v>26</v>
      </c>
      <c r="S4" s="55" t="s">
        <v>27</v>
      </c>
      <c r="T4" s="55" t="s">
        <v>28</v>
      </c>
      <c r="U4" s="55" t="s">
        <v>29</v>
      </c>
      <c r="V4" s="55" t="s">
        <v>30</v>
      </c>
      <c r="W4" s="55" t="s">
        <v>31</v>
      </c>
      <c r="X4" s="56" t="s">
        <v>32</v>
      </c>
      <c r="Y4" s="57" t="s">
        <v>15</v>
      </c>
      <c r="Z4" s="57" t="s">
        <v>33</v>
      </c>
      <c r="AA4" s="57" t="s">
        <v>34</v>
      </c>
      <c r="AB4" s="57" t="s">
        <v>35</v>
      </c>
      <c r="AC4" s="58" t="s">
        <v>36</v>
      </c>
      <c r="AD4" s="58" t="s">
        <v>37</v>
      </c>
      <c r="AE4" s="58" t="s">
        <v>30</v>
      </c>
      <c r="AF4" s="59" t="s">
        <v>38</v>
      </c>
      <c r="AG4" s="60" t="s">
        <v>39</v>
      </c>
      <c r="AJ4" s="184"/>
      <c r="AK4" s="185"/>
      <c r="AL4" s="7"/>
      <c r="AM4" s="24" t="str">
        <f>'[1]2024 Volunteer Tracking'!CS4</f>
        <v>Telephone</v>
      </c>
      <c r="AN4" s="25">
        <f>'[1]2024 Volunteer Tracking'!CT4</f>
        <v>1726.45</v>
      </c>
    </row>
    <row r="5" spans="1:78" s="48" customFormat="1" ht="15" thickBot="1" x14ac:dyDescent="0.35">
      <c r="A5" s="61">
        <v>45658</v>
      </c>
      <c r="C5" s="62" t="s">
        <v>40</v>
      </c>
      <c r="D5" s="63">
        <v>74416.19</v>
      </c>
      <c r="E5" s="63">
        <f>SUM(F5:J5)</f>
        <v>31240.539999999997</v>
      </c>
      <c r="F5" s="63">
        <v>5000</v>
      </c>
      <c r="G5" s="64">
        <v>10000</v>
      </c>
      <c r="H5" s="65">
        <v>4270.92</v>
      </c>
      <c r="I5" s="65">
        <v>11929.13</v>
      </c>
      <c r="J5" s="66">
        <v>40.49</v>
      </c>
      <c r="K5" s="64">
        <v>2446.02</v>
      </c>
      <c r="L5" s="67">
        <v>999.27</v>
      </c>
      <c r="M5" s="68">
        <v>500</v>
      </c>
      <c r="N5" s="66">
        <v>6965.78</v>
      </c>
      <c r="O5" s="66">
        <v>12483.31</v>
      </c>
      <c r="P5" s="69">
        <v>3355.57</v>
      </c>
      <c r="Q5" s="70">
        <f>SUM(R5:W5)</f>
        <v>4038.36</v>
      </c>
      <c r="R5" s="71">
        <v>360</v>
      </c>
      <c r="S5" s="67">
        <v>1732.63</v>
      </c>
      <c r="T5" s="71">
        <v>300</v>
      </c>
      <c r="U5" s="71"/>
      <c r="V5" s="71">
        <v>145.72999999999999</v>
      </c>
      <c r="W5" s="69">
        <v>1500</v>
      </c>
      <c r="X5" s="72">
        <v>20000</v>
      </c>
      <c r="Y5" s="73">
        <f>SUM(Z5:AG5)</f>
        <v>595.72</v>
      </c>
      <c r="Z5" s="74">
        <v>119.88</v>
      </c>
      <c r="AA5" s="57">
        <v>32.340000000000003</v>
      </c>
      <c r="AB5" s="57">
        <v>84</v>
      </c>
      <c r="AC5" s="58">
        <v>95</v>
      </c>
      <c r="AD5" s="58">
        <v>35</v>
      </c>
      <c r="AE5" s="58">
        <v>80</v>
      </c>
      <c r="AF5" s="75">
        <v>149.5</v>
      </c>
      <c r="AG5" s="76"/>
      <c r="AJ5" s="77">
        <v>87311.5</v>
      </c>
      <c r="AK5" s="78">
        <v>277260.90000000002</v>
      </c>
      <c r="AL5"/>
      <c r="AM5" s="24" t="str">
        <f>'[1]2024 Volunteer Tracking'!CS5</f>
        <v>Driver</v>
      </c>
      <c r="AN5" s="25">
        <f>'[1]2024 Volunteer Tracking'!CT5</f>
        <v>510</v>
      </c>
    </row>
    <row r="6" spans="1:78" s="48" customFormat="1" ht="18" x14ac:dyDescent="0.35">
      <c r="A6" s="26"/>
      <c r="C6" s="79" t="s">
        <v>41</v>
      </c>
      <c r="D6" s="80">
        <f>SUM(E6,K6:Q6)</f>
        <v>33442</v>
      </c>
      <c r="E6" s="81">
        <v>25000</v>
      </c>
      <c r="F6" s="82"/>
      <c r="G6" s="81"/>
      <c r="H6" s="83"/>
      <c r="I6" s="26"/>
      <c r="J6" s="84"/>
      <c r="K6" s="84">
        <v>500</v>
      </c>
      <c r="L6" s="48">
        <v>500</v>
      </c>
      <c r="M6" s="48">
        <v>700</v>
      </c>
      <c r="N6" s="26">
        <v>100</v>
      </c>
      <c r="O6" s="26">
        <v>200</v>
      </c>
      <c r="P6" s="84">
        <v>2200</v>
      </c>
      <c r="Q6" s="85">
        <f>SUM(R6:W6)</f>
        <v>4242</v>
      </c>
      <c r="R6" s="84">
        <v>360</v>
      </c>
      <c r="S6" s="84">
        <v>1732</v>
      </c>
      <c r="T6" s="84">
        <v>300</v>
      </c>
      <c r="U6" s="84">
        <v>200</v>
      </c>
      <c r="V6" s="84">
        <v>150</v>
      </c>
      <c r="W6" s="86">
        <v>1500</v>
      </c>
      <c r="X6" s="87"/>
      <c r="Y6" s="88">
        <f>SUM(Z6:AG6)</f>
        <v>595.72</v>
      </c>
      <c r="Z6" s="88">
        <v>119.88</v>
      </c>
      <c r="AA6" s="88">
        <v>32.340000000000003</v>
      </c>
      <c r="AB6" s="88">
        <v>84</v>
      </c>
      <c r="AC6" s="88">
        <v>95</v>
      </c>
      <c r="AD6" s="88">
        <v>35</v>
      </c>
      <c r="AE6" s="88">
        <v>80</v>
      </c>
      <c r="AF6" s="88">
        <v>149.5</v>
      </c>
      <c r="AG6" s="89"/>
      <c r="AI6" s="48" t="s">
        <v>42</v>
      </c>
      <c r="AJ6">
        <v>1301.72</v>
      </c>
      <c r="AK6"/>
      <c r="AL6"/>
      <c r="AM6" s="24" t="str">
        <f>'[1]2024 Volunteer Tracking'!CS6</f>
        <v>Read On</v>
      </c>
      <c r="AN6" s="25">
        <f>'[1]2024 Volunteer Tracking'!CT6</f>
        <v>103</v>
      </c>
    </row>
    <row r="7" spans="1:78" s="48" customFormat="1" ht="15" thickBot="1" x14ac:dyDescent="0.35">
      <c r="A7" s="26"/>
      <c r="C7" t="s">
        <v>43</v>
      </c>
      <c r="D7" s="90">
        <f>SUM(E7,K7:Q7)</f>
        <v>36938.78</v>
      </c>
      <c r="E7" s="91">
        <f>SUM(F7:K7)</f>
        <v>27750.66</v>
      </c>
      <c r="F7" s="91">
        <v>5000</v>
      </c>
      <c r="G7" s="91">
        <v>10000</v>
      </c>
      <c r="H7" s="91">
        <v>8000</v>
      </c>
      <c r="I7" s="91">
        <v>1929.22</v>
      </c>
      <c r="J7" s="91">
        <v>264.44</v>
      </c>
      <c r="K7" s="91">
        <v>2557</v>
      </c>
      <c r="L7" s="91">
        <v>0</v>
      </c>
      <c r="M7" s="91">
        <v>0</v>
      </c>
      <c r="N7" s="91">
        <v>241.5</v>
      </c>
      <c r="O7" s="92">
        <v>1770.4</v>
      </c>
      <c r="P7" s="91">
        <v>2859.22</v>
      </c>
      <c r="Q7" s="91">
        <v>1760</v>
      </c>
      <c r="R7" s="91">
        <v>1275</v>
      </c>
      <c r="S7" s="91">
        <v>0</v>
      </c>
      <c r="T7" s="91">
        <v>0</v>
      </c>
      <c r="U7" s="91">
        <v>0</v>
      </c>
      <c r="V7" s="91">
        <v>0</v>
      </c>
      <c r="W7" s="91">
        <v>1903.1</v>
      </c>
      <c r="X7" s="91"/>
      <c r="Y7" s="73">
        <f>SUM(Z7:AH8)</f>
        <v>1305.44</v>
      </c>
      <c r="Z7" s="74">
        <v>119.88</v>
      </c>
      <c r="AA7" s="57">
        <v>32.340000000000003</v>
      </c>
      <c r="AB7" s="57"/>
      <c r="AC7" s="73">
        <v>95</v>
      </c>
      <c r="AD7" s="73">
        <v>35</v>
      </c>
      <c r="AE7" s="73">
        <v>30</v>
      </c>
      <c r="AF7" s="57">
        <v>149.5</v>
      </c>
      <c r="AG7" s="76">
        <v>44</v>
      </c>
      <c r="AH7" s="93">
        <v>204</v>
      </c>
      <c r="AJ7"/>
      <c r="AK7"/>
      <c r="AL7"/>
      <c r="AM7" s="24"/>
      <c r="AN7" s="25"/>
    </row>
    <row r="8" spans="1:78" s="48" customFormat="1" x14ac:dyDescent="0.3">
      <c r="A8" s="26"/>
      <c r="C8" t="s">
        <v>44</v>
      </c>
      <c r="D8" s="86">
        <v>27083</v>
      </c>
      <c r="E8" s="94" t="s">
        <v>45</v>
      </c>
      <c r="G8" s="81"/>
      <c r="H8" s="83"/>
      <c r="I8" s="95"/>
      <c r="J8" s="26"/>
      <c r="K8" s="82">
        <v>45</v>
      </c>
      <c r="L8" s="48">
        <v>0</v>
      </c>
      <c r="M8" s="48">
        <v>296.42</v>
      </c>
      <c r="N8" s="86">
        <v>373.84</v>
      </c>
      <c r="O8" s="96">
        <v>212</v>
      </c>
      <c r="P8" s="84">
        <v>873.43</v>
      </c>
      <c r="Q8" s="97">
        <f>SUM(R8:W8)</f>
        <v>3733.74</v>
      </c>
      <c r="R8" s="86">
        <v>360</v>
      </c>
      <c r="S8" s="86">
        <v>1732</v>
      </c>
      <c r="T8" s="86">
        <v>300</v>
      </c>
      <c r="U8" s="86">
        <v>200</v>
      </c>
      <c r="V8" s="84">
        <v>274.2</v>
      </c>
      <c r="W8" s="84">
        <v>867.54</v>
      </c>
      <c r="X8" s="98">
        <v>21165.1</v>
      </c>
      <c r="Y8" s="88">
        <f>SUM(Z8:AG8)</f>
        <v>595.72</v>
      </c>
      <c r="Z8" s="88">
        <v>119.88</v>
      </c>
      <c r="AA8" s="88">
        <v>32.340000000000003</v>
      </c>
      <c r="AB8" s="88">
        <v>84</v>
      </c>
      <c r="AC8" s="88">
        <v>95</v>
      </c>
      <c r="AD8" s="88">
        <v>35</v>
      </c>
      <c r="AE8" s="88">
        <v>80</v>
      </c>
      <c r="AF8" s="88">
        <v>149.5</v>
      </c>
      <c r="AG8" s="89"/>
      <c r="AJ8"/>
      <c r="AK8"/>
      <c r="AL8"/>
      <c r="AM8" s="24" t="str">
        <f>'[1]2024 Volunteer Tracking'!CS7</f>
        <v>Service</v>
      </c>
      <c r="AN8" s="25">
        <f>'[1]2024 Volunteer Tracking'!CT7</f>
        <v>449</v>
      </c>
    </row>
    <row r="9" spans="1:78" s="48" customFormat="1" ht="15" thickBot="1" x14ac:dyDescent="0.35">
      <c r="A9" s="26"/>
      <c r="C9" s="63" t="s">
        <v>46</v>
      </c>
      <c r="D9" s="71">
        <v>74416.19</v>
      </c>
      <c r="E9" s="63"/>
      <c r="F9" s="63"/>
      <c r="G9" s="64"/>
      <c r="H9" s="65"/>
      <c r="I9" s="65"/>
      <c r="J9" s="66"/>
      <c r="K9" s="64"/>
      <c r="L9" s="67"/>
      <c r="M9" s="68"/>
      <c r="N9" s="66"/>
      <c r="O9" s="66"/>
      <c r="P9" s="69"/>
      <c r="Q9" s="70"/>
      <c r="R9" s="71"/>
      <c r="S9" s="71"/>
      <c r="T9" s="71"/>
      <c r="U9" s="71"/>
      <c r="V9" s="71"/>
      <c r="W9" s="69"/>
      <c r="X9" s="72"/>
      <c r="Y9" s="70"/>
      <c r="Z9" s="99"/>
      <c r="AA9" s="99"/>
      <c r="AB9" s="100"/>
      <c r="AC9" s="99"/>
      <c r="AD9" s="99"/>
      <c r="AE9" s="99"/>
      <c r="AF9" s="99"/>
      <c r="AG9" s="101"/>
      <c r="AJ9"/>
      <c r="AK9"/>
      <c r="AL9"/>
      <c r="AM9" s="102" t="str">
        <f>'[1]2024 Volunteer Tracking'!CS8</f>
        <v>Cards</v>
      </c>
      <c r="AN9" s="103">
        <f>'[1]2024 Volunteer Tracking'!CT8</f>
        <v>59</v>
      </c>
    </row>
    <row r="10" spans="1:78" s="109" customFormat="1" x14ac:dyDescent="0.3">
      <c r="A10" s="104" t="s">
        <v>47</v>
      </c>
      <c r="B10" s="105" t="s">
        <v>48</v>
      </c>
      <c r="C10" s="106"/>
      <c r="D10" s="107"/>
      <c r="E10" s="108"/>
      <c r="O10" s="110"/>
      <c r="Q10" s="108"/>
      <c r="X10" s="87"/>
      <c r="AG10" s="111"/>
      <c r="AH10" s="84"/>
      <c r="AI10" s="84"/>
      <c r="AJ10"/>
      <c r="AK10"/>
      <c r="AL10"/>
      <c r="AM10" t="str">
        <f>'[1]2024 Volunteer Tracking'!CS9</f>
        <v>UK ACP</v>
      </c>
      <c r="AN10" t="str">
        <f>'[1]2024 Volunteer Tracking'!CT9</f>
        <v>UK ACP</v>
      </c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</row>
    <row r="11" spans="1:78" s="120" customFormat="1" ht="15" thickBot="1" x14ac:dyDescent="0.35">
      <c r="A11" s="112" t="s">
        <v>49</v>
      </c>
      <c r="B11" s="113" t="s">
        <v>48</v>
      </c>
      <c r="C11" s="114"/>
      <c r="D11" s="115"/>
      <c r="E11" s="116"/>
      <c r="F11" s="117"/>
      <c r="G11" s="117"/>
      <c r="H11" s="117"/>
      <c r="I11" s="117"/>
      <c r="J11" s="117"/>
      <c r="K11" s="117"/>
      <c r="L11" s="117"/>
      <c r="M11" s="117"/>
      <c r="N11" s="117"/>
      <c r="O11" s="114"/>
      <c r="P11" s="117"/>
      <c r="Q11" s="116"/>
      <c r="R11" s="117"/>
      <c r="S11" s="117"/>
      <c r="T11" s="117"/>
      <c r="U11" s="117"/>
      <c r="V11" s="117"/>
      <c r="W11" s="114"/>
      <c r="X11" s="118"/>
      <c r="Y11" s="116"/>
      <c r="Z11" s="117"/>
      <c r="AA11" s="117"/>
      <c r="AB11" s="117"/>
      <c r="AC11" s="117"/>
      <c r="AD11" s="117"/>
      <c r="AE11" s="117"/>
      <c r="AF11" s="117"/>
      <c r="AG11" s="119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</row>
    <row r="12" spans="1:78" s="94" customFormat="1" ht="10.8" x14ac:dyDescent="0.25">
      <c r="A12" s="121" t="s">
        <v>50</v>
      </c>
      <c r="B12" s="94" t="s">
        <v>51</v>
      </c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</row>
    <row r="13" spans="1:78" s="129" customFormat="1" ht="11.4" thickBot="1" x14ac:dyDescent="0.3">
      <c r="A13" s="122" t="s">
        <v>52</v>
      </c>
      <c r="B13" s="123" t="s">
        <v>51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4"/>
      <c r="O13" s="123"/>
      <c r="P13" s="123"/>
      <c r="Q13" s="123"/>
      <c r="R13" s="123"/>
      <c r="S13" s="123"/>
      <c r="T13" s="123"/>
      <c r="U13" s="123"/>
      <c r="V13" s="123"/>
      <c r="W13" s="123" cm="1">
        <f t="array" aca="1" ref="W13" ca="1">W13:X13</f>
        <v>0</v>
      </c>
      <c r="X13" s="123"/>
      <c r="Y13" s="125"/>
      <c r="Z13" s="126"/>
      <c r="AA13" s="127"/>
      <c r="AB13" s="127"/>
      <c r="AC13" s="125"/>
      <c r="AD13" s="125"/>
      <c r="AE13" s="125"/>
      <c r="AF13" s="127"/>
      <c r="AG13" s="128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</row>
    <row r="14" spans="1:78" x14ac:dyDescent="0.3">
      <c r="C14" s="163"/>
      <c r="D14" s="164"/>
      <c r="E14" s="165"/>
      <c r="F14" s="166"/>
      <c r="G14" s="166"/>
      <c r="H14" s="166"/>
      <c r="I14" s="166"/>
      <c r="J14" s="166"/>
      <c r="K14" s="166"/>
      <c r="L14" s="166"/>
      <c r="M14" s="166"/>
      <c r="N14" s="166"/>
      <c r="O14" s="167"/>
      <c r="P14" s="166"/>
      <c r="Q14" s="166"/>
      <c r="R14" s="166"/>
      <c r="S14" s="166"/>
      <c r="T14" s="166"/>
      <c r="U14" s="166"/>
      <c r="V14" s="166"/>
      <c r="W14" s="166"/>
      <c r="X14" s="168"/>
      <c r="Y14" s="85"/>
      <c r="Z14" s="84"/>
      <c r="AA14" s="166"/>
      <c r="AB14" s="166"/>
      <c r="AC14" s="169"/>
      <c r="AD14" s="169"/>
      <c r="AE14" s="169"/>
      <c r="AF14" s="166"/>
      <c r="AG14" s="169"/>
    </row>
    <row r="15" spans="1:78" ht="18.600000000000001" thickBot="1" x14ac:dyDescent="0.4">
      <c r="A15" t="s">
        <v>54</v>
      </c>
      <c r="C15" s="172" t="s">
        <v>72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7"/>
      <c r="P15" s="166"/>
      <c r="Q15" s="166"/>
      <c r="R15" s="166"/>
      <c r="S15" s="166"/>
      <c r="T15" s="166"/>
      <c r="U15" s="166"/>
      <c r="V15" s="166"/>
      <c r="W15" s="166"/>
      <c r="X15" s="170"/>
      <c r="Y15" s="171"/>
      <c r="Z15" s="84"/>
    </row>
    <row r="16" spans="1:78" s="137" customFormat="1" x14ac:dyDescent="0.3">
      <c r="A16" t="s">
        <v>55</v>
      </c>
      <c r="B16" s="131"/>
      <c r="C16" s="98" t="s">
        <v>56</v>
      </c>
      <c r="D16" s="98" t="s">
        <v>57</v>
      </c>
      <c r="E16" s="132"/>
      <c r="F16" s="133"/>
      <c r="G16" s="133"/>
      <c r="H16" s="133"/>
      <c r="I16" s="133"/>
      <c r="J16" s="133"/>
      <c r="K16" s="133"/>
      <c r="L16" s="133"/>
      <c r="M16" s="133"/>
      <c r="N16" s="134"/>
      <c r="O16" s="135"/>
      <c r="P16" s="134"/>
      <c r="Q16" s="136"/>
      <c r="R16" s="136"/>
      <c r="W16" s="138"/>
      <c r="X16" s="139"/>
    </row>
    <row r="17" spans="1:23" s="139" customFormat="1" x14ac:dyDescent="0.3">
      <c r="A17" t="s">
        <v>58</v>
      </c>
      <c r="B17" s="138"/>
      <c r="C17" s="98" t="s">
        <v>59</v>
      </c>
      <c r="D17" s="98">
        <v>74416.19</v>
      </c>
      <c r="E17" s="140"/>
      <c r="F17" s="98"/>
      <c r="G17" s="98"/>
      <c r="H17" s="98"/>
      <c r="I17" s="98"/>
      <c r="J17" s="98"/>
      <c r="K17" s="98"/>
      <c r="L17" s="98"/>
      <c r="M17" s="98"/>
      <c r="O17" s="135"/>
      <c r="W17" s="138"/>
    </row>
    <row r="18" spans="1:23" s="139" customFormat="1" x14ac:dyDescent="0.3">
      <c r="A18" t="s">
        <v>60</v>
      </c>
      <c r="B18" s="138"/>
      <c r="C18" s="98" t="s">
        <v>61</v>
      </c>
      <c r="D18" s="98">
        <v>23259.09</v>
      </c>
      <c r="E18" s="140"/>
      <c r="F18" s="98"/>
      <c r="G18" s="98"/>
      <c r="H18" s="98"/>
      <c r="I18" s="98"/>
      <c r="J18" s="98"/>
      <c r="K18" s="98"/>
      <c r="L18" s="98"/>
      <c r="M18" s="98"/>
      <c r="O18" s="135"/>
      <c r="W18" s="138"/>
    </row>
    <row r="19" spans="1:23" s="142" customFormat="1" x14ac:dyDescent="0.3">
      <c r="A19" t="s">
        <v>62</v>
      </c>
      <c r="B19" s="141"/>
      <c r="C19" s="98" t="s">
        <v>63</v>
      </c>
      <c r="D19" s="98">
        <v>1002.61</v>
      </c>
      <c r="E19" s="140"/>
      <c r="O19" s="143"/>
    </row>
    <row r="20" spans="1:23" s="142" customFormat="1" x14ac:dyDescent="0.3">
      <c r="B20" s="141"/>
      <c r="C20" s="98" t="s">
        <v>64</v>
      </c>
      <c r="D20" s="98">
        <v>28989.41</v>
      </c>
      <c r="E20" s="140"/>
      <c r="O20" s="143"/>
    </row>
    <row r="21" spans="1:23" s="142" customFormat="1" x14ac:dyDescent="0.3">
      <c r="B21" s="141"/>
      <c r="C21" s="98" t="s">
        <v>65</v>
      </c>
      <c r="D21" s="98">
        <v>0</v>
      </c>
      <c r="E21" s="140"/>
      <c r="O21" s="143"/>
    </row>
    <row r="22" spans="1:23" s="98" customFormat="1" x14ac:dyDescent="0.3">
      <c r="B22" s="144"/>
      <c r="C22" s="98" t="s">
        <v>66</v>
      </c>
      <c r="D22" s="98">
        <v>21165.1</v>
      </c>
      <c r="E22" s="140"/>
      <c r="O22" s="145"/>
      <c r="R22" s="145"/>
    </row>
    <row r="23" spans="1:23" s="146" customFormat="1" ht="15.6" x14ac:dyDescent="0.3">
      <c r="C23" s="147" t="s">
        <v>67</v>
      </c>
      <c r="D23" s="148">
        <v>5550</v>
      </c>
      <c r="E23" s="148"/>
      <c r="F23" s="148"/>
      <c r="G23" s="148"/>
      <c r="H23" s="148"/>
      <c r="I23" s="149"/>
      <c r="J23" s="148"/>
      <c r="K23" s="149"/>
      <c r="L23" s="150"/>
      <c r="M23" s="149"/>
      <c r="N23" s="149"/>
      <c r="O23" s="149"/>
      <c r="P23" s="150"/>
      <c r="Q23" s="149"/>
      <c r="R23" s="149"/>
      <c r="S23" s="149"/>
      <c r="T23" s="149"/>
      <c r="U23" s="149"/>
    </row>
    <row r="24" spans="1:23" s="151" customFormat="1" ht="15.6" x14ac:dyDescent="0.3">
      <c r="C24" s="148" t="s">
        <v>2</v>
      </c>
      <c r="D24" s="148">
        <v>27892</v>
      </c>
      <c r="E24" s="148"/>
      <c r="F24" s="148"/>
      <c r="G24" s="148"/>
      <c r="H24" s="148"/>
      <c r="I24" s="152"/>
      <c r="J24" s="148"/>
      <c r="K24" s="152"/>
      <c r="L24" s="153"/>
      <c r="M24" s="152"/>
      <c r="N24" s="152"/>
      <c r="O24" s="152"/>
      <c r="P24" s="154"/>
      <c r="Q24" s="152"/>
      <c r="R24" s="152"/>
      <c r="S24" s="152"/>
      <c r="T24" s="152"/>
      <c r="U24" s="152"/>
    </row>
    <row r="25" spans="1:23" s="156" customFormat="1" x14ac:dyDescent="0.3">
      <c r="A25" s="155" t="s">
        <v>68</v>
      </c>
      <c r="C25" s="130" t="s">
        <v>69</v>
      </c>
      <c r="D25" s="130"/>
      <c r="E25" s="157" t="s">
        <v>53</v>
      </c>
      <c r="F25" s="158" t="s">
        <v>2</v>
      </c>
      <c r="G25" s="159"/>
      <c r="H25" s="159"/>
      <c r="I25" s="160"/>
      <c r="J25" s="130"/>
      <c r="K25" s="161"/>
      <c r="L25" s="162"/>
      <c r="M25" s="162"/>
      <c r="N25" s="162"/>
      <c r="O25" s="162"/>
      <c r="P25" s="162"/>
    </row>
    <row r="26" spans="1:23" x14ac:dyDescent="0.3">
      <c r="C26" t="s">
        <v>70</v>
      </c>
      <c r="D26">
        <v>1106</v>
      </c>
    </row>
    <row r="27" spans="1:23" x14ac:dyDescent="0.3">
      <c r="C27" t="s">
        <v>71</v>
      </c>
    </row>
    <row r="28" spans="1:23" x14ac:dyDescent="0.3">
      <c r="C28" t="s">
        <v>47</v>
      </c>
    </row>
  </sheetData>
  <mergeCells count="7">
    <mergeCell ref="AJ3:AJ4"/>
    <mergeCell ref="AK3:AK4"/>
    <mergeCell ref="AH1:AI2"/>
    <mergeCell ref="AJ1:AJ2"/>
    <mergeCell ref="AK1:AK2"/>
    <mergeCell ref="AM1:AN1"/>
    <mergeCell ref="E2:J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Roxanne Cheney</dc:creator>
  <cp:lastModifiedBy>Roxanne Cheney</cp:lastModifiedBy>
  <dcterms:created xsi:type="dcterms:W3CDTF">2025-01-13T15:58:03Z</dcterms:created>
  <dcterms:modified xsi:type="dcterms:W3CDTF">2025-04-06T00:27:48Z</dcterms:modified>
</cp:coreProperties>
</file>