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dunn\Desktop\QA_Tools\Tools - Example\"/>
    </mc:Choice>
  </mc:AlternateContent>
  <workbookProtection workbookPassword="CEBE" lockStructure="1"/>
  <bookViews>
    <workbookView xWindow="0" yWindow="0" windowWidth="23040" windowHeight="9660" tabRatio="917"/>
  </bookViews>
  <sheets>
    <sheet name="1 Data Entry" sheetId="14" r:id="rId1"/>
    <sheet name="2 Pareto Analysis" sheetId="15" r:id="rId2"/>
    <sheet name="Pareto Math" sheetId="17" state="hidden" r:id="rId3"/>
    <sheet name="DateHelp" sheetId="18" state="hidden" r:id="rId4"/>
    <sheet name="1 Setup" sheetId="13" state="hidden" r:id="rId5"/>
  </sheets>
  <externalReferences>
    <externalReference r:id="rId6"/>
  </externalReferences>
  <definedNames>
    <definedName name="_xlnm._FilterDatabase" localSheetId="0" hidden="1">'1 Data Entry'!$B$1:$B$888</definedName>
    <definedName name="BoxplotXaxis" localSheetId="3">OFFSET(#REF!,0,0,IF(COUNT(#REF!)&lt;2,1,COUNT(#REF!)))</definedName>
    <definedName name="BoxplotYAxis" localSheetId="3">OFFSET(#REF!,0,0,IF(COUNT(#REF!)&lt;2,1,COUNT(#REF!)))</definedName>
    <definedName name="ParetoXaxis" localSheetId="3">OFFSET('[1]Pareto Math'!$B$3,0,0,IF(COUNT('[1]Pareto Math'!$B:$B)&lt;2,1,COUNT('[1]Pareto Math'!$B:$B)))</definedName>
    <definedName name="ParetoXaxis">OFFSET('Pareto Math'!$B$3,0,0,IF(COUNT('Pareto Math'!$B:$B)&lt;2,1,COUNT('Pareto Math'!$B:$B)))</definedName>
    <definedName name="ParetoYaxis" localSheetId="3">OFFSET('[1]Pareto Math'!$E$3,0,0,IF(COUNT('[1]Pareto Math'!$E:$E)&lt;2,1,COUNT('[1]Pareto Math'!$E:$E)))</definedName>
    <definedName name="ParetoYaxis">OFFSET('Pareto Math'!$E$3,0,0,IF(COUNT('Pareto Math'!$E:$E)&lt;2,1,COUNT('Pareto Math'!$E:$E)))</definedName>
    <definedName name="_xlnm.Print_Area" localSheetId="4">'1 Setup'!$B$2:$D$9</definedName>
    <definedName name="_xlnm.Print_Area" localSheetId="1">'2 Pareto Analysis'!$B$2:$Q$39</definedName>
    <definedName name="RunChartX" localSheetId="3">OFFSET(#REF!,0,0,IF(#REF!&lt;2,1,#REF!))</definedName>
    <definedName name="RunChartY" localSheetId="3">OFFSET(#REF!,0,0,IF(#REF!&lt;2,1,#REF!))</definedName>
  </definedNames>
  <calcPr calcId="152511"/>
</workbook>
</file>

<file path=xl/calcChain.xml><?xml version="1.0" encoding="utf-8"?>
<calcChain xmlns="http://schemas.openxmlformats.org/spreadsheetml/2006/main">
  <c r="AA11" i="17" l="1"/>
  <c r="D9" i="13"/>
  <c r="X23" i="17" l="1"/>
  <c r="AA3" i="17" l="1"/>
  <c r="AA9" i="17"/>
  <c r="G2" i="15"/>
  <c r="O15" i="18"/>
  <c r="O16" i="18" s="1"/>
  <c r="F15" i="18"/>
  <c r="F16" i="18" s="1"/>
  <c r="G15" i="18"/>
  <c r="G16" i="18" s="1"/>
  <c r="H15" i="18"/>
  <c r="H16" i="18" s="1"/>
  <c r="I15" i="18"/>
  <c r="I16" i="18" s="1"/>
  <c r="J15" i="18"/>
  <c r="J16" i="18" s="1"/>
  <c r="K15" i="18"/>
  <c r="K16" i="18" s="1"/>
  <c r="L15" i="18"/>
  <c r="L16" i="18" s="1"/>
  <c r="M15" i="18"/>
  <c r="M16" i="18" s="1"/>
  <c r="N15" i="18"/>
  <c r="N16" i="18" s="1"/>
  <c r="D15" i="18" l="1"/>
  <c r="D16" i="18" s="1"/>
  <c r="E15" i="18"/>
  <c r="E16" i="18" s="1"/>
  <c r="D13" i="15" l="1"/>
  <c r="G27" i="15" s="1"/>
  <c r="W53" i="17" l="1"/>
  <c r="W52" i="17"/>
  <c r="W51" i="17"/>
  <c r="W50" i="17"/>
  <c r="W49" i="17"/>
  <c r="W48" i="17"/>
  <c r="W47" i="17"/>
  <c r="AG43" i="17"/>
  <c r="AG41" i="17" s="1"/>
  <c r="AG54" i="17" s="1"/>
  <c r="AG42" i="17"/>
  <c r="AB31" i="17"/>
  <c r="W23" i="17"/>
  <c r="V23" i="17"/>
  <c r="AA14" i="17"/>
  <c r="AB14" i="17" s="1"/>
  <c r="AC14" i="17" s="1"/>
  <c r="AT9" i="17"/>
  <c r="AT15" i="17" s="1"/>
  <c r="AS9" i="17"/>
  <c r="AS15" i="17" s="1"/>
  <c r="AS1" i="17" s="1"/>
  <c r="AR9" i="17"/>
  <c r="AR15" i="17" s="1"/>
  <c r="AR1" i="17" s="1"/>
  <c r="AQ9" i="17"/>
  <c r="AQ15" i="17" s="1"/>
  <c r="AQ1" i="17" s="1"/>
  <c r="AP9" i="17"/>
  <c r="AP15" i="17" s="1"/>
  <c r="AP1" i="17" s="1"/>
  <c r="AO9" i="17"/>
  <c r="AO15" i="17" s="1"/>
  <c r="AO1" i="17" s="1"/>
  <c r="AN9" i="17"/>
  <c r="AN15" i="17" s="1"/>
  <c r="AN1" i="17" s="1"/>
  <c r="AM9" i="17"/>
  <c r="AM15" i="17" s="1"/>
  <c r="AM1" i="17" s="1"/>
  <c r="AL9" i="17"/>
  <c r="AL15" i="17" s="1"/>
  <c r="AL1" i="17" s="1"/>
  <c r="AK9" i="17"/>
  <c r="AK15" i="17" s="1"/>
  <c r="AK1" i="17" s="1"/>
  <c r="AJ9" i="17"/>
  <c r="AJ15" i="17" s="1"/>
  <c r="AJ1" i="17" s="1"/>
  <c r="AI9" i="17"/>
  <c r="AI15" i="17" s="1"/>
  <c r="AI1" i="17" s="1"/>
  <c r="AH9" i="17"/>
  <c r="AH15" i="17" s="1"/>
  <c r="AH1" i="17" s="1"/>
  <c r="AG9" i="17"/>
  <c r="AG15" i="17" s="1"/>
  <c r="AG1" i="17" s="1"/>
  <c r="AF9" i="17"/>
  <c r="AF15" i="17" s="1"/>
  <c r="AF1" i="17" s="1"/>
  <c r="AE9" i="17"/>
  <c r="AE15" i="17" s="1"/>
  <c r="AE1" i="17" s="1"/>
  <c r="AD9" i="17"/>
  <c r="AD15" i="17" s="1"/>
  <c r="AC9" i="17"/>
  <c r="AC15" i="17" s="1"/>
  <c r="AB9" i="17"/>
  <c r="AB15" i="17" s="1"/>
  <c r="AA15" i="17"/>
  <c r="AA8" i="17"/>
  <c r="AT3" i="17"/>
  <c r="AS3" i="17"/>
  <c r="AR3" i="17"/>
  <c r="AQ3" i="17"/>
  <c r="AP3" i="17"/>
  <c r="AO3" i="17"/>
  <c r="AN3" i="17"/>
  <c r="AM3" i="17"/>
  <c r="AL3" i="17"/>
  <c r="AK3" i="17"/>
  <c r="AJ3" i="17"/>
  <c r="AI3" i="17"/>
  <c r="AH3" i="17"/>
  <c r="AG3" i="17"/>
  <c r="AF3" i="17"/>
  <c r="X2" i="17" s="1"/>
  <c r="AE3" i="17"/>
  <c r="AD3" i="17"/>
  <c r="AC3" i="17"/>
  <c r="AB3" i="17"/>
  <c r="AA2" i="17"/>
  <c r="D12" i="15"/>
  <c r="AB1" i="14" s="1"/>
  <c r="C23" i="15" l="1"/>
  <c r="R28" i="15"/>
  <c r="AA1" i="17"/>
  <c r="AB24" i="14"/>
  <c r="AB28" i="14"/>
  <c r="AB32" i="14"/>
  <c r="AB36" i="14"/>
  <c r="AB40" i="14"/>
  <c r="AB44" i="14"/>
  <c r="AB48" i="14"/>
  <c r="AB52" i="14"/>
  <c r="AB56" i="14"/>
  <c r="AB60" i="14"/>
  <c r="AB64" i="14"/>
  <c r="AB68" i="14"/>
  <c r="AB72" i="14"/>
  <c r="AB76" i="14"/>
  <c r="AB80" i="14"/>
  <c r="AB84" i="14"/>
  <c r="AB88" i="14"/>
  <c r="AB92" i="14"/>
  <c r="AB96" i="14"/>
  <c r="AB100" i="14"/>
  <c r="AB104" i="14"/>
  <c r="AB108" i="14"/>
  <c r="AB112" i="14"/>
  <c r="AB116" i="14"/>
  <c r="AB120" i="14"/>
  <c r="AB124" i="14"/>
  <c r="AB128" i="14"/>
  <c r="AB132" i="14"/>
  <c r="AB136" i="14"/>
  <c r="AB140" i="14"/>
  <c r="AB144" i="14"/>
  <c r="AB148" i="14"/>
  <c r="AB152" i="14"/>
  <c r="AB156" i="14"/>
  <c r="AB160" i="14"/>
  <c r="AB164" i="14"/>
  <c r="AB168" i="14"/>
  <c r="AB172" i="14"/>
  <c r="AB176" i="14"/>
  <c r="AB180" i="14"/>
  <c r="AB184" i="14"/>
  <c r="AB188" i="14"/>
  <c r="AB192" i="14"/>
  <c r="AB196" i="14"/>
  <c r="AB200" i="14"/>
  <c r="AB204" i="14"/>
  <c r="AB208" i="14"/>
  <c r="AB212" i="14"/>
  <c r="AB216" i="14"/>
  <c r="AB220" i="14"/>
  <c r="AB224" i="14"/>
  <c r="AB228" i="14"/>
  <c r="AB232" i="14"/>
  <c r="AB236" i="14"/>
  <c r="AB240" i="14"/>
  <c r="AB244" i="14"/>
  <c r="AB248" i="14"/>
  <c r="AB252" i="14"/>
  <c r="AB256" i="14"/>
  <c r="AB260" i="14"/>
  <c r="AB264" i="14"/>
  <c r="AB268" i="14"/>
  <c r="AB272" i="14"/>
  <c r="AB276" i="14"/>
  <c r="AB280" i="14"/>
  <c r="AB284" i="14"/>
  <c r="AB288" i="14"/>
  <c r="AB292" i="14"/>
  <c r="AB296" i="14"/>
  <c r="AB300" i="14"/>
  <c r="AB304" i="14"/>
  <c r="AB308" i="14"/>
  <c r="AB312" i="14"/>
  <c r="AB316" i="14"/>
  <c r="AB320" i="14"/>
  <c r="AB324" i="14"/>
  <c r="AB328" i="14"/>
  <c r="AB332" i="14"/>
  <c r="AB336" i="14"/>
  <c r="AB25" i="14"/>
  <c r="AB29" i="14"/>
  <c r="AB33" i="14"/>
  <c r="AB37" i="14"/>
  <c r="AB41" i="14"/>
  <c r="AB45" i="14"/>
  <c r="AB49" i="14"/>
  <c r="AB53" i="14"/>
  <c r="AB57" i="14"/>
  <c r="AB61" i="14"/>
  <c r="AB65" i="14"/>
  <c r="AB69" i="14"/>
  <c r="AB73" i="14"/>
  <c r="AB77" i="14"/>
  <c r="AB81" i="14"/>
  <c r="AB85" i="14"/>
  <c r="AB89" i="14"/>
  <c r="AB93" i="14"/>
  <c r="AB97" i="14"/>
  <c r="AB101" i="14"/>
  <c r="AB105" i="14"/>
  <c r="AB109" i="14"/>
  <c r="AB113" i="14"/>
  <c r="AB117" i="14"/>
  <c r="AB121" i="14"/>
  <c r="AB125" i="14"/>
  <c r="AB129" i="14"/>
  <c r="AB133" i="14"/>
  <c r="AB137" i="14"/>
  <c r="AB141" i="14"/>
  <c r="AB145" i="14"/>
  <c r="AB149" i="14"/>
  <c r="AB153" i="14"/>
  <c r="AB157" i="14"/>
  <c r="AB161" i="14"/>
  <c r="AB165" i="14"/>
  <c r="AB169" i="14"/>
  <c r="AB173" i="14"/>
  <c r="AB177" i="14"/>
  <c r="AB181" i="14"/>
  <c r="AB185" i="14"/>
  <c r="AB189" i="14"/>
  <c r="AB193" i="14"/>
  <c r="AB197" i="14"/>
  <c r="AB201" i="14"/>
  <c r="AB205" i="14"/>
  <c r="AB209" i="14"/>
  <c r="AB213" i="14"/>
  <c r="AB217" i="14"/>
  <c r="AB221" i="14"/>
  <c r="AB225" i="14"/>
  <c r="AB229" i="14"/>
  <c r="AB233" i="14"/>
  <c r="AB237" i="14"/>
  <c r="AB241" i="14"/>
  <c r="AB245" i="14"/>
  <c r="AB249" i="14"/>
  <c r="AB253" i="14"/>
  <c r="AB257" i="14"/>
  <c r="AB261" i="14"/>
  <c r="AB265" i="14"/>
  <c r="AB269" i="14"/>
  <c r="AB273" i="14"/>
  <c r="AB277" i="14"/>
  <c r="AB281" i="14"/>
  <c r="AB285" i="14"/>
  <c r="AB289" i="14"/>
  <c r="AB293" i="14"/>
  <c r="AB297" i="14"/>
  <c r="AB301" i="14"/>
  <c r="AB305" i="14"/>
  <c r="AB309" i="14"/>
  <c r="AB313" i="14"/>
  <c r="AB317" i="14"/>
  <c r="AB321" i="14"/>
  <c r="AB325" i="14"/>
  <c r="AB329" i="14"/>
  <c r="AB333" i="14"/>
  <c r="AB337" i="14"/>
  <c r="AB341" i="14"/>
  <c r="AB345" i="14"/>
  <c r="AB349" i="14"/>
  <c r="AB353" i="14"/>
  <c r="AB357" i="14"/>
  <c r="AB361" i="14"/>
  <c r="AB26" i="14"/>
  <c r="AB34" i="14"/>
  <c r="AB42" i="14"/>
  <c r="AB50" i="14"/>
  <c r="AB58" i="14"/>
  <c r="AB66" i="14"/>
  <c r="AB74" i="14"/>
  <c r="AB82" i="14"/>
  <c r="AB90" i="14"/>
  <c r="AB98" i="14"/>
  <c r="AB106" i="14"/>
  <c r="AB114" i="14"/>
  <c r="AB122" i="14"/>
  <c r="AB130" i="14"/>
  <c r="AB138" i="14"/>
  <c r="AB146" i="14"/>
  <c r="AB154" i="14"/>
  <c r="AB162" i="14"/>
  <c r="AB170" i="14"/>
  <c r="AB178" i="14"/>
  <c r="AB186" i="14"/>
  <c r="AB194" i="14"/>
  <c r="AB202" i="14"/>
  <c r="AB210" i="14"/>
  <c r="AB218" i="14"/>
  <c r="AB226" i="14"/>
  <c r="AB234" i="14"/>
  <c r="AB242" i="14"/>
  <c r="AB250" i="14"/>
  <c r="AB258" i="14"/>
  <c r="AB266" i="14"/>
  <c r="AB274" i="14"/>
  <c r="AB282" i="14"/>
  <c r="AB290" i="14"/>
  <c r="AB298" i="14"/>
  <c r="AB306" i="14"/>
  <c r="AB314" i="14"/>
  <c r="AB322" i="14"/>
  <c r="AB330" i="14"/>
  <c r="AB338" i="14"/>
  <c r="AB343" i="14"/>
  <c r="AB348" i="14"/>
  <c r="AB354" i="14"/>
  <c r="AB359" i="14"/>
  <c r="AB364" i="14"/>
  <c r="AB368" i="14"/>
  <c r="AB372" i="14"/>
  <c r="AB376" i="14"/>
  <c r="AB380" i="14"/>
  <c r="AB384" i="14"/>
  <c r="AB388" i="14"/>
  <c r="AB392" i="14"/>
  <c r="AB396" i="14"/>
  <c r="AB400" i="14"/>
  <c r="AB404" i="14"/>
  <c r="AB408" i="14"/>
  <c r="AB412" i="14"/>
  <c r="AB416" i="14"/>
  <c r="AB420" i="14"/>
  <c r="AB424" i="14"/>
  <c r="AB428" i="14"/>
  <c r="AB432" i="14"/>
  <c r="AB436" i="14"/>
  <c r="AB440" i="14"/>
  <c r="AB444" i="14"/>
  <c r="AB448" i="14"/>
  <c r="AB452" i="14"/>
  <c r="AB456" i="14"/>
  <c r="AB460" i="14"/>
  <c r="AB464" i="14"/>
  <c r="AB468" i="14"/>
  <c r="AB472" i="14"/>
  <c r="AB476" i="14"/>
  <c r="AB480" i="14"/>
  <c r="AB484" i="14"/>
  <c r="AB488" i="14"/>
  <c r="AB492" i="14"/>
  <c r="AB496" i="14"/>
  <c r="AB500" i="14"/>
  <c r="AB504" i="14"/>
  <c r="AB508" i="14"/>
  <c r="AB512" i="14"/>
  <c r="AB516" i="14"/>
  <c r="AB520" i="14"/>
  <c r="AB524" i="14"/>
  <c r="AB27" i="14"/>
  <c r="AB38" i="14"/>
  <c r="AB47" i="14"/>
  <c r="AB59" i="14"/>
  <c r="AB70" i="14"/>
  <c r="AB79" i="14"/>
  <c r="AB91" i="14"/>
  <c r="AB102" i="14"/>
  <c r="AB111" i="14"/>
  <c r="AB123" i="14"/>
  <c r="AB134" i="14"/>
  <c r="AB143" i="14"/>
  <c r="AB155" i="14"/>
  <c r="AB166" i="14"/>
  <c r="AB175" i="14"/>
  <c r="AB187" i="14"/>
  <c r="AB198" i="14"/>
  <c r="AB207" i="14"/>
  <c r="AB219" i="14"/>
  <c r="AB230" i="14"/>
  <c r="AB239" i="14"/>
  <c r="AB251" i="14"/>
  <c r="AB262" i="14"/>
  <c r="AB271" i="14"/>
  <c r="AB283" i="14"/>
  <c r="AB294" i="14"/>
  <c r="AB303" i="14"/>
  <c r="AB315" i="14"/>
  <c r="AB326" i="14"/>
  <c r="AB335" i="14"/>
  <c r="AB344" i="14"/>
  <c r="AB351" i="14"/>
  <c r="AB358" i="14"/>
  <c r="AB365" i="14"/>
  <c r="AB370" i="14"/>
  <c r="AB375" i="14"/>
  <c r="AB381" i="14"/>
  <c r="AB386" i="14"/>
  <c r="AB391" i="14"/>
  <c r="AB397" i="14"/>
  <c r="AB402" i="14"/>
  <c r="AB407" i="14"/>
  <c r="AB413" i="14"/>
  <c r="AB418" i="14"/>
  <c r="AB423" i="14"/>
  <c r="AB429" i="14"/>
  <c r="AB434" i="14"/>
  <c r="AB439" i="14"/>
  <c r="AB445" i="14"/>
  <c r="AB450" i="14"/>
  <c r="AB455" i="14"/>
  <c r="AB461" i="14"/>
  <c r="AB466" i="14"/>
  <c r="AB471" i="14"/>
  <c r="AB477" i="14"/>
  <c r="AB482" i="14"/>
  <c r="AB487" i="14"/>
  <c r="AB493" i="14"/>
  <c r="AB498" i="14"/>
  <c r="AB503" i="14"/>
  <c r="AB509" i="14"/>
  <c r="AB514" i="14"/>
  <c r="AB519" i="14"/>
  <c r="AB525" i="14"/>
  <c r="AB529" i="14"/>
  <c r="AB533" i="14"/>
  <c r="AB537" i="14"/>
  <c r="AB541" i="14"/>
  <c r="AB545" i="14"/>
  <c r="AB549" i="14"/>
  <c r="AB553" i="14"/>
  <c r="AB557" i="14"/>
  <c r="AB561" i="14"/>
  <c r="AB565" i="14"/>
  <c r="AB569" i="14"/>
  <c r="AB573" i="14"/>
  <c r="AB577" i="14"/>
  <c r="AB581" i="14"/>
  <c r="AB585" i="14"/>
  <c r="AB589" i="14"/>
  <c r="AB593" i="14"/>
  <c r="AB597" i="14"/>
  <c r="AB601" i="14"/>
  <c r="AB605" i="14"/>
  <c r="AB609" i="14"/>
  <c r="AB613" i="14"/>
  <c r="AB617" i="14"/>
  <c r="AB621" i="14"/>
  <c r="AB625" i="14"/>
  <c r="AB629" i="14"/>
  <c r="AB633" i="14"/>
  <c r="AB637" i="14"/>
  <c r="AB641" i="14"/>
  <c r="AB645" i="14"/>
  <c r="AB649" i="14"/>
  <c r="AB653" i="14"/>
  <c r="AB657" i="14"/>
  <c r="AB661" i="14"/>
  <c r="AB665" i="14"/>
  <c r="AB669" i="14"/>
  <c r="AB673" i="14"/>
  <c r="AB677" i="14"/>
  <c r="AB681" i="14"/>
  <c r="AB685" i="14"/>
  <c r="AB689" i="14"/>
  <c r="AB693" i="14"/>
  <c r="AB697" i="14"/>
  <c r="AB701" i="14"/>
  <c r="AB705" i="14"/>
  <c r="AB709" i="14"/>
  <c r="AB713" i="14"/>
  <c r="AB717" i="14"/>
  <c r="AB721" i="14"/>
  <c r="AB725" i="14"/>
  <c r="AB729" i="14"/>
  <c r="AB733" i="14"/>
  <c r="AB737" i="14"/>
  <c r="AB741" i="14"/>
  <c r="AB745" i="14"/>
  <c r="AB749" i="14"/>
  <c r="AB753" i="14"/>
  <c r="AB757" i="14"/>
  <c r="AB761" i="14"/>
  <c r="AB765" i="14"/>
  <c r="AB769" i="14"/>
  <c r="AB773" i="14"/>
  <c r="AB777" i="14"/>
  <c r="AB781" i="14"/>
  <c r="AB785" i="14"/>
  <c r="AB789" i="14"/>
  <c r="AB793" i="14"/>
  <c r="AB797" i="14"/>
  <c r="AB801" i="14"/>
  <c r="AB805" i="14"/>
  <c r="AB809" i="14"/>
  <c r="AB813" i="14"/>
  <c r="AB817" i="14"/>
  <c r="AB821" i="14"/>
  <c r="AB825" i="14"/>
  <c r="AB829" i="14"/>
  <c r="AB833" i="14"/>
  <c r="AB837" i="14"/>
  <c r="AB841" i="14"/>
  <c r="AB845" i="14"/>
  <c r="AB849" i="14"/>
  <c r="AB853" i="14"/>
  <c r="AB857" i="14"/>
  <c r="AB861" i="14"/>
  <c r="AB865" i="14"/>
  <c r="AB869" i="14"/>
  <c r="AB873" i="14"/>
  <c r="AB877" i="14"/>
  <c r="AB881" i="14"/>
  <c r="AB885" i="14"/>
  <c r="AB889" i="14"/>
  <c r="AB893" i="14"/>
  <c r="AB897" i="14"/>
  <c r="AB901" i="14"/>
  <c r="AB905" i="14"/>
  <c r="AB909" i="14"/>
  <c r="AB913" i="14"/>
  <c r="AB917" i="14"/>
  <c r="AB921" i="14"/>
  <c r="AB925" i="14"/>
  <c r="AB929" i="14"/>
  <c r="AB933" i="14"/>
  <c r="AB937" i="14"/>
  <c r="AB941" i="14"/>
  <c r="AB945" i="14"/>
  <c r="AB949" i="14"/>
  <c r="AB30" i="14"/>
  <c r="AB39" i="14"/>
  <c r="AB51" i="14"/>
  <c r="AB62" i="14"/>
  <c r="AB71" i="14"/>
  <c r="AB83" i="14"/>
  <c r="AB94" i="14"/>
  <c r="AB103" i="14"/>
  <c r="AB115" i="14"/>
  <c r="AB126" i="14"/>
  <c r="AB135" i="14"/>
  <c r="AB147" i="14"/>
  <c r="AB158" i="14"/>
  <c r="AB167" i="14"/>
  <c r="AB179" i="14"/>
  <c r="AB190" i="14"/>
  <c r="AB199" i="14"/>
  <c r="AB211" i="14"/>
  <c r="AB222" i="14"/>
  <c r="AB231" i="14"/>
  <c r="AB243" i="14"/>
  <c r="AB254" i="14"/>
  <c r="AB263" i="14"/>
  <c r="AB275" i="14"/>
  <c r="AB286" i="14"/>
  <c r="AB295" i="14"/>
  <c r="AB307" i="14"/>
  <c r="AB318" i="14"/>
  <c r="AB327" i="14"/>
  <c r="AB339" i="14"/>
  <c r="AB346" i="14"/>
  <c r="AB352" i="14"/>
  <c r="AB360" i="14"/>
  <c r="AB366" i="14"/>
  <c r="AB371" i="14"/>
  <c r="AB377" i="14"/>
  <c r="AB382" i="14"/>
  <c r="AB387" i="14"/>
  <c r="AB393" i="14"/>
  <c r="AB398" i="14"/>
  <c r="AB403" i="14"/>
  <c r="AB409" i="14"/>
  <c r="AB414" i="14"/>
  <c r="AB419" i="14"/>
  <c r="AB425" i="14"/>
  <c r="AB430" i="14"/>
  <c r="AB435" i="14"/>
  <c r="AB441" i="14"/>
  <c r="AB446" i="14"/>
  <c r="AB451" i="14"/>
  <c r="AB457" i="14"/>
  <c r="AB462" i="14"/>
  <c r="AB467" i="14"/>
  <c r="AB473" i="14"/>
  <c r="AB478" i="14"/>
  <c r="AB483" i="14"/>
  <c r="AB489" i="14"/>
  <c r="AB494" i="14"/>
  <c r="AB499" i="14"/>
  <c r="AB505" i="14"/>
  <c r="AB510" i="14"/>
  <c r="AB515" i="14"/>
  <c r="AB521" i="14"/>
  <c r="AB526" i="14"/>
  <c r="AB530" i="14"/>
  <c r="AB534" i="14"/>
  <c r="AB538" i="14"/>
  <c r="AB542" i="14"/>
  <c r="AB546" i="14"/>
  <c r="AB550" i="14"/>
  <c r="AB554" i="14"/>
  <c r="AB558" i="14"/>
  <c r="AB562" i="14"/>
  <c r="AB566" i="14"/>
  <c r="AB570" i="14"/>
  <c r="AB574" i="14"/>
  <c r="AB578" i="14"/>
  <c r="AB582" i="14"/>
  <c r="AB31" i="14"/>
  <c r="AB54" i="14"/>
  <c r="AB75" i="14"/>
  <c r="AB95" i="14"/>
  <c r="AB118" i="14"/>
  <c r="AB139" i="14"/>
  <c r="AB159" i="14"/>
  <c r="AB182" i="14"/>
  <c r="AB203" i="14"/>
  <c r="AB223" i="14"/>
  <c r="AB246" i="14"/>
  <c r="AB267" i="14"/>
  <c r="AB287" i="14"/>
  <c r="AB310" i="14"/>
  <c r="AB331" i="14"/>
  <c r="AB347" i="14"/>
  <c r="AB362" i="14"/>
  <c r="AB373" i="14"/>
  <c r="AB383" i="14"/>
  <c r="AB394" i="14"/>
  <c r="AB405" i="14"/>
  <c r="AB415" i="14"/>
  <c r="AB426" i="14"/>
  <c r="AB437" i="14"/>
  <c r="AB447" i="14"/>
  <c r="AB458" i="14"/>
  <c r="AB469" i="14"/>
  <c r="AB479" i="14"/>
  <c r="AB490" i="14"/>
  <c r="AB501" i="14"/>
  <c r="AB511" i="14"/>
  <c r="AB522" i="14"/>
  <c r="AB531" i="14"/>
  <c r="AB539" i="14"/>
  <c r="AB547" i="14"/>
  <c r="AB555" i="14"/>
  <c r="AB563" i="14"/>
  <c r="AB571" i="14"/>
  <c r="AB579" i="14"/>
  <c r="AB586" i="14"/>
  <c r="AB591" i="14"/>
  <c r="AB596" i="14"/>
  <c r="AB602" i="14"/>
  <c r="AB607" i="14"/>
  <c r="AB612" i="14"/>
  <c r="AB618" i="14"/>
  <c r="AB623" i="14"/>
  <c r="AB628" i="14"/>
  <c r="AB634" i="14"/>
  <c r="AB639" i="14"/>
  <c r="AB644" i="14"/>
  <c r="AB650" i="14"/>
  <c r="AB655" i="14"/>
  <c r="AB660" i="14"/>
  <c r="AB666" i="14"/>
  <c r="AB671" i="14"/>
  <c r="AB676" i="14"/>
  <c r="AB682" i="14"/>
  <c r="AB687" i="14"/>
  <c r="AB692" i="14"/>
  <c r="AB698" i="14"/>
  <c r="AB703" i="14"/>
  <c r="AB708" i="14"/>
  <c r="AB714" i="14"/>
  <c r="AB719" i="14"/>
  <c r="AB724" i="14"/>
  <c r="AB730" i="14"/>
  <c r="AB735" i="14"/>
  <c r="AB740" i="14"/>
  <c r="AB746" i="14"/>
  <c r="AB751" i="14"/>
  <c r="AB756" i="14"/>
  <c r="AB762" i="14"/>
  <c r="AB767" i="14"/>
  <c r="AB772" i="14"/>
  <c r="AB778" i="14"/>
  <c r="AB783" i="14"/>
  <c r="AB788" i="14"/>
  <c r="AB794" i="14"/>
  <c r="AB799" i="14"/>
  <c r="AB804" i="14"/>
  <c r="AB810" i="14"/>
  <c r="AB815" i="14"/>
  <c r="AB820" i="14"/>
  <c r="AB826" i="14"/>
  <c r="AB831" i="14"/>
  <c r="AB836" i="14"/>
  <c r="AB842" i="14"/>
  <c r="AB847" i="14"/>
  <c r="AB852" i="14"/>
  <c r="AB858" i="14"/>
  <c r="AB863" i="14"/>
  <c r="AB868" i="14"/>
  <c r="AB874" i="14"/>
  <c r="AB879" i="14"/>
  <c r="AB884" i="14"/>
  <c r="AB890" i="14"/>
  <c r="AB895" i="14"/>
  <c r="AB900" i="14"/>
  <c r="AB906" i="14"/>
  <c r="AB911" i="14"/>
  <c r="AB916" i="14"/>
  <c r="AB922" i="14"/>
  <c r="AB927" i="14"/>
  <c r="AB932" i="14"/>
  <c r="AB938" i="14"/>
  <c r="AB943" i="14"/>
  <c r="AB948" i="14"/>
  <c r="AB953" i="14"/>
  <c r="AB957" i="14"/>
  <c r="AB961" i="14"/>
  <c r="AB965" i="14"/>
  <c r="AB969" i="14"/>
  <c r="AB973" i="14"/>
  <c r="AB977" i="14"/>
  <c r="AB981" i="14"/>
  <c r="AB985" i="14"/>
  <c r="AB989" i="14"/>
  <c r="AB993" i="14"/>
  <c r="AB997" i="14"/>
  <c r="AB1001" i="14"/>
  <c r="AB6" i="14"/>
  <c r="AB10" i="14"/>
  <c r="AB14" i="14"/>
  <c r="AB18" i="14"/>
  <c r="AB22" i="14"/>
  <c r="AB319" i="14"/>
  <c r="AB463" i="14"/>
  <c r="AB495" i="14"/>
  <c r="AB517" i="14"/>
  <c r="AB543" i="14"/>
  <c r="AB567" i="14"/>
  <c r="AB583" i="14"/>
  <c r="AB588" i="14"/>
  <c r="AB599" i="14"/>
  <c r="AB604" i="14"/>
  <c r="AB615" i="14"/>
  <c r="AB620" i="14"/>
  <c r="AB631" i="14"/>
  <c r="AB636" i="14"/>
  <c r="AB647" i="14"/>
  <c r="AB658" i="14"/>
  <c r="AB668" i="14"/>
  <c r="AB679" i="14"/>
  <c r="AB690" i="14"/>
  <c r="AB700" i="14"/>
  <c r="AB706" i="14"/>
  <c r="AB716" i="14"/>
  <c r="AB727" i="14"/>
  <c r="AB738" i="14"/>
  <c r="AB35" i="14"/>
  <c r="AB55" i="14"/>
  <c r="AB78" i="14"/>
  <c r="AB99" i="14"/>
  <c r="AB119" i="14"/>
  <c r="AB142" i="14"/>
  <c r="AB163" i="14"/>
  <c r="AB183" i="14"/>
  <c r="AB206" i="14"/>
  <c r="AB227" i="14"/>
  <c r="AB247" i="14"/>
  <c r="AB270" i="14"/>
  <c r="AB291" i="14"/>
  <c r="AB311" i="14"/>
  <c r="AB334" i="14"/>
  <c r="AB350" i="14"/>
  <c r="AB363" i="14"/>
  <c r="AB374" i="14"/>
  <c r="AB385" i="14"/>
  <c r="AB395" i="14"/>
  <c r="AB406" i="14"/>
  <c r="AB417" i="14"/>
  <c r="AB427" i="14"/>
  <c r="AB438" i="14"/>
  <c r="AB449" i="14"/>
  <c r="AB459" i="14"/>
  <c r="AB470" i="14"/>
  <c r="AB481" i="14"/>
  <c r="AB491" i="14"/>
  <c r="AB502" i="14"/>
  <c r="AB513" i="14"/>
  <c r="AB523" i="14"/>
  <c r="AB532" i="14"/>
  <c r="AB540" i="14"/>
  <c r="AB548" i="14"/>
  <c r="AB556" i="14"/>
  <c r="AB564" i="14"/>
  <c r="AB572" i="14"/>
  <c r="AB580" i="14"/>
  <c r="AB587" i="14"/>
  <c r="AB592" i="14"/>
  <c r="AB598" i="14"/>
  <c r="AB603" i="14"/>
  <c r="AB608" i="14"/>
  <c r="AB614" i="14"/>
  <c r="AB619" i="14"/>
  <c r="AB624" i="14"/>
  <c r="AB630" i="14"/>
  <c r="AB635" i="14"/>
  <c r="AB640" i="14"/>
  <c r="AB646" i="14"/>
  <c r="AB651" i="14"/>
  <c r="AB656" i="14"/>
  <c r="AB662" i="14"/>
  <c r="AB667" i="14"/>
  <c r="AB672" i="14"/>
  <c r="AB678" i="14"/>
  <c r="AB683" i="14"/>
  <c r="AB688" i="14"/>
  <c r="AB694" i="14"/>
  <c r="AB699" i="14"/>
  <c r="AB704" i="14"/>
  <c r="AB710" i="14"/>
  <c r="AB715" i="14"/>
  <c r="AB720" i="14"/>
  <c r="AB726" i="14"/>
  <c r="AB731" i="14"/>
  <c r="AB736" i="14"/>
  <c r="AB742" i="14"/>
  <c r="AB747" i="14"/>
  <c r="AB752" i="14"/>
  <c r="AB758" i="14"/>
  <c r="AB763" i="14"/>
  <c r="AB768" i="14"/>
  <c r="AB774" i="14"/>
  <c r="AB779" i="14"/>
  <c r="AB784" i="14"/>
  <c r="AB790" i="14"/>
  <c r="AB795" i="14"/>
  <c r="AB800" i="14"/>
  <c r="AB806" i="14"/>
  <c r="AB811" i="14"/>
  <c r="AB816" i="14"/>
  <c r="AB822" i="14"/>
  <c r="AB827" i="14"/>
  <c r="AB832" i="14"/>
  <c r="AB838" i="14"/>
  <c r="AB843" i="14"/>
  <c r="AB848" i="14"/>
  <c r="AB854" i="14"/>
  <c r="AB859" i="14"/>
  <c r="AB864" i="14"/>
  <c r="AB870" i="14"/>
  <c r="AB875" i="14"/>
  <c r="AB880" i="14"/>
  <c r="AB886" i="14"/>
  <c r="AB891" i="14"/>
  <c r="AB896" i="14"/>
  <c r="AB902" i="14"/>
  <c r="AB907" i="14"/>
  <c r="AB912" i="14"/>
  <c r="AB918" i="14"/>
  <c r="AB923" i="14"/>
  <c r="AB928" i="14"/>
  <c r="AB934" i="14"/>
  <c r="AB939" i="14"/>
  <c r="AB944" i="14"/>
  <c r="AB950" i="14"/>
  <c r="AB954" i="14"/>
  <c r="AB958" i="14"/>
  <c r="AB962" i="14"/>
  <c r="AB966" i="14"/>
  <c r="AB970" i="14"/>
  <c r="AB974" i="14"/>
  <c r="AB978" i="14"/>
  <c r="AB982" i="14"/>
  <c r="AB986" i="14"/>
  <c r="AB990" i="14"/>
  <c r="AB994" i="14"/>
  <c r="AB998" i="14"/>
  <c r="AB3" i="14"/>
  <c r="AB7" i="14"/>
  <c r="AB11" i="14"/>
  <c r="AB15" i="14"/>
  <c r="AB19" i="14"/>
  <c r="AB23" i="14"/>
  <c r="AB43" i="14"/>
  <c r="AB63" i="14"/>
  <c r="AB86" i="14"/>
  <c r="AB107" i="14"/>
  <c r="AB127" i="14"/>
  <c r="AB150" i="14"/>
  <c r="AB171" i="14"/>
  <c r="AB191" i="14"/>
  <c r="AB214" i="14"/>
  <c r="AB235" i="14"/>
  <c r="AB255" i="14"/>
  <c r="AB278" i="14"/>
  <c r="AB299" i="14"/>
  <c r="AB340" i="14"/>
  <c r="AB355" i="14"/>
  <c r="AB367" i="14"/>
  <c r="AB378" i="14"/>
  <c r="AB389" i="14"/>
  <c r="AB399" i="14"/>
  <c r="AB410" i="14"/>
  <c r="AB421" i="14"/>
  <c r="AB431" i="14"/>
  <c r="AB442" i="14"/>
  <c r="AB453" i="14"/>
  <c r="AB474" i="14"/>
  <c r="AB485" i="14"/>
  <c r="AB506" i="14"/>
  <c r="AB527" i="14"/>
  <c r="AB535" i="14"/>
  <c r="AB551" i="14"/>
  <c r="AB559" i="14"/>
  <c r="AB575" i="14"/>
  <c r="AB594" i="14"/>
  <c r="AB610" i="14"/>
  <c r="AB626" i="14"/>
  <c r="AB642" i="14"/>
  <c r="AB652" i="14"/>
  <c r="AB663" i="14"/>
  <c r="AB674" i="14"/>
  <c r="AB684" i="14"/>
  <c r="AB695" i="14"/>
  <c r="AB711" i="14"/>
  <c r="AB722" i="14"/>
  <c r="AB732" i="14"/>
  <c r="AB46" i="14"/>
  <c r="AB131" i="14"/>
  <c r="AB215" i="14"/>
  <c r="AB302" i="14"/>
  <c r="AB369" i="14"/>
  <c r="AB411" i="14"/>
  <c r="AB454" i="14"/>
  <c r="AB497" i="14"/>
  <c r="AB536" i="14"/>
  <c r="AB568" i="14"/>
  <c r="AB595" i="14"/>
  <c r="AB616" i="14"/>
  <c r="AB638" i="14"/>
  <c r="AB659" i="14"/>
  <c r="AB680" i="14"/>
  <c r="AB702" i="14"/>
  <c r="AB723" i="14"/>
  <c r="AB743" i="14"/>
  <c r="AB754" i="14"/>
  <c r="AB764" i="14"/>
  <c r="AB775" i="14"/>
  <c r="AB786" i="14"/>
  <c r="AB796" i="14"/>
  <c r="AB807" i="14"/>
  <c r="AB818" i="14"/>
  <c r="AB828" i="14"/>
  <c r="AB839" i="14"/>
  <c r="AB850" i="14"/>
  <c r="AB860" i="14"/>
  <c r="AB871" i="14"/>
  <c r="AB882" i="14"/>
  <c r="AB892" i="14"/>
  <c r="AB903" i="14"/>
  <c r="AB914" i="14"/>
  <c r="AB924" i="14"/>
  <c r="AB935" i="14"/>
  <c r="AB946" i="14"/>
  <c r="AB955" i="14"/>
  <c r="AB963" i="14"/>
  <c r="AB971" i="14"/>
  <c r="AB979" i="14"/>
  <c r="AB987" i="14"/>
  <c r="AB995" i="14"/>
  <c r="AB4" i="14"/>
  <c r="AB12" i="14"/>
  <c r="AB20" i="14"/>
  <c r="AB174" i="14"/>
  <c r="AB390" i="14"/>
  <c r="AB475" i="14"/>
  <c r="AB552" i="14"/>
  <c r="AB584" i="14"/>
  <c r="AB606" i="14"/>
  <c r="AB627" i="14"/>
  <c r="AB648" i="14"/>
  <c r="AB670" i="14"/>
  <c r="AB691" i="14"/>
  <c r="AB734" i="14"/>
  <c r="AB759" i="14"/>
  <c r="AB780" i="14"/>
  <c r="AB802" i="14"/>
  <c r="AB823" i="14"/>
  <c r="AB844" i="14"/>
  <c r="AB855" i="14"/>
  <c r="AB876" i="14"/>
  <c r="AB908" i="14"/>
  <c r="AB930" i="14"/>
  <c r="AB959" i="14"/>
  <c r="AB975" i="14"/>
  <c r="AB991" i="14"/>
  <c r="AB8" i="14"/>
  <c r="AB195" i="14"/>
  <c r="AB401" i="14"/>
  <c r="AB528" i="14"/>
  <c r="AB611" i="14"/>
  <c r="AB654" i="14"/>
  <c r="AB718" i="14"/>
  <c r="AB750" i="14"/>
  <c r="AB760" i="14"/>
  <c r="AB782" i="14"/>
  <c r="AB803" i="14"/>
  <c r="AB835" i="14"/>
  <c r="AB856" i="14"/>
  <c r="AB878" i="14"/>
  <c r="AB910" i="14"/>
  <c r="AB931" i="14"/>
  <c r="AB952" i="14"/>
  <c r="AB976" i="14"/>
  <c r="AB1000" i="14"/>
  <c r="AB67" i="14"/>
  <c r="AB151" i="14"/>
  <c r="AB238" i="14"/>
  <c r="AB323" i="14"/>
  <c r="AB379" i="14"/>
  <c r="AB422" i="14"/>
  <c r="AB465" i="14"/>
  <c r="AB507" i="14"/>
  <c r="AB544" i="14"/>
  <c r="AB576" i="14"/>
  <c r="AB600" i="14"/>
  <c r="AB622" i="14"/>
  <c r="AB643" i="14"/>
  <c r="AB664" i="14"/>
  <c r="AB686" i="14"/>
  <c r="AB707" i="14"/>
  <c r="AB728" i="14"/>
  <c r="AB744" i="14"/>
  <c r="AB755" i="14"/>
  <c r="AB766" i="14"/>
  <c r="AB776" i="14"/>
  <c r="AB787" i="14"/>
  <c r="AB798" i="14"/>
  <c r="AB808" i="14"/>
  <c r="AB819" i="14"/>
  <c r="AB830" i="14"/>
  <c r="AB840" i="14"/>
  <c r="AB851" i="14"/>
  <c r="AB862" i="14"/>
  <c r="AB872" i="14"/>
  <c r="AB883" i="14"/>
  <c r="AB894" i="14"/>
  <c r="AB904" i="14"/>
  <c r="AB915" i="14"/>
  <c r="AB926" i="14"/>
  <c r="AB936" i="14"/>
  <c r="AB947" i="14"/>
  <c r="AB956" i="14"/>
  <c r="AB964" i="14"/>
  <c r="AB972" i="14"/>
  <c r="AB980" i="14"/>
  <c r="AB988" i="14"/>
  <c r="AB996" i="14"/>
  <c r="AB5" i="14"/>
  <c r="AB13" i="14"/>
  <c r="AB21" i="14"/>
  <c r="AB87" i="14"/>
  <c r="AB259" i="14"/>
  <c r="AB342" i="14"/>
  <c r="AB433" i="14"/>
  <c r="AB518" i="14"/>
  <c r="AB712" i="14"/>
  <c r="AB748" i="14"/>
  <c r="AB770" i="14"/>
  <c r="AB791" i="14"/>
  <c r="AB812" i="14"/>
  <c r="AB834" i="14"/>
  <c r="AB866" i="14"/>
  <c r="AB887" i="14"/>
  <c r="AB898" i="14"/>
  <c r="AB919" i="14"/>
  <c r="AB940" i="14"/>
  <c r="AB951" i="14"/>
  <c r="AB967" i="14"/>
  <c r="AB983" i="14"/>
  <c r="AB999" i="14"/>
  <c r="AB16" i="14"/>
  <c r="AB110" i="14"/>
  <c r="AB279" i="14"/>
  <c r="AB356" i="14"/>
  <c r="AB443" i="14"/>
  <c r="AB486" i="14"/>
  <c r="AB560" i="14"/>
  <c r="AB590" i="14"/>
  <c r="AB632" i="14"/>
  <c r="AB675" i="14"/>
  <c r="AB696" i="14"/>
  <c r="AB739" i="14"/>
  <c r="AB771" i="14"/>
  <c r="AB792" i="14"/>
  <c r="AB814" i="14"/>
  <c r="AB824" i="14"/>
  <c r="AB846" i="14"/>
  <c r="AB867" i="14"/>
  <c r="AB888" i="14"/>
  <c r="AB899" i="14"/>
  <c r="AB920" i="14"/>
  <c r="AB942" i="14"/>
  <c r="AB960" i="14"/>
  <c r="AB968" i="14"/>
  <c r="AB984" i="14"/>
  <c r="AB992" i="14"/>
  <c r="AB9" i="14"/>
  <c r="AB17" i="14"/>
  <c r="W2" i="17"/>
  <c r="AB2" i="17"/>
  <c r="AB1" i="17" s="1"/>
  <c r="AB8" i="17"/>
  <c r="AC21" i="17"/>
  <c r="AD14" i="17"/>
  <c r="AC2" i="17" l="1"/>
  <c r="AC1" i="17" s="1"/>
  <c r="AE14" i="17"/>
  <c r="AC8" i="17"/>
  <c r="AD8" i="17" l="1"/>
  <c r="AF14" i="17"/>
  <c r="AD2" i="17"/>
  <c r="AE4" i="17" l="1"/>
  <c r="AD1" i="17"/>
  <c r="AE8" i="17"/>
  <c r="AE2" i="17"/>
  <c r="AG14" i="17"/>
  <c r="AH14" i="17" l="1"/>
  <c r="AF2" i="17"/>
  <c r="AF8" i="17"/>
  <c r="AE7" i="17"/>
  <c r="AF7" i="17" l="1"/>
  <c r="AG8" i="17"/>
  <c r="AI14" i="17"/>
  <c r="AG2" i="17"/>
  <c r="AE13" i="17"/>
  <c r="AJ14" i="17" l="1"/>
  <c r="AF13" i="17"/>
  <c r="AH2" i="17"/>
  <c r="AG7" i="17"/>
  <c r="AH8" i="17"/>
  <c r="AG13" i="17" l="1"/>
  <c r="AI2" i="17"/>
  <c r="AK14" i="17"/>
  <c r="AI8" i="17"/>
  <c r="AH7" i="17"/>
  <c r="AL14" i="17" l="1"/>
  <c r="AH13" i="17"/>
  <c r="AJ8" i="17"/>
  <c r="AI7" i="17"/>
  <c r="AJ2" i="17"/>
  <c r="AI13" i="17" l="1"/>
  <c r="AK2" i="17"/>
  <c r="AK8" i="17"/>
  <c r="AJ7" i="17"/>
  <c r="AJ13" i="17" s="1"/>
  <c r="AM14" i="17"/>
  <c r="AL2" i="17" l="1"/>
  <c r="AN14" i="17"/>
  <c r="AK7" i="17"/>
  <c r="AL8" i="17"/>
  <c r="AK13" i="17" l="1"/>
  <c r="AL7" i="17"/>
  <c r="AL13" i="17" s="1"/>
  <c r="AM8" i="17"/>
  <c r="AO14" i="17"/>
  <c r="AM2" i="17"/>
  <c r="AN2" i="17" l="1"/>
  <c r="AN8" i="17"/>
  <c r="AM7" i="17"/>
  <c r="AM13" i="17" s="1"/>
  <c r="AP14" i="17"/>
  <c r="AQ14" i="17" l="1"/>
  <c r="AO2" i="17"/>
  <c r="AO8" i="17"/>
  <c r="AN7" i="17"/>
  <c r="AN13" i="17" s="1"/>
  <c r="AR14" i="17" l="1"/>
  <c r="AP2" i="17"/>
  <c r="AP8" i="17"/>
  <c r="AO7" i="17"/>
  <c r="AO13" i="17" s="1"/>
  <c r="AQ2" i="17" l="1"/>
  <c r="AP7" i="17"/>
  <c r="AP13" i="17" s="1"/>
  <c r="AQ8" i="17"/>
  <c r="AS14" i="17"/>
  <c r="AT14" i="17" l="1"/>
  <c r="AR8" i="17"/>
  <c r="AQ7" i="17"/>
  <c r="AR2" i="17"/>
  <c r="AQ13" i="17" l="1"/>
  <c r="AS2" i="17"/>
  <c r="AR7" i="17"/>
  <c r="AS8" i="17"/>
  <c r="AT8" i="17" l="1"/>
  <c r="AS7" i="17"/>
  <c r="AR13" i="17"/>
  <c r="AT2" i="17"/>
  <c r="AT4" i="17"/>
  <c r="AS13" i="17" l="1"/>
  <c r="AT5" i="17"/>
  <c r="AT17" i="17" s="1"/>
  <c r="AT13" i="17"/>
  <c r="AB4" i="17"/>
  <c r="AC4" i="17"/>
  <c r="AD4" i="17"/>
  <c r="AF4" i="17"/>
  <c r="AG4" i="17"/>
  <c r="AH4" i="17"/>
  <c r="AI4" i="17"/>
  <c r="AJ4" i="17"/>
  <c r="AK4" i="17"/>
  <c r="AL4" i="17"/>
  <c r="AM4" i="17"/>
  <c r="AN4" i="17"/>
  <c r="AO4" i="17"/>
  <c r="AP4" i="17"/>
  <c r="AQ4" i="17"/>
  <c r="AR4" i="17"/>
  <c r="AS4" i="17"/>
  <c r="AR5" i="17" l="1"/>
  <c r="AR17" i="17" s="1"/>
  <c r="AN5" i="17"/>
  <c r="AN17" i="17" s="1"/>
  <c r="AJ5" i="17"/>
  <c r="AJ17" i="17" s="1"/>
  <c r="AF5" i="17"/>
  <c r="AF17" i="17" s="1"/>
  <c r="AB5" i="17"/>
  <c r="AB17" i="17" s="1"/>
  <c r="AQ5" i="17"/>
  <c r="AQ17" i="17" s="1"/>
  <c r="AM5" i="17"/>
  <c r="AM17" i="17" s="1"/>
  <c r="AI5" i="17"/>
  <c r="AI17" i="17" s="1"/>
  <c r="AE5" i="17"/>
  <c r="AE17" i="17" s="1"/>
  <c r="AA5" i="17"/>
  <c r="AA17" i="17" s="1"/>
  <c r="AP5" i="17"/>
  <c r="AP17" i="17" s="1"/>
  <c r="AL5" i="17"/>
  <c r="AL17" i="17" s="1"/>
  <c r="AH5" i="17"/>
  <c r="AH17" i="17" s="1"/>
  <c r="AD5" i="17"/>
  <c r="AD17" i="17" s="1"/>
  <c r="AS5" i="17"/>
  <c r="AS17" i="17" s="1"/>
  <c r="AO5" i="17"/>
  <c r="AO17" i="17" s="1"/>
  <c r="AK5" i="17"/>
  <c r="AK17" i="17" s="1"/>
  <c r="AG5" i="17"/>
  <c r="AG17" i="17" s="1"/>
  <c r="AC5" i="17"/>
  <c r="AC17" i="17" s="1"/>
  <c r="B11" i="14" l="1"/>
  <c r="A11" i="14"/>
  <c r="D11" i="14"/>
  <c r="A15" i="14"/>
  <c r="D15" i="14"/>
  <c r="B15" i="14"/>
  <c r="A20" i="14"/>
  <c r="D20" i="14"/>
  <c r="B20" i="14"/>
  <c r="A7" i="14"/>
  <c r="B7" i="14"/>
  <c r="D7" i="14"/>
  <c r="A10" i="14"/>
  <c r="D10" i="14"/>
  <c r="B10" i="14"/>
  <c r="B16" i="14"/>
  <c r="D16" i="14"/>
  <c r="A16" i="14"/>
  <c r="D18" i="14"/>
  <c r="B18" i="14"/>
  <c r="A18" i="14"/>
  <c r="B9" i="14"/>
  <c r="A9" i="14"/>
  <c r="D9" i="14"/>
  <c r="D17" i="14"/>
  <c r="B17" i="14"/>
  <c r="A17" i="14"/>
  <c r="D19" i="14"/>
  <c r="B19" i="14"/>
  <c r="A19" i="14"/>
  <c r="B6" i="14"/>
  <c r="D6" i="14"/>
  <c r="A6" i="14"/>
  <c r="B8" i="14"/>
  <c r="D8" i="14"/>
  <c r="A8" i="14"/>
  <c r="D22" i="14"/>
  <c r="A22" i="14"/>
  <c r="B22" i="14"/>
  <c r="B14" i="14"/>
  <c r="D14" i="14"/>
  <c r="A14" i="14"/>
  <c r="D12" i="14"/>
  <c r="A12" i="14"/>
  <c r="B12" i="14"/>
  <c r="D23" i="14"/>
  <c r="B23" i="14"/>
  <c r="A23" i="14"/>
  <c r="A21" i="14"/>
  <c r="D21" i="14"/>
  <c r="B21" i="14"/>
  <c r="A13" i="14"/>
  <c r="D13" i="14"/>
  <c r="B13" i="14"/>
  <c r="B4" i="14"/>
  <c r="A4" i="14"/>
  <c r="D4" i="14"/>
  <c r="B5" i="14"/>
  <c r="A5" i="14"/>
  <c r="D5" i="14"/>
  <c r="C13" i="14"/>
  <c r="C15" i="14"/>
  <c r="C23" i="14"/>
  <c r="C18" i="14"/>
  <c r="D19" i="17"/>
  <c r="C5" i="14"/>
  <c r="C11" i="14"/>
  <c r="C9" i="14"/>
  <c r="C17" i="14"/>
  <c r="C8" i="14"/>
  <c r="C21" i="14"/>
  <c r="C16" i="14"/>
  <c r="C7" i="14"/>
  <c r="C14" i="14"/>
  <c r="C12" i="14"/>
  <c r="C10" i="14"/>
  <c r="C20" i="14"/>
  <c r="C4" i="14"/>
  <c r="C19" i="14"/>
  <c r="A3" i="14"/>
  <c r="C22" i="14"/>
  <c r="C6" i="14"/>
  <c r="B3" i="14"/>
  <c r="D3" i="14"/>
  <c r="C3" i="14"/>
  <c r="D4" i="17" l="1"/>
  <c r="D20" i="17"/>
  <c r="D17" i="17"/>
  <c r="D16" i="17"/>
  <c r="D12" i="17"/>
  <c r="D23" i="17"/>
  <c r="D7" i="17"/>
  <c r="D21" i="17"/>
  <c r="D15" i="17"/>
  <c r="D22" i="17"/>
  <c r="D5" i="17"/>
  <c r="D11" i="17"/>
  <c r="D13" i="17"/>
  <c r="D8" i="17"/>
  <c r="D18" i="17"/>
  <c r="D9" i="17"/>
  <c r="D10" i="17"/>
  <c r="D6" i="17"/>
  <c r="D24" i="17"/>
  <c r="D14" i="17"/>
  <c r="B820" i="14" l="1"/>
  <c r="D820" i="14"/>
  <c r="A820" i="14"/>
  <c r="A214" i="14"/>
  <c r="B214" i="14"/>
  <c r="D214" i="14"/>
  <c r="B28" i="14"/>
  <c r="D28" i="14"/>
  <c r="A28" i="14"/>
  <c r="D984" i="14"/>
  <c r="B984" i="14"/>
  <c r="A984" i="14"/>
  <c r="B934" i="14"/>
  <c r="A934" i="14"/>
  <c r="D934" i="14"/>
  <c r="B575" i="14"/>
  <c r="D575" i="14"/>
  <c r="A575" i="14"/>
  <c r="D762" i="14"/>
  <c r="B762" i="14"/>
  <c r="A762" i="14"/>
  <c r="D549" i="14"/>
  <c r="A549" i="14"/>
  <c r="B549" i="14"/>
  <c r="B243" i="14"/>
  <c r="D243" i="14"/>
  <c r="A243" i="14"/>
  <c r="D668" i="14"/>
  <c r="A668" i="14"/>
  <c r="B668" i="14"/>
  <c r="D794" i="14"/>
  <c r="B794" i="14"/>
  <c r="A794" i="14"/>
  <c r="B417" i="14"/>
  <c r="A417" i="14"/>
  <c r="D417" i="14"/>
  <c r="B897" i="14"/>
  <c r="D897" i="14"/>
  <c r="A897" i="14"/>
  <c r="A760" i="14"/>
  <c r="B760" i="14"/>
  <c r="D760" i="14"/>
  <c r="D434" i="14"/>
  <c r="A434" i="14"/>
  <c r="B434" i="14"/>
  <c r="A623" i="14"/>
  <c r="B623" i="14"/>
  <c r="D623" i="14"/>
  <c r="D188" i="14"/>
  <c r="B188" i="14"/>
  <c r="A188" i="14"/>
  <c r="D755" i="14"/>
  <c r="B755" i="14"/>
  <c r="A755" i="14"/>
  <c r="A646" i="14"/>
  <c r="D646" i="14"/>
  <c r="B646" i="14"/>
  <c r="B960" i="14"/>
  <c r="D960" i="14"/>
  <c r="A960" i="14"/>
  <c r="B155" i="14"/>
  <c r="A155" i="14"/>
  <c r="D155" i="14"/>
  <c r="A831" i="14"/>
  <c r="B831" i="14"/>
  <c r="D831" i="14"/>
  <c r="A221" i="14"/>
  <c r="D221" i="14"/>
  <c r="B221" i="14"/>
  <c r="D773" i="14"/>
  <c r="B773" i="14"/>
  <c r="A773" i="14"/>
  <c r="A138" i="14"/>
  <c r="D138" i="14"/>
  <c r="B138" i="14"/>
  <c r="D181" i="14"/>
  <c r="A181" i="14"/>
  <c r="B181" i="14"/>
  <c r="A824" i="14"/>
  <c r="B824" i="14"/>
  <c r="D824" i="14"/>
  <c r="D564" i="14"/>
  <c r="B564" i="14"/>
  <c r="A564" i="14"/>
  <c r="B333" i="14"/>
  <c r="A333" i="14"/>
  <c r="D333" i="14"/>
  <c r="B372" i="14"/>
  <c r="D372" i="14"/>
  <c r="A372" i="14"/>
  <c r="B250" i="14"/>
  <c r="D250" i="14"/>
  <c r="A250" i="14"/>
  <c r="B568" i="14"/>
  <c r="A568" i="14"/>
  <c r="D568" i="14"/>
  <c r="D226" i="14"/>
  <c r="B226" i="14"/>
  <c r="A226" i="14"/>
  <c r="A177" i="14"/>
  <c r="D177" i="14"/>
  <c r="B177" i="14"/>
  <c r="B201" i="14"/>
  <c r="A201" i="14"/>
  <c r="D201" i="14"/>
  <c r="A648" i="14"/>
  <c r="D648" i="14"/>
  <c r="B648" i="14"/>
  <c r="D718" i="14"/>
  <c r="B718" i="14"/>
  <c r="A718" i="14"/>
  <c r="A544" i="14"/>
  <c r="B544" i="14"/>
  <c r="D544" i="14"/>
  <c r="A859" i="14"/>
  <c r="D859" i="14"/>
  <c r="B859" i="14"/>
  <c r="A319" i="14"/>
  <c r="B319" i="14"/>
  <c r="D319" i="14"/>
  <c r="B916" i="14"/>
  <c r="D916" i="14"/>
  <c r="A916" i="14"/>
  <c r="D211" i="14"/>
  <c r="B211" i="14"/>
  <c r="A211" i="14"/>
  <c r="D152" i="14"/>
  <c r="A152" i="14"/>
  <c r="B152" i="14"/>
  <c r="B739" i="14"/>
  <c r="D739" i="14"/>
  <c r="A739" i="14"/>
  <c r="B669" i="14"/>
  <c r="A669" i="14"/>
  <c r="D669" i="14"/>
  <c r="B573" i="14"/>
  <c r="A573" i="14"/>
  <c r="D573" i="14"/>
  <c r="A969" i="14"/>
  <c r="D969" i="14"/>
  <c r="B969" i="14"/>
  <c r="D729" i="14"/>
  <c r="A729" i="14"/>
  <c r="B729" i="14"/>
  <c r="B450" i="14"/>
  <c r="A450" i="14"/>
  <c r="D450" i="14"/>
  <c r="B933" i="14"/>
  <c r="A933" i="14"/>
  <c r="D933" i="14"/>
  <c r="A709" i="14"/>
  <c r="B709" i="14"/>
  <c r="D709" i="14"/>
  <c r="A537" i="14"/>
  <c r="B537" i="14"/>
  <c r="D537" i="14"/>
  <c r="B714" i="14"/>
  <c r="A714" i="14"/>
  <c r="D714" i="14"/>
  <c r="D86" i="14"/>
  <c r="A86" i="14"/>
  <c r="B86" i="14"/>
  <c r="B44" i="14"/>
  <c r="A44" i="14"/>
  <c r="D44" i="14"/>
  <c r="B352" i="14"/>
  <c r="D352" i="14"/>
  <c r="A352" i="14"/>
  <c r="B396" i="14"/>
  <c r="D396" i="14"/>
  <c r="A396" i="14"/>
  <c r="D286" i="14"/>
  <c r="A286" i="14"/>
  <c r="B286" i="14"/>
  <c r="D866" i="14"/>
  <c r="A866" i="14"/>
  <c r="B866" i="14"/>
  <c r="A116" i="14"/>
  <c r="D116" i="14"/>
  <c r="B116" i="14"/>
  <c r="D738" i="14"/>
  <c r="B738" i="14"/>
  <c r="A738" i="14"/>
  <c r="A624" i="14"/>
  <c r="B624" i="14"/>
  <c r="D624" i="14"/>
  <c r="D431" i="14"/>
  <c r="A431" i="14"/>
  <c r="B431" i="14"/>
  <c r="D908" i="14"/>
  <c r="B908" i="14"/>
  <c r="A908" i="14"/>
  <c r="A872" i="14"/>
  <c r="B872" i="14"/>
  <c r="D872" i="14"/>
  <c r="A999" i="14"/>
  <c r="B999" i="14"/>
  <c r="D999" i="14"/>
  <c r="B324" i="14"/>
  <c r="A324" i="14"/>
  <c r="D324" i="14"/>
  <c r="A806" i="14"/>
  <c r="D806" i="14"/>
  <c r="B806" i="14"/>
  <c r="A96" i="14"/>
  <c r="D96" i="14"/>
  <c r="B96" i="14"/>
  <c r="B183" i="14"/>
  <c r="D183" i="14"/>
  <c r="A183" i="14"/>
  <c r="A963" i="14"/>
  <c r="B963" i="14"/>
  <c r="D963" i="14"/>
  <c r="B734" i="14"/>
  <c r="A734" i="14"/>
  <c r="D734" i="14"/>
  <c r="A589" i="14"/>
  <c r="B589" i="14"/>
  <c r="D589" i="14"/>
  <c r="A252" i="14"/>
  <c r="D252" i="14"/>
  <c r="B252" i="14"/>
  <c r="A306" i="14"/>
  <c r="D306" i="14"/>
  <c r="B306" i="14"/>
  <c r="D475" i="14"/>
  <c r="A475" i="14"/>
  <c r="B475" i="14"/>
  <c r="D428" i="14"/>
  <c r="A428" i="14"/>
  <c r="B428" i="14"/>
  <c r="D103" i="14"/>
  <c r="A103" i="14"/>
  <c r="B103" i="14"/>
  <c r="D768" i="14"/>
  <c r="A768" i="14"/>
  <c r="B768" i="14"/>
  <c r="A551" i="14"/>
  <c r="D551" i="14"/>
  <c r="B551" i="14"/>
  <c r="B857" i="14"/>
  <c r="A857" i="14"/>
  <c r="D857" i="14"/>
  <c r="D424" i="14"/>
  <c r="A424" i="14"/>
  <c r="B424" i="14"/>
  <c r="B655" i="14"/>
  <c r="A655" i="14"/>
  <c r="D655" i="14"/>
  <c r="A282" i="14"/>
  <c r="D282" i="14"/>
  <c r="B282" i="14"/>
  <c r="D500" i="14"/>
  <c r="A500" i="14"/>
  <c r="B500" i="14"/>
  <c r="D901" i="14"/>
  <c r="B901" i="14"/>
  <c r="A901" i="14"/>
  <c r="A686" i="14"/>
  <c r="B686" i="14"/>
  <c r="D686" i="14"/>
  <c r="D432" i="14"/>
  <c r="A432" i="14"/>
  <c r="B432" i="14"/>
  <c r="D881" i="14"/>
  <c r="A881" i="14"/>
  <c r="B881" i="14"/>
  <c r="A331" i="14"/>
  <c r="D331" i="14"/>
  <c r="B331" i="14"/>
  <c r="D899" i="14"/>
  <c r="B899" i="14"/>
  <c r="A899" i="14"/>
  <c r="D91" i="14"/>
  <c r="B91" i="14"/>
  <c r="A91" i="14"/>
  <c r="D867" i="14"/>
  <c r="A867" i="14"/>
  <c r="B867" i="14"/>
  <c r="D938" i="14"/>
  <c r="B938" i="14"/>
  <c r="A938" i="14"/>
  <c r="A267" i="14"/>
  <c r="B267" i="14"/>
  <c r="D267" i="14"/>
  <c r="B1000" i="14"/>
  <c r="A1000" i="14"/>
  <c r="D1000" i="14"/>
  <c r="B724" i="14"/>
  <c r="A724" i="14"/>
  <c r="D724" i="14"/>
  <c r="D610" i="14"/>
  <c r="A610" i="14"/>
  <c r="B610" i="14"/>
  <c r="A330" i="14"/>
  <c r="D330" i="14"/>
  <c r="B330" i="14"/>
  <c r="A696" i="14"/>
  <c r="B696" i="14"/>
  <c r="D696" i="14"/>
  <c r="D56" i="14"/>
  <c r="B56" i="14"/>
  <c r="A56" i="14"/>
  <c r="D975" i="14"/>
  <c r="A975" i="14"/>
  <c r="B975" i="14"/>
  <c r="A880" i="14"/>
  <c r="B880" i="14"/>
  <c r="D880" i="14"/>
  <c r="D994" i="14"/>
  <c r="A994" i="14"/>
  <c r="B994" i="14"/>
  <c r="B355" i="14"/>
  <c r="D355" i="14"/>
  <c r="A355" i="14"/>
  <c r="B985" i="14"/>
  <c r="D985" i="14"/>
  <c r="A985" i="14"/>
  <c r="D414" i="14"/>
  <c r="B414" i="14"/>
  <c r="A414" i="14"/>
  <c r="B466" i="14"/>
  <c r="A466" i="14"/>
  <c r="D466" i="14"/>
  <c r="B531" i="14"/>
  <c r="D531" i="14"/>
  <c r="A531" i="14"/>
  <c r="D997" i="14"/>
  <c r="B997" i="14"/>
  <c r="A997" i="14"/>
  <c r="B962" i="14"/>
  <c r="A962" i="14"/>
  <c r="D962" i="14"/>
  <c r="B932" i="14"/>
  <c r="A932" i="14"/>
  <c r="D932" i="14"/>
  <c r="A491" i="14"/>
  <c r="B491" i="14"/>
  <c r="D491" i="14"/>
  <c r="D972" i="14"/>
  <c r="A972" i="14"/>
  <c r="B972" i="14"/>
  <c r="D190" i="14"/>
  <c r="B190" i="14"/>
  <c r="A190" i="14"/>
  <c r="A854" i="14"/>
  <c r="D854" i="14"/>
  <c r="B854" i="14"/>
  <c r="B482" i="14"/>
  <c r="D482" i="14"/>
  <c r="A482" i="14"/>
  <c r="B312" i="14"/>
  <c r="D312" i="14"/>
  <c r="A312" i="14"/>
  <c r="B924" i="14"/>
  <c r="A924" i="14"/>
  <c r="D924" i="14"/>
  <c r="D78" i="14"/>
  <c r="B78" i="14"/>
  <c r="A78" i="14"/>
  <c r="D620" i="14"/>
  <c r="A620" i="14"/>
  <c r="B620" i="14"/>
  <c r="A474" i="14"/>
  <c r="B474" i="14"/>
  <c r="D474" i="14"/>
  <c r="D791" i="14"/>
  <c r="A791" i="14"/>
  <c r="B791" i="14"/>
  <c r="D789" i="14"/>
  <c r="A789" i="14"/>
  <c r="B789" i="14"/>
  <c r="A261" i="14"/>
  <c r="B261" i="14"/>
  <c r="D261" i="14"/>
  <c r="A622" i="14"/>
  <c r="B622" i="14"/>
  <c r="D622" i="14"/>
  <c r="D280" i="14"/>
  <c r="B280" i="14"/>
  <c r="A280" i="14"/>
  <c r="A545" i="14"/>
  <c r="D545" i="14"/>
  <c r="B545" i="14"/>
  <c r="A543" i="14"/>
  <c r="D543" i="14"/>
  <c r="B543" i="14"/>
  <c r="A318" i="14"/>
  <c r="B318" i="14"/>
  <c r="D318" i="14"/>
  <c r="D323" i="14"/>
  <c r="B323" i="14"/>
  <c r="A323" i="14"/>
  <c r="A147" i="14"/>
  <c r="D147" i="14"/>
  <c r="B147" i="14"/>
  <c r="D700" i="14"/>
  <c r="B700" i="14"/>
  <c r="A700" i="14"/>
  <c r="D940" i="14"/>
  <c r="B940" i="14"/>
  <c r="A940" i="14"/>
  <c r="A638" i="14"/>
  <c r="B638" i="14"/>
  <c r="D638" i="14"/>
  <c r="D566" i="14"/>
  <c r="B566" i="14"/>
  <c r="A566" i="14"/>
  <c r="A192" i="14"/>
  <c r="B192" i="14"/>
  <c r="D192" i="14"/>
  <c r="D277" i="14"/>
  <c r="B277" i="14"/>
  <c r="A277" i="14"/>
  <c r="D405" i="14"/>
  <c r="B405" i="14"/>
  <c r="A405" i="14"/>
  <c r="D81" i="14"/>
  <c r="B81" i="14"/>
  <c r="A81" i="14"/>
  <c r="B485" i="14"/>
  <c r="A485" i="14"/>
  <c r="D485" i="14"/>
  <c r="B473" i="14"/>
  <c r="A473" i="14"/>
  <c r="D473" i="14"/>
  <c r="B728" i="14"/>
  <c r="A728" i="14"/>
  <c r="D728" i="14"/>
  <c r="A335" i="14"/>
  <c r="D335" i="14"/>
  <c r="B335" i="14"/>
  <c r="A336" i="14"/>
  <c r="D336" i="14"/>
  <c r="B336" i="14"/>
  <c r="A278" i="14"/>
  <c r="B278" i="14"/>
  <c r="D278" i="14"/>
  <c r="A232" i="14"/>
  <c r="B232" i="14"/>
  <c r="D232" i="14"/>
  <c r="B778" i="14"/>
  <c r="A778" i="14"/>
  <c r="D778" i="14"/>
  <c r="A532" i="14"/>
  <c r="D532" i="14"/>
  <c r="B532" i="14"/>
  <c r="A497" i="14"/>
  <c r="D497" i="14"/>
  <c r="B497" i="14"/>
  <c r="D547" i="14"/>
  <c r="B547" i="14"/>
  <c r="A547" i="14"/>
  <c r="D357" i="14"/>
  <c r="A357" i="14"/>
  <c r="B357" i="14"/>
  <c r="D60" i="14"/>
  <c r="B60" i="14"/>
  <c r="A60" i="14"/>
  <c r="D763" i="14"/>
  <c r="B763" i="14"/>
  <c r="A763" i="14"/>
  <c r="B79" i="14"/>
  <c r="D79" i="14"/>
  <c r="A79" i="14"/>
  <c r="A33" i="14"/>
  <c r="D33" i="14"/>
  <c r="B33" i="14"/>
  <c r="A928" i="14"/>
  <c r="D928" i="14"/>
  <c r="B928" i="14"/>
  <c r="D841" i="14"/>
  <c r="B841" i="14"/>
  <c r="A841" i="14"/>
  <c r="A662" i="14"/>
  <c r="D662" i="14"/>
  <c r="B662" i="14"/>
  <c r="B404" i="14"/>
  <c r="D404" i="14"/>
  <c r="A404" i="14"/>
  <c r="B920" i="14"/>
  <c r="A920" i="14"/>
  <c r="D920" i="14"/>
  <c r="A291" i="14"/>
  <c r="D291" i="14"/>
  <c r="B291" i="14"/>
  <c r="D720" i="14"/>
  <c r="A720" i="14"/>
  <c r="B720" i="14"/>
  <c r="A506" i="14"/>
  <c r="D506" i="14"/>
  <c r="B506" i="14"/>
  <c r="A863" i="14"/>
  <c r="D863" i="14"/>
  <c r="B863" i="14"/>
  <c r="A774" i="14"/>
  <c r="D774" i="14"/>
  <c r="B774" i="14"/>
  <c r="A54" i="14"/>
  <c r="B54" i="14"/>
  <c r="D54" i="14"/>
  <c r="A132" i="14"/>
  <c r="D132" i="14"/>
  <c r="B132" i="14"/>
  <c r="A70" i="14"/>
  <c r="D70" i="14"/>
  <c r="B70" i="14"/>
  <c r="B518" i="14"/>
  <c r="D518" i="14"/>
  <c r="A518" i="14"/>
  <c r="D865" i="14"/>
  <c r="B865" i="14"/>
  <c r="A865" i="14"/>
  <c r="A809" i="14"/>
  <c r="B809" i="14"/>
  <c r="D809" i="14"/>
  <c r="D514" i="14"/>
  <c r="A514" i="14"/>
  <c r="B514" i="14"/>
  <c r="B451" i="14"/>
  <c r="D451" i="14"/>
  <c r="A451" i="14"/>
  <c r="B771" i="14"/>
  <c r="D771" i="14"/>
  <c r="A771" i="14"/>
  <c r="B222" i="14"/>
  <c r="D222" i="14"/>
  <c r="A222" i="14"/>
  <c r="B892" i="14"/>
  <c r="A892" i="14"/>
  <c r="D892" i="14"/>
  <c r="A328" i="14"/>
  <c r="D328" i="14"/>
  <c r="B328" i="14"/>
  <c r="A833" i="14"/>
  <c r="B833" i="14"/>
  <c r="D833" i="14"/>
  <c r="D733" i="14"/>
  <c r="B733" i="14"/>
  <c r="A733" i="14"/>
  <c r="A459" i="14"/>
  <c r="B459" i="14"/>
  <c r="D459" i="14"/>
  <c r="B832" i="14"/>
  <c r="A832" i="14"/>
  <c r="D832" i="14"/>
  <c r="B62" i="14"/>
  <c r="A62" i="14"/>
  <c r="D62" i="14"/>
  <c r="A136" i="14"/>
  <c r="D136" i="14"/>
  <c r="B136" i="14"/>
  <c r="B979" i="14"/>
  <c r="A979" i="14"/>
  <c r="D979" i="14"/>
  <c r="B454" i="14"/>
  <c r="D454" i="14"/>
  <c r="A454" i="14"/>
  <c r="A785" i="14"/>
  <c r="D785" i="14"/>
  <c r="B785" i="14"/>
  <c r="A636" i="14"/>
  <c r="B636" i="14"/>
  <c r="D636" i="14"/>
  <c r="A725" i="14"/>
  <c r="B725" i="14"/>
  <c r="D725" i="14"/>
  <c r="D349" i="14"/>
  <c r="A349" i="14"/>
  <c r="B349" i="14"/>
  <c r="A898" i="14"/>
  <c r="B898" i="14"/>
  <c r="D898" i="14"/>
  <c r="B987" i="14"/>
  <c r="A987" i="14"/>
  <c r="D987" i="14"/>
  <c r="A810" i="14"/>
  <c r="B810" i="14"/>
  <c r="D810" i="14"/>
  <c r="A329" i="14"/>
  <c r="B329" i="14"/>
  <c r="D329" i="14"/>
  <c r="D337" i="14"/>
  <c r="A337" i="14"/>
  <c r="B337" i="14"/>
  <c r="B393" i="14"/>
  <c r="A393" i="14"/>
  <c r="D393" i="14"/>
  <c r="D477" i="14"/>
  <c r="B477" i="14"/>
  <c r="A477" i="14"/>
  <c r="D878" i="14"/>
  <c r="B878" i="14"/>
  <c r="A878" i="14"/>
  <c r="A435" i="14"/>
  <c r="D435" i="14"/>
  <c r="B435" i="14"/>
  <c r="A853" i="14"/>
  <c r="B853" i="14"/>
  <c r="D853" i="14"/>
  <c r="D782" i="14"/>
  <c r="B782" i="14"/>
  <c r="A782" i="14"/>
  <c r="B816" i="14"/>
  <c r="D816" i="14"/>
  <c r="A816" i="14"/>
  <c r="D363" i="14"/>
  <c r="B363" i="14"/>
  <c r="A363" i="14"/>
  <c r="D797" i="14"/>
  <c r="A797" i="14"/>
  <c r="B797" i="14"/>
  <c r="B821" i="14"/>
  <c r="D821" i="14"/>
  <c r="A821" i="14"/>
  <c r="A988" i="14"/>
  <c r="D988" i="14"/>
  <c r="B988" i="14"/>
  <c r="A692" i="14"/>
  <c r="B692" i="14"/>
  <c r="D692" i="14"/>
  <c r="B481" i="14"/>
  <c r="D481" i="14"/>
  <c r="A481" i="14"/>
  <c r="D412" i="14"/>
  <c r="B412" i="14"/>
  <c r="A412" i="14"/>
  <c r="A127" i="14"/>
  <c r="B127" i="14"/>
  <c r="D127" i="14"/>
  <c r="A408" i="14"/>
  <c r="D408" i="14"/>
  <c r="B408" i="14"/>
  <c r="D258" i="14"/>
  <c r="B258" i="14"/>
  <c r="A258" i="14"/>
  <c r="B843" i="14"/>
  <c r="A843" i="14"/>
  <c r="D843" i="14"/>
  <c r="A770" i="14"/>
  <c r="D770" i="14"/>
  <c r="B770" i="14"/>
  <c r="B314" i="14"/>
  <c r="A314" i="14"/>
  <c r="D314" i="14"/>
  <c r="A508" i="14"/>
  <c r="D508" i="14"/>
  <c r="B508" i="14"/>
  <c r="B565" i="14"/>
  <c r="A565" i="14"/>
  <c r="D565" i="14"/>
  <c r="D29" i="14"/>
  <c r="A29" i="14"/>
  <c r="B29" i="14"/>
  <c r="D416" i="14"/>
  <c r="B416" i="14"/>
  <c r="A416" i="14"/>
  <c r="A422" i="14"/>
  <c r="D422" i="14"/>
  <c r="B422" i="14"/>
  <c r="A133" i="14"/>
  <c r="D133" i="14"/>
  <c r="B133" i="14"/>
  <c r="B780" i="14"/>
  <c r="D780" i="14"/>
  <c r="A780" i="14"/>
  <c r="A304" i="14"/>
  <c r="D304" i="14"/>
  <c r="B304" i="14"/>
  <c r="B101" i="14"/>
  <c r="D101" i="14"/>
  <c r="A101" i="14"/>
  <c r="D80" i="14"/>
  <c r="A80" i="14"/>
  <c r="B80" i="14"/>
  <c r="B38" i="14"/>
  <c r="D38" i="14"/>
  <c r="A38" i="14"/>
  <c r="A929" i="14"/>
  <c r="D929" i="14"/>
  <c r="B929" i="14"/>
  <c r="B530" i="14"/>
  <c r="D530" i="14"/>
  <c r="A530" i="14"/>
  <c r="A274" i="14"/>
  <c r="B274" i="14"/>
  <c r="D274" i="14"/>
  <c r="A154" i="14"/>
  <c r="D154" i="14"/>
  <c r="B154" i="14"/>
  <c r="B187" i="14"/>
  <c r="A187" i="14"/>
  <c r="D187" i="14"/>
  <c r="B777" i="14"/>
  <c r="A777" i="14"/>
  <c r="D777" i="14"/>
  <c r="B345" i="14"/>
  <c r="D345" i="14"/>
  <c r="A345" i="14"/>
  <c r="D268" i="14"/>
  <c r="B268" i="14"/>
  <c r="A268" i="14"/>
  <c r="B117" i="14"/>
  <c r="A117" i="14"/>
  <c r="D117" i="14"/>
  <c r="A196" i="14"/>
  <c r="B196" i="14"/>
  <c r="D196" i="14"/>
  <c r="D126" i="14"/>
  <c r="B126" i="14"/>
  <c r="A126" i="14"/>
  <c r="D206" i="14"/>
  <c r="B206" i="14"/>
  <c r="A206" i="14"/>
  <c r="D727" i="14"/>
  <c r="A727" i="14"/>
  <c r="B727" i="14"/>
  <c r="A533" i="14"/>
  <c r="D533" i="14"/>
  <c r="B533" i="14"/>
  <c r="D88" i="14"/>
  <c r="A88" i="14"/>
  <c r="B88" i="14"/>
  <c r="A238" i="14"/>
  <c r="D238" i="14"/>
  <c r="B238" i="14"/>
  <c r="A289" i="14"/>
  <c r="D289" i="14"/>
  <c r="B289" i="14"/>
  <c r="D651" i="14"/>
  <c r="A651" i="14"/>
  <c r="B651" i="14"/>
  <c r="B942" i="14"/>
  <c r="D942" i="14"/>
  <c r="A942" i="14"/>
  <c r="D233" i="14"/>
  <c r="B233" i="14"/>
  <c r="A233" i="14"/>
  <c r="D499" i="14"/>
  <c r="B499" i="14"/>
  <c r="A499" i="14"/>
  <c r="B383" i="14"/>
  <c r="A383" i="14"/>
  <c r="D383" i="14"/>
  <c r="B165" i="14"/>
  <c r="A165" i="14"/>
  <c r="D165" i="14"/>
  <c r="D520" i="14"/>
  <c r="B520" i="14"/>
  <c r="A520" i="14"/>
  <c r="D631" i="14"/>
  <c r="A631" i="14"/>
  <c r="B631" i="14"/>
  <c r="D795" i="14"/>
  <c r="A795" i="14"/>
  <c r="B795" i="14"/>
  <c r="A889" i="14"/>
  <c r="B889" i="14"/>
  <c r="D889" i="14"/>
  <c r="B666" i="14"/>
  <c r="D666" i="14"/>
  <c r="A666" i="14"/>
  <c r="D839" i="14"/>
  <c r="A839" i="14"/>
  <c r="B839" i="14"/>
  <c r="B630" i="14"/>
  <c r="A630" i="14"/>
  <c r="D630" i="14"/>
  <c r="D758" i="14"/>
  <c r="B758" i="14"/>
  <c r="A758" i="14"/>
  <c r="B996" i="14"/>
  <c r="A996" i="14"/>
  <c r="D996" i="14"/>
  <c r="A674" i="14"/>
  <c r="B674" i="14"/>
  <c r="D674" i="14"/>
  <c r="D775" i="14"/>
  <c r="A775" i="14"/>
  <c r="B775" i="14"/>
  <c r="D90" i="14"/>
  <c r="B90" i="14"/>
  <c r="A90" i="14"/>
  <c r="B354" i="14"/>
  <c r="D354" i="14"/>
  <c r="A354" i="14"/>
  <c r="D442" i="14"/>
  <c r="A442" i="14"/>
  <c r="B442" i="14"/>
  <c r="B128" i="14"/>
  <c r="D128" i="14"/>
  <c r="A128" i="14"/>
  <c r="A472" i="14"/>
  <c r="B472" i="14"/>
  <c r="D472" i="14"/>
  <c r="D949" i="14"/>
  <c r="A949" i="14"/>
  <c r="B949" i="14"/>
  <c r="A717" i="14"/>
  <c r="B717" i="14"/>
  <c r="D717" i="14"/>
  <c r="A712" i="14"/>
  <c r="B712" i="14"/>
  <c r="D712" i="14"/>
  <c r="D613" i="14"/>
  <c r="A613" i="14"/>
  <c r="B613" i="14"/>
  <c r="A885" i="14"/>
  <c r="D885" i="14"/>
  <c r="B885" i="14"/>
  <c r="B66" i="14"/>
  <c r="D66" i="14"/>
  <c r="A66" i="14"/>
  <c r="D118" i="14"/>
  <c r="B118" i="14"/>
  <c r="A118" i="14"/>
  <c r="A264" i="14"/>
  <c r="D264" i="14"/>
  <c r="B264" i="14"/>
  <c r="B851" i="14"/>
  <c r="D851" i="14"/>
  <c r="A851" i="14"/>
  <c r="B913" i="14"/>
  <c r="D913" i="14"/>
  <c r="A913" i="14"/>
  <c r="A374" i="14"/>
  <c r="B374" i="14"/>
  <c r="D374" i="14"/>
  <c r="A479" i="14"/>
  <c r="D479" i="14"/>
  <c r="B479" i="14"/>
  <c r="B935" i="14"/>
  <c r="D935" i="14"/>
  <c r="A935" i="14"/>
  <c r="B684" i="14"/>
  <c r="A684" i="14"/>
  <c r="D684" i="14"/>
  <c r="B511" i="14"/>
  <c r="D511" i="14"/>
  <c r="A511" i="14"/>
  <c r="D160" i="14"/>
  <c r="B160" i="14"/>
  <c r="A160" i="14"/>
  <c r="D174" i="14"/>
  <c r="A174" i="14"/>
  <c r="B174" i="14"/>
  <c r="D227" i="14"/>
  <c r="A227" i="14"/>
  <c r="B227" i="14"/>
  <c r="B890" i="14"/>
  <c r="D890" i="14"/>
  <c r="A890" i="14"/>
  <c r="B978" i="14"/>
  <c r="D978" i="14"/>
  <c r="A978" i="14"/>
  <c r="A562" i="14"/>
  <c r="D562" i="14"/>
  <c r="B562" i="14"/>
  <c r="D178" i="14"/>
  <c r="B178" i="14"/>
  <c r="A178" i="14"/>
  <c r="A606" i="14"/>
  <c r="D606" i="14"/>
  <c r="B606" i="14"/>
  <c r="B471" i="14"/>
  <c r="A471" i="14"/>
  <c r="D471" i="14"/>
  <c r="A911" i="14"/>
  <c r="D911" i="14"/>
  <c r="B911" i="14"/>
  <c r="D438" i="14"/>
  <c r="B438" i="14"/>
  <c r="A438" i="14"/>
  <c r="B384" i="14"/>
  <c r="D384" i="14"/>
  <c r="A384" i="14"/>
  <c r="B223" i="14"/>
  <c r="A223" i="14"/>
  <c r="D223" i="14"/>
  <c r="D848" i="14"/>
  <c r="B848" i="14"/>
  <c r="A848" i="14"/>
  <c r="A410" i="14"/>
  <c r="B410" i="14"/>
  <c r="D410" i="14"/>
  <c r="B695" i="14"/>
  <c r="D695" i="14"/>
  <c r="A695" i="14"/>
  <c r="D685" i="14"/>
  <c r="A685" i="14"/>
  <c r="B685" i="14"/>
  <c r="B680" i="14"/>
  <c r="D680" i="14"/>
  <c r="A680" i="14"/>
  <c r="A215" i="14"/>
  <c r="D215" i="14"/>
  <c r="B215" i="14"/>
  <c r="B719" i="14"/>
  <c r="D719" i="14"/>
  <c r="A719" i="14"/>
  <c r="D661" i="14"/>
  <c r="B661" i="14"/>
  <c r="A661" i="14"/>
  <c r="D166" i="14"/>
  <c r="B166" i="14"/>
  <c r="A166" i="14"/>
  <c r="A483" i="14"/>
  <c r="B483" i="14"/>
  <c r="D483" i="14"/>
  <c r="D875" i="14"/>
  <c r="A875" i="14"/>
  <c r="B875" i="14"/>
  <c r="A689" i="14"/>
  <c r="B689" i="14"/>
  <c r="D689" i="14"/>
  <c r="D744" i="14"/>
  <c r="A744" i="14"/>
  <c r="B744" i="14"/>
  <c r="B397" i="14"/>
  <c r="A397" i="14"/>
  <c r="D397" i="14"/>
  <c r="D594" i="14"/>
  <c r="A594" i="14"/>
  <c r="B594" i="14"/>
  <c r="A905" i="14"/>
  <c r="B905" i="14"/>
  <c r="D905" i="14"/>
  <c r="A191" i="14"/>
  <c r="D191" i="14"/>
  <c r="B191" i="14"/>
  <c r="B467" i="14"/>
  <c r="D467" i="14"/>
  <c r="A467" i="14"/>
  <c r="D515" i="14"/>
  <c r="A515" i="14"/>
  <c r="B515" i="14"/>
  <c r="B108" i="14"/>
  <c r="D108" i="14"/>
  <c r="A108" i="14"/>
  <c r="B947" i="14"/>
  <c r="D947" i="14"/>
  <c r="A947" i="14"/>
  <c r="D764" i="14"/>
  <c r="A764" i="14"/>
  <c r="B764" i="14"/>
  <c r="A676" i="14"/>
  <c r="B676" i="14"/>
  <c r="D676" i="14"/>
  <c r="D76" i="14"/>
  <c r="B76" i="14"/>
  <c r="A76" i="14"/>
  <c r="A106" i="14"/>
  <c r="D106" i="14"/>
  <c r="B106" i="14"/>
  <c r="A982" i="14"/>
  <c r="B982" i="14"/>
  <c r="D982" i="14"/>
  <c r="D580" i="14"/>
  <c r="A580" i="14"/>
  <c r="B580" i="14"/>
  <c r="D179" i="14"/>
  <c r="B179" i="14"/>
  <c r="A179" i="14"/>
  <c r="B463" i="14"/>
  <c r="D463" i="14"/>
  <c r="A463" i="14"/>
  <c r="A427" i="14"/>
  <c r="B427" i="14"/>
  <c r="D427" i="14"/>
  <c r="A813" i="14"/>
  <c r="B813" i="14"/>
  <c r="D813" i="14"/>
  <c r="B143" i="14"/>
  <c r="A143" i="14"/>
  <c r="D143" i="14"/>
  <c r="A364" i="14"/>
  <c r="D364" i="14"/>
  <c r="B364" i="14"/>
  <c r="D601" i="14"/>
  <c r="A601" i="14"/>
  <c r="B601" i="14"/>
  <c r="D299" i="14"/>
  <c r="A299" i="14"/>
  <c r="B299" i="14"/>
  <c r="B150" i="14"/>
  <c r="D150" i="14"/>
  <c r="A150" i="14"/>
  <c r="D305" i="14"/>
  <c r="B305" i="14"/>
  <c r="A305" i="14"/>
  <c r="D707" i="14"/>
  <c r="B707" i="14"/>
  <c r="A707" i="14"/>
  <c r="A111" i="14"/>
  <c r="B111" i="14"/>
  <c r="D111" i="14"/>
  <c r="D554" i="14"/>
  <c r="B554" i="14"/>
  <c r="A554" i="14"/>
  <c r="B195" i="14"/>
  <c r="A195" i="14"/>
  <c r="D195" i="14"/>
  <c r="B541" i="14"/>
  <c r="D541" i="14"/>
  <c r="A541" i="14"/>
  <c r="A63" i="14"/>
  <c r="B63" i="14"/>
  <c r="D63" i="14"/>
  <c r="A302" i="14"/>
  <c r="B302" i="14"/>
  <c r="D302" i="14"/>
  <c r="D270" i="14"/>
  <c r="B270" i="14"/>
  <c r="A270" i="14"/>
  <c r="D82" i="14"/>
  <c r="A82" i="14"/>
  <c r="B82" i="14"/>
  <c r="B882" i="14"/>
  <c r="D882" i="14"/>
  <c r="A882" i="14"/>
  <c r="B587" i="14"/>
  <c r="D587" i="14"/>
  <c r="A587" i="14"/>
  <c r="D292" i="14"/>
  <c r="B292" i="14"/>
  <c r="A292" i="14"/>
  <c r="B255" i="14"/>
  <c r="A255" i="14"/>
  <c r="D255" i="14"/>
  <c r="B786" i="14"/>
  <c r="A786" i="14"/>
  <c r="D786" i="14"/>
  <c r="D327" i="14"/>
  <c r="B327" i="14"/>
  <c r="A327" i="14"/>
  <c r="D723" i="14"/>
  <c r="A723" i="14"/>
  <c r="B723" i="14"/>
  <c r="A375" i="14"/>
  <c r="B375" i="14"/>
  <c r="D375" i="14"/>
  <c r="D664" i="14"/>
  <c r="B664" i="14"/>
  <c r="A664" i="14"/>
  <c r="A825" i="14"/>
  <c r="B825" i="14"/>
  <c r="D825" i="14"/>
  <c r="D525" i="14"/>
  <c r="A525" i="14"/>
  <c r="B525" i="14"/>
  <c r="A240" i="14"/>
  <c r="D240" i="14"/>
  <c r="B240" i="14"/>
  <c r="B652" i="14"/>
  <c r="A652" i="14"/>
  <c r="D652" i="14"/>
  <c r="D861" i="14"/>
  <c r="B861" i="14"/>
  <c r="A861" i="14"/>
  <c r="A618" i="14"/>
  <c r="B618" i="14"/>
  <c r="D618" i="14"/>
  <c r="B370" i="14"/>
  <c r="D370" i="14"/>
  <c r="A370" i="14"/>
  <c r="B750" i="14"/>
  <c r="A750" i="14"/>
  <c r="D750" i="14"/>
  <c r="B200" i="14"/>
  <c r="D200" i="14"/>
  <c r="A200" i="14"/>
  <c r="A400" i="14"/>
  <c r="D400" i="14"/>
  <c r="B400" i="14"/>
  <c r="B271" i="14"/>
  <c r="D271" i="14"/>
  <c r="A271" i="14"/>
  <c r="A407" i="14"/>
  <c r="D407" i="14"/>
  <c r="B407" i="14"/>
  <c r="D453" i="14"/>
  <c r="B453" i="14"/>
  <c r="A453" i="14"/>
  <c r="D958" i="14"/>
  <c r="B958" i="14"/>
  <c r="A958" i="14"/>
  <c r="A359" i="14"/>
  <c r="B359" i="14"/>
  <c r="D359" i="14"/>
  <c r="A158" i="14"/>
  <c r="D158" i="14"/>
  <c r="B158" i="14"/>
  <c r="D945" i="14"/>
  <c r="A945" i="14"/>
  <c r="B945" i="14"/>
  <c r="B946" i="14"/>
  <c r="D946" i="14"/>
  <c r="A946" i="14"/>
  <c r="A365" i="14"/>
  <c r="B365" i="14"/>
  <c r="D365" i="14"/>
  <c r="A891" i="14"/>
  <c r="B891" i="14"/>
  <c r="D891" i="14"/>
  <c r="D156" i="14"/>
  <c r="B156" i="14"/>
  <c r="A156" i="14"/>
  <c r="D112" i="14"/>
  <c r="A112" i="14"/>
  <c r="B112" i="14"/>
  <c r="A389" i="14"/>
  <c r="D389" i="14"/>
  <c r="B389" i="14"/>
  <c r="D275" i="14"/>
  <c r="B275" i="14"/>
  <c r="A275" i="14"/>
  <c r="A968" i="14"/>
  <c r="B968" i="14"/>
  <c r="D968" i="14"/>
  <c r="B115" i="14"/>
  <c r="D115" i="14"/>
  <c r="A115" i="14"/>
  <c r="B799" i="14"/>
  <c r="D799" i="14"/>
  <c r="A799" i="14"/>
  <c r="B42" i="14"/>
  <c r="A42" i="14"/>
  <c r="D42" i="14"/>
  <c r="B721" i="14"/>
  <c r="D721" i="14"/>
  <c r="A721" i="14"/>
  <c r="D749" i="14"/>
  <c r="B749" i="14"/>
  <c r="A749" i="14"/>
  <c r="B317" i="14"/>
  <c r="D317" i="14"/>
  <c r="A317" i="14"/>
  <c r="A487" i="14"/>
  <c r="D487" i="14"/>
  <c r="B487" i="14"/>
  <c r="A75" i="14"/>
  <c r="B75" i="14"/>
  <c r="D75" i="14"/>
  <c r="B992" i="14"/>
  <c r="D992" i="14"/>
  <c r="A992" i="14"/>
  <c r="A224" i="14"/>
  <c r="B224" i="14"/>
  <c r="D224" i="14"/>
  <c r="A855" i="14"/>
  <c r="B855" i="14"/>
  <c r="D855" i="14"/>
  <c r="A399" i="14"/>
  <c r="B399" i="14"/>
  <c r="D399" i="14"/>
  <c r="B888" i="14"/>
  <c r="A888" i="14"/>
  <c r="D888" i="14"/>
  <c r="A788" i="14"/>
  <c r="B788" i="14"/>
  <c r="D788" i="14"/>
  <c r="A420" i="14"/>
  <c r="B420" i="14"/>
  <c r="D420" i="14"/>
  <c r="A629" i="14"/>
  <c r="B629" i="14"/>
  <c r="D629" i="14"/>
  <c r="B952" i="14"/>
  <c r="D952" i="14"/>
  <c r="A952" i="14"/>
  <c r="A577" i="14"/>
  <c r="B577" i="14"/>
  <c r="D577" i="14"/>
  <c r="D309" i="14"/>
  <c r="B309" i="14"/>
  <c r="A309" i="14"/>
  <c r="D683" i="14"/>
  <c r="A683" i="14"/>
  <c r="B683" i="14"/>
  <c r="A93" i="14"/>
  <c r="D93" i="14"/>
  <c r="B93" i="14"/>
  <c r="A540" i="14"/>
  <c r="B540" i="14"/>
  <c r="D540" i="14"/>
  <c r="D173" i="14"/>
  <c r="A173" i="14"/>
  <c r="B173" i="14"/>
  <c r="D864" i="14"/>
  <c r="B864" i="14"/>
  <c r="A864" i="14"/>
  <c r="B447" i="14"/>
  <c r="D447" i="14"/>
  <c r="A447" i="14"/>
  <c r="A26" i="14"/>
  <c r="D26" i="14"/>
  <c r="B26" i="14"/>
  <c r="A917" i="14"/>
  <c r="B917" i="14"/>
  <c r="D917" i="14"/>
  <c r="A553" i="14"/>
  <c r="D553" i="14"/>
  <c r="B553" i="14"/>
  <c r="B256" i="14"/>
  <c r="D256" i="14"/>
  <c r="A256" i="14"/>
  <c r="D597" i="14"/>
  <c r="B597" i="14"/>
  <c r="A597" i="14"/>
  <c r="A257" i="14"/>
  <c r="D257" i="14"/>
  <c r="B257" i="14"/>
  <c r="B134" i="14"/>
  <c r="A134" i="14"/>
  <c r="D134" i="14"/>
  <c r="B170" i="14"/>
  <c r="D170" i="14"/>
  <c r="A170" i="14"/>
  <c r="A522" i="14"/>
  <c r="D522" i="14"/>
  <c r="B522" i="14"/>
  <c r="D639" i="14"/>
  <c r="B639" i="14"/>
  <c r="A639" i="14"/>
  <c r="B236" i="14"/>
  <c r="A236" i="14"/>
  <c r="D236" i="14"/>
  <c r="B411" i="14"/>
  <c r="D411" i="14"/>
  <c r="A411" i="14"/>
  <c r="A465" i="14"/>
  <c r="B465" i="14"/>
  <c r="D465" i="14"/>
  <c r="D58" i="14"/>
  <c r="A58" i="14"/>
  <c r="B58" i="14"/>
  <c r="B665" i="14"/>
  <c r="D665" i="14"/>
  <c r="A665" i="14"/>
  <c r="A161" i="14"/>
  <c r="D161" i="14"/>
  <c r="B161" i="14"/>
  <c r="A436" i="14"/>
  <c r="D436" i="14"/>
  <c r="B436" i="14"/>
  <c r="A815" i="14"/>
  <c r="B815" i="14"/>
  <c r="D815" i="14"/>
  <c r="A373" i="14"/>
  <c r="B373" i="14"/>
  <c r="D373" i="14"/>
  <c r="A829" i="14"/>
  <c r="B829" i="14"/>
  <c r="D829" i="14"/>
  <c r="B225" i="14"/>
  <c r="A225" i="14"/>
  <c r="D225" i="14"/>
  <c r="A977" i="14"/>
  <c r="D977" i="14"/>
  <c r="B977" i="14"/>
  <c r="A163" i="14"/>
  <c r="B163" i="14"/>
  <c r="D163" i="14"/>
  <c r="B498" i="14"/>
  <c r="D498" i="14"/>
  <c r="A498" i="14"/>
  <c r="D529" i="14"/>
  <c r="A529" i="14"/>
  <c r="B529" i="14"/>
  <c r="D895" i="14"/>
  <c r="B895" i="14"/>
  <c r="A895" i="14"/>
  <c r="B649" i="14"/>
  <c r="A649" i="14"/>
  <c r="D649" i="14"/>
  <c r="A710" i="14"/>
  <c r="D710" i="14"/>
  <c r="B710" i="14"/>
  <c r="A886" i="14"/>
  <c r="B886" i="14"/>
  <c r="D886" i="14"/>
  <c r="A617" i="14"/>
  <c r="D617" i="14"/>
  <c r="B617" i="14"/>
  <c r="A765" i="14"/>
  <c r="B765" i="14"/>
  <c r="D765" i="14"/>
  <c r="D496" i="14"/>
  <c r="A496" i="14"/>
  <c r="B496" i="14"/>
  <c r="A297" i="14"/>
  <c r="D297" i="14"/>
  <c r="B297" i="14"/>
  <c r="A353" i="14"/>
  <c r="D353" i="14"/>
  <c r="B353" i="14"/>
  <c r="A650" i="14"/>
  <c r="B650" i="14"/>
  <c r="D650" i="14"/>
  <c r="D967" i="14"/>
  <c r="B967" i="14"/>
  <c r="A967" i="14"/>
  <c r="B104" i="14"/>
  <c r="D104" i="14"/>
  <c r="A104" i="14"/>
  <c r="D310" i="14"/>
  <c r="B310" i="14"/>
  <c r="A310" i="14"/>
  <c r="B743" i="14"/>
  <c r="A743" i="14"/>
  <c r="D743" i="14"/>
  <c r="B779" i="14"/>
  <c r="A779" i="14"/>
  <c r="D779" i="14"/>
  <c r="D433" i="14"/>
  <c r="A433" i="14"/>
  <c r="B433" i="14"/>
  <c r="D184" i="14"/>
  <c r="B184" i="14"/>
  <c r="A184" i="14"/>
  <c r="B419" i="14"/>
  <c r="A419" i="14"/>
  <c r="D419" i="14"/>
  <c r="D73" i="14"/>
  <c r="A73" i="14"/>
  <c r="B73" i="14"/>
  <c r="D46" i="14"/>
  <c r="A46" i="14"/>
  <c r="B46" i="14"/>
  <c r="B287" i="14"/>
  <c r="A287" i="14"/>
  <c r="D287" i="14"/>
  <c r="A741" i="14"/>
  <c r="B741" i="14"/>
  <c r="D741" i="14"/>
  <c r="B550" i="14"/>
  <c r="D550" i="14"/>
  <c r="A550" i="14"/>
  <c r="D818" i="14"/>
  <c r="B818" i="14"/>
  <c r="A818" i="14"/>
  <c r="A702" i="14"/>
  <c r="B702" i="14"/>
  <c r="D702" i="14"/>
  <c r="B448" i="14"/>
  <c r="A448" i="14"/>
  <c r="D448" i="14"/>
  <c r="B122" i="14"/>
  <c r="D122" i="14"/>
  <c r="A122" i="14"/>
  <c r="B837" i="14"/>
  <c r="A837" i="14"/>
  <c r="D837" i="14"/>
  <c r="D592" i="14"/>
  <c r="B592" i="14"/>
  <c r="A592" i="14"/>
  <c r="B672" i="14"/>
  <c r="A672" i="14"/>
  <c r="D672" i="14"/>
  <c r="A486" i="14"/>
  <c r="D486" i="14"/>
  <c r="B486" i="14"/>
  <c r="A567" i="14"/>
  <c r="B567" i="14"/>
  <c r="D567" i="14"/>
  <c r="B986" i="14"/>
  <c r="D986" i="14"/>
  <c r="A986" i="14"/>
  <c r="B488" i="14"/>
  <c r="D488" i="14"/>
  <c r="A488" i="14"/>
  <c r="B283" i="14"/>
  <c r="A283" i="14"/>
  <c r="D283" i="14"/>
  <c r="B480" i="14"/>
  <c r="D480" i="14"/>
  <c r="A480" i="14"/>
  <c r="B539" i="14"/>
  <c r="A539" i="14"/>
  <c r="D539" i="14"/>
  <c r="B121" i="14"/>
  <c r="A121" i="14"/>
  <c r="D121" i="14"/>
  <c r="D43" i="14"/>
  <c r="B43" i="14"/>
  <c r="A43" i="14"/>
  <c r="D621" i="14"/>
  <c r="A621" i="14"/>
  <c r="B621" i="14"/>
  <c r="A350" i="14"/>
  <c r="B350" i="14"/>
  <c r="D350" i="14"/>
  <c r="B144" i="14"/>
  <c r="D144" i="14"/>
  <c r="A144" i="14"/>
  <c r="B55" i="14"/>
  <c r="D55" i="14"/>
  <c r="A55" i="14"/>
  <c r="D30" i="14"/>
  <c r="A30" i="14"/>
  <c r="B30" i="14"/>
  <c r="B906" i="14"/>
  <c r="D906" i="14"/>
  <c r="A906" i="14"/>
  <c r="A440" i="14"/>
  <c r="D440" i="14"/>
  <c r="B440" i="14"/>
  <c r="B140" i="14"/>
  <c r="D140" i="14"/>
  <c r="A140" i="14"/>
  <c r="B604" i="14"/>
  <c r="A604" i="14"/>
  <c r="D604" i="14"/>
  <c r="B452" i="14"/>
  <c r="A452" i="14"/>
  <c r="D452" i="14"/>
  <c r="D347" i="14"/>
  <c r="A347" i="14"/>
  <c r="B347" i="14"/>
  <c r="A455" i="14"/>
  <c r="D455" i="14"/>
  <c r="B455" i="14"/>
  <c r="B516" i="14"/>
  <c r="A516" i="14"/>
  <c r="D516" i="14"/>
  <c r="A819" i="14"/>
  <c r="B819" i="14"/>
  <c r="D819" i="14"/>
  <c r="D269" i="14"/>
  <c r="A269" i="14"/>
  <c r="B269" i="14"/>
  <c r="B338" i="14"/>
  <c r="A338" i="14"/>
  <c r="D338" i="14"/>
  <c r="A449" i="14"/>
  <c r="D449" i="14"/>
  <c r="B449" i="14"/>
  <c r="B51" i="14"/>
  <c r="A51" i="14"/>
  <c r="D51" i="14"/>
  <c r="B284" i="14"/>
  <c r="A284" i="14"/>
  <c r="D284" i="14"/>
  <c r="D77" i="14"/>
  <c r="A77" i="14"/>
  <c r="B77" i="14"/>
  <c r="B369" i="14"/>
  <c r="D369" i="14"/>
  <c r="A369" i="14"/>
  <c r="B430" i="14"/>
  <c r="D430" i="14"/>
  <c r="A430" i="14"/>
  <c r="A458" i="14"/>
  <c r="D458" i="14"/>
  <c r="B458" i="14"/>
  <c r="B711" i="14"/>
  <c r="A711" i="14"/>
  <c r="D711" i="14"/>
  <c r="B609" i="14"/>
  <c r="A609" i="14"/>
  <c r="D609" i="14"/>
  <c r="D124" i="14"/>
  <c r="B124" i="14"/>
  <c r="A124" i="14"/>
  <c r="D570" i="14"/>
  <c r="A570" i="14"/>
  <c r="B570" i="14"/>
  <c r="D605" i="14"/>
  <c r="B605" i="14"/>
  <c r="A605" i="14"/>
  <c r="D944" i="14"/>
  <c r="A944" i="14"/>
  <c r="B944" i="14"/>
  <c r="D800" i="14"/>
  <c r="B800" i="14"/>
  <c r="A800" i="14"/>
  <c r="A425" i="14"/>
  <c r="B425" i="14"/>
  <c r="D425" i="14"/>
  <c r="D382" i="14"/>
  <c r="B382" i="14"/>
  <c r="A382" i="14"/>
  <c r="D571" i="14"/>
  <c r="A571" i="14"/>
  <c r="B571" i="14"/>
  <c r="A807" i="14"/>
  <c r="B807" i="14"/>
  <c r="D807" i="14"/>
  <c r="A761" i="14"/>
  <c r="D761" i="14"/>
  <c r="B761" i="14"/>
  <c r="B285" i="14"/>
  <c r="D285" i="14"/>
  <c r="A285" i="14"/>
  <c r="A249" i="14"/>
  <c r="B249" i="14"/>
  <c r="D249" i="14"/>
  <c r="D914" i="14"/>
  <c r="B914" i="14"/>
  <c r="A914" i="14"/>
  <c r="B445" i="14"/>
  <c r="D445" i="14"/>
  <c r="A445" i="14"/>
  <c r="B542" i="14"/>
  <c r="A542" i="14"/>
  <c r="D542" i="14"/>
  <c r="B844" i="14"/>
  <c r="D844" i="14"/>
  <c r="A844" i="14"/>
  <c r="D300" i="14"/>
  <c r="B300" i="14"/>
  <c r="A300" i="14"/>
  <c r="D538" i="14"/>
  <c r="B538" i="14"/>
  <c r="A538" i="14"/>
  <c r="A790" i="14"/>
  <c r="B790" i="14"/>
  <c r="D790" i="14"/>
  <c r="D476" i="14"/>
  <c r="A476" i="14"/>
  <c r="B476" i="14"/>
  <c r="B645" i="14"/>
  <c r="A645" i="14"/>
  <c r="D645" i="14"/>
  <c r="B235" i="14"/>
  <c r="D235" i="14"/>
  <c r="A235" i="14"/>
  <c r="D827" i="14"/>
  <c r="A827" i="14"/>
  <c r="B827" i="14"/>
  <c r="A164" i="14"/>
  <c r="D164" i="14"/>
  <c r="B164" i="14"/>
  <c r="B569" i="14"/>
  <c r="A569" i="14"/>
  <c r="D569" i="14"/>
  <c r="A189" i="14"/>
  <c r="D189" i="14"/>
  <c r="B189" i="14"/>
  <c r="A123" i="14"/>
  <c r="B123" i="14"/>
  <c r="D123" i="14"/>
  <c r="B251" i="14"/>
  <c r="D251" i="14"/>
  <c r="A251" i="14"/>
  <c r="D860" i="14"/>
  <c r="A860" i="14"/>
  <c r="B860" i="14"/>
  <c r="B930" i="14"/>
  <c r="D930" i="14"/>
  <c r="A930" i="14"/>
  <c r="D203" i="14"/>
  <c r="A203" i="14"/>
  <c r="B203" i="14"/>
  <c r="D202" i="14"/>
  <c r="B202" i="14"/>
  <c r="A202" i="14"/>
  <c r="D509" i="14"/>
  <c r="B509" i="14"/>
  <c r="A509" i="14"/>
  <c r="D242" i="14"/>
  <c r="A242" i="14"/>
  <c r="B242" i="14"/>
  <c r="B823" i="14"/>
  <c r="A823" i="14"/>
  <c r="D823" i="14"/>
  <c r="A869" i="14"/>
  <c r="D869" i="14"/>
  <c r="B869" i="14"/>
  <c r="B805" i="14"/>
  <c r="A805" i="14"/>
  <c r="D805" i="14"/>
  <c r="A69" i="14"/>
  <c r="B69" i="14"/>
  <c r="D69" i="14"/>
  <c r="A439" i="14"/>
  <c r="B439" i="14"/>
  <c r="D439" i="14"/>
  <c r="B745" i="14"/>
  <c r="D745" i="14"/>
  <c r="A745" i="14"/>
  <c r="B468" i="14"/>
  <c r="A468" i="14"/>
  <c r="D468" i="14"/>
  <c r="D884" i="14"/>
  <c r="A884" i="14"/>
  <c r="B884" i="14"/>
  <c r="A50" i="14"/>
  <c r="D50" i="14"/>
  <c r="B50" i="14"/>
  <c r="B266" i="14"/>
  <c r="D266" i="14"/>
  <c r="A266" i="14"/>
  <c r="B381" i="14"/>
  <c r="D381" i="14"/>
  <c r="A381" i="14"/>
  <c r="D817" i="14"/>
  <c r="B817" i="14"/>
  <c r="A817" i="14"/>
  <c r="B959" i="14"/>
  <c r="D959" i="14"/>
  <c r="A959" i="14"/>
  <c r="D83" i="14"/>
  <c r="B83" i="14"/>
  <c r="A83" i="14"/>
  <c r="D114" i="14"/>
  <c r="A114" i="14"/>
  <c r="B114" i="14"/>
  <c r="A965" i="14"/>
  <c r="D965" i="14"/>
  <c r="B965" i="14"/>
  <c r="D804" i="14"/>
  <c r="B804" i="14"/>
  <c r="A804" i="14"/>
  <c r="D558" i="14"/>
  <c r="B558" i="14"/>
  <c r="A558" i="14"/>
  <c r="A113" i="14"/>
  <c r="D113" i="14"/>
  <c r="B113" i="14"/>
  <c r="B361" i="14"/>
  <c r="A361" i="14"/>
  <c r="D361" i="14"/>
  <c r="A334" i="14"/>
  <c r="D334" i="14"/>
  <c r="B334" i="14"/>
  <c r="B976" i="14"/>
  <c r="A976" i="14"/>
  <c r="D976" i="14"/>
  <c r="A105" i="14"/>
  <c r="D105" i="14"/>
  <c r="B105" i="14"/>
  <c r="A99" i="14"/>
  <c r="B99" i="14"/>
  <c r="D99" i="14"/>
  <c r="D325" i="14"/>
  <c r="A325" i="14"/>
  <c r="B325" i="14"/>
  <c r="A137" i="14"/>
  <c r="B137" i="14"/>
  <c r="D137" i="14"/>
  <c r="A611" i="14"/>
  <c r="B611" i="14"/>
  <c r="D611" i="14"/>
  <c r="B97" i="14"/>
  <c r="A97" i="14"/>
  <c r="D97" i="14"/>
  <c r="D171" i="14"/>
  <c r="B171" i="14"/>
  <c r="A171" i="14"/>
  <c r="A862" i="14"/>
  <c r="D862" i="14"/>
  <c r="B862" i="14"/>
  <c r="D423" i="14"/>
  <c r="B423" i="14"/>
  <c r="A423" i="14"/>
  <c r="B787" i="14"/>
  <c r="D787" i="14"/>
  <c r="A787" i="14"/>
  <c r="A948" i="14"/>
  <c r="D948" i="14"/>
  <c r="B948" i="14"/>
  <c r="A701" i="14"/>
  <c r="D701" i="14"/>
  <c r="B701" i="14"/>
  <c r="D670" i="14"/>
  <c r="B670" i="14"/>
  <c r="A670" i="14"/>
  <c r="D356" i="14"/>
  <c r="A356" i="14"/>
  <c r="B356" i="14"/>
  <c r="B767" i="14"/>
  <c r="A767" i="14"/>
  <c r="D767" i="14"/>
  <c r="B85" i="14"/>
  <c r="D85" i="14"/>
  <c r="A85" i="14"/>
  <c r="A614" i="14"/>
  <c r="B614" i="14"/>
  <c r="D614" i="14"/>
  <c r="B931" i="14"/>
  <c r="A931" i="14"/>
  <c r="D931" i="14"/>
  <c r="A584" i="14"/>
  <c r="D584" i="14"/>
  <c r="B584" i="14"/>
  <c r="A868" i="14"/>
  <c r="D868" i="14"/>
  <c r="B868" i="14"/>
  <c r="D394" i="14"/>
  <c r="B394" i="14"/>
  <c r="A394" i="14"/>
  <c r="A379" i="14"/>
  <c r="B379" i="14"/>
  <c r="D379" i="14"/>
  <c r="B351" i="14"/>
  <c r="D351" i="14"/>
  <c r="A351" i="14"/>
  <c r="D57" i="14"/>
  <c r="B57" i="14"/>
  <c r="A57" i="14"/>
  <c r="B48" i="14"/>
  <c r="A48" i="14"/>
  <c r="D48" i="14"/>
  <c r="A484" i="14"/>
  <c r="B484" i="14"/>
  <c r="D484" i="14"/>
  <c r="B759" i="14"/>
  <c r="D759" i="14"/>
  <c r="A759" i="14"/>
  <c r="D131" i="14"/>
  <c r="A131" i="14"/>
  <c r="B131" i="14"/>
  <c r="A272" i="14"/>
  <c r="D272" i="14"/>
  <c r="B272" i="14"/>
  <c r="B34" i="14"/>
  <c r="D34" i="14"/>
  <c r="A34" i="14"/>
  <c r="A919" i="14"/>
  <c r="B919" i="14"/>
  <c r="D919" i="14"/>
  <c r="A840" i="14"/>
  <c r="B840" i="14"/>
  <c r="D840" i="14"/>
  <c r="A37" i="14"/>
  <c r="B37" i="14"/>
  <c r="D37" i="14"/>
  <c r="B660" i="14"/>
  <c r="A660" i="14"/>
  <c r="D660" i="14"/>
  <c r="D671" i="14"/>
  <c r="A671" i="14"/>
  <c r="B671" i="14"/>
  <c r="D210" i="14"/>
  <c r="A210" i="14"/>
  <c r="B210" i="14"/>
  <c r="B320" i="14"/>
  <c r="D320" i="14"/>
  <c r="A320" i="14"/>
  <c r="D607" i="14"/>
  <c r="B607" i="14"/>
  <c r="A607" i="14"/>
  <c r="B876" i="14"/>
  <c r="D876" i="14"/>
  <c r="A876" i="14"/>
  <c r="D936" i="14"/>
  <c r="A936" i="14"/>
  <c r="B936" i="14"/>
  <c r="D245" i="14"/>
  <c r="B245" i="14"/>
  <c r="A245" i="14"/>
  <c r="B634" i="14"/>
  <c r="A634" i="14"/>
  <c r="D634" i="14"/>
  <c r="B632" i="14"/>
  <c r="A632" i="14"/>
  <c r="D632" i="14"/>
  <c r="D92" i="14"/>
  <c r="A92" i="14"/>
  <c r="B92" i="14"/>
  <c r="D386" i="14"/>
  <c r="A386" i="14"/>
  <c r="B386" i="14"/>
  <c r="B560" i="14"/>
  <c r="A560" i="14"/>
  <c r="D560" i="14"/>
  <c r="A826" i="14"/>
  <c r="D826" i="14"/>
  <c r="B826" i="14"/>
  <c r="B641" i="14"/>
  <c r="D641" i="14"/>
  <c r="A641" i="14"/>
  <c r="A406" i="14"/>
  <c r="B406" i="14"/>
  <c r="D406" i="14"/>
  <c r="A536" i="14"/>
  <c r="D536" i="14"/>
  <c r="B536" i="14"/>
  <c r="B213" i="14"/>
  <c r="D213" i="14"/>
  <c r="A213" i="14"/>
  <c r="D535" i="14"/>
  <c r="B535" i="14"/>
  <c r="A535" i="14"/>
  <c r="D398" i="14"/>
  <c r="A398" i="14"/>
  <c r="B398" i="14"/>
  <c r="B706" i="14"/>
  <c r="A706" i="14"/>
  <c r="D706" i="14"/>
  <c r="D836" i="14"/>
  <c r="A836" i="14"/>
  <c r="B836" i="14"/>
  <c r="B950" i="14"/>
  <c r="D950" i="14"/>
  <c r="A950" i="14"/>
  <c r="A582" i="14"/>
  <c r="B582" i="14"/>
  <c r="D582" i="14"/>
  <c r="A559" i="14"/>
  <c r="B559" i="14"/>
  <c r="D559" i="14"/>
  <c r="D342" i="14"/>
  <c r="A342" i="14"/>
  <c r="B342" i="14"/>
  <c r="B315" i="14"/>
  <c r="A315" i="14"/>
  <c r="D315" i="14"/>
  <c r="D776" i="14"/>
  <c r="B776" i="14"/>
  <c r="A776" i="14"/>
  <c r="D608" i="14"/>
  <c r="A608" i="14"/>
  <c r="B608" i="14"/>
  <c r="A957" i="14"/>
  <c r="D957" i="14"/>
  <c r="B957" i="14"/>
  <c r="D900" i="14"/>
  <c r="A900" i="14"/>
  <c r="B900" i="14"/>
  <c r="D834" i="14"/>
  <c r="A834" i="14"/>
  <c r="B834" i="14"/>
  <c r="D512" i="14"/>
  <c r="B512" i="14"/>
  <c r="A512" i="14"/>
  <c r="B130" i="14"/>
  <c r="D130" i="14"/>
  <c r="A130" i="14"/>
  <c r="A470" i="14"/>
  <c r="B470" i="14"/>
  <c r="D470" i="14"/>
  <c r="A635" i="14"/>
  <c r="B635" i="14"/>
  <c r="D635" i="14"/>
  <c r="D732" i="14"/>
  <c r="B732" i="14"/>
  <c r="A732" i="14"/>
  <c r="D244" i="14"/>
  <c r="B244" i="14"/>
  <c r="A244" i="14"/>
  <c r="D870" i="14"/>
  <c r="B870" i="14"/>
  <c r="A870" i="14"/>
  <c r="D735" i="14"/>
  <c r="B735" i="14"/>
  <c r="A735" i="14"/>
  <c r="A290" i="14"/>
  <c r="D290" i="14"/>
  <c r="B290" i="14"/>
  <c r="A926" i="14"/>
  <c r="B926" i="14"/>
  <c r="D926" i="14"/>
  <c r="D640" i="14"/>
  <c r="A640" i="14"/>
  <c r="B640" i="14"/>
  <c r="D627" i="14"/>
  <c r="A627" i="14"/>
  <c r="B627" i="14"/>
  <c r="B443" i="14"/>
  <c r="A443" i="14"/>
  <c r="D443" i="14"/>
  <c r="A519" i="14"/>
  <c r="B519" i="14"/>
  <c r="D519" i="14"/>
  <c r="D561" i="14"/>
  <c r="A561" i="14"/>
  <c r="B561" i="14"/>
  <c r="B699" i="14"/>
  <c r="A699" i="14"/>
  <c r="D699" i="14"/>
  <c r="D626" i="14"/>
  <c r="B626" i="14"/>
  <c r="A626" i="14"/>
  <c r="B552" i="14"/>
  <c r="A552" i="14"/>
  <c r="D552" i="14"/>
  <c r="B71" i="14"/>
  <c r="A71" i="14"/>
  <c r="D71" i="14"/>
  <c r="A456" i="14"/>
  <c r="B456" i="14"/>
  <c r="D456" i="14"/>
  <c r="B742" i="14"/>
  <c r="D742" i="14"/>
  <c r="A742" i="14"/>
  <c r="A72" i="14"/>
  <c r="B72" i="14"/>
  <c r="D72" i="14"/>
  <c r="A254" i="14"/>
  <c r="D254" i="14"/>
  <c r="B254" i="14"/>
  <c r="B814" i="14"/>
  <c r="A814" i="14"/>
  <c r="D814" i="14"/>
  <c r="B193" i="14"/>
  <c r="A193" i="14"/>
  <c r="D193" i="14"/>
  <c r="D910" i="14"/>
  <c r="B910" i="14"/>
  <c r="A910" i="14"/>
  <c r="D998" i="14"/>
  <c r="A998" i="14"/>
  <c r="B998" i="14"/>
  <c r="A241" i="14"/>
  <c r="B241" i="14"/>
  <c r="D241" i="14"/>
  <c r="D207" i="14"/>
  <c r="B207" i="14"/>
  <c r="A207" i="14"/>
  <c r="A403" i="14"/>
  <c r="D403" i="14"/>
  <c r="B403" i="14"/>
  <c r="D146" i="14"/>
  <c r="A146" i="14"/>
  <c r="B146" i="14"/>
  <c r="D704" i="14"/>
  <c r="A704" i="14"/>
  <c r="B704" i="14"/>
  <c r="D953" i="14"/>
  <c r="B953" i="14"/>
  <c r="A953" i="14"/>
  <c r="A219" i="14"/>
  <c r="D219" i="14"/>
  <c r="B219" i="14"/>
  <c r="D691" i="14"/>
  <c r="B691" i="14"/>
  <c r="A691" i="14"/>
  <c r="A110" i="14"/>
  <c r="B110" i="14"/>
  <c r="D110" i="14"/>
  <c r="B973" i="14"/>
  <c r="D973" i="14"/>
  <c r="A973" i="14"/>
  <c r="B107" i="14"/>
  <c r="A107" i="14"/>
  <c r="D107" i="14"/>
  <c r="A682" i="14"/>
  <c r="B682" i="14"/>
  <c r="D682" i="14"/>
  <c r="A907" i="14"/>
  <c r="D907" i="14"/>
  <c r="B907" i="14"/>
  <c r="A811" i="14"/>
  <c r="B811" i="14"/>
  <c r="D811" i="14"/>
  <c r="B879" i="14"/>
  <c r="D879" i="14"/>
  <c r="A879" i="14"/>
  <c r="B186" i="14"/>
  <c r="D186" i="14"/>
  <c r="A186" i="14"/>
  <c r="A67" i="14"/>
  <c r="D67" i="14"/>
  <c r="B67" i="14"/>
  <c r="D41" i="14"/>
  <c r="A41" i="14"/>
  <c r="B41" i="14"/>
  <c r="D176" i="14"/>
  <c r="B176" i="14"/>
  <c r="A176" i="14"/>
  <c r="A380" i="14"/>
  <c r="D380" i="14"/>
  <c r="B380" i="14"/>
  <c r="B377" i="14"/>
  <c r="D377" i="14"/>
  <c r="A377" i="14"/>
  <c r="A715" i="14"/>
  <c r="B715" i="14"/>
  <c r="D715" i="14"/>
  <c r="A348" i="14"/>
  <c r="B348" i="14"/>
  <c r="D348" i="14"/>
  <c r="A970" i="14"/>
  <c r="B970" i="14"/>
  <c r="D970" i="14"/>
  <c r="B688" i="14"/>
  <c r="A688" i="14"/>
  <c r="D688" i="14"/>
  <c r="A591" i="14"/>
  <c r="B591" i="14"/>
  <c r="D591" i="14"/>
  <c r="A385" i="14"/>
  <c r="D385" i="14"/>
  <c r="B385" i="14"/>
  <c r="B513" i="14"/>
  <c r="A513" i="14"/>
  <c r="D513" i="14"/>
  <c r="A659" i="14"/>
  <c r="B659" i="14"/>
  <c r="D659" i="14"/>
  <c r="A218" i="14"/>
  <c r="D218" i="14"/>
  <c r="B218" i="14"/>
  <c r="D421" i="14"/>
  <c r="B421" i="14"/>
  <c r="A421" i="14"/>
  <c r="D35" i="14"/>
  <c r="B35" i="14"/>
  <c r="A35" i="14"/>
  <c r="B231" i="14"/>
  <c r="A231" i="14"/>
  <c r="D231" i="14"/>
  <c r="B521" i="14"/>
  <c r="A521" i="14"/>
  <c r="D521" i="14"/>
  <c r="B74" i="14"/>
  <c r="D74" i="14"/>
  <c r="A74" i="14"/>
  <c r="B209" i="14"/>
  <c r="D209" i="14"/>
  <c r="A209" i="14"/>
  <c r="D740" i="14"/>
  <c r="B740" i="14"/>
  <c r="A740" i="14"/>
  <c r="A722" i="14"/>
  <c r="B722" i="14"/>
  <c r="D722" i="14"/>
  <c r="D991" i="14"/>
  <c r="A991" i="14"/>
  <c r="B991" i="14"/>
  <c r="B644" i="14"/>
  <c r="D644" i="14"/>
  <c r="A644" i="14"/>
  <c r="A40" i="14"/>
  <c r="B40" i="14"/>
  <c r="D40" i="14"/>
  <c r="A731" i="14"/>
  <c r="D731" i="14"/>
  <c r="B731" i="14"/>
  <c r="D527" i="14"/>
  <c r="A527" i="14"/>
  <c r="B527" i="14"/>
  <c r="A135" i="14"/>
  <c r="B135" i="14"/>
  <c r="D135" i="14"/>
  <c r="A877" i="14"/>
  <c r="B877" i="14"/>
  <c r="D877" i="14"/>
  <c r="B713" i="14"/>
  <c r="A713" i="14"/>
  <c r="D713" i="14"/>
  <c r="B32" i="14"/>
  <c r="D32" i="14"/>
  <c r="A32" i="14"/>
  <c r="A995" i="14"/>
  <c r="D995" i="14"/>
  <c r="B995" i="14"/>
  <c r="D64" i="14"/>
  <c r="B64" i="14"/>
  <c r="A64" i="14"/>
  <c r="B871" i="14"/>
  <c r="A871" i="14"/>
  <c r="D871" i="14"/>
  <c r="B368" i="14"/>
  <c r="D368" i="14"/>
  <c r="A368" i="14"/>
  <c r="A769" i="14"/>
  <c r="B769" i="14"/>
  <c r="D769" i="14"/>
  <c r="D534" i="14"/>
  <c r="B534" i="14"/>
  <c r="A534" i="14"/>
  <c r="D581" i="14"/>
  <c r="A581" i="14"/>
  <c r="B581" i="14"/>
  <c r="A313" i="14"/>
  <c r="D313" i="14"/>
  <c r="B313" i="14"/>
  <c r="B489" i="14"/>
  <c r="D489" i="14"/>
  <c r="A489" i="14"/>
  <c r="D697" i="14"/>
  <c r="B697" i="14"/>
  <c r="A697" i="14"/>
  <c r="D409" i="14"/>
  <c r="A409" i="14"/>
  <c r="B409" i="14"/>
  <c r="A157" i="14"/>
  <c r="B157" i="14"/>
  <c r="D157" i="14"/>
  <c r="B120" i="14"/>
  <c r="A120" i="14"/>
  <c r="D120" i="14"/>
  <c r="D199" i="14"/>
  <c r="A199" i="14"/>
  <c r="B199" i="14"/>
  <c r="A326" i="14"/>
  <c r="B326" i="14"/>
  <c r="D326" i="14"/>
  <c r="D216" i="14"/>
  <c r="B216" i="14"/>
  <c r="A216" i="14"/>
  <c r="D220" i="14"/>
  <c r="A220" i="14"/>
  <c r="B220" i="14"/>
  <c r="B690" i="14"/>
  <c r="D690" i="14"/>
  <c r="A690" i="14"/>
  <c r="A849" i="14"/>
  <c r="B849" i="14"/>
  <c r="D849" i="14"/>
  <c r="D265" i="14"/>
  <c r="A265" i="14"/>
  <c r="B265" i="14"/>
  <c r="D371" i="14"/>
  <c r="A371" i="14"/>
  <c r="B371" i="14"/>
  <c r="D784" i="14"/>
  <c r="A784" i="14"/>
  <c r="B784" i="14"/>
  <c r="B783" i="14"/>
  <c r="D783" i="14"/>
  <c r="A783" i="14"/>
  <c r="B656" i="14"/>
  <c r="D656" i="14"/>
  <c r="A656" i="14"/>
  <c r="B426" i="14"/>
  <c r="A426" i="14"/>
  <c r="D426" i="14"/>
  <c r="B89" i="14"/>
  <c r="A89" i="14"/>
  <c r="D89" i="14"/>
  <c r="D615" i="14"/>
  <c r="A615" i="14"/>
  <c r="B615" i="14"/>
  <c r="D87" i="14"/>
  <c r="B87" i="14"/>
  <c r="A87" i="14"/>
  <c r="D362" i="14"/>
  <c r="B362" i="14"/>
  <c r="A362" i="14"/>
  <c r="A595" i="14"/>
  <c r="D595" i="14"/>
  <c r="B595" i="14"/>
  <c r="D850" i="14"/>
  <c r="A850" i="14"/>
  <c r="B850" i="14"/>
  <c r="B845" i="14"/>
  <c r="D845" i="14"/>
  <c r="A845" i="14"/>
  <c r="D812" i="14"/>
  <c r="A812" i="14"/>
  <c r="B812" i="14"/>
  <c r="B524" i="14"/>
  <c r="D524" i="14"/>
  <c r="A524" i="14"/>
  <c r="B588" i="14"/>
  <c r="A588" i="14"/>
  <c r="D588" i="14"/>
  <c r="B298" i="14"/>
  <c r="D298" i="14"/>
  <c r="A298" i="14"/>
  <c r="A469" i="14"/>
  <c r="B469" i="14"/>
  <c r="D469" i="14"/>
  <c r="D358" i="14"/>
  <c r="B358" i="14"/>
  <c r="A358" i="14"/>
  <c r="D47" i="14"/>
  <c r="A47" i="14"/>
  <c r="B47" i="14"/>
  <c r="A246" i="14"/>
  <c r="B246" i="14"/>
  <c r="D246" i="14"/>
  <c r="A579" i="14"/>
  <c r="D579" i="14"/>
  <c r="B579" i="14"/>
  <c r="A296" i="14"/>
  <c r="B296" i="14"/>
  <c r="D296" i="14"/>
  <c r="B964" i="14"/>
  <c r="A964" i="14"/>
  <c r="D964" i="14"/>
  <c r="B279" i="14"/>
  <c r="A279" i="14"/>
  <c r="D279" i="14"/>
  <c r="A510" i="14"/>
  <c r="D510" i="14"/>
  <c r="B510" i="14"/>
  <c r="B293" i="14"/>
  <c r="D293" i="14"/>
  <c r="A293" i="14"/>
  <c r="B343" i="14"/>
  <c r="A343" i="14"/>
  <c r="D343" i="14"/>
  <c r="A493" i="14"/>
  <c r="B493" i="14"/>
  <c r="D493" i="14"/>
  <c r="D234" i="14"/>
  <c r="B234" i="14"/>
  <c r="A234" i="14"/>
  <c r="B360" i="14"/>
  <c r="A360" i="14"/>
  <c r="D360" i="14"/>
  <c r="A437" i="14"/>
  <c r="D437" i="14"/>
  <c r="B437" i="14"/>
  <c r="A922" i="14"/>
  <c r="B922" i="14"/>
  <c r="D922" i="14"/>
  <c r="D941" i="14"/>
  <c r="B941" i="14"/>
  <c r="A941" i="14"/>
  <c r="B793" i="14"/>
  <c r="A793" i="14"/>
  <c r="D793" i="14"/>
  <c r="D736" i="14"/>
  <c r="A736" i="14"/>
  <c r="B736" i="14"/>
  <c r="B61" i="14"/>
  <c r="D61" i="14"/>
  <c r="A61" i="14"/>
  <c r="D390" i="14"/>
  <c r="B390" i="14"/>
  <c r="A390" i="14"/>
  <c r="A102" i="14"/>
  <c r="D102" i="14"/>
  <c r="B102" i="14"/>
  <c r="D159" i="14"/>
  <c r="A159" i="14"/>
  <c r="B159" i="14"/>
  <c r="A838" i="14"/>
  <c r="D838" i="14"/>
  <c r="B838" i="14"/>
  <c r="A247" i="14"/>
  <c r="D247" i="14"/>
  <c r="B247" i="14"/>
  <c r="D681" i="14"/>
  <c r="A681" i="14"/>
  <c r="B681" i="14"/>
  <c r="A574" i="14"/>
  <c r="B574" i="14"/>
  <c r="D574" i="14"/>
  <c r="D637" i="14"/>
  <c r="A637" i="14"/>
  <c r="B637" i="14"/>
  <c r="D993" i="14"/>
  <c r="A993" i="14"/>
  <c r="B993" i="14"/>
  <c r="D145" i="14"/>
  <c r="A145" i="14"/>
  <c r="B145" i="14"/>
  <c r="D842" i="14"/>
  <c r="A842" i="14"/>
  <c r="B842" i="14"/>
  <c r="A402" i="14"/>
  <c r="D402" i="14"/>
  <c r="B402" i="14"/>
  <c r="A802" i="14"/>
  <c r="B802" i="14"/>
  <c r="D802" i="14"/>
  <c r="B457" i="14"/>
  <c r="D457" i="14"/>
  <c r="A457" i="14"/>
  <c r="A311" i="14"/>
  <c r="B311" i="14"/>
  <c r="D311" i="14"/>
  <c r="A141" i="14"/>
  <c r="D141" i="14"/>
  <c r="B141" i="14"/>
  <c r="A501" i="14"/>
  <c r="B501" i="14"/>
  <c r="D501" i="14"/>
  <c r="A772" i="14"/>
  <c r="B772" i="14"/>
  <c r="D772" i="14"/>
  <c r="A503" i="14"/>
  <c r="B503" i="14"/>
  <c r="D503" i="14"/>
  <c r="B229" i="14"/>
  <c r="A229" i="14"/>
  <c r="D229" i="14"/>
  <c r="D856" i="14"/>
  <c r="A856" i="14"/>
  <c r="B856" i="14"/>
  <c r="D494" i="14"/>
  <c r="A494" i="14"/>
  <c r="B494" i="14"/>
  <c r="B657" i="14"/>
  <c r="D657" i="14"/>
  <c r="A657" i="14"/>
  <c r="A415" i="14"/>
  <c r="B415" i="14"/>
  <c r="D415" i="14"/>
  <c r="B129" i="14"/>
  <c r="D129" i="14"/>
  <c r="A129" i="14"/>
  <c r="A556" i="14"/>
  <c r="B556" i="14"/>
  <c r="D556" i="14"/>
  <c r="B31" i="14"/>
  <c r="D31" i="14"/>
  <c r="A31" i="14"/>
  <c r="A708" i="14"/>
  <c r="D708" i="14"/>
  <c r="B708" i="14"/>
  <c r="A835" i="14"/>
  <c r="B835" i="14"/>
  <c r="D835" i="14"/>
  <c r="A523" i="14"/>
  <c r="D523" i="14"/>
  <c r="B523" i="14"/>
  <c r="B883" i="14"/>
  <c r="A883" i="14"/>
  <c r="D883" i="14"/>
  <c r="B887" i="14"/>
  <c r="A887" i="14"/>
  <c r="D887" i="14"/>
  <c r="B923" i="14"/>
  <c r="A923" i="14"/>
  <c r="D923" i="14"/>
  <c r="D273" i="14"/>
  <c r="B273" i="14"/>
  <c r="A273" i="14"/>
  <c r="A517" i="14"/>
  <c r="B517" i="14"/>
  <c r="D517" i="14"/>
  <c r="B208" i="14"/>
  <c r="D208" i="14"/>
  <c r="A208" i="14"/>
  <c r="A460" i="14"/>
  <c r="D460" i="14"/>
  <c r="B460" i="14"/>
  <c r="B572" i="14"/>
  <c r="A572" i="14"/>
  <c r="D572" i="14"/>
  <c r="B557" i="14"/>
  <c r="A557" i="14"/>
  <c r="D557" i="14"/>
  <c r="B322" i="14"/>
  <c r="A322" i="14"/>
  <c r="D322" i="14"/>
  <c r="D148" i="14"/>
  <c r="B148" i="14"/>
  <c r="A148" i="14"/>
  <c r="D633" i="14"/>
  <c r="B633" i="14"/>
  <c r="A633" i="14"/>
  <c r="D757" i="14"/>
  <c r="A757" i="14"/>
  <c r="B757" i="14"/>
  <c r="B625" i="14"/>
  <c r="A625" i="14"/>
  <c r="D625" i="14"/>
  <c r="D204" i="14"/>
  <c r="A204" i="14"/>
  <c r="B204" i="14"/>
  <c r="B217" i="14"/>
  <c r="D217" i="14"/>
  <c r="A217" i="14"/>
  <c r="D185" i="14"/>
  <c r="B185" i="14"/>
  <c r="A185" i="14"/>
  <c r="A36" i="14"/>
  <c r="D36" i="14"/>
  <c r="B36" i="14"/>
  <c r="D846" i="14"/>
  <c r="A846" i="14"/>
  <c r="B846" i="14"/>
  <c r="A332" i="14"/>
  <c r="D332" i="14"/>
  <c r="B332" i="14"/>
  <c r="D927" i="14"/>
  <c r="A927" i="14"/>
  <c r="B927" i="14"/>
  <c r="A647" i="14"/>
  <c r="D647" i="14"/>
  <c r="B647" i="14"/>
  <c r="D94" i="14"/>
  <c r="A94" i="14"/>
  <c r="B94" i="14"/>
  <c r="D307" i="14"/>
  <c r="A307" i="14"/>
  <c r="B307" i="14"/>
  <c r="D585" i="14"/>
  <c r="B585" i="14"/>
  <c r="A585" i="14"/>
  <c r="D119" i="14"/>
  <c r="B119" i="14"/>
  <c r="A119" i="14"/>
  <c r="A599" i="14"/>
  <c r="D599" i="14"/>
  <c r="B599" i="14"/>
  <c r="B490" i="14"/>
  <c r="D490" i="14"/>
  <c r="A490" i="14"/>
  <c r="B65" i="14"/>
  <c r="A65" i="14"/>
  <c r="D65" i="14"/>
  <c r="D937" i="14"/>
  <c r="A937" i="14"/>
  <c r="B937" i="14"/>
  <c r="B45" i="14"/>
  <c r="A45" i="14"/>
  <c r="D45" i="14"/>
  <c r="A546" i="14"/>
  <c r="D546" i="14"/>
  <c r="B546" i="14"/>
  <c r="B478" i="14"/>
  <c r="A478" i="14"/>
  <c r="D478" i="14"/>
  <c r="D847" i="14"/>
  <c r="B847" i="14"/>
  <c r="A847" i="14"/>
  <c r="A801" i="14"/>
  <c r="D801" i="14"/>
  <c r="B801" i="14"/>
  <c r="D98" i="14"/>
  <c r="B98" i="14"/>
  <c r="A98" i="14"/>
  <c r="B237" i="14"/>
  <c r="D237" i="14"/>
  <c r="A237" i="14"/>
  <c r="A340" i="14"/>
  <c r="B340" i="14"/>
  <c r="D340" i="14"/>
  <c r="D248" i="14"/>
  <c r="A248" i="14"/>
  <c r="B248" i="14"/>
  <c r="D59" i="14"/>
  <c r="A59" i="14"/>
  <c r="B59" i="14"/>
  <c r="D197" i="14"/>
  <c r="B197" i="14"/>
  <c r="A197" i="14"/>
  <c r="D873" i="14"/>
  <c r="A873" i="14"/>
  <c r="B873" i="14"/>
  <c r="B677" i="14"/>
  <c r="A677" i="14"/>
  <c r="D677" i="14"/>
  <c r="D341" i="14"/>
  <c r="B341" i="14"/>
  <c r="A341" i="14"/>
  <c r="A281" i="14"/>
  <c r="D281" i="14"/>
  <c r="B281" i="14"/>
  <c r="A495" i="14"/>
  <c r="D495" i="14"/>
  <c r="B495" i="14"/>
  <c r="D27" i="14"/>
  <c r="A27" i="14"/>
  <c r="B27" i="14"/>
  <c r="B228" i="14"/>
  <c r="D228" i="14"/>
  <c r="A228" i="14"/>
  <c r="A989" i="14"/>
  <c r="B989" i="14"/>
  <c r="D989" i="14"/>
  <c r="B966" i="14"/>
  <c r="A966" i="14"/>
  <c r="D966" i="14"/>
  <c r="D679" i="14"/>
  <c r="B679" i="14"/>
  <c r="A679" i="14"/>
  <c r="D301" i="14"/>
  <c r="A301" i="14"/>
  <c r="B301" i="14"/>
  <c r="B180" i="14"/>
  <c r="A180" i="14"/>
  <c r="D180" i="14"/>
  <c r="D376" i="14"/>
  <c r="A376" i="14"/>
  <c r="B376" i="14"/>
  <c r="D53" i="14"/>
  <c r="B53" i="14"/>
  <c r="A53" i="14"/>
  <c r="A983" i="14"/>
  <c r="D983" i="14"/>
  <c r="B983" i="14"/>
  <c r="B366" i="14"/>
  <c r="D366" i="14"/>
  <c r="A366" i="14"/>
  <c r="A578" i="14"/>
  <c r="B578" i="14"/>
  <c r="D578" i="14"/>
  <c r="B576" i="14"/>
  <c r="A576" i="14"/>
  <c r="D576" i="14"/>
  <c r="D893" i="14"/>
  <c r="A893" i="14"/>
  <c r="B893" i="14"/>
  <c r="D822" i="14"/>
  <c r="B822" i="14"/>
  <c r="A822" i="14"/>
  <c r="B954" i="14"/>
  <c r="A954" i="14"/>
  <c r="D954" i="14"/>
  <c r="A694" i="14"/>
  <c r="B694" i="14"/>
  <c r="D694" i="14"/>
  <c r="A874" i="14"/>
  <c r="B874" i="14"/>
  <c r="D874" i="14"/>
  <c r="A751" i="14"/>
  <c r="D751" i="14"/>
  <c r="B751" i="14"/>
  <c r="A84" i="14"/>
  <c r="D84" i="14"/>
  <c r="B84" i="14"/>
  <c r="B168" i="14"/>
  <c r="D168" i="14"/>
  <c r="A168" i="14"/>
  <c r="D752" i="14"/>
  <c r="B752" i="14"/>
  <c r="A752" i="14"/>
  <c r="B418" i="14"/>
  <c r="A418" i="14"/>
  <c r="D418" i="14"/>
  <c r="B492" i="14"/>
  <c r="A492" i="14"/>
  <c r="D492" i="14"/>
  <c r="A830" i="14"/>
  <c r="D830" i="14"/>
  <c r="B830" i="14"/>
  <c r="A563" i="14"/>
  <c r="D563" i="14"/>
  <c r="B563" i="14"/>
  <c r="B395" i="14"/>
  <c r="A395" i="14"/>
  <c r="D395" i="14"/>
  <c r="B943" i="14"/>
  <c r="A943" i="14"/>
  <c r="D943" i="14"/>
  <c r="B808" i="14"/>
  <c r="D808" i="14"/>
  <c r="A808" i="14"/>
  <c r="B276" i="14"/>
  <c r="D276" i="14"/>
  <c r="A276" i="14"/>
  <c r="D182" i="14"/>
  <c r="A182" i="14"/>
  <c r="B182" i="14"/>
  <c r="D903" i="14"/>
  <c r="A903" i="14"/>
  <c r="B903" i="14"/>
  <c r="A716" i="14"/>
  <c r="D716" i="14"/>
  <c r="B716" i="14"/>
  <c r="B413" i="14"/>
  <c r="D413" i="14"/>
  <c r="A413" i="14"/>
  <c r="B172" i="14"/>
  <c r="A172" i="14"/>
  <c r="D172" i="14"/>
  <c r="A125" i="14"/>
  <c r="B125" i="14"/>
  <c r="D125" i="14"/>
  <c r="B505" i="14"/>
  <c r="A505" i="14"/>
  <c r="D505" i="14"/>
  <c r="B781" i="14"/>
  <c r="A781" i="14"/>
  <c r="D781" i="14"/>
  <c r="D339" i="14"/>
  <c r="B339" i="14"/>
  <c r="A339" i="14"/>
  <c r="A754" i="14"/>
  <c r="D754" i="14"/>
  <c r="B754" i="14"/>
  <c r="A673" i="14"/>
  <c r="B673" i="14"/>
  <c r="D673" i="14"/>
  <c r="B909" i="14"/>
  <c r="D909" i="14"/>
  <c r="A909" i="14"/>
  <c r="B555" i="14"/>
  <c r="D555" i="14"/>
  <c r="A555" i="14"/>
  <c r="A602" i="14"/>
  <c r="D602" i="14"/>
  <c r="B602" i="14"/>
  <c r="B971" i="14"/>
  <c r="D971" i="14"/>
  <c r="A971" i="14"/>
  <c r="A693" i="14"/>
  <c r="B693" i="14"/>
  <c r="D693" i="14"/>
  <c r="A748" i="14"/>
  <c r="D748" i="14"/>
  <c r="B748" i="14"/>
  <c r="B528" i="14"/>
  <c r="A528" i="14"/>
  <c r="D528" i="14"/>
  <c r="D504" i="14"/>
  <c r="B504" i="14"/>
  <c r="A504" i="14"/>
  <c r="B316" i="14"/>
  <c r="D316" i="14"/>
  <c r="A316" i="14"/>
  <c r="D167" i="14"/>
  <c r="B167" i="14"/>
  <c r="A167" i="14"/>
  <c r="B603" i="14"/>
  <c r="D603" i="14"/>
  <c r="A603" i="14"/>
  <c r="B169" i="14"/>
  <c r="D169" i="14"/>
  <c r="A169" i="14"/>
  <c r="A896" i="14"/>
  <c r="B896" i="14"/>
  <c r="D896" i="14"/>
  <c r="D756" i="14"/>
  <c r="B756" i="14"/>
  <c r="A756" i="14"/>
  <c r="B902" i="14"/>
  <c r="D902" i="14"/>
  <c r="A902" i="14"/>
  <c r="A974" i="14"/>
  <c r="D974" i="14"/>
  <c r="B974" i="14"/>
  <c r="D955" i="14"/>
  <c r="B955" i="14"/>
  <c r="A955" i="14"/>
  <c r="D753" i="14"/>
  <c r="A753" i="14"/>
  <c r="B753" i="14"/>
  <c r="A39" i="14"/>
  <c r="B39" i="14"/>
  <c r="D39" i="14"/>
  <c r="B828" i="14"/>
  <c r="D828" i="14"/>
  <c r="A828" i="14"/>
  <c r="A852" i="14"/>
  <c r="D852" i="14"/>
  <c r="B852" i="14"/>
  <c r="D464" i="14"/>
  <c r="A464" i="14"/>
  <c r="B464" i="14"/>
  <c r="D387" i="14"/>
  <c r="A387" i="14"/>
  <c r="B387" i="14"/>
  <c r="D654" i="14"/>
  <c r="A654" i="14"/>
  <c r="B654" i="14"/>
  <c r="A288" i="14"/>
  <c r="B288" i="14"/>
  <c r="D288" i="14"/>
  <c r="A705" i="14"/>
  <c r="B705" i="14"/>
  <c r="D705" i="14"/>
  <c r="B667" i="14"/>
  <c r="A667" i="14"/>
  <c r="D667" i="14"/>
  <c r="A239" i="14"/>
  <c r="B239" i="14"/>
  <c r="D239" i="14"/>
  <c r="B796" i="14"/>
  <c r="A796" i="14"/>
  <c r="D796" i="14"/>
  <c r="B593" i="14"/>
  <c r="A593" i="14"/>
  <c r="D593" i="14"/>
  <c r="B600" i="14"/>
  <c r="D600" i="14"/>
  <c r="A600" i="14"/>
  <c r="B392" i="14"/>
  <c r="D392" i="14"/>
  <c r="A392" i="14"/>
  <c r="D321" i="14"/>
  <c r="A321" i="14"/>
  <c r="B321" i="14"/>
  <c r="D68" i="14"/>
  <c r="A68" i="14"/>
  <c r="B68" i="14"/>
  <c r="B766" i="14"/>
  <c r="A766" i="14"/>
  <c r="D766" i="14"/>
  <c r="D894" i="14"/>
  <c r="B894" i="14"/>
  <c r="A894" i="14"/>
  <c r="B259" i="14"/>
  <c r="D259" i="14"/>
  <c r="A259" i="14"/>
  <c r="A990" i="14"/>
  <c r="D990" i="14"/>
  <c r="B990" i="14"/>
  <c r="D388" i="14"/>
  <c r="B388" i="14"/>
  <c r="A388" i="14"/>
  <c r="B205" i="14"/>
  <c r="D205" i="14"/>
  <c r="A205" i="14"/>
  <c r="D263" i="14"/>
  <c r="B263" i="14"/>
  <c r="A263" i="14"/>
  <c r="D109" i="14"/>
  <c r="B109" i="14"/>
  <c r="A109" i="14"/>
  <c r="A981" i="14"/>
  <c r="B981" i="14"/>
  <c r="D981" i="14"/>
  <c r="B294" i="14"/>
  <c r="D294" i="14"/>
  <c r="A294" i="14"/>
  <c r="B737" i="14"/>
  <c r="D737" i="14"/>
  <c r="A737" i="14"/>
  <c r="B726" i="14"/>
  <c r="A726" i="14"/>
  <c r="D726" i="14"/>
  <c r="D52" i="14"/>
  <c r="B52" i="14"/>
  <c r="A52" i="14"/>
  <c r="D303" i="14"/>
  <c r="A303" i="14"/>
  <c r="B303" i="14"/>
  <c r="D378" i="14"/>
  <c r="B378" i="14"/>
  <c r="A378" i="14"/>
  <c r="D915" i="14"/>
  <c r="B915" i="14"/>
  <c r="A915" i="14"/>
  <c r="B921" i="14"/>
  <c r="D921" i="14"/>
  <c r="A921" i="14"/>
  <c r="D746" i="14"/>
  <c r="B746" i="14"/>
  <c r="A746" i="14"/>
  <c r="B462" i="14"/>
  <c r="D462" i="14"/>
  <c r="A462" i="14"/>
  <c r="D612" i="14"/>
  <c r="B612" i="14"/>
  <c r="A612" i="14"/>
  <c r="D367" i="14"/>
  <c r="A367" i="14"/>
  <c r="B367" i="14"/>
  <c r="B643" i="14"/>
  <c r="A643" i="14"/>
  <c r="D643" i="14"/>
  <c r="D803" i="14"/>
  <c r="B803" i="14"/>
  <c r="A803" i="14"/>
  <c r="B142" i="14"/>
  <c r="A142" i="14"/>
  <c r="D142" i="14"/>
  <c r="A619" i="14"/>
  <c r="B619" i="14"/>
  <c r="D619" i="14"/>
  <c r="B658" i="14"/>
  <c r="A658" i="14"/>
  <c r="D658" i="14"/>
  <c r="B904" i="14"/>
  <c r="D904" i="14"/>
  <c r="A904" i="14"/>
  <c r="A596" i="14"/>
  <c r="B596" i="14"/>
  <c r="D596" i="14"/>
  <c r="A616" i="14"/>
  <c r="D616" i="14"/>
  <c r="B616" i="14"/>
  <c r="B798" i="14"/>
  <c r="A798" i="14"/>
  <c r="D798" i="14"/>
  <c r="B858" i="14"/>
  <c r="D858" i="14"/>
  <c r="A858" i="14"/>
  <c r="B260" i="14"/>
  <c r="A260" i="14"/>
  <c r="D260" i="14"/>
  <c r="D583" i="14"/>
  <c r="A583" i="14"/>
  <c r="B583" i="14"/>
  <c r="B939" i="14"/>
  <c r="A939" i="14"/>
  <c r="D939" i="14"/>
  <c r="B502" i="14"/>
  <c r="A502" i="14"/>
  <c r="D502" i="14"/>
  <c r="B642" i="14"/>
  <c r="A642" i="14"/>
  <c r="D642" i="14"/>
  <c r="A175" i="14"/>
  <c r="B175" i="14"/>
  <c r="D175" i="14"/>
  <c r="D230" i="14"/>
  <c r="A230" i="14"/>
  <c r="B230" i="14"/>
  <c r="D461" i="14"/>
  <c r="A461" i="14"/>
  <c r="B461" i="14"/>
  <c r="B441" i="14"/>
  <c r="D441" i="14"/>
  <c r="A441" i="14"/>
  <c r="A162" i="14"/>
  <c r="D162" i="14"/>
  <c r="B162" i="14"/>
  <c r="A548" i="14"/>
  <c r="B548" i="14"/>
  <c r="D548" i="14"/>
  <c r="A586" i="14"/>
  <c r="B586" i="14"/>
  <c r="D586" i="14"/>
  <c r="B747" i="14"/>
  <c r="A747" i="14"/>
  <c r="D747" i="14"/>
  <c r="A429" i="14"/>
  <c r="B429" i="14"/>
  <c r="D429" i="14"/>
  <c r="D198" i="14"/>
  <c r="A198" i="14"/>
  <c r="B198" i="14"/>
  <c r="A792" i="14"/>
  <c r="D792" i="14"/>
  <c r="B792" i="14"/>
  <c r="A95" i="14"/>
  <c r="D95" i="14"/>
  <c r="B95" i="14"/>
  <c r="A194" i="14"/>
  <c r="B194" i="14"/>
  <c r="D194" i="14"/>
  <c r="B446" i="14"/>
  <c r="A446" i="14"/>
  <c r="D446" i="14"/>
  <c r="B698" i="14"/>
  <c r="A698" i="14"/>
  <c r="D698" i="14"/>
  <c r="D961" i="14"/>
  <c r="A961" i="14"/>
  <c r="B961" i="14"/>
  <c r="A1001" i="14"/>
  <c r="D1001" i="14"/>
  <c r="B1001" i="14"/>
  <c r="A678" i="14"/>
  <c r="B678" i="14"/>
  <c r="D678" i="14"/>
  <c r="D253" i="14"/>
  <c r="B253" i="14"/>
  <c r="A253" i="14"/>
  <c r="B628" i="14"/>
  <c r="A628" i="14"/>
  <c r="D628" i="14"/>
  <c r="D149" i="14"/>
  <c r="B149" i="14"/>
  <c r="A149" i="14"/>
  <c r="A391" i="14"/>
  <c r="B391" i="14"/>
  <c r="D391" i="14"/>
  <c r="B151" i="14"/>
  <c r="D151" i="14"/>
  <c r="A151" i="14"/>
  <c r="A980" i="14"/>
  <c r="D980" i="14"/>
  <c r="B980" i="14"/>
  <c r="A526" i="14"/>
  <c r="B526" i="14"/>
  <c r="D526" i="14"/>
  <c r="A703" i="14"/>
  <c r="D703" i="14"/>
  <c r="B703" i="14"/>
  <c r="A295" i="14"/>
  <c r="B295" i="14"/>
  <c r="D295" i="14"/>
  <c r="B730" i="14"/>
  <c r="D730" i="14"/>
  <c r="A730" i="14"/>
  <c r="D590" i="14"/>
  <c r="A590" i="14"/>
  <c r="B590" i="14"/>
  <c r="B444" i="14"/>
  <c r="D444" i="14"/>
  <c r="A444" i="14"/>
  <c r="D262" i="14"/>
  <c r="A262" i="14"/>
  <c r="B262" i="14"/>
  <c r="A100" i="14"/>
  <c r="D100" i="14"/>
  <c r="B100" i="14"/>
  <c r="D598" i="14"/>
  <c r="A598" i="14"/>
  <c r="B598" i="14"/>
  <c r="B401" i="14"/>
  <c r="D401" i="14"/>
  <c r="A401" i="14"/>
  <c r="D507" i="14"/>
  <c r="B507" i="14"/>
  <c r="A507" i="14"/>
  <c r="B308" i="14"/>
  <c r="A308" i="14"/>
  <c r="D308" i="14"/>
  <c r="D212" i="14"/>
  <c r="A212" i="14"/>
  <c r="B212" i="14"/>
  <c r="B925" i="14"/>
  <c r="D925" i="14"/>
  <c r="A925" i="14"/>
  <c r="B49" i="14"/>
  <c r="D49" i="14"/>
  <c r="A49" i="14"/>
  <c r="D344" i="14"/>
  <c r="A344" i="14"/>
  <c r="B344" i="14"/>
  <c r="D951" i="14"/>
  <c r="B951" i="14"/>
  <c r="A951" i="14"/>
  <c r="A687" i="14"/>
  <c r="B687" i="14"/>
  <c r="D687" i="14"/>
  <c r="B675" i="14"/>
  <c r="A675" i="14"/>
  <c r="D675" i="14"/>
  <c r="D153" i="14"/>
  <c r="B153" i="14"/>
  <c r="A153" i="14"/>
  <c r="D663" i="14"/>
  <c r="A663" i="14"/>
  <c r="B663" i="14"/>
  <c r="B918" i="14"/>
  <c r="A918" i="14"/>
  <c r="D918" i="14"/>
  <c r="B25" i="14"/>
  <c r="A25" i="14"/>
  <c r="D25" i="14"/>
  <c r="A912" i="14"/>
  <c r="D912" i="14"/>
  <c r="B912" i="14"/>
  <c r="A653" i="14"/>
  <c r="D653" i="14"/>
  <c r="B653" i="14"/>
  <c r="A139" i="14"/>
  <c r="D139" i="14"/>
  <c r="B139" i="14"/>
  <c r="C141" i="14"/>
  <c r="D142" i="17"/>
  <c r="C754" i="14"/>
  <c r="C195" i="14"/>
  <c r="C201" i="14"/>
  <c r="C197" i="14"/>
  <c r="C431" i="14"/>
  <c r="C167" i="14"/>
  <c r="C681" i="14"/>
  <c r="C313" i="14"/>
  <c r="C865" i="14"/>
  <c r="B346" i="14"/>
  <c r="D346" i="14"/>
  <c r="A346" i="14"/>
  <c r="D956" i="14"/>
  <c r="B956" i="14"/>
  <c r="A956" i="14"/>
  <c r="C368" i="14"/>
  <c r="C507" i="14"/>
  <c r="C520" i="14"/>
  <c r="C673" i="14"/>
  <c r="C291" i="14"/>
  <c r="D292" i="17" s="1"/>
  <c r="C712" i="14"/>
  <c r="D713" i="17" s="1"/>
  <c r="C50" i="14"/>
  <c r="C770" i="14"/>
  <c r="D771" i="17" s="1"/>
  <c r="C834" i="14"/>
  <c r="C658" i="14"/>
  <c r="C404" i="14"/>
  <c r="C380" i="14"/>
  <c r="C556" i="14"/>
  <c r="C194" i="14"/>
  <c r="C25" i="14"/>
  <c r="C319" i="14"/>
  <c r="C345" i="14"/>
  <c r="C209" i="14"/>
  <c r="C905" i="14"/>
  <c r="C669" i="14"/>
  <c r="D670" i="17" s="1"/>
  <c r="C786" i="14"/>
  <c r="C335" i="14"/>
  <c r="C400" i="14"/>
  <c r="C185" i="14"/>
  <c r="C128" i="14"/>
  <c r="D129" i="17" s="1"/>
  <c r="C810" i="14"/>
  <c r="C497" i="14"/>
  <c r="C725" i="14"/>
  <c r="C589" i="14"/>
  <c r="C332" i="14"/>
  <c r="C943" i="14"/>
  <c r="C265" i="14"/>
  <c r="C962" i="14"/>
  <c r="C434" i="14"/>
  <c r="C1001" i="14"/>
  <c r="C462" i="14"/>
  <c r="C553" i="14"/>
  <c r="C533" i="14"/>
  <c r="C944" i="14"/>
  <c r="C468" i="14"/>
  <c r="C867" i="14"/>
  <c r="C212" i="14"/>
  <c r="C907" i="14"/>
  <c r="C768" i="14"/>
  <c r="D769" i="17" s="1"/>
  <c r="C348" i="14"/>
  <c r="D349" i="17" s="1"/>
  <c r="C264" i="14"/>
  <c r="C108" i="14"/>
  <c r="D109" i="17" s="1"/>
  <c r="C435" i="14"/>
  <c r="C785" i="14"/>
  <c r="C272" i="14"/>
  <c r="D273" i="17" s="1"/>
  <c r="C183" i="14"/>
  <c r="C595" i="14"/>
  <c r="D596" i="17" s="1"/>
  <c r="C164" i="14"/>
  <c r="D165" i="17" s="1"/>
  <c r="C618" i="14"/>
  <c r="C649" i="14"/>
  <c r="C989" i="14"/>
  <c r="C875" i="14"/>
  <c r="C349" i="14"/>
  <c r="C145" i="14"/>
  <c r="C428" i="14"/>
  <c r="C966" i="14"/>
  <c r="C619" i="14"/>
  <c r="C256" i="14"/>
  <c r="C107" i="14"/>
  <c r="C147" i="14"/>
  <c r="D148" i="17" s="1"/>
  <c r="C347" i="14"/>
  <c r="C887" i="14"/>
  <c r="C316" i="14"/>
  <c r="C478" i="14"/>
  <c r="C552" i="14"/>
  <c r="C620" i="14"/>
  <c r="C85" i="14"/>
  <c r="C76" i="14"/>
  <c r="D77" i="17"/>
  <c r="C356" i="14"/>
  <c r="C163" i="14"/>
  <c r="C900" i="14"/>
  <c r="C980" i="14"/>
  <c r="C320" i="14"/>
  <c r="C763" i="14"/>
  <c r="C127" i="14"/>
  <c r="D128" i="17"/>
  <c r="D732" i="17"/>
  <c r="C731" i="14"/>
  <c r="C631" i="14"/>
  <c r="C616" i="14"/>
  <c r="C755" i="14"/>
  <c r="C650" i="14"/>
  <c r="C61" i="14"/>
  <c r="C811" i="14"/>
  <c r="C233" i="14"/>
  <c r="C915" i="14"/>
  <c r="C889" i="14"/>
  <c r="C972" i="14"/>
  <c r="C450" i="14"/>
  <c r="C757" i="14"/>
  <c r="C199" i="14"/>
  <c r="C317" i="14"/>
  <c r="C664" i="14"/>
  <c r="D665" i="17"/>
  <c r="C858" i="14"/>
  <c r="C843" i="14"/>
  <c r="C608" i="14"/>
  <c r="C508" i="14"/>
  <c r="C446" i="14"/>
  <c r="C81" i="14"/>
  <c r="C292" i="14"/>
  <c r="D293" i="17"/>
  <c r="C724" i="14"/>
  <c r="C607" i="14"/>
  <c r="C237" i="14"/>
  <c r="C884" i="14"/>
  <c r="C93" i="14"/>
  <c r="C611" i="14"/>
  <c r="C710" i="14"/>
  <c r="D711" i="17" s="1"/>
  <c r="C269" i="14"/>
  <c r="C29" i="14"/>
  <c r="C166" i="14"/>
  <c r="C599" i="14"/>
  <c r="C263" i="14"/>
  <c r="C788" i="14"/>
  <c r="C677" i="14"/>
  <c r="C398" i="14"/>
  <c r="C260" i="14"/>
  <c r="C502" i="14"/>
  <c r="C910" i="14"/>
  <c r="C838" i="14"/>
  <c r="C958" i="14"/>
  <c r="C114" i="14"/>
  <c r="C503" i="14"/>
  <c r="C538" i="14"/>
  <c r="C656" i="14"/>
  <c r="C527" i="14"/>
  <c r="C235" i="14"/>
  <c r="C523" i="14"/>
  <c r="C635" i="14"/>
  <c r="C259" i="14"/>
  <c r="C353" i="14"/>
  <c r="C871" i="14"/>
  <c r="C515" i="14"/>
  <c r="C954" i="14"/>
  <c r="C776" i="14"/>
  <c r="C39" i="14"/>
  <c r="C641" i="14"/>
  <c r="D642" i="17" s="1"/>
  <c r="C908" i="14"/>
  <c r="C823" i="14"/>
  <c r="C424" i="14"/>
  <c r="C466" i="14"/>
  <c r="C564" i="14"/>
  <c r="C357" i="14"/>
  <c r="C840" i="14"/>
  <c r="C487" i="14"/>
  <c r="C477" i="14"/>
  <c r="C610" i="14"/>
  <c r="C324" i="14"/>
  <c r="C157" i="14"/>
  <c r="D158" i="17"/>
  <c r="C752" i="14"/>
  <c r="C688" i="14"/>
  <c r="D689" i="17"/>
  <c r="C198" i="14"/>
  <c r="C571" i="14"/>
  <c r="C175" i="14"/>
  <c r="C963" i="14"/>
  <c r="D964" i="17"/>
  <c r="C562" i="14"/>
  <c r="C419" i="14"/>
  <c r="C90" i="14"/>
  <c r="C266" i="14"/>
  <c r="C705" i="14"/>
  <c r="C573" i="14"/>
  <c r="D574" i="17"/>
  <c r="C978" i="14"/>
  <c r="C531" i="14"/>
  <c r="C714" i="14"/>
  <c r="C262" i="14"/>
  <c r="D263" i="17"/>
  <c r="C864" i="14"/>
  <c r="C216" i="14"/>
  <c r="C187" i="14"/>
  <c r="C227" i="14"/>
  <c r="C351" i="14"/>
  <c r="C961" i="14"/>
  <c r="C996" i="14"/>
  <c r="C113" i="14"/>
  <c r="C232" i="14"/>
  <c r="C841" i="14"/>
  <c r="C735" i="14"/>
  <c r="C161" i="14"/>
  <c r="C205" i="14"/>
  <c r="C109" i="14"/>
  <c r="D110" i="17"/>
  <c r="C894" i="14"/>
  <c r="C323" i="14"/>
  <c r="C250" i="14"/>
  <c r="C748" i="14"/>
  <c r="C930" i="14"/>
  <c r="C513" i="14"/>
  <c r="C178" i="14"/>
  <c r="D179" i="17"/>
  <c r="C239" i="14"/>
  <c r="C792" i="14"/>
  <c r="C598" i="14"/>
  <c r="D599" i="17"/>
  <c r="C602" i="14"/>
  <c r="C325" i="14"/>
  <c r="D326" i="17"/>
  <c r="C970" i="14"/>
  <c r="C236" i="14"/>
  <c r="C488" i="14"/>
  <c r="C275" i="14"/>
  <c r="C999" i="14"/>
  <c r="C242" i="14"/>
  <c r="D243" i="17"/>
  <c r="C934" i="14"/>
  <c r="C330" i="14"/>
  <c r="C880" i="14"/>
  <c r="C690" i="14"/>
  <c r="C180" i="14"/>
  <c r="D181" i="17" s="1"/>
  <c r="C947" i="14"/>
  <c r="C58" i="14"/>
  <c r="C240" i="14"/>
  <c r="C604" i="14"/>
  <c r="C684" i="14"/>
  <c r="C467" i="14"/>
  <c r="C174" i="14"/>
  <c r="C411" i="14"/>
  <c r="C960" i="14"/>
  <c r="C142" i="14"/>
  <c r="C653" i="14"/>
  <c r="C65" i="14"/>
  <c r="C465" i="14"/>
  <c r="C927" i="14"/>
  <c r="D928" i="17"/>
  <c r="C483" i="14"/>
  <c r="C817" i="14"/>
  <c r="C718" i="14"/>
  <c r="C328" i="14"/>
  <c r="C224" i="14"/>
  <c r="D225" i="17"/>
  <c r="C826" i="14"/>
  <c r="C633" i="14"/>
  <c r="D634" i="17"/>
  <c r="C395" i="14"/>
  <c r="C775" i="14"/>
  <c r="C460" i="14"/>
  <c r="C987" i="14"/>
  <c r="D988" i="17"/>
  <c r="C621" i="14"/>
  <c r="C645" i="14"/>
  <c r="C530" i="14"/>
  <c r="C494" i="14"/>
  <c r="C365" i="14"/>
  <c r="C230" i="14"/>
  <c r="C526" i="14"/>
  <c r="C975" i="14"/>
  <c r="C924" i="14"/>
  <c r="C576" i="14"/>
  <c r="C663" i="14"/>
  <c r="C804" i="14"/>
  <c r="C941" i="14"/>
  <c r="C297" i="14"/>
  <c r="C992" i="14"/>
  <c r="C818" i="14"/>
  <c r="C921" i="14"/>
  <c r="C261" i="14"/>
  <c r="C501" i="14"/>
  <c r="C578" i="14"/>
  <c r="C482" i="14"/>
  <c r="C759" i="14"/>
  <c r="C452" i="14"/>
  <c r="C881" i="14"/>
  <c r="C711" i="14"/>
  <c r="C372" i="14"/>
  <c r="C575" i="14"/>
  <c r="C717" i="14"/>
  <c r="D718" i="17"/>
  <c r="C846" i="14"/>
  <c r="C231" i="14"/>
  <c r="C853" i="14"/>
  <c r="C34" i="14"/>
  <c r="C555" i="14"/>
  <c r="C252" i="14"/>
  <c r="C204" i="14"/>
  <c r="C819" i="14"/>
  <c r="D820" i="17"/>
  <c r="C606" i="14"/>
  <c r="C782" i="14"/>
  <c r="C221" i="14"/>
  <c r="D222" i="17"/>
  <c r="C215" i="14"/>
  <c r="C132" i="14"/>
  <c r="C701" i="14"/>
  <c r="C162" i="14"/>
  <c r="C991" i="14"/>
  <c r="C439" i="14"/>
  <c r="C687" i="14"/>
  <c r="C302" i="14"/>
  <c r="C911" i="14"/>
  <c r="C919" i="14"/>
  <c r="C851" i="14"/>
  <c r="C587" i="14"/>
  <c r="C371" i="14"/>
  <c r="C640" i="14"/>
  <c r="C601" i="14"/>
  <c r="C869" i="14"/>
  <c r="C789" i="14"/>
  <c r="C883" i="14"/>
  <c r="C829" i="14"/>
  <c r="D830" i="17"/>
  <c r="C339" i="14"/>
  <c r="C80" i="14"/>
  <c r="C904" i="14"/>
  <c r="C593" i="14"/>
  <c r="C861" i="14"/>
  <c r="C797" i="14"/>
  <c r="D798" i="17"/>
  <c r="C101" i="14"/>
  <c r="C427" i="14"/>
  <c r="C794" i="14"/>
  <c r="C49" i="14"/>
  <c r="C940" i="14"/>
  <c r="C685" i="14"/>
  <c r="C472" i="14"/>
  <c r="C554" i="14"/>
  <c r="C741" i="14"/>
  <c r="C1000" i="14"/>
  <c r="C825" i="14"/>
  <c r="C470" i="14"/>
  <c r="D471" i="17"/>
  <c r="C111" i="14"/>
  <c r="C742" i="14"/>
  <c r="C146" i="14"/>
  <c r="C77" i="14"/>
  <c r="C341" i="14"/>
  <c r="C130" i="14"/>
  <c r="D131" i="17"/>
  <c r="C747" i="14"/>
  <c r="C902" i="14"/>
  <c r="C539" i="14"/>
  <c r="C676" i="14"/>
  <c r="C736" i="14"/>
  <c r="C322" i="14"/>
  <c r="C57" i="14"/>
  <c r="C878" i="14"/>
  <c r="C583" i="14"/>
  <c r="C901" i="14"/>
  <c r="C243" i="14"/>
  <c r="C511" i="14"/>
  <c r="C981" i="14"/>
  <c r="C120" i="14"/>
  <c r="D121" i="17"/>
  <c r="C948" i="14"/>
  <c r="C444" i="14"/>
  <c r="C360" i="14"/>
  <c r="C551" i="14"/>
  <c r="C849" i="14"/>
  <c r="C116" i="14"/>
  <c r="C994" i="14"/>
  <c r="C695" i="14"/>
  <c r="C160" i="14"/>
  <c r="D161" i="17"/>
  <c r="C110" i="14"/>
  <c r="C363" i="14"/>
  <c r="C739" i="14"/>
  <c r="C245" i="14"/>
  <c r="C559" i="14"/>
  <c r="C855" i="14"/>
  <c r="C301" i="14"/>
  <c r="D302" i="17"/>
  <c r="C282" i="14"/>
  <c r="C636" i="14"/>
  <c r="C438" i="14"/>
  <c r="C417" i="14"/>
  <c r="C634" i="14"/>
  <c r="C847" i="14"/>
  <c r="C771" i="14"/>
  <c r="C532" i="14"/>
  <c r="C835" i="14"/>
  <c r="C657" i="14"/>
  <c r="C84" i="14"/>
  <c r="C179" i="14"/>
  <c r="C682" i="14"/>
  <c r="C993" i="14"/>
  <c r="C949" i="14"/>
  <c r="C55" i="14"/>
  <c r="C63" i="14"/>
  <c r="D64" i="17"/>
  <c r="C990" i="14"/>
  <c r="C548" i="14"/>
  <c r="C248" i="14"/>
  <c r="C149" i="14"/>
  <c r="C421" i="14"/>
  <c r="C953" i="14"/>
  <c r="C859" i="14"/>
  <c r="C40" i="14"/>
  <c r="C457" i="14"/>
  <c r="D458" i="17"/>
  <c r="C931" i="14"/>
  <c r="C454" i="14"/>
  <c r="C429" i="14"/>
  <c r="C327" i="14"/>
  <c r="C28" i="14"/>
  <c r="C474" i="14"/>
  <c r="C118" i="14"/>
  <c r="C104" i="14"/>
  <c r="C376" i="14"/>
  <c r="C729" i="14"/>
  <c r="C362" i="14"/>
  <c r="C106" i="14"/>
  <c r="C337" i="14"/>
  <c r="C51" i="14"/>
  <c r="C891" i="14"/>
  <c r="C48" i="14"/>
  <c r="C793" i="14"/>
  <c r="C585" i="14"/>
  <c r="C603" i="14"/>
  <c r="C99" i="14"/>
  <c r="C170" i="14"/>
  <c r="C824" i="14"/>
  <c r="C852" i="14"/>
  <c r="C813" i="14"/>
  <c r="C279" i="14"/>
  <c r="C361" i="14"/>
  <c r="C726" i="14"/>
  <c r="C630" i="14"/>
  <c r="C936" i="14"/>
  <c r="C937" i="14"/>
  <c r="D938" i="17"/>
  <c r="C258" i="14"/>
  <c r="C449" i="14"/>
  <c r="C218" i="14"/>
  <c r="C521" i="14"/>
  <c r="D522" i="17"/>
  <c r="C448" i="14"/>
  <c r="C545" i="14"/>
  <c r="C666" i="14"/>
  <c r="C254" i="14"/>
  <c r="C169" i="14"/>
  <c r="C925" i="14"/>
  <c r="C698" i="14"/>
  <c r="C733" i="14"/>
  <c r="C495" i="14"/>
  <c r="C984" i="14"/>
  <c r="C567" i="14"/>
  <c r="C535" i="14"/>
  <c r="C274" i="14"/>
  <c r="C563" i="14"/>
  <c r="D564" i="17"/>
  <c r="C385" i="14"/>
  <c r="C112" i="14"/>
  <c r="C528" i="14"/>
  <c r="C626" i="14"/>
  <c r="C143" i="14"/>
  <c r="C192" i="14"/>
  <c r="C722" i="14"/>
  <c r="C234" i="14"/>
  <c r="D235" i="17"/>
  <c r="C375" i="14"/>
  <c r="C777" i="14"/>
  <c r="C854" i="14"/>
  <c r="C135" i="14"/>
  <c r="C303" i="14"/>
  <c r="C896" i="14"/>
  <c r="D897" i="17"/>
  <c r="C165" i="14"/>
  <c r="C715" i="14"/>
  <c r="C451" i="14"/>
  <c r="D452" i="17"/>
  <c r="C437" i="14"/>
  <c r="C942" i="14"/>
  <c r="C802" i="14"/>
  <c r="C928" i="14"/>
  <c r="C746" i="14"/>
  <c r="C334" i="14"/>
  <c r="C955" i="14"/>
  <c r="C406" i="14"/>
  <c r="C671" i="14"/>
  <c r="C913" i="14"/>
  <c r="C814" i="14"/>
  <c r="C117" i="14"/>
  <c r="C643" i="14"/>
  <c r="D644" i="17"/>
  <c r="C350" i="14"/>
  <c r="C895" i="14"/>
  <c r="C253" i="14"/>
  <c r="D254" i="17"/>
  <c r="C679" i="14"/>
  <c r="C918" i="14"/>
  <c r="C574" i="14"/>
  <c r="C27" i="14"/>
  <c r="C203" i="14"/>
  <c r="C381" i="14"/>
  <c r="C890" i="14"/>
  <c r="C827" i="14"/>
  <c r="C47" i="14"/>
  <c r="C251" i="14"/>
  <c r="C938" i="14"/>
  <c r="C732" i="14"/>
  <c r="C680" i="14"/>
  <c r="D681" i="17" s="1"/>
  <c r="C493" i="14"/>
  <c r="C614" i="14"/>
  <c r="C30" i="14"/>
  <c r="C568" i="14"/>
  <c r="C343" i="14"/>
  <c r="C326" i="14"/>
  <c r="C359" i="14"/>
  <c r="C408" i="14"/>
  <c r="D409" i="17"/>
  <c r="C816" i="14"/>
  <c r="C765" i="14"/>
  <c r="C287" i="14"/>
  <c r="C988" i="14"/>
  <c r="C760" i="14"/>
  <c r="C473" i="14"/>
  <c r="D474" i="17"/>
  <c r="C168" i="14"/>
  <c r="C522" i="14"/>
  <c r="C225" i="14"/>
  <c r="D226" i="17"/>
  <c r="C967" i="14"/>
  <c r="C933" i="14"/>
  <c r="C795" i="14"/>
  <c r="C333" i="14"/>
  <c r="C386" i="14"/>
  <c r="C665" i="14"/>
  <c r="D666" i="17"/>
  <c r="C64" i="14"/>
  <c r="C540" i="14"/>
  <c r="D541" i="17"/>
  <c r="C344" i="14"/>
  <c r="C566" i="14"/>
  <c r="C541" i="14"/>
  <c r="C315" i="14"/>
  <c r="C214" i="14"/>
  <c r="C509" i="14"/>
  <c r="D510" i="17"/>
  <c r="C909" i="14"/>
  <c r="C784" i="14"/>
  <c r="C790" i="14"/>
  <c r="C309" i="14"/>
  <c r="C842" i="14"/>
  <c r="C734" i="14"/>
  <c r="C713" i="14"/>
  <c r="C570" i="14"/>
  <c r="C982" i="14"/>
  <c r="C815" i="14"/>
  <c r="C89" i="14"/>
  <c r="C91" i="14"/>
  <c r="C37" i="14"/>
  <c r="C914" i="14"/>
  <c r="C951" i="14"/>
  <c r="C885" i="14"/>
  <c r="C336" i="14"/>
  <c r="C565" i="14"/>
  <c r="C285" i="14"/>
  <c r="C312" i="14"/>
  <c r="C808" i="14"/>
  <c r="C969" i="14"/>
  <c r="C207" i="14"/>
  <c r="C703" i="14"/>
  <c r="C517" i="14"/>
  <c r="C151" i="14"/>
  <c r="C41" i="14"/>
  <c r="C644" i="14"/>
  <c r="C917" i="14"/>
  <c r="C134" i="14"/>
  <c r="D135" i="17"/>
  <c r="C647" i="14"/>
  <c r="C70" i="14"/>
  <c r="C32" i="14"/>
  <c r="C646" i="14"/>
  <c r="C964" i="14"/>
  <c r="C105" i="14"/>
  <c r="C898" i="14"/>
  <c r="C288" i="14"/>
  <c r="C592" i="14"/>
  <c r="C321" i="14"/>
  <c r="C208" i="14"/>
  <c r="D209" i="17"/>
  <c r="C383" i="14"/>
  <c r="C600" i="14"/>
  <c r="D601" i="17"/>
  <c r="C98" i="14"/>
  <c r="C807" i="14"/>
  <c r="C461" i="14"/>
  <c r="D462" i="17"/>
  <c r="C654" i="14"/>
  <c r="C506" i="14"/>
  <c r="C968" i="14"/>
  <c r="C176" i="14"/>
  <c r="C699" i="14"/>
  <c r="C173" i="14"/>
  <c r="C407" i="14"/>
  <c r="C378" i="14"/>
  <c r="C148" i="14"/>
  <c r="C296" i="14"/>
  <c r="C730" i="14"/>
  <c r="C403" i="14"/>
  <c r="C136" i="14"/>
  <c r="C267" i="14"/>
  <c r="C979" i="14"/>
  <c r="C848" i="14"/>
  <c r="D849" i="17"/>
  <c r="C181" i="14"/>
  <c r="C59" i="14"/>
  <c r="C764" i="14"/>
  <c r="C590" i="14"/>
  <c r="C379" i="14"/>
  <c r="C708" i="14"/>
  <c r="C716" i="14"/>
  <c r="C499" i="14"/>
  <c r="C627" i="14"/>
  <c r="C479" i="14"/>
  <c r="C773" i="14"/>
  <c r="C485" i="14"/>
  <c r="C159" i="14"/>
  <c r="C156" i="14"/>
  <c r="C882" i="14"/>
  <c r="C983" i="14"/>
  <c r="C447" i="14"/>
  <c r="C355" i="14"/>
  <c r="C615" i="14"/>
  <c r="C973" i="14"/>
  <c r="C536" i="14"/>
  <c r="C82" i="14"/>
  <c r="C340" i="14"/>
  <c r="C683" i="14"/>
  <c r="C119" i="14"/>
  <c r="C62" i="14"/>
  <c r="C805" i="14"/>
  <c r="C390" i="14"/>
  <c r="C529" i="14"/>
  <c r="C542" i="14"/>
  <c r="C697" i="14"/>
  <c r="C950" i="14"/>
  <c r="C310" i="14"/>
  <c r="C897" i="14"/>
  <c r="C158" i="14"/>
  <c r="C758" i="14"/>
  <c r="C959" i="14"/>
  <c r="C182" i="14"/>
  <c r="C484" i="14"/>
  <c r="C490" i="14"/>
  <c r="C639" i="14"/>
  <c r="C388" i="14"/>
  <c r="C190" i="14"/>
  <c r="C475" i="14"/>
  <c r="C306" i="14"/>
  <c r="C707" i="14"/>
  <c r="D708" i="17"/>
  <c r="C416" i="14"/>
  <c r="C87" i="14"/>
  <c r="C586" i="14"/>
  <c r="C140" i="14"/>
  <c r="C800" i="14"/>
  <c r="C392" i="14"/>
  <c r="C743" i="14"/>
  <c r="C845" i="14"/>
  <c r="C304" i="14"/>
  <c r="C510" i="14"/>
  <c r="C367" i="14"/>
  <c r="C445" i="14"/>
  <c r="C809" i="14"/>
  <c r="C569" i="14"/>
  <c r="C56" i="14"/>
  <c r="C692" i="14"/>
  <c r="C830" i="14"/>
  <c r="D831" i="17"/>
  <c r="C217" i="14"/>
  <c r="C778" i="14"/>
  <c r="C352" i="14"/>
  <c r="C997" i="14"/>
  <c r="C995" i="14"/>
  <c r="C489" i="14"/>
  <c r="C689" i="14"/>
  <c r="C965" i="14"/>
  <c r="C463" i="14"/>
  <c r="C186" i="14"/>
  <c r="C560" i="14"/>
  <c r="C706" i="14"/>
  <c r="C122" i="14"/>
  <c r="C54" i="14"/>
  <c r="C749" i="14"/>
  <c r="C124" i="14"/>
  <c r="C899" i="14"/>
  <c r="C723" i="14"/>
  <c r="C459" i="14"/>
  <c r="C45" i="14"/>
  <c r="C638" i="14"/>
  <c r="C172" i="14"/>
  <c r="C580" i="14"/>
  <c r="C926" i="14"/>
  <c r="C500" i="14"/>
  <c r="C346" i="14"/>
  <c r="C796" i="14"/>
  <c r="C753" i="14"/>
  <c r="C399" i="14"/>
  <c r="C856" i="14"/>
  <c r="C300" i="14"/>
  <c r="C66" i="14"/>
  <c r="C932" i="14"/>
  <c r="C293" i="14"/>
  <c r="C584" i="14"/>
  <c r="C137" i="14"/>
  <c r="C613" i="14"/>
  <c r="C762" i="14"/>
  <c r="C36" i="14"/>
  <c r="C877" i="14"/>
  <c r="C206" i="14"/>
  <c r="C382" i="14"/>
  <c r="C591" i="14"/>
  <c r="C702" i="14"/>
  <c r="C405" i="14"/>
  <c r="C550" i="14"/>
  <c r="C844" i="14"/>
  <c r="C886" i="14"/>
  <c r="C632" i="14"/>
  <c r="C737" i="14"/>
  <c r="C892" i="14"/>
  <c r="C801" i="14"/>
  <c r="C648" i="14"/>
  <c r="C284" i="14"/>
  <c r="C623" i="14"/>
  <c r="C433" i="14"/>
  <c r="C512" i="14"/>
  <c r="C342" i="14"/>
  <c r="C270" i="14"/>
  <c r="C922" i="14"/>
  <c r="C558" i="14"/>
  <c r="C721" i="14"/>
  <c r="C543" i="14"/>
  <c r="C200" i="14"/>
  <c r="C597" i="14"/>
  <c r="C247" i="14"/>
  <c r="C440" i="14"/>
  <c r="C839" i="14"/>
  <c r="C893" i="14"/>
  <c r="C222" i="14"/>
  <c r="C659" i="14"/>
  <c r="C443" i="14"/>
  <c r="C410" i="14"/>
  <c r="C458" i="14"/>
  <c r="C836" i="14"/>
  <c r="C133" i="14"/>
  <c r="C43" i="14"/>
  <c r="C872" i="14"/>
  <c r="C453" i="14"/>
  <c r="C213" i="14"/>
  <c r="C318" i="14"/>
  <c r="C744" i="14"/>
  <c r="C629" i="14"/>
  <c r="D630" i="17"/>
  <c r="C153" i="14"/>
  <c r="C74" i="14"/>
  <c r="C31" i="14"/>
  <c r="C456" i="14"/>
  <c r="C637" i="14"/>
  <c r="C572" i="14"/>
  <c r="C868" i="14"/>
  <c r="C625" i="14"/>
  <c r="C73" i="14"/>
  <c r="C249" i="14"/>
  <c r="C828" i="14"/>
  <c r="C977" i="14"/>
  <c r="C832" i="14"/>
  <c r="C144" i="14"/>
  <c r="C952" i="14"/>
  <c r="C774" i="14"/>
  <c r="C652" i="14"/>
  <c r="C75" i="14"/>
  <c r="C331" i="14"/>
  <c r="C557" i="14"/>
  <c r="C780" i="14"/>
  <c r="C704" i="14"/>
  <c r="C44" i="14"/>
  <c r="C72" i="14"/>
  <c r="C307" i="14"/>
  <c r="C577" i="14"/>
  <c r="C289" i="14"/>
  <c r="C799" i="14"/>
  <c r="C772" i="14"/>
  <c r="C277" i="14"/>
  <c r="C238" i="14"/>
  <c r="C184" i="14"/>
  <c r="D185" i="17"/>
  <c r="C549" i="14"/>
  <c r="C612" i="14"/>
  <c r="D613" i="17"/>
  <c r="C86" i="14"/>
  <c r="C469" i="14"/>
  <c r="C935" i="14"/>
  <c r="C524" i="14"/>
  <c r="C311" i="14"/>
  <c r="C783" i="14"/>
  <c r="C769" i="14"/>
  <c r="C286" i="14"/>
  <c r="C516" i="14"/>
  <c r="C150" i="14"/>
  <c r="C219" i="14"/>
  <c r="C678" i="14"/>
  <c r="C422" i="14"/>
  <c r="C308" i="14"/>
  <c r="C873" i="14"/>
  <c r="C561" i="14"/>
  <c r="C396" i="14"/>
  <c r="C46" i="14"/>
  <c r="C651" i="14"/>
  <c r="C420" i="14"/>
  <c r="C295" i="14"/>
  <c r="C481" i="14"/>
  <c r="C693" i="14"/>
  <c r="C276" i="14"/>
  <c r="C518" i="14"/>
  <c r="C354" i="14"/>
  <c r="C957" i="14"/>
  <c r="C617" i="14"/>
  <c r="C88" i="14"/>
  <c r="C412" i="14"/>
  <c r="C781" i="14"/>
  <c r="C102" i="14"/>
  <c r="C779" i="14"/>
  <c r="C916" i="14"/>
  <c r="C42" i="14"/>
  <c r="C257" i="14"/>
  <c r="C35" i="14"/>
  <c r="C903" i="14"/>
  <c r="C579" i="14"/>
  <c r="C998" i="14"/>
  <c r="C305" i="14"/>
  <c r="C78" i="14"/>
  <c r="C246" i="14"/>
  <c r="C594" i="14"/>
  <c r="C985" i="14"/>
  <c r="C271" i="14"/>
  <c r="C719" i="14"/>
  <c r="C756" i="14"/>
  <c r="C278" i="14"/>
  <c r="C696" i="14"/>
  <c r="C52" i="14"/>
  <c r="C314" i="14"/>
  <c r="C397" i="14"/>
  <c r="C544" i="14"/>
  <c r="C138" i="14"/>
  <c r="C945" i="14"/>
  <c r="C425" i="14"/>
  <c r="C394" i="14"/>
  <c r="C766" i="14"/>
  <c r="C115" i="14"/>
  <c r="C211" i="14"/>
  <c r="C202" i="14"/>
  <c r="C674" i="14"/>
  <c r="C822" i="14"/>
  <c r="C491" i="14"/>
  <c r="C812" i="14"/>
  <c r="C129" i="14"/>
  <c r="C709" i="14"/>
  <c r="C100" i="14"/>
  <c r="C857" i="14"/>
  <c r="C139" i="14"/>
  <c r="C498" i="14"/>
  <c r="C821" i="14"/>
  <c r="C504" i="14"/>
  <c r="C255" i="14"/>
  <c r="C628" i="14"/>
  <c r="C986" i="14"/>
  <c r="D987" i="17"/>
  <c r="C660" i="14"/>
  <c r="C929" i="14"/>
  <c r="D930" i="17"/>
  <c r="C358" i="14"/>
  <c r="C401" i="14"/>
  <c r="D402" i="17"/>
  <c r="C525" i="14"/>
  <c r="C767" i="14"/>
  <c r="C426" i="14"/>
  <c r="D427" i="17"/>
  <c r="C956" i="14"/>
  <c r="C505" i="14"/>
  <c r="C193" i="14"/>
  <c r="C220" i="14"/>
  <c r="C210" i="14"/>
  <c r="C299" i="14"/>
  <c r="C196" i="14"/>
  <c r="C920" i="14"/>
  <c r="C605" i="14"/>
  <c r="C820" i="14"/>
  <c r="C906" i="14"/>
  <c r="C131" i="14"/>
  <c r="C691" i="14"/>
  <c r="C423" i="14"/>
  <c r="B24" i="14"/>
  <c r="C923" i="14"/>
  <c r="C189" i="14"/>
  <c r="C546" i="14"/>
  <c r="C69" i="14"/>
  <c r="C791" i="14"/>
  <c r="C125" i="14"/>
  <c r="C492" i="14"/>
  <c r="C38" i="14"/>
  <c r="C366" i="14"/>
  <c r="C728" i="14"/>
  <c r="C391" i="14"/>
  <c r="C294" i="14"/>
  <c r="C283" i="14"/>
  <c r="C387" i="14"/>
  <c r="C727" i="14"/>
  <c r="C436" i="14"/>
  <c r="C389" i="14"/>
  <c r="C228" i="14"/>
  <c r="C83" i="14"/>
  <c r="D84" i="17"/>
  <c r="C596" i="14"/>
  <c r="C537" i="14"/>
  <c r="C675" i="14"/>
  <c r="C745" i="14"/>
  <c r="C413" i="14"/>
  <c r="C418" i="14"/>
  <c r="C862" i="14"/>
  <c r="C787" i="14"/>
  <c r="C750" i="14"/>
  <c r="C96" i="14"/>
  <c r="C740" i="14"/>
  <c r="C464" i="14"/>
  <c r="C53" i="14"/>
  <c r="C642" i="14"/>
  <c r="C912" i="14"/>
  <c r="C798" i="14"/>
  <c r="C441" i="14"/>
  <c r="C939" i="14"/>
  <c r="C976" i="14"/>
  <c r="C831" i="14"/>
  <c r="C661" i="14"/>
  <c r="C609" i="14"/>
  <c r="C171" i="14"/>
  <c r="C92" i="14"/>
  <c r="C373" i="14"/>
  <c r="C223" i="14"/>
  <c r="D224" i="17"/>
  <c r="C338" i="14"/>
  <c r="C946" i="14"/>
  <c r="C273" i="14"/>
  <c r="C97" i="14"/>
  <c r="C547" i="14"/>
  <c r="C534" i="14"/>
  <c r="C94" i="14"/>
  <c r="C226" i="14"/>
  <c r="C700" i="14"/>
  <c r="C298" i="14"/>
  <c r="D299" i="17"/>
  <c r="C384" i="14"/>
  <c r="C229" i="14"/>
  <c r="C121" i="14"/>
  <c r="C68" i="14"/>
  <c r="C369" i="14"/>
  <c r="C155" i="14"/>
  <c r="C971" i="14"/>
  <c r="C432" i="14"/>
  <c r="C667" i="14"/>
  <c r="C668" i="14"/>
  <c r="C71" i="14"/>
  <c r="C662" i="14"/>
  <c r="C486" i="14"/>
  <c r="C860" i="14"/>
  <c r="C888" i="14"/>
  <c r="C582" i="14"/>
  <c r="D583" i="17"/>
  <c r="C738" i="14"/>
  <c r="C280" i="14"/>
  <c r="C244" i="14"/>
  <c r="C974" i="14"/>
  <c r="C588" i="14"/>
  <c r="C480" i="14"/>
  <c r="D481" i="17"/>
  <c r="C377" i="14"/>
  <c r="C519" i="14"/>
  <c r="C850" i="14"/>
  <c r="C60" i="14"/>
  <c r="C126" i="14"/>
  <c r="C866" i="14"/>
  <c r="C761" i="14"/>
  <c r="C476" i="14"/>
  <c r="C670" i="14"/>
  <c r="C471" i="14"/>
  <c r="C496" i="14"/>
  <c r="D497" i="17"/>
  <c r="C720" i="14"/>
  <c r="C803" i="14"/>
  <c r="D804" i="17"/>
  <c r="C415" i="14"/>
  <c r="C95" i="14"/>
  <c r="C751" i="14"/>
  <c r="C581" i="14"/>
  <c r="C414" i="14"/>
  <c r="C154" i="14"/>
  <c r="C177" i="14"/>
  <c r="C290" i="14"/>
  <c r="C874" i="14"/>
  <c r="D24" i="14"/>
  <c r="C442" i="14"/>
  <c r="C191" i="14"/>
  <c r="C188" i="14"/>
  <c r="C33" i="14"/>
  <c r="C833" i="14"/>
  <c r="C622" i="14"/>
  <c r="C837" i="14"/>
  <c r="C409" i="14"/>
  <c r="C374" i="14"/>
  <c r="C152" i="14"/>
  <c r="C430" i="14"/>
  <c r="C870" i="14"/>
  <c r="C455" i="14"/>
  <c r="C79" i="14"/>
  <c r="C123" i="14"/>
  <c r="C686" i="14"/>
  <c r="C364" i="14"/>
  <c r="C655" i="14"/>
  <c r="C624" i="14"/>
  <c r="C393" i="14"/>
  <c r="C514" i="14"/>
  <c r="C402" i="14"/>
  <c r="C241" i="14"/>
  <c r="A24" i="14"/>
  <c r="C281" i="14"/>
  <c r="C329" i="14"/>
  <c r="C370" i="14"/>
  <c r="D371" i="17"/>
  <c r="C672" i="14"/>
  <c r="C67" i="14"/>
  <c r="C879" i="14"/>
  <c r="C876" i="14"/>
  <c r="C694" i="14"/>
  <c r="C268" i="14"/>
  <c r="C103" i="14"/>
  <c r="C806" i="14"/>
  <c r="C863" i="14"/>
  <c r="C26" i="14"/>
  <c r="C24" i="14"/>
  <c r="D234" i="17" l="1"/>
  <c r="D651" i="17"/>
  <c r="D257" i="17"/>
  <c r="D838" i="17"/>
  <c r="D520" i="17"/>
  <c r="D662" i="17"/>
  <c r="D419" i="17"/>
  <c r="D660" i="17"/>
  <c r="D840" i="17"/>
  <c r="D598" i="17"/>
  <c r="D801" i="17"/>
  <c r="D543" i="17"/>
  <c r="D341" i="17"/>
  <c r="D71" i="17"/>
  <c r="D761" i="17"/>
  <c r="D360" i="17"/>
  <c r="D252" i="17"/>
  <c r="D335" i="17"/>
  <c r="D56" i="17"/>
  <c r="D850" i="17"/>
  <c r="D445" i="17"/>
  <c r="D903" i="17"/>
  <c r="D81" i="17"/>
  <c r="D163" i="17"/>
  <c r="D216" i="17"/>
  <c r="D483" i="17"/>
  <c r="D262" i="17"/>
  <c r="D993" i="17"/>
  <c r="D331" i="17"/>
  <c r="D237" i="17"/>
  <c r="D777" i="17"/>
  <c r="D524" i="17"/>
  <c r="D184" i="17"/>
  <c r="D435" i="17"/>
  <c r="D189" i="17"/>
  <c r="D526" i="17"/>
  <c r="D359" i="17"/>
  <c r="D661" i="17"/>
  <c r="D629" i="17"/>
  <c r="D822" i="17"/>
  <c r="D550" i="17"/>
  <c r="D239" i="17"/>
  <c r="D457" i="17"/>
  <c r="D154" i="17"/>
  <c r="D744" i="17"/>
  <c r="D951" i="17"/>
  <c r="D717" i="17"/>
  <c r="D591" i="17"/>
  <c r="D38" i="17"/>
  <c r="D345" i="17"/>
  <c r="D334" i="17"/>
  <c r="D31" i="17"/>
  <c r="D407" i="17"/>
  <c r="D280" i="17"/>
  <c r="D41" i="17"/>
  <c r="D418" i="17"/>
  <c r="D995" i="17"/>
  <c r="D641" i="17"/>
  <c r="D576" i="17"/>
  <c r="D664" i="17"/>
  <c r="D495" i="17"/>
  <c r="D827" i="17"/>
  <c r="D329" i="17"/>
  <c r="D162" i="17"/>
  <c r="D611" i="17"/>
  <c r="D841" i="17"/>
  <c r="D467" i="17"/>
  <c r="D600" i="17"/>
  <c r="D885" i="17"/>
  <c r="D621" i="17"/>
  <c r="D317" i="17"/>
  <c r="D432" i="17"/>
  <c r="D403" i="17"/>
  <c r="D124" i="17"/>
  <c r="D415" i="17"/>
  <c r="D721" i="17"/>
  <c r="D472" i="17"/>
  <c r="D851" i="17"/>
  <c r="D378" i="17"/>
  <c r="D589" i="17"/>
  <c r="D768" i="17"/>
  <c r="D417" i="17"/>
  <c r="D698" i="17"/>
  <c r="D500" i="17"/>
  <c r="D765" i="17"/>
  <c r="D90" i="17"/>
  <c r="D571" i="17"/>
  <c r="D843" i="17"/>
  <c r="D253" i="17"/>
  <c r="D942" i="17"/>
  <c r="D646" i="17"/>
  <c r="D685" i="17"/>
  <c r="D59" i="17"/>
  <c r="D931" i="17"/>
  <c r="D324" i="17"/>
  <c r="D997" i="17"/>
  <c r="D532" i="17"/>
  <c r="D824" i="17"/>
  <c r="D516" i="17"/>
  <c r="D678" i="17"/>
  <c r="D108" i="17"/>
  <c r="D213" i="17"/>
  <c r="D346" i="17"/>
  <c r="D877" i="17"/>
  <c r="D431" i="17"/>
  <c r="D339" i="17"/>
  <c r="D374" i="17"/>
  <c r="D863" i="17"/>
  <c r="D921" i="17"/>
  <c r="D946" i="17"/>
  <c r="D279" i="17"/>
  <c r="D247" i="17"/>
  <c r="D306" i="17"/>
  <c r="D145" i="17"/>
  <c r="D978" i="17"/>
  <c r="D250" i="17"/>
  <c r="D626" i="17"/>
  <c r="D134" i="17"/>
  <c r="D559" i="17"/>
  <c r="D271" i="17"/>
  <c r="D434" i="17"/>
  <c r="D207" i="17"/>
  <c r="D67" i="17"/>
  <c r="D724" i="17"/>
  <c r="D707" i="17"/>
  <c r="D690" i="17"/>
  <c r="D996" i="17"/>
  <c r="D693" i="17"/>
  <c r="D393" i="17"/>
  <c r="D759" i="17"/>
  <c r="D684" i="17"/>
  <c r="D356" i="17"/>
  <c r="D404" i="17"/>
  <c r="D149" i="17"/>
  <c r="D815" i="17"/>
  <c r="D536" i="17"/>
  <c r="D546" i="17"/>
  <c r="D794" i="17"/>
  <c r="D549" i="17"/>
  <c r="D994" i="17"/>
  <c r="D560" i="17"/>
  <c r="D740" i="17"/>
  <c r="D261" i="17"/>
  <c r="D608" i="17"/>
  <c r="D617" i="17"/>
  <c r="D321" i="17"/>
  <c r="D479" i="17"/>
  <c r="D534" i="17"/>
  <c r="D677" i="17"/>
  <c r="D50" i="17"/>
  <c r="D340" i="17"/>
  <c r="D884" i="17"/>
  <c r="D303" i="17"/>
  <c r="D453" i="17"/>
  <c r="D925" i="17"/>
  <c r="D231" i="17"/>
  <c r="D776" i="17"/>
  <c r="D818" i="17"/>
  <c r="D143" i="17"/>
  <c r="D948" i="17"/>
  <c r="D835" i="17"/>
  <c r="D426" i="17"/>
  <c r="D757" i="17"/>
  <c r="D79" i="17"/>
  <c r="D277" i="17"/>
  <c r="D953" i="17"/>
  <c r="D833" i="17"/>
  <c r="D829" i="17"/>
  <c r="D74" i="17"/>
  <c r="D44" i="17"/>
  <c r="D837" i="17"/>
  <c r="D923" i="17"/>
  <c r="D878" i="17"/>
  <c r="D614" i="17"/>
  <c r="D460" i="17"/>
  <c r="D900" i="17"/>
  <c r="D561" i="17"/>
  <c r="D966" i="17"/>
  <c r="D490" i="17"/>
  <c r="D379" i="17"/>
  <c r="D655" i="17"/>
  <c r="D384" i="17"/>
  <c r="D322" i="17"/>
  <c r="D33" i="17"/>
  <c r="D648" i="17"/>
  <c r="D918" i="17"/>
  <c r="D566" i="17"/>
  <c r="D934" i="17"/>
  <c r="D344" i="17"/>
  <c r="D204" i="17"/>
  <c r="D919" i="17"/>
  <c r="D929" i="17"/>
  <c r="D136" i="17"/>
  <c r="D193" i="17"/>
  <c r="D699" i="17"/>
  <c r="D450" i="17"/>
  <c r="D328" i="17"/>
  <c r="D637" i="17"/>
  <c r="D246" i="17"/>
  <c r="D364" i="17"/>
  <c r="D361" i="17"/>
  <c r="D949" i="17"/>
  <c r="D584" i="17"/>
  <c r="D323" i="17"/>
  <c r="D748" i="17"/>
  <c r="D1001" i="17"/>
  <c r="D352" i="17"/>
  <c r="D539" i="17"/>
  <c r="D959" i="17"/>
  <c r="D503" i="17"/>
  <c r="D30" i="17"/>
  <c r="D612" i="17"/>
  <c r="D200" i="17"/>
  <c r="D314" i="17"/>
  <c r="D337" i="17"/>
  <c r="D215" i="17"/>
  <c r="D523" i="17"/>
  <c r="D807" i="17"/>
  <c r="D68" i="17"/>
  <c r="D456" i="17"/>
  <c r="D834" i="17"/>
  <c r="D178" i="17"/>
  <c r="D96" i="17"/>
  <c r="D477" i="17"/>
  <c r="D867" i="17"/>
  <c r="D245" i="17"/>
  <c r="D669" i="17"/>
  <c r="D972" i="17"/>
  <c r="D69" i="17"/>
  <c r="D227" i="17"/>
  <c r="D548" i="17"/>
  <c r="D172" i="17"/>
  <c r="D940" i="17"/>
  <c r="D913" i="17"/>
  <c r="D746" i="17"/>
  <c r="D390" i="17"/>
  <c r="D39" i="17"/>
  <c r="D907" i="17"/>
  <c r="D506" i="17"/>
  <c r="D858" i="17"/>
  <c r="D710" i="17"/>
  <c r="D813" i="17"/>
  <c r="D823" i="17"/>
  <c r="D212" i="17"/>
  <c r="D398" i="17"/>
  <c r="D53" i="17"/>
  <c r="D272" i="17"/>
  <c r="D43" i="17"/>
  <c r="D296" i="17"/>
  <c r="D652" i="17"/>
  <c r="D397" i="17"/>
  <c r="D874" i="17"/>
  <c r="D151" i="17"/>
  <c r="D287" i="17"/>
  <c r="D312" i="17"/>
  <c r="D936" i="17"/>
  <c r="D308" i="17"/>
  <c r="D45" i="17"/>
  <c r="D76" i="17"/>
  <c r="D214" i="17"/>
  <c r="D411" i="17"/>
  <c r="D285" i="17"/>
  <c r="D592" i="17"/>
  <c r="D585" i="17"/>
  <c r="D797" i="17"/>
  <c r="D501" i="17"/>
  <c r="D173" i="17"/>
  <c r="D389" i="17"/>
  <c r="D485" i="17"/>
  <c r="D898" i="17"/>
  <c r="D806" i="17"/>
  <c r="D984" i="17"/>
  <c r="D774" i="17"/>
  <c r="D268" i="17"/>
  <c r="D174" i="17"/>
  <c r="D177" i="17"/>
  <c r="D289" i="17"/>
  <c r="D106" i="17"/>
  <c r="D42" i="17"/>
  <c r="D518" i="17"/>
  <c r="D208" i="17"/>
  <c r="D809" i="17"/>
  <c r="D286" i="17"/>
  <c r="D714" i="17"/>
  <c r="D310" i="17"/>
  <c r="D968" i="17"/>
  <c r="D92" i="17"/>
  <c r="D796" i="17"/>
  <c r="D282" i="17"/>
  <c r="D394" i="17"/>
  <c r="D365" i="17"/>
  <c r="D375" i="17"/>
  <c r="D443" i="17"/>
  <c r="D752" i="17"/>
  <c r="D762" i="17"/>
  <c r="D127" i="17"/>
  <c r="D281" i="17"/>
  <c r="D977" i="17"/>
  <c r="D643" i="17"/>
  <c r="D741" i="17"/>
  <c r="D295" i="17"/>
  <c r="D367" i="17"/>
  <c r="D493" i="17"/>
  <c r="D70" i="17"/>
  <c r="D132" i="17"/>
  <c r="D821" i="17"/>
  <c r="D140" i="17"/>
  <c r="D101" i="17"/>
  <c r="D130" i="17"/>
  <c r="D492" i="17"/>
  <c r="D545" i="17"/>
  <c r="D315" i="17"/>
  <c r="D986" i="17"/>
  <c r="D917" i="17"/>
  <c r="D782" i="17"/>
  <c r="D618" i="17"/>
  <c r="D482" i="17"/>
  <c r="D421" i="17"/>
  <c r="D47" i="17"/>
  <c r="D562" i="17"/>
  <c r="D309" i="17"/>
  <c r="D220" i="17"/>
  <c r="D517" i="17"/>
  <c r="D525" i="17"/>
  <c r="D470" i="17"/>
  <c r="D773" i="17"/>
  <c r="D578" i="17"/>
  <c r="D73" i="17"/>
  <c r="D705" i="17"/>
  <c r="D332" i="17"/>
  <c r="D653" i="17"/>
  <c r="D573" i="17"/>
  <c r="D319" i="17"/>
  <c r="D454" i="17"/>
  <c r="D544" i="17"/>
  <c r="D649" i="17"/>
  <c r="D738" i="17"/>
  <c r="D845" i="17"/>
  <c r="D703" i="17"/>
  <c r="D294" i="17"/>
  <c r="D754" i="17"/>
  <c r="D347" i="17"/>
  <c r="D639" i="17"/>
  <c r="D570" i="17"/>
  <c r="D368" i="17"/>
  <c r="D587" i="17"/>
  <c r="D183" i="17"/>
  <c r="D391" i="17"/>
  <c r="D63" i="17"/>
  <c r="D883" i="17"/>
  <c r="D486" i="17"/>
  <c r="D480" i="17"/>
  <c r="D700" i="17"/>
  <c r="D969" i="17"/>
  <c r="D899" i="17"/>
  <c r="D965" i="17"/>
  <c r="D152" i="17"/>
  <c r="D704" i="17"/>
  <c r="D970" i="17"/>
  <c r="D313" i="17"/>
  <c r="D915" i="17"/>
  <c r="D387" i="17"/>
  <c r="D288" i="17"/>
  <c r="D817" i="17"/>
  <c r="D891" i="17"/>
  <c r="D102" i="17"/>
  <c r="D862" i="17"/>
  <c r="D852" i="17"/>
  <c r="D348" i="17"/>
  <c r="D967" i="17"/>
  <c r="D650" i="17"/>
  <c r="D908" i="17"/>
  <c r="D469" i="17"/>
  <c r="D266" i="17"/>
  <c r="D333" i="17"/>
  <c r="D726" i="17"/>
  <c r="D811" i="17"/>
  <c r="D405" i="17"/>
  <c r="D51" i="17"/>
  <c r="D674" i="17"/>
  <c r="D202" i="17"/>
  <c r="D569" i="17"/>
  <c r="D939" i="17"/>
  <c r="D896" i="17"/>
  <c r="D166" i="17"/>
  <c r="D778" i="17"/>
  <c r="D113" i="17"/>
  <c r="D219" i="17"/>
  <c r="D259" i="17"/>
  <c r="D362" i="17"/>
  <c r="D338" i="17"/>
  <c r="D475" i="17"/>
  <c r="D836" i="17"/>
  <c r="D439" i="17"/>
  <c r="D283" i="17"/>
  <c r="D696" i="17"/>
  <c r="D117" i="17"/>
  <c r="D58" i="17"/>
  <c r="D737" i="17"/>
  <c r="D78" i="17"/>
  <c r="D112" i="17"/>
  <c r="D826" i="17"/>
  <c r="D742" i="17"/>
  <c r="D795" i="17"/>
  <c r="D372" i="17"/>
  <c r="D992" i="17"/>
  <c r="D702" i="17"/>
  <c r="D607" i="17"/>
  <c r="D205" i="17"/>
  <c r="D712" i="17"/>
  <c r="D922" i="17"/>
  <c r="D577" i="17"/>
  <c r="D976" i="17"/>
  <c r="D66" i="17"/>
  <c r="D468" i="17"/>
  <c r="D691" i="17"/>
  <c r="D895" i="17"/>
  <c r="D206" i="17"/>
  <c r="D114" i="17"/>
  <c r="D962" i="17"/>
  <c r="D228" i="17"/>
  <c r="D865" i="17"/>
  <c r="D715" i="17"/>
  <c r="D979" i="17"/>
  <c r="D706" i="17"/>
  <c r="D199" i="17"/>
  <c r="D753" i="17"/>
  <c r="D325" i="17"/>
  <c r="D425" i="17"/>
  <c r="D909" i="17"/>
  <c r="D40" i="17"/>
  <c r="D955" i="17"/>
  <c r="D839" i="17"/>
  <c r="D399" i="17"/>
  <c r="D167" i="17"/>
  <c r="D94" i="17"/>
  <c r="D238" i="17"/>
  <c r="D725" i="17"/>
  <c r="D82" i="17"/>
  <c r="D318" i="17"/>
  <c r="D758" i="17"/>
  <c r="D764" i="17"/>
  <c r="D981" i="17"/>
  <c r="D357" i="17"/>
  <c r="D86" i="17"/>
  <c r="D553" i="17"/>
  <c r="D210" i="17"/>
  <c r="D557" i="17"/>
  <c r="D369" i="17"/>
  <c r="D168" i="17"/>
  <c r="D828" i="17"/>
  <c r="D382" i="17"/>
  <c r="D118" i="17"/>
  <c r="D956" i="17"/>
  <c r="D747" i="17"/>
  <c r="D803" i="17"/>
  <c r="D627" i="17"/>
  <c r="D985" i="17"/>
  <c r="D631" i="17"/>
  <c r="D430" i="17"/>
  <c r="D35" i="17"/>
  <c r="D847" i="17"/>
  <c r="D298" i="17"/>
  <c r="D366" i="17"/>
  <c r="D531" i="17"/>
  <c r="D622" i="17"/>
  <c r="D241" i="17"/>
  <c r="D971" i="17"/>
  <c r="D603" i="17"/>
  <c r="D842" i="17"/>
  <c r="D563" i="17"/>
  <c r="D176" i="17"/>
  <c r="D354" i="17"/>
  <c r="D509" i="17"/>
  <c r="D756" i="17"/>
  <c r="D632" i="17"/>
  <c r="D429" i="17"/>
  <c r="D619" i="17"/>
  <c r="D463" i="17"/>
  <c r="D944" i="17"/>
  <c r="D590" i="17"/>
  <c r="D498" i="17"/>
  <c r="D787" i="17"/>
  <c r="D26" i="17"/>
  <c r="D659" i="17"/>
  <c r="D521" i="17"/>
  <c r="D866" i="17"/>
  <c r="D682" i="17"/>
  <c r="D198" i="17"/>
  <c r="D671" i="17"/>
  <c r="D975" i="17"/>
  <c r="D370" i="17"/>
  <c r="D535" i="17"/>
  <c r="D27" i="17"/>
  <c r="D104" i="17"/>
  <c r="D880" i="17"/>
  <c r="D330" i="17"/>
  <c r="D242" i="17"/>
  <c r="D515" i="17"/>
  <c r="D687" i="17"/>
  <c r="D871" i="17"/>
  <c r="D410" i="17"/>
  <c r="D34" i="17"/>
  <c r="D192" i="17"/>
  <c r="D875" i="17"/>
  <c r="D291" i="17"/>
  <c r="D582" i="17"/>
  <c r="D739" i="17"/>
  <c r="D861" i="17"/>
  <c r="D72" i="17"/>
  <c r="D701" i="17"/>
  <c r="D98" i="17"/>
  <c r="D947" i="17"/>
  <c r="D416" i="17"/>
  <c r="D61" i="17"/>
  <c r="D25" i="17"/>
  <c r="D864" i="17"/>
  <c r="D269" i="17"/>
  <c r="D695" i="17"/>
  <c r="D673" i="17"/>
  <c r="D625" i="17"/>
  <c r="D656" i="17"/>
  <c r="D80" i="17"/>
  <c r="D153" i="17"/>
  <c r="D623" i="17"/>
  <c r="D155" i="17"/>
  <c r="D487" i="17"/>
  <c r="D663" i="17"/>
  <c r="D93" i="17"/>
  <c r="D122" i="17"/>
  <c r="D385" i="17"/>
  <c r="D95" i="17"/>
  <c r="D274" i="17"/>
  <c r="D442" i="17"/>
  <c r="D54" i="17"/>
  <c r="D751" i="17"/>
  <c r="D538" i="17"/>
  <c r="D728" i="17"/>
  <c r="D284" i="17"/>
  <c r="D392" i="17"/>
  <c r="D190" i="17"/>
  <c r="D692" i="17"/>
  <c r="D197" i="17"/>
  <c r="D211" i="17"/>
  <c r="D256" i="17"/>
  <c r="D499" i="17"/>
  <c r="D675" i="17"/>
  <c r="D203" i="17"/>
  <c r="D116" i="17"/>
  <c r="D395" i="17"/>
  <c r="D139" i="17"/>
  <c r="D697" i="17"/>
  <c r="D720" i="17"/>
  <c r="D595" i="17"/>
  <c r="D999" i="17"/>
  <c r="D904" i="17"/>
  <c r="D103" i="17"/>
  <c r="D89" i="17"/>
  <c r="D958" i="17"/>
  <c r="D355" i="17"/>
  <c r="D694" i="17"/>
  <c r="D679" i="17"/>
  <c r="D784" i="17"/>
  <c r="D87" i="17"/>
  <c r="D278" i="17"/>
  <c r="D800" i="17"/>
  <c r="D558" i="17"/>
  <c r="D775" i="17"/>
  <c r="D638" i="17"/>
  <c r="D32" i="17"/>
  <c r="D75" i="17"/>
  <c r="D745" i="17"/>
  <c r="D873" i="17"/>
  <c r="D459" i="17"/>
  <c r="D223" i="17"/>
  <c r="D248" i="17"/>
  <c r="D201" i="17"/>
  <c r="D343" i="17"/>
  <c r="D633" i="17"/>
  <c r="D406" i="17"/>
  <c r="D763" i="17"/>
  <c r="D933" i="17"/>
  <c r="D400" i="17"/>
  <c r="D927" i="17"/>
  <c r="D610" i="17"/>
  <c r="D832" i="17"/>
  <c r="D799" i="17"/>
  <c r="D465" i="17"/>
  <c r="D97" i="17"/>
  <c r="D788" i="17"/>
  <c r="D414" i="17"/>
  <c r="D597" i="17"/>
  <c r="D229" i="17"/>
  <c r="D437" i="17"/>
  <c r="D729" i="17"/>
  <c r="D126" i="17"/>
  <c r="D792" i="17"/>
  <c r="D924" i="17"/>
  <c r="D424" i="17"/>
  <c r="D300" i="17"/>
  <c r="D221" i="17"/>
  <c r="D194" i="17"/>
  <c r="D957" i="17"/>
  <c r="D36" i="17"/>
  <c r="D258" i="17"/>
  <c r="D519" i="17"/>
  <c r="D802" i="17"/>
  <c r="D46" i="17"/>
  <c r="D187" i="17"/>
  <c r="D444" i="17"/>
  <c r="D894" i="17"/>
  <c r="D441" i="17"/>
  <c r="D513" i="17"/>
  <c r="D624" i="17"/>
  <c r="D887" i="17"/>
  <c r="D551" i="17"/>
  <c r="D37" i="17"/>
  <c r="D301" i="17"/>
  <c r="D857" i="17"/>
  <c r="D581" i="17"/>
  <c r="D889" i="17"/>
  <c r="D668" i="17"/>
  <c r="D433" i="17"/>
  <c r="D156" i="17"/>
  <c r="D230" i="17"/>
  <c r="D676" i="17"/>
  <c r="D388" i="17"/>
  <c r="D547" i="17"/>
  <c r="D606" i="17"/>
  <c r="D505" i="17"/>
  <c r="D767" i="17"/>
  <c r="D580" i="17"/>
  <c r="D780" i="17"/>
  <c r="D413" i="17"/>
  <c r="D423" i="17"/>
  <c r="D770" i="17"/>
  <c r="D290" i="17"/>
  <c r="D781" i="17"/>
  <c r="D869" i="17"/>
  <c r="D722" i="17"/>
  <c r="D893" i="17"/>
  <c r="D383" i="17"/>
  <c r="D138" i="17"/>
  <c r="D125" i="17"/>
  <c r="D123" i="17"/>
  <c r="D464" i="17"/>
  <c r="D507" i="17"/>
  <c r="D791" i="17"/>
  <c r="D316" i="17"/>
  <c r="D567" i="17"/>
  <c r="D65" i="17"/>
  <c r="D914" i="17"/>
  <c r="D716" i="17"/>
  <c r="D750" i="17"/>
  <c r="D55" i="17"/>
  <c r="D998" i="17"/>
  <c r="D779" i="17"/>
  <c r="D57" i="17"/>
  <c r="D810" i="17"/>
  <c r="D511" i="17"/>
  <c r="D305" i="17"/>
  <c r="D88" i="17"/>
  <c r="D307" i="17"/>
  <c r="D640" i="17"/>
  <c r="D960" i="17"/>
  <c r="D311" i="17"/>
  <c r="D530" i="17"/>
  <c r="D120" i="17"/>
  <c r="D83" i="17"/>
  <c r="D616" i="17"/>
  <c r="D157" i="17"/>
  <c r="D709" i="17"/>
  <c r="D60" i="17"/>
  <c r="D980" i="17"/>
  <c r="D137" i="17"/>
  <c r="D408" i="17"/>
  <c r="D808" i="17"/>
  <c r="D593" i="17"/>
  <c r="D647" i="17"/>
  <c r="D645" i="17"/>
  <c r="D886" i="17"/>
  <c r="D952" i="17"/>
  <c r="D816" i="17"/>
  <c r="D983" i="17"/>
  <c r="D735" i="17"/>
  <c r="D785" i="17"/>
  <c r="D910" i="17"/>
  <c r="D542" i="17"/>
  <c r="D169" i="17"/>
  <c r="D989" i="17"/>
  <c r="D766" i="17"/>
  <c r="D327" i="17"/>
  <c r="D615" i="17"/>
  <c r="D494" i="17"/>
  <c r="D733" i="17"/>
  <c r="D48" i="17"/>
  <c r="D28" i="17"/>
  <c r="D575" i="17"/>
  <c r="D680" i="17"/>
  <c r="D351" i="17"/>
  <c r="D672" i="17"/>
  <c r="D943" i="17"/>
  <c r="D353" i="17"/>
  <c r="D218" i="17"/>
  <c r="D446" i="17"/>
  <c r="D846" i="17"/>
  <c r="D141" i="17"/>
  <c r="D476" i="17"/>
  <c r="D191" i="17"/>
  <c r="D491" i="17"/>
  <c r="D159" i="17"/>
  <c r="D537" i="17"/>
  <c r="D974" i="17"/>
  <c r="D448" i="17"/>
  <c r="D160" i="17"/>
  <c r="D628" i="17"/>
  <c r="D380" i="17"/>
  <c r="D182" i="17"/>
  <c r="D731" i="17"/>
  <c r="D297" i="17"/>
  <c r="D99" i="17"/>
  <c r="D438" i="17"/>
  <c r="D304" i="17"/>
  <c r="D376" i="17"/>
  <c r="D144" i="17"/>
  <c r="D529" i="17"/>
  <c r="D275" i="17"/>
  <c r="D734" i="17"/>
  <c r="D926" i="17"/>
  <c r="D170" i="17"/>
  <c r="D255" i="17"/>
  <c r="D825" i="17"/>
  <c r="D171" i="17"/>
  <c r="D586" i="17"/>
  <c r="D892" i="17"/>
  <c r="D52" i="17"/>
  <c r="D363" i="17"/>
  <c r="D377" i="17"/>
  <c r="D119" i="17"/>
  <c r="D29" i="17"/>
  <c r="D455" i="17"/>
  <c r="D932" i="17"/>
  <c r="D860" i="17"/>
  <c r="D150" i="17"/>
  <c r="D422" i="17"/>
  <c r="D991" i="17"/>
  <c r="D683" i="17"/>
  <c r="D772" i="17"/>
  <c r="D555" i="17"/>
  <c r="D855" i="17"/>
  <c r="D723" i="17"/>
  <c r="D386" i="17"/>
  <c r="D568" i="17"/>
  <c r="D496" i="17"/>
  <c r="D667" i="17"/>
  <c r="D449" i="17"/>
  <c r="D937" i="17"/>
  <c r="D727" i="17"/>
  <c r="D814" i="17"/>
  <c r="D100" i="17"/>
  <c r="D49" i="17"/>
  <c r="D730" i="17"/>
  <c r="D954" i="17"/>
  <c r="D805" i="17"/>
  <c r="D466" i="17"/>
  <c r="D489" i="17"/>
  <c r="D853" i="17"/>
  <c r="D604" i="17"/>
  <c r="D107" i="17"/>
  <c r="D105" i="17"/>
  <c r="D249" i="17"/>
  <c r="D950" i="17"/>
  <c r="D905" i="17"/>
  <c r="D870" i="17"/>
  <c r="D749" i="17"/>
  <c r="D188" i="17"/>
  <c r="D264" i="17"/>
  <c r="D447" i="17"/>
  <c r="D186" i="17"/>
  <c r="D180" i="17"/>
  <c r="D85" i="17"/>
  <c r="D658" i="17"/>
  <c r="D635" i="17"/>
  <c r="D111" i="17"/>
  <c r="D552" i="17"/>
  <c r="D982" i="17"/>
  <c r="D588" i="17"/>
  <c r="D133" i="17"/>
  <c r="D783" i="17"/>
  <c r="D854" i="17"/>
  <c r="D502" i="17"/>
  <c r="D819" i="17"/>
  <c r="D461" i="17"/>
  <c r="D654" i="17"/>
  <c r="D412" i="17"/>
  <c r="D514" i="17"/>
  <c r="D736" i="17"/>
  <c r="D488" i="17"/>
  <c r="D657" i="17"/>
  <c r="D436" i="17"/>
  <c r="D512" i="17"/>
  <c r="D902" i="17"/>
  <c r="D540" i="17"/>
  <c r="D428" i="17"/>
  <c r="D594" i="17"/>
  <c r="D440" i="17"/>
  <c r="D484" i="17"/>
  <c r="D175" i="17"/>
  <c r="D881" i="17"/>
  <c r="D251" i="17"/>
  <c r="D233" i="17"/>
  <c r="D217" i="17"/>
  <c r="D420" i="17"/>
  <c r="D565" i="17"/>
  <c r="D872" i="17"/>
  <c r="D236" i="17"/>
  <c r="D115" i="17"/>
  <c r="D911" i="17"/>
  <c r="D844" i="17"/>
  <c r="D336" i="17"/>
  <c r="D856" i="17"/>
  <c r="D879" i="17"/>
  <c r="D342" i="17"/>
  <c r="D941" i="17"/>
  <c r="D912" i="17"/>
  <c r="D527" i="17"/>
  <c r="D605" i="17"/>
  <c r="D276" i="17"/>
  <c r="D240" i="17"/>
  <c r="D572" i="17"/>
  <c r="D147" i="17"/>
  <c r="D396" i="17"/>
  <c r="D719" i="17"/>
  <c r="D793" i="17"/>
  <c r="D973" i="17"/>
  <c r="D62" i="17"/>
  <c r="D164" i="17"/>
  <c r="D401" i="17"/>
  <c r="D533" i="17"/>
  <c r="D848" i="17"/>
  <c r="D244" i="17"/>
  <c r="D743" i="17"/>
  <c r="D473" i="17"/>
  <c r="D686" i="17"/>
  <c r="D790" i="17"/>
  <c r="D602" i="17"/>
  <c r="D920" i="17"/>
  <c r="D688" i="17"/>
  <c r="D556" i="17"/>
  <c r="D232" i="17"/>
  <c r="D373" i="17"/>
  <c r="D882" i="17"/>
  <c r="D760" i="17"/>
  <c r="D579" i="17"/>
  <c r="D961" i="17"/>
  <c r="D935" i="17"/>
  <c r="D1000" i="17"/>
  <c r="D267" i="17"/>
  <c r="D91" i="17"/>
  <c r="D478" i="17"/>
  <c r="D358" i="17"/>
  <c r="D260" i="17"/>
  <c r="D636" i="17"/>
  <c r="D528" i="17"/>
  <c r="D504" i="17"/>
  <c r="D789" i="17"/>
  <c r="D270" i="17"/>
  <c r="D609" i="17"/>
  <c r="D859" i="17"/>
  <c r="D786" i="17"/>
  <c r="D755" i="17"/>
  <c r="D888" i="17"/>
  <c r="D451" i="17"/>
  <c r="D620" i="17"/>
  <c r="D146" i="17"/>
  <c r="D350" i="17"/>
  <c r="D265" i="17"/>
  <c r="D868" i="17"/>
  <c r="D945" i="17"/>
  <c r="D554" i="17"/>
  <c r="D963" i="17"/>
  <c r="D890" i="17"/>
  <c r="D916" i="17"/>
  <c r="D812" i="17"/>
  <c r="D901" i="17"/>
  <c r="D876" i="17"/>
  <c r="D990" i="17"/>
  <c r="D508" i="17"/>
  <c r="D196" i="17"/>
  <c r="D906" i="17"/>
  <c r="D320" i="17"/>
  <c r="D195" i="17"/>
  <c r="D381" i="17"/>
  <c r="AB2" i="14"/>
  <c r="C2" i="14" s="1"/>
  <c r="AC7" i="17" l="1"/>
  <c r="AC13" i="17" s="1"/>
  <c r="B15" i="18"/>
  <c r="B16" i="18" s="1"/>
  <c r="D2" i="14"/>
  <c r="B2" i="14"/>
  <c r="AB7" i="17" s="1"/>
  <c r="AB13" i="17" s="1"/>
  <c r="A2" i="14"/>
  <c r="AA7" i="17" s="1"/>
  <c r="D3" i="17" l="1"/>
  <c r="B317" i="17"/>
  <c r="B146" i="17"/>
  <c r="B855" i="17"/>
  <c r="B85" i="17"/>
  <c r="B176" i="17"/>
  <c r="B354" i="17"/>
  <c r="B851" i="17"/>
  <c r="B147" i="17"/>
  <c r="B475" i="17"/>
  <c r="B432" i="17"/>
  <c r="B159" i="17"/>
  <c r="B717" i="17"/>
  <c r="B749" i="17"/>
  <c r="B503" i="17"/>
  <c r="B487" i="17"/>
  <c r="B221" i="17"/>
  <c r="B952" i="17"/>
  <c r="B923" i="17"/>
  <c r="B337" i="17"/>
  <c r="B905" i="17"/>
  <c r="B355" i="17"/>
  <c r="B55" i="17"/>
  <c r="B467" i="17"/>
  <c r="B420" i="17"/>
  <c r="B43" i="17"/>
  <c r="B283" i="17"/>
  <c r="B115" i="17"/>
  <c r="B496" i="17"/>
  <c r="B163" i="17"/>
  <c r="B499" i="17"/>
  <c r="B777" i="17"/>
  <c r="B24" i="17"/>
  <c r="B986" i="17"/>
  <c r="B725" i="17"/>
  <c r="B569" i="17"/>
  <c r="B646" i="17"/>
  <c r="B593" i="17"/>
  <c r="B505" i="17"/>
  <c r="B1001" i="17"/>
  <c r="B856" i="17"/>
  <c r="B133" i="17"/>
  <c r="B362" i="17"/>
  <c r="B747" i="17"/>
  <c r="B124" i="17"/>
  <c r="B23" i="17"/>
  <c r="B703" i="17"/>
  <c r="B166" i="17"/>
  <c r="B898" i="17"/>
  <c r="B280" i="17"/>
  <c r="B340" i="17"/>
  <c r="B696" i="17"/>
  <c r="B215" i="17"/>
  <c r="B735" i="17"/>
  <c r="B768" i="17"/>
  <c r="B556" i="17"/>
  <c r="B370" i="17"/>
  <c r="B430" i="17"/>
  <c r="B852" i="17"/>
  <c r="B890" i="17"/>
  <c r="B684" i="17"/>
  <c r="B32" i="17"/>
  <c r="B555" i="17"/>
  <c r="B779" i="17"/>
  <c r="B636" i="17"/>
  <c r="B809" i="17"/>
  <c r="B829" i="17"/>
  <c r="B694" i="17"/>
  <c r="B951" i="17"/>
  <c r="B193" i="17"/>
  <c r="B452" i="17"/>
  <c r="B591" i="17"/>
  <c r="B469" i="17"/>
  <c r="B658" i="17"/>
  <c r="B463" i="17"/>
  <c r="B535" i="17"/>
  <c r="B322" i="17"/>
  <c r="B913" i="17"/>
  <c r="B222" i="17"/>
  <c r="B471" i="17"/>
  <c r="B207" i="17"/>
  <c r="B544" i="17"/>
  <c r="B778" i="17"/>
  <c r="B474" i="17"/>
  <c r="B884" i="17"/>
  <c r="B45" i="17"/>
  <c r="B75" i="17"/>
  <c r="B731" i="17"/>
  <c r="B345" i="17"/>
  <c r="B950" i="17"/>
  <c r="B523" i="17"/>
  <c r="B453" i="17"/>
  <c r="B224" i="17"/>
  <c r="B111" i="17"/>
  <c r="B661" i="17"/>
  <c r="B264" i="17"/>
  <c r="B78" i="17"/>
  <c r="B932" i="17"/>
  <c r="B589" i="17"/>
  <c r="B539" i="17"/>
  <c r="B91" i="17"/>
  <c r="B996" i="17"/>
  <c r="B112" i="17"/>
  <c r="B956" i="17"/>
  <c r="B545" i="17"/>
  <c r="B807" i="17"/>
  <c r="B947" i="17"/>
  <c r="B618" i="17"/>
  <c r="B689" i="17"/>
  <c r="B647" i="17"/>
  <c r="B393" i="17"/>
  <c r="B178" i="17"/>
  <c r="B507" i="17"/>
  <c r="B576" i="17"/>
  <c r="B93" i="17"/>
  <c r="B31" i="17"/>
  <c r="B182" i="17"/>
  <c r="B655" i="17"/>
  <c r="B936" i="17"/>
  <c r="B254" i="17"/>
  <c r="B35" i="17"/>
  <c r="B177" i="17"/>
  <c r="B677" i="17"/>
  <c r="B868" i="17"/>
  <c r="B776" i="17"/>
  <c r="B81" i="17"/>
  <c r="B402" i="17"/>
  <c r="B480" i="17"/>
  <c r="B858" i="17"/>
  <c r="B574" i="17"/>
  <c r="B616" i="17"/>
  <c r="B899" i="17"/>
  <c r="B990" i="17"/>
  <c r="B997" i="17"/>
  <c r="B679" i="17"/>
  <c r="B417" i="17"/>
  <c r="B789" i="17"/>
  <c r="B247" i="17"/>
  <c r="B897" i="17"/>
  <c r="B88" i="17"/>
  <c r="B864" i="17"/>
  <c r="B491" i="17"/>
  <c r="B575" i="17"/>
  <c r="B900" i="17"/>
  <c r="B633" i="17"/>
  <c r="B691" i="17"/>
  <c r="B863" i="17"/>
  <c r="B975" i="17"/>
  <c r="B504" i="17"/>
  <c r="B733" i="17"/>
  <c r="B10" i="17"/>
  <c r="B464" i="17"/>
  <c r="B183" i="17"/>
  <c r="B7" i="17"/>
  <c r="B192" i="17"/>
  <c r="B876" i="17"/>
  <c r="B339" i="17"/>
  <c r="B517" i="17"/>
  <c r="B757" i="17"/>
  <c r="B657" i="17"/>
  <c r="B562" i="17"/>
  <c r="B579" i="17"/>
  <c r="B425" i="17"/>
  <c r="B110" i="17"/>
  <c r="B912" i="17"/>
  <c r="B300" i="17"/>
  <c r="B567" i="17"/>
  <c r="B673" i="17"/>
  <c r="B623" i="17"/>
  <c r="B125" i="17"/>
  <c r="B602" i="17"/>
  <c r="B468" i="17"/>
  <c r="B927" i="17"/>
  <c r="B261" i="17"/>
  <c r="B386" i="17"/>
  <c r="B205" i="17"/>
  <c r="B403" i="17"/>
  <c r="B274" i="17"/>
  <c r="B509" i="17"/>
  <c r="B366" i="17"/>
  <c r="B161" i="17"/>
  <c r="B672" i="17"/>
  <c r="B217" i="17"/>
  <c r="B236" i="17"/>
  <c r="B861" i="17"/>
  <c r="B361" i="17"/>
  <c r="B351" i="17"/>
  <c r="B903" i="17"/>
  <c r="B481" i="17"/>
  <c r="B882" i="17"/>
  <c r="B727" i="17"/>
  <c r="B529" i="17"/>
  <c r="B606" i="17"/>
  <c r="B310" i="17"/>
  <c r="B198" i="17"/>
  <c r="B758" i="17"/>
  <c r="B149" i="17"/>
  <c r="B854" i="17"/>
  <c r="B39" i="17"/>
  <c r="B559" i="17"/>
  <c r="B685" i="17"/>
  <c r="B180" i="17"/>
  <c r="B693" i="17"/>
  <c r="B376" i="17"/>
  <c r="B238" i="17"/>
  <c r="B220" i="17"/>
  <c r="B410" i="17"/>
  <c r="B282" i="17"/>
  <c r="B383" i="17"/>
  <c r="B436" i="17"/>
  <c r="B450" i="17"/>
  <c r="B244" i="17"/>
  <c r="B29" i="17"/>
  <c r="B598" i="17"/>
  <c r="B437" i="17"/>
  <c r="B553" i="17"/>
  <c r="B390" i="17"/>
  <c r="B881" i="17"/>
  <c r="B447" i="17"/>
  <c r="B316" i="17"/>
  <c r="B445" i="17"/>
  <c r="B86" i="17"/>
  <c r="B144" i="17"/>
  <c r="B492" i="17"/>
  <c r="B794" i="17"/>
  <c r="B65" i="17"/>
  <c r="B181" i="17"/>
  <c r="B255" i="17"/>
  <c r="B836" i="17"/>
  <c r="B63" i="17"/>
  <c r="B227" i="17"/>
  <c r="B273" i="17"/>
  <c r="B13" i="17"/>
  <c r="B686" i="17"/>
  <c r="B168" i="17"/>
  <c r="B811" i="17"/>
  <c r="B356" i="17"/>
  <c r="B801" i="17"/>
  <c r="B700" i="17"/>
  <c r="B94" i="17"/>
  <c r="B428" i="17"/>
  <c r="B21" i="17"/>
  <c r="B711" i="17"/>
  <c r="B349" i="17"/>
  <c r="B687" i="17"/>
  <c r="B266" i="17"/>
  <c r="B216" i="17"/>
  <c r="B769" i="17"/>
  <c r="B580" i="17"/>
  <c r="B42" i="17"/>
  <c r="B25" i="17"/>
  <c r="B878" i="17"/>
  <c r="B860" i="17"/>
  <c r="B723" i="17"/>
  <c r="B788" i="17"/>
  <c r="B787" i="17"/>
  <c r="B54" i="17"/>
  <c r="B810" i="17"/>
  <c r="B695" i="17"/>
  <c r="B365" i="17"/>
  <c r="B424" i="17"/>
  <c r="B587" i="17"/>
  <c r="B568" i="17"/>
  <c r="B783" i="17"/>
  <c r="B477" i="17"/>
  <c r="B660" i="17"/>
  <c r="B582" i="17"/>
  <c r="B116" i="17"/>
  <c r="B609" i="17"/>
  <c r="B611" i="17"/>
  <c r="B918" i="17"/>
  <c r="B846" i="17"/>
  <c r="B170" i="17"/>
  <c r="B937" i="17"/>
  <c r="B610" i="17"/>
  <c r="B828" i="17"/>
  <c r="B277" i="17"/>
  <c r="B41" i="17"/>
  <c r="B808" i="17"/>
  <c r="B235" i="17"/>
  <c r="B342" i="17"/>
  <c r="B750" i="17"/>
  <c r="B438" i="17"/>
  <c r="B745" i="17"/>
  <c r="B641" i="17"/>
  <c r="B189" i="17"/>
  <c r="B435" i="17"/>
  <c r="B822" i="17"/>
  <c r="B715" i="17"/>
  <c r="B894" i="17"/>
  <c r="B33" i="17"/>
  <c r="B818" i="17"/>
  <c r="B84" i="17"/>
  <c r="B590" i="17"/>
  <c r="B666" i="17"/>
  <c r="B760" i="17"/>
  <c r="B498" i="17"/>
  <c r="B187" i="17"/>
  <c r="B664" i="17"/>
  <c r="B104" i="17"/>
  <c r="B253" i="17"/>
  <c r="B708" i="17"/>
  <c r="B853" i="17"/>
  <c r="B262" i="17"/>
  <c r="B558" i="17"/>
  <c r="B137" i="17"/>
  <c r="B550" i="17"/>
  <c r="B713" i="17"/>
  <c r="B230" i="17"/>
  <c r="B961" i="17"/>
  <c r="B761" i="17"/>
  <c r="B572" i="17"/>
  <c r="B784" i="17"/>
  <c r="B249" i="17"/>
  <c r="B427" i="17"/>
  <c r="B153" i="17"/>
  <c r="B584" i="17"/>
  <c r="B423" i="17"/>
  <c r="B3" i="17"/>
  <c r="B256" i="17"/>
  <c r="B816" i="17"/>
  <c r="B46" i="17"/>
  <c r="B37" i="17"/>
  <c r="B73" i="17"/>
  <c r="B482" i="17"/>
  <c r="B456" i="17"/>
  <c r="B459" i="17"/>
  <c r="B380" i="17"/>
  <c r="B690" i="17"/>
  <c r="B604" i="17"/>
  <c r="B341" i="17"/>
  <c r="B732" i="17"/>
  <c r="B338" i="17"/>
  <c r="B613" i="17"/>
  <c r="B904" i="17"/>
  <c r="B150" i="17"/>
  <c r="B346" i="17"/>
  <c r="B330" i="17"/>
  <c r="B736" i="17"/>
  <c r="B939" i="17"/>
  <c r="B968" i="17"/>
  <c r="B847" i="17"/>
  <c r="B167" i="17"/>
  <c r="B72" i="17"/>
  <c r="B678" i="17"/>
  <c r="B11" i="17"/>
  <c r="B243" i="17"/>
  <c r="B369" i="17"/>
  <c r="B83" i="17"/>
  <c r="B441" i="17"/>
  <c r="B292" i="17"/>
  <c r="B531" i="17"/>
  <c r="B49" i="17"/>
  <c r="B511" i="17"/>
  <c r="B14" i="17"/>
  <c r="B458" i="17"/>
  <c r="B90" i="17"/>
  <c r="B490" i="17"/>
  <c r="B907" i="17"/>
  <c r="B155" i="17"/>
  <c r="B669" i="17"/>
  <c r="B318" i="17"/>
  <c r="B281" i="17"/>
  <c r="B596" i="17"/>
  <c r="B612" i="17"/>
  <c r="B906" i="17"/>
  <c r="B790" i="17"/>
  <c r="B651" i="17"/>
  <c r="B688" i="17"/>
  <c r="B542" i="17"/>
  <c r="B12" i="17"/>
  <c r="B782" i="17"/>
  <c r="B835" i="17"/>
  <c r="B578" i="17"/>
  <c r="B706" i="17"/>
  <c r="B676" i="17"/>
  <c r="B791" i="17"/>
  <c r="B901" i="17"/>
  <c r="B724" i="17"/>
  <c r="B607" i="17"/>
  <c r="B190" i="17"/>
  <c r="B786" i="17"/>
  <c r="B635" i="17"/>
  <c r="B442" i="17"/>
  <c r="B841" i="17"/>
  <c r="B171" i="17"/>
  <c r="B995" i="17"/>
  <c r="B648" i="17"/>
  <c r="B489" i="17"/>
  <c r="B516" i="17"/>
  <c r="B631" i="17"/>
  <c r="B552" i="17"/>
  <c r="B814" i="17"/>
  <c r="B359" i="17"/>
  <c r="B218" i="17"/>
  <c r="B561" i="17"/>
  <c r="B628" i="17"/>
  <c r="B119" i="17"/>
  <c r="B592" i="17"/>
  <c r="B348" i="17"/>
  <c r="B629" i="17"/>
  <c r="B823" i="17"/>
  <c r="B827" i="17"/>
  <c r="B983" i="17"/>
  <c r="B418" i="17"/>
  <c r="B364" i="17"/>
  <c r="B379" i="17"/>
  <c r="B500" i="17"/>
  <c r="B721" i="17"/>
  <c r="B6" i="17"/>
  <c r="B62" i="17"/>
  <c r="B239" i="17"/>
  <c r="B472" i="17"/>
  <c r="B869" i="17"/>
  <c r="B138" i="17"/>
  <c r="B68" i="17"/>
  <c r="B644" i="17"/>
  <c r="B889" i="17"/>
  <c r="B919" i="17"/>
  <c r="B279" i="17"/>
  <c r="B57" i="17"/>
  <c r="B108" i="17"/>
  <c r="B287" i="17"/>
  <c r="B50" i="17"/>
  <c r="B625" i="17"/>
  <c r="B637" i="17"/>
  <c r="B619" i="17"/>
  <c r="B268" i="17"/>
  <c r="B909" i="17"/>
  <c r="B699" i="17"/>
  <c r="B367" i="17"/>
  <c r="B844" i="17"/>
  <c r="B798" i="17"/>
  <c r="B358" i="17"/>
  <c r="B980" i="17"/>
  <c r="B520" i="17"/>
  <c r="B622" i="17"/>
  <c r="B102" i="17"/>
  <c r="B880" i="17"/>
  <c r="B201" i="17"/>
  <c r="B817" i="17"/>
  <c r="B554" i="17"/>
  <c r="B426" i="17"/>
  <c r="B665" i="17"/>
  <c r="B314" i="17"/>
  <c r="B656" i="17"/>
  <c r="B44" i="17"/>
  <c r="B748" i="17"/>
  <c r="B400" i="17"/>
  <c r="B308" i="17"/>
  <c r="B299" i="17"/>
  <c r="B399" i="17"/>
  <c r="B15" i="17"/>
  <c r="B595" i="17"/>
  <c r="B414" i="17"/>
  <c r="B533" i="17"/>
  <c r="B994" i="17"/>
  <c r="B741" i="17"/>
  <c r="B195" i="17"/>
  <c r="B792" i="17"/>
  <c r="B363" i="17"/>
  <c r="B974" i="17"/>
  <c r="B122" i="17"/>
  <c r="B208" i="17"/>
  <c r="B454" i="17"/>
  <c r="B621" i="17"/>
  <c r="B448" i="17"/>
  <c r="B4" i="17"/>
  <c r="B536" i="17"/>
  <c r="B76" i="17"/>
  <c r="B662" i="17"/>
  <c r="B521" i="17"/>
  <c r="B751" i="17"/>
  <c r="B702" i="17"/>
  <c r="B985" i="17"/>
  <c r="B113" i="17"/>
  <c r="B457" i="17"/>
  <c r="B394" i="17"/>
  <c r="B9" i="17"/>
  <c r="B494" i="17"/>
  <c r="B671" i="17"/>
  <c r="B140" i="17"/>
  <c r="B245" i="17"/>
  <c r="B123" i="17"/>
  <c r="B946" i="17"/>
  <c r="B353" i="17"/>
  <c r="B815" i="17"/>
  <c r="B333" i="17"/>
  <c r="B409" i="17"/>
  <c r="B352" i="17"/>
  <c r="B624" i="17"/>
  <c r="B722" i="17"/>
  <c r="B197" i="17"/>
  <c r="B962" i="17"/>
  <c r="B833" i="17"/>
  <c r="B229" i="17"/>
  <c r="B830" i="17"/>
  <c r="B759" i="17"/>
  <c r="B514" i="17"/>
  <c r="B298" i="17"/>
  <c r="B870" i="17"/>
  <c r="B895" i="17"/>
  <c r="B321" i="17"/>
  <c r="B820" i="17"/>
  <c r="B165" i="17"/>
  <c r="B941" i="17"/>
  <c r="B914" i="17"/>
  <c r="B764" i="17"/>
  <c r="B26" i="17"/>
  <c r="B570" i="17"/>
  <c r="B887" i="17"/>
  <c r="B343" i="17"/>
  <c r="B832" i="17"/>
  <c r="B922" i="17"/>
  <c r="B812" i="17"/>
  <c r="B557" i="17"/>
  <c r="B934" i="17"/>
  <c r="B999" i="17"/>
  <c r="B395" i="17"/>
  <c r="B259" i="17"/>
  <c r="B233" i="17"/>
  <c r="B963" i="17"/>
  <c r="B284" i="17"/>
  <c r="B272" i="17"/>
  <c r="B285" i="17"/>
  <c r="B493" i="17"/>
  <c r="B502" i="17"/>
  <c r="B573" i="17"/>
  <c r="B302" i="17"/>
  <c r="B305" i="17"/>
  <c r="B877" i="17"/>
  <c r="B5" i="17"/>
  <c r="B519" i="17"/>
  <c r="B896" i="17"/>
  <c r="B143" i="17"/>
  <c r="B479" i="17"/>
  <c r="B704" i="17"/>
  <c r="B151" i="17"/>
  <c r="B237" i="17"/>
  <c r="B594" i="17"/>
  <c r="B799" i="17"/>
  <c r="B866" i="17"/>
  <c r="B879" i="17"/>
  <c r="B640" i="17"/>
  <c r="B27" i="17"/>
  <c r="B160" i="17"/>
  <c r="B650" i="17"/>
  <c r="B404" i="17"/>
  <c r="B169" i="17"/>
  <c r="B850" i="17"/>
  <c r="B929" i="17"/>
  <c r="B265" i="17"/>
  <c r="B653" i="17"/>
  <c r="B36" i="17"/>
  <c r="B142" i="17"/>
  <c r="B867" i="17"/>
  <c r="B645" i="17"/>
  <c r="B58" i="17"/>
  <c r="B551" i="17"/>
  <c r="B982" i="17"/>
  <c r="B53" i="17"/>
  <c r="B709" i="17"/>
  <c r="B444" i="17"/>
  <c r="B324" i="17"/>
  <c r="B959" i="17"/>
  <c r="B601" i="17"/>
  <c r="B225" i="17"/>
  <c r="B806" i="17"/>
  <c r="B659" i="17"/>
  <c r="B718" i="17"/>
  <c r="B203" i="17"/>
  <c r="B632" i="17"/>
  <c r="B893" i="17"/>
  <c r="B973" i="17"/>
  <c r="B486" i="17"/>
  <c r="B541" i="17"/>
  <c r="B446" i="17"/>
  <c r="B389" i="17"/>
  <c r="B204" i="17"/>
  <c r="B466" i="17"/>
  <c r="B357" i="17"/>
  <c r="B785" i="17"/>
  <c r="B196" i="17"/>
  <c r="B465" i="17"/>
  <c r="B972" i="17"/>
  <c r="B70" i="17"/>
  <c r="B185" i="17"/>
  <c r="B250" i="17"/>
  <c r="B734" i="17"/>
  <c r="B411" i="17"/>
  <c r="B740" i="17"/>
  <c r="B753" i="17"/>
  <c r="B945" i="17"/>
  <c r="B522" i="17"/>
  <c r="B707" i="17"/>
  <c r="B857" i="17"/>
  <c r="B28" i="17"/>
  <c r="B800" i="17"/>
  <c r="B71" i="17"/>
  <c r="B60" i="17"/>
  <c r="B206" i="17"/>
  <c r="B79" i="17"/>
  <c r="B312" i="17"/>
  <c r="B398" i="17"/>
  <c r="B743" i="17"/>
  <c r="B288" i="17"/>
  <c r="B307" i="17"/>
  <c r="B933" i="17"/>
  <c r="B152" i="17"/>
  <c r="B134" i="17"/>
  <c r="B145" i="17"/>
  <c r="B981" i="17"/>
  <c r="B105" i="17"/>
  <c r="B391" i="17"/>
  <c r="B667" i="17"/>
  <c r="B47" i="17"/>
  <c r="B697" i="17"/>
  <c r="B683" i="17"/>
  <c r="B938" i="17"/>
  <c r="B20" i="17"/>
  <c r="B141" i="17"/>
  <c r="B953" i="17"/>
  <c r="B600" i="17"/>
  <c r="B184" i="17"/>
  <c r="B154" i="17"/>
  <c r="B16" i="17"/>
  <c r="B228" i="17"/>
  <c r="B756" i="17"/>
  <c r="B101" i="17"/>
  <c r="B617" i="17"/>
  <c r="B129" i="17"/>
  <c r="B885" i="17"/>
  <c r="B309" i="17"/>
  <c r="B813" i="17"/>
  <c r="B831" i="17"/>
  <c r="B773" i="17"/>
  <c r="B135" i="17"/>
  <c r="B397" i="17"/>
  <c r="B34" i="17"/>
  <c r="B605" i="17"/>
  <c r="B434" i="17"/>
  <c r="B473" i="17"/>
  <c r="B121" i="17"/>
  <c r="B162" i="17"/>
  <c r="B1000" i="17"/>
  <c r="B752" i="17"/>
  <c r="B327" i="17"/>
  <c r="B638" i="17"/>
  <c r="B194" i="17"/>
  <c r="B512" i="17"/>
  <c r="B875" i="17"/>
  <c r="B59" i="17"/>
  <c r="B765" i="17"/>
  <c r="B405" i="17"/>
  <c r="B304" i="17"/>
  <c r="B240" i="17"/>
  <c r="B775" i="17"/>
  <c r="B911" i="17"/>
  <c r="B954" i="17"/>
  <c r="B534" i="17"/>
  <c r="B967" i="17"/>
  <c r="B476" i="17"/>
  <c r="B118" i="17"/>
  <c r="B891" i="17"/>
  <c r="B670" i="17"/>
  <c r="B148" i="17"/>
  <c r="B158" i="17"/>
  <c r="B928" i="17"/>
  <c r="B993" i="17"/>
  <c r="B109" i="17"/>
  <c r="B710" i="17"/>
  <c r="B970" i="17"/>
  <c r="B275" i="17"/>
  <c r="B921" i="17"/>
  <c r="B251" i="17"/>
  <c r="B98" i="17"/>
  <c r="B258" i="17"/>
  <c r="B451" i="17"/>
  <c r="B737" i="17"/>
  <c r="B99" i="17"/>
  <c r="B231" i="17"/>
  <c r="B566" i="17"/>
  <c r="B378" i="17"/>
  <c r="B66" i="17"/>
  <c r="B433" i="17"/>
  <c r="B371" i="17"/>
  <c r="B61" i="17"/>
  <c r="B95" i="17"/>
  <c r="B515" i="17"/>
  <c r="B944" i="17"/>
  <c r="B795" i="17"/>
  <c r="B313" i="17"/>
  <c r="B663" i="17"/>
  <c r="B392" i="17"/>
  <c r="B538" i="17"/>
  <c r="B526" i="17"/>
  <c r="B969" i="17"/>
  <c r="B219" i="17"/>
  <c r="B583" i="17"/>
  <c r="B373" i="17"/>
  <c r="B470" i="17"/>
  <c r="B248" i="17"/>
  <c r="B549" i="17"/>
  <c r="B331" i="17"/>
  <c r="B886" i="17"/>
  <c r="B796" i="17"/>
  <c r="B328" i="17"/>
  <c r="B416" i="17"/>
  <c r="B323" i="17"/>
  <c r="B67" i="17"/>
  <c r="B132" i="17"/>
  <c r="B375" i="17"/>
  <c r="B848" i="17"/>
  <c r="B306" i="17"/>
  <c r="B315" i="17"/>
  <c r="B157" i="17"/>
  <c r="B991" i="17"/>
  <c r="B960" i="17"/>
  <c r="B269" i="17"/>
  <c r="B908" i="17"/>
  <c r="B824" i="17"/>
  <c r="B977" i="17"/>
  <c r="B943" i="17"/>
  <c r="B620" i="17"/>
  <c r="B726" i="17"/>
  <c r="B291" i="17"/>
  <c r="B276" i="17"/>
  <c r="B56" i="17"/>
  <c r="B18" i="17"/>
  <c r="B449" i="17"/>
  <c r="B530" i="17"/>
  <c r="B565" i="17"/>
  <c r="B326" i="17"/>
  <c r="B202" i="17"/>
  <c r="B957" i="17"/>
  <c r="B508" i="17"/>
  <c r="B883" i="17"/>
  <c r="B701" i="17"/>
  <c r="B834" i="17"/>
  <c r="B506" i="17"/>
  <c r="B642" i="17"/>
  <c r="B387" i="17"/>
  <c r="B793" i="17"/>
  <c r="B770" i="17"/>
  <c r="B892" i="17"/>
  <c r="B40" i="17"/>
  <c r="B988" i="17"/>
  <c r="B131" i="17"/>
  <c r="B286" i="17"/>
  <c r="B931" i="17"/>
  <c r="B278" i="17"/>
  <c r="B460" i="17"/>
  <c r="B232" i="17"/>
  <c r="B577" i="17"/>
  <c r="B396" i="17"/>
  <c r="B385" i="17"/>
  <c r="B978" i="17"/>
  <c r="B652" i="17"/>
  <c r="B174" i="17"/>
  <c r="B630" i="17"/>
  <c r="B413" i="17"/>
  <c r="B497" i="17"/>
  <c r="B377" i="17"/>
  <c r="B705" i="17"/>
  <c r="B524" i="17"/>
  <c r="B360" i="17"/>
  <c r="B958" i="17"/>
  <c r="B186" i="17"/>
  <c r="B532" i="17"/>
  <c r="B627" i="17"/>
  <c r="B260" i="17"/>
  <c r="B412" i="17"/>
  <c r="B649" i="17"/>
  <c r="B955" i="17"/>
  <c r="B381" i="17"/>
  <c r="B69" i="17"/>
  <c r="B388" i="17"/>
  <c r="B528" i="17"/>
  <c r="B692" i="17"/>
  <c r="B252" i="17"/>
  <c r="B547" i="17"/>
  <c r="B771" i="17"/>
  <c r="B290" i="17"/>
  <c r="B826" i="17"/>
  <c r="B82" i="17"/>
  <c r="B271" i="17"/>
  <c r="B763" i="17"/>
  <c r="B226" i="17"/>
  <c r="B172" i="17"/>
  <c r="B431" i="17"/>
  <c r="B597" i="17"/>
  <c r="B303" i="17"/>
  <c r="B211" i="17"/>
  <c r="B719" i="17"/>
  <c r="B603" i="17"/>
  <c r="B455" i="17"/>
  <c r="B614" i="17"/>
  <c r="B344" i="17"/>
  <c r="B540" i="17"/>
  <c r="B200" i="17"/>
  <c r="B865" i="17"/>
  <c r="B130" i="17"/>
  <c r="B8" i="17"/>
  <c r="B136" i="17"/>
  <c r="B998" i="17"/>
  <c r="B263" i="17"/>
  <c r="B674" i="17"/>
  <c r="B191" i="17"/>
  <c r="B96" i="17"/>
  <c r="B615" i="17"/>
  <c r="B546" i="17"/>
  <c r="B179" i="17"/>
  <c r="B560" i="17"/>
  <c r="B916" i="17"/>
  <c r="B675" i="17"/>
  <c r="B634" i="17"/>
  <c r="B840" i="17"/>
  <c r="B429" i="17"/>
  <c r="B106" i="17"/>
  <c r="B942" i="17"/>
  <c r="B917" i="17"/>
  <c r="B525" i="17"/>
  <c r="B485" i="17"/>
  <c r="B925" i="17"/>
  <c r="B406" i="17"/>
  <c r="B821" i="17"/>
  <c r="B19" i="17"/>
  <c r="B48" i="17"/>
  <c r="B930" i="17"/>
  <c r="B979" i="17"/>
  <c r="B910" i="17"/>
  <c r="B588" i="17"/>
  <c r="B859" i="17"/>
  <c r="B581" i="17"/>
  <c r="B797" i="17"/>
  <c r="B80" i="17"/>
  <c r="B38" i="17"/>
  <c r="B837" i="17"/>
  <c r="B712" i="17"/>
  <c r="B772" i="17"/>
  <c r="B989" i="17"/>
  <c r="B548" i="17"/>
  <c r="B513" i="17"/>
  <c r="B971" i="17"/>
  <c r="B120" i="17"/>
  <c r="B774" i="17"/>
  <c r="B488" i="17"/>
  <c r="B966" i="17"/>
  <c r="B873" i="17"/>
  <c r="B992" i="17"/>
  <c r="B714" i="17"/>
  <c r="B843" i="17"/>
  <c r="B350" i="17"/>
  <c r="B74" i="17"/>
  <c r="B407" i="17"/>
  <c r="B213" i="17"/>
  <c r="B599" i="17"/>
  <c r="B117" i="17"/>
  <c r="B127" i="17"/>
  <c r="B976" i="17"/>
  <c r="B805" i="17"/>
  <c r="B89" i="17"/>
  <c r="B984" i="17"/>
  <c r="B347" i="17"/>
  <c r="B103" i="17"/>
  <c r="B780" i="17"/>
  <c r="B214" i="17"/>
  <c r="B838" i="17"/>
  <c r="B297" i="17"/>
  <c r="B626" i="17"/>
  <c r="B415" i="17"/>
  <c r="B845" i="17"/>
  <c r="B849" i="17"/>
  <c r="B586" i="17"/>
  <c r="B334" i="17"/>
  <c r="B173" i="17"/>
  <c r="B746" i="17"/>
  <c r="B408" i="17"/>
  <c r="B443" i="17"/>
  <c r="B421" i="17"/>
  <c r="B257" i="17"/>
  <c r="B543" i="17"/>
  <c r="B926" i="17"/>
  <c r="B965" i="17"/>
  <c r="B17" i="17"/>
  <c r="B212" i="17"/>
  <c r="B729" i="17"/>
  <c r="B987" i="17"/>
  <c r="B336" i="17"/>
  <c r="B382" i="17"/>
  <c r="B374" i="17"/>
  <c r="B461" i="17"/>
  <c r="B175" i="17"/>
  <c r="B781" i="17"/>
  <c r="B210" i="17"/>
  <c r="B728" i="17"/>
  <c r="B188" i="17"/>
  <c r="B295" i="17"/>
  <c r="B77" i="17"/>
  <c r="B87" i="17"/>
  <c r="B510" i="17"/>
  <c r="B301" i="17"/>
  <c r="B384" i="17"/>
  <c r="B289" i="17"/>
  <c r="B920" i="17"/>
  <c r="B267" i="17"/>
  <c r="B964" i="17"/>
  <c r="B935" i="17"/>
  <c r="B234" i="17"/>
  <c r="B804" i="17"/>
  <c r="B643" i="17"/>
  <c r="B30" i="17"/>
  <c r="B803" i="17"/>
  <c r="B874" i="17"/>
  <c r="B948" i="17"/>
  <c r="B100" i="17"/>
  <c r="B114" i="17"/>
  <c r="B871" i="17"/>
  <c r="B199" i="17"/>
  <c r="B92" i="17"/>
  <c r="B372" i="17"/>
  <c r="B744" i="17"/>
  <c r="B128" i="17"/>
  <c r="B296" i="17"/>
  <c r="B329" i="17"/>
  <c r="B223" i="17"/>
  <c r="B335" i="17"/>
  <c r="B754" i="17"/>
  <c r="B440" i="17"/>
  <c r="B107" i="17"/>
  <c r="B478" i="17"/>
  <c r="B742" i="17"/>
  <c r="B819" i="17"/>
  <c r="B139" i="17"/>
  <c r="B839" i="17"/>
  <c r="B564" i="17"/>
  <c r="B639" i="17"/>
  <c r="B862" i="17"/>
  <c r="B439" i="17"/>
  <c r="B888" i="17"/>
  <c r="B319" i="17"/>
  <c r="B209" i="17"/>
  <c r="B422" i="17"/>
  <c r="B332" i="17"/>
  <c r="B320" i="17"/>
  <c r="B64" i="17"/>
  <c r="B680" i="17"/>
  <c r="B242" i="17"/>
  <c r="B585" i="17"/>
  <c r="B924" i="17"/>
  <c r="B720" i="17"/>
  <c r="B22" i="17"/>
  <c r="B755" i="17"/>
  <c r="B537" i="17"/>
  <c r="B293" i="17"/>
  <c r="B767" i="17"/>
  <c r="B654" i="17"/>
  <c r="B518" i="17"/>
  <c r="B483" i="17"/>
  <c r="B902" i="17"/>
  <c r="B872" i="17"/>
  <c r="B484" i="17"/>
  <c r="B698" i="17"/>
  <c r="B51" i="17"/>
  <c r="B294" i="17"/>
  <c r="B246" i="17"/>
  <c r="B802" i="17"/>
  <c r="B462" i="17"/>
  <c r="B325" i="17"/>
  <c r="B762" i="17"/>
  <c r="B52" i="17"/>
  <c r="B126" i="17"/>
  <c r="B915" i="17"/>
  <c r="B842" i="17"/>
  <c r="B739" i="17"/>
  <c r="B825" i="17"/>
  <c r="B571" i="17"/>
  <c r="B241" i="17"/>
  <c r="B156" i="17"/>
  <c r="B681" i="17"/>
  <c r="B730" i="17"/>
  <c r="B608" i="17"/>
  <c r="B738" i="17"/>
  <c r="B716" i="17"/>
  <c r="B563" i="17"/>
  <c r="B164" i="17"/>
  <c r="B682" i="17"/>
  <c r="B501" i="17"/>
  <c r="B419" i="17"/>
  <c r="B495" i="17"/>
  <c r="B270" i="17"/>
  <c r="B97" i="17"/>
  <c r="B940" i="17"/>
  <c r="B766" i="17"/>
  <c r="B949" i="17"/>
  <c r="B401" i="17"/>
  <c r="B368" i="17"/>
  <c r="B527" i="17"/>
  <c r="B668" i="17"/>
  <c r="B311" i="17"/>
  <c r="B14" i="18"/>
  <c r="C15" i="18"/>
  <c r="C16" i="18" s="1"/>
  <c r="K14" i="18" s="1"/>
  <c r="AD7" i="17"/>
  <c r="AG10" i="17" s="1"/>
  <c r="AG11" i="17" s="1"/>
  <c r="AA13" i="17"/>
  <c r="G311" i="17" l="1"/>
  <c r="C311" i="17"/>
  <c r="E311" i="17" s="1"/>
  <c r="G97" i="17"/>
  <c r="C97" i="17"/>
  <c r="E97" i="17" s="1"/>
  <c r="G716" i="17"/>
  <c r="C716" i="17"/>
  <c r="E716" i="17" s="1"/>
  <c r="G156" i="17"/>
  <c r="C156" i="17"/>
  <c r="E156" i="17" s="1"/>
  <c r="G571" i="17"/>
  <c r="C571" i="17"/>
  <c r="E571" i="17" s="1"/>
  <c r="G825" i="17"/>
  <c r="C825" i="17"/>
  <c r="E825" i="17" s="1"/>
  <c r="G462" i="17"/>
  <c r="C462" i="17"/>
  <c r="E462" i="17" s="1"/>
  <c r="G51" i="17"/>
  <c r="C51" i="17"/>
  <c r="E51" i="17" s="1"/>
  <c r="G902" i="17"/>
  <c r="C902" i="17"/>
  <c r="E902" i="17" s="1"/>
  <c r="G755" i="17"/>
  <c r="C755" i="17"/>
  <c r="E755" i="17" s="1"/>
  <c r="G585" i="17"/>
  <c r="C585" i="17"/>
  <c r="E585" i="17" s="1"/>
  <c r="G64" i="17"/>
  <c r="C64" i="17"/>
  <c r="E64" i="17" s="1"/>
  <c r="G209" i="17"/>
  <c r="C209" i="17"/>
  <c r="E209" i="17" s="1"/>
  <c r="G439" i="17"/>
  <c r="C439" i="17"/>
  <c r="E439" i="17" s="1"/>
  <c r="G819" i="17"/>
  <c r="C819" i="17"/>
  <c r="E819" i="17" s="1"/>
  <c r="G335" i="17"/>
  <c r="C335" i="17"/>
  <c r="E335" i="17" s="1"/>
  <c r="G92" i="17"/>
  <c r="C92" i="17"/>
  <c r="E92" i="17" s="1"/>
  <c r="G114" i="17"/>
  <c r="C114" i="17"/>
  <c r="E114" i="17" s="1"/>
  <c r="G874" i="17"/>
  <c r="C874" i="17"/>
  <c r="E874" i="17" s="1"/>
  <c r="G804" i="17"/>
  <c r="C804" i="17"/>
  <c r="E804" i="17" s="1"/>
  <c r="G267" i="17"/>
  <c r="C267" i="17"/>
  <c r="E267" i="17" s="1"/>
  <c r="G301" i="17"/>
  <c r="C301" i="17"/>
  <c r="E301" i="17" s="1"/>
  <c r="G295" i="17"/>
  <c r="C295" i="17"/>
  <c r="E295" i="17" s="1"/>
  <c r="G210" i="17"/>
  <c r="C210" i="17"/>
  <c r="E210" i="17" s="1"/>
  <c r="G382" i="17"/>
  <c r="C382" i="17"/>
  <c r="E382" i="17" s="1"/>
  <c r="G212" i="17"/>
  <c r="C212" i="17"/>
  <c r="E212" i="17" s="1"/>
  <c r="G926" i="17"/>
  <c r="C926" i="17"/>
  <c r="E926" i="17" s="1"/>
  <c r="G443" i="17"/>
  <c r="C443" i="17"/>
  <c r="E443" i="17" s="1"/>
  <c r="G173" i="17"/>
  <c r="C173" i="17"/>
  <c r="E173" i="17" s="1"/>
  <c r="G849" i="17"/>
  <c r="C849" i="17"/>
  <c r="E849" i="17" s="1"/>
  <c r="G626" i="17"/>
  <c r="C626" i="17"/>
  <c r="E626" i="17" s="1"/>
  <c r="G214" i="17"/>
  <c r="C214" i="17"/>
  <c r="E214" i="17" s="1"/>
  <c r="G127" i="17"/>
  <c r="C127" i="17"/>
  <c r="E127" i="17" s="1"/>
  <c r="G407" i="17"/>
  <c r="C407" i="17"/>
  <c r="E407" i="17" s="1"/>
  <c r="G992" i="17"/>
  <c r="C992" i="17"/>
  <c r="E992" i="17" s="1"/>
  <c r="G971" i="17"/>
  <c r="C971" i="17"/>
  <c r="E971" i="17" s="1"/>
  <c r="G989" i="17"/>
  <c r="C989" i="17"/>
  <c r="E989" i="17" s="1"/>
  <c r="G38" i="17"/>
  <c r="C38" i="17"/>
  <c r="E38" i="17" s="1"/>
  <c r="G859" i="17"/>
  <c r="C859" i="17"/>
  <c r="E859" i="17" s="1"/>
  <c r="G930" i="17"/>
  <c r="C930" i="17"/>
  <c r="E930" i="17" s="1"/>
  <c r="G19" i="17"/>
  <c r="C19" i="17"/>
  <c r="E19" i="17" s="1"/>
  <c r="G925" i="17"/>
  <c r="C925" i="17"/>
  <c r="E925" i="17" s="1"/>
  <c r="G917" i="17"/>
  <c r="C917" i="17"/>
  <c r="E917" i="17" s="1"/>
  <c r="G675" i="17"/>
  <c r="C675" i="17"/>
  <c r="E675" i="17" s="1"/>
  <c r="G560" i="17"/>
  <c r="C560" i="17"/>
  <c r="E560" i="17" s="1"/>
  <c r="G674" i="17"/>
  <c r="C674" i="17"/>
  <c r="E674" i="17" s="1"/>
  <c r="G8" i="17"/>
  <c r="C8" i="17"/>
  <c r="E8" i="17" s="1"/>
  <c r="G540" i="17"/>
  <c r="C540" i="17"/>
  <c r="E540" i="17" s="1"/>
  <c r="G455" i="17"/>
  <c r="C455" i="17"/>
  <c r="E455" i="17" s="1"/>
  <c r="G303" i="17"/>
  <c r="C303" i="17"/>
  <c r="E303" i="17" s="1"/>
  <c r="G226" i="17"/>
  <c r="C226" i="17"/>
  <c r="E226" i="17" s="1"/>
  <c r="G826" i="17"/>
  <c r="C826" i="17"/>
  <c r="E826" i="17" s="1"/>
  <c r="G69" i="17"/>
  <c r="C69" i="17"/>
  <c r="E69" i="17" s="1"/>
  <c r="G649" i="17"/>
  <c r="C649" i="17"/>
  <c r="E649" i="17" s="1"/>
  <c r="G627" i="17"/>
  <c r="C627" i="17"/>
  <c r="E627" i="17" s="1"/>
  <c r="G186" i="17"/>
  <c r="C186" i="17"/>
  <c r="E186" i="17" s="1"/>
  <c r="G377" i="17"/>
  <c r="C377" i="17"/>
  <c r="E377" i="17" s="1"/>
  <c r="G630" i="17"/>
  <c r="C630" i="17"/>
  <c r="E630" i="17" s="1"/>
  <c r="G978" i="17"/>
  <c r="C978" i="17"/>
  <c r="E978" i="17" s="1"/>
  <c r="G232" i="17"/>
  <c r="C232" i="17"/>
  <c r="E232" i="17" s="1"/>
  <c r="G931" i="17"/>
  <c r="C931" i="17"/>
  <c r="E931" i="17" s="1"/>
  <c r="G988" i="17"/>
  <c r="C988" i="17"/>
  <c r="E988" i="17" s="1"/>
  <c r="G793" i="17"/>
  <c r="C793" i="17"/>
  <c r="E793" i="17" s="1"/>
  <c r="G834" i="17"/>
  <c r="C834" i="17"/>
  <c r="E834" i="17" s="1"/>
  <c r="G957" i="17"/>
  <c r="C957" i="17"/>
  <c r="E957" i="17" s="1"/>
  <c r="G530" i="17"/>
  <c r="C530" i="17"/>
  <c r="E530" i="17" s="1"/>
  <c r="G56" i="17"/>
  <c r="C56" i="17"/>
  <c r="E56" i="17" s="1"/>
  <c r="G977" i="17"/>
  <c r="C977" i="17"/>
  <c r="E977" i="17" s="1"/>
  <c r="G315" i="17"/>
  <c r="C315" i="17"/>
  <c r="E315" i="17" s="1"/>
  <c r="G375" i="17"/>
  <c r="C375" i="17"/>
  <c r="E375" i="17" s="1"/>
  <c r="G323" i="17"/>
  <c r="C323" i="17"/>
  <c r="E323" i="17" s="1"/>
  <c r="G796" i="17"/>
  <c r="C796" i="17"/>
  <c r="E796" i="17" s="1"/>
  <c r="G248" i="17"/>
  <c r="C248" i="17"/>
  <c r="E248" i="17" s="1"/>
  <c r="G470" i="17"/>
  <c r="C470" i="17"/>
  <c r="E470" i="17" s="1"/>
  <c r="G969" i="17"/>
  <c r="C969" i="17"/>
  <c r="E969" i="17" s="1"/>
  <c r="G392" i="17"/>
  <c r="C392" i="17"/>
  <c r="E392" i="17" s="1"/>
  <c r="G944" i="17"/>
  <c r="C944" i="17"/>
  <c r="E944" i="17" s="1"/>
  <c r="G61" i="17"/>
  <c r="C61" i="17"/>
  <c r="E61" i="17" s="1"/>
  <c r="G433" i="17"/>
  <c r="C433" i="17"/>
  <c r="E433" i="17" s="1"/>
  <c r="G566" i="17"/>
  <c r="C566" i="17"/>
  <c r="E566" i="17" s="1"/>
  <c r="G737" i="17"/>
  <c r="C737" i="17"/>
  <c r="E737" i="17" s="1"/>
  <c r="G98" i="17"/>
  <c r="C98" i="17"/>
  <c r="E98" i="17" s="1"/>
  <c r="G275" i="17"/>
  <c r="C275" i="17"/>
  <c r="E275" i="17" s="1"/>
  <c r="G109" i="17"/>
  <c r="C109" i="17"/>
  <c r="E109" i="17" s="1"/>
  <c r="G118" i="17"/>
  <c r="C118" i="17"/>
  <c r="E118" i="17" s="1"/>
  <c r="G954" i="17"/>
  <c r="C954" i="17"/>
  <c r="E954" i="17" s="1"/>
  <c r="G304" i="17"/>
  <c r="C304" i="17"/>
  <c r="E304" i="17" s="1"/>
  <c r="G59" i="17"/>
  <c r="C59" i="17"/>
  <c r="E59" i="17" s="1"/>
  <c r="G194" i="17"/>
  <c r="C194" i="17"/>
  <c r="E194" i="17" s="1"/>
  <c r="G327" i="17"/>
  <c r="C327" i="17"/>
  <c r="E327" i="17" s="1"/>
  <c r="G121" i="17"/>
  <c r="C121" i="17"/>
  <c r="E121" i="17" s="1"/>
  <c r="G135" i="17"/>
  <c r="C135" i="17"/>
  <c r="E135" i="17" s="1"/>
  <c r="G813" i="17"/>
  <c r="C813" i="17"/>
  <c r="E813" i="17" s="1"/>
  <c r="G129" i="17"/>
  <c r="C129" i="17"/>
  <c r="E129" i="17" s="1"/>
  <c r="G228" i="17"/>
  <c r="C228" i="17"/>
  <c r="E228" i="17" s="1"/>
  <c r="G154" i="17"/>
  <c r="C154" i="17"/>
  <c r="E154" i="17" s="1"/>
  <c r="G141" i="17"/>
  <c r="C141" i="17"/>
  <c r="E141" i="17" s="1"/>
  <c r="G697" i="17"/>
  <c r="C697" i="17"/>
  <c r="E697" i="17" s="1"/>
  <c r="G391" i="17"/>
  <c r="C391" i="17"/>
  <c r="E391" i="17" s="1"/>
  <c r="G134" i="17"/>
  <c r="C134" i="17"/>
  <c r="E134" i="17" s="1"/>
  <c r="G398" i="17"/>
  <c r="C398" i="17"/>
  <c r="E398" i="17" s="1"/>
  <c r="G60" i="17"/>
  <c r="C60" i="17"/>
  <c r="E60" i="17" s="1"/>
  <c r="G28" i="17"/>
  <c r="C28" i="17"/>
  <c r="E28" i="17" s="1"/>
  <c r="G740" i="17"/>
  <c r="C740" i="17"/>
  <c r="E740" i="17" s="1"/>
  <c r="G465" i="17"/>
  <c r="C465" i="17"/>
  <c r="E465" i="17" s="1"/>
  <c r="G389" i="17"/>
  <c r="C389" i="17"/>
  <c r="E389" i="17" s="1"/>
  <c r="G973" i="17"/>
  <c r="C973" i="17"/>
  <c r="E973" i="17" s="1"/>
  <c r="G203" i="17"/>
  <c r="C203" i="17"/>
  <c r="E203" i="17" s="1"/>
  <c r="G806" i="17"/>
  <c r="C806" i="17"/>
  <c r="E806" i="17" s="1"/>
  <c r="G324" i="17"/>
  <c r="C324" i="17"/>
  <c r="E324" i="17" s="1"/>
  <c r="G53" i="17"/>
  <c r="C53" i="17"/>
  <c r="E53" i="17" s="1"/>
  <c r="G58" i="17"/>
  <c r="C58" i="17"/>
  <c r="E58" i="17" s="1"/>
  <c r="G36" i="17"/>
  <c r="C36" i="17"/>
  <c r="E36" i="17" s="1"/>
  <c r="G265" i="17"/>
  <c r="C265" i="17"/>
  <c r="E265" i="17" s="1"/>
  <c r="G404" i="17"/>
  <c r="C404" i="17"/>
  <c r="E404" i="17" s="1"/>
  <c r="G27" i="17"/>
  <c r="C27" i="17"/>
  <c r="E27" i="17" s="1"/>
  <c r="G896" i="17"/>
  <c r="C896" i="17"/>
  <c r="E896" i="17" s="1"/>
  <c r="G285" i="17"/>
  <c r="C285" i="17"/>
  <c r="E285" i="17" s="1"/>
  <c r="G557" i="17"/>
  <c r="C557" i="17"/>
  <c r="E557" i="17" s="1"/>
  <c r="G570" i="17"/>
  <c r="C570" i="17"/>
  <c r="E570" i="17" s="1"/>
  <c r="G26" i="17"/>
  <c r="C26" i="17"/>
  <c r="E26" i="17" s="1"/>
  <c r="G321" i="17"/>
  <c r="C321" i="17"/>
  <c r="E321" i="17" s="1"/>
  <c r="G298" i="17"/>
  <c r="C298" i="17"/>
  <c r="E298" i="17" s="1"/>
  <c r="G830" i="17"/>
  <c r="C830" i="17"/>
  <c r="E830" i="17" s="1"/>
  <c r="G962" i="17"/>
  <c r="C962" i="17"/>
  <c r="E962" i="17" s="1"/>
  <c r="G352" i="17"/>
  <c r="C352" i="17"/>
  <c r="E352" i="17" s="1"/>
  <c r="G946" i="17"/>
  <c r="C946" i="17"/>
  <c r="E946" i="17" s="1"/>
  <c r="G113" i="17"/>
  <c r="C113" i="17"/>
  <c r="E113" i="17" s="1"/>
  <c r="G751" i="17"/>
  <c r="C751" i="17"/>
  <c r="E751" i="17" s="1"/>
  <c r="G76" i="17"/>
  <c r="C76" i="17"/>
  <c r="E76" i="17" s="1"/>
  <c r="G4" i="17"/>
  <c r="C4" i="17"/>
  <c r="E4" i="17" s="1"/>
  <c r="G621" i="17"/>
  <c r="C621" i="17"/>
  <c r="E621" i="17" s="1"/>
  <c r="G974" i="17"/>
  <c r="C974" i="17"/>
  <c r="E974" i="17" s="1"/>
  <c r="G792" i="17"/>
  <c r="C792" i="17"/>
  <c r="E792" i="17" s="1"/>
  <c r="G994" i="17"/>
  <c r="C994" i="17"/>
  <c r="E994" i="17" s="1"/>
  <c r="G44" i="17"/>
  <c r="C44" i="17"/>
  <c r="E44" i="17" s="1"/>
  <c r="G665" i="17"/>
  <c r="C665" i="17"/>
  <c r="E665" i="17" s="1"/>
  <c r="G880" i="17"/>
  <c r="C880" i="17"/>
  <c r="E880" i="17" s="1"/>
  <c r="G980" i="17"/>
  <c r="C980" i="17"/>
  <c r="E980" i="17" s="1"/>
  <c r="G844" i="17"/>
  <c r="C844" i="17"/>
  <c r="E844" i="17" s="1"/>
  <c r="G699" i="17"/>
  <c r="C699" i="17"/>
  <c r="E699" i="17" s="1"/>
  <c r="G637" i="17"/>
  <c r="C637" i="17"/>
  <c r="E637" i="17" s="1"/>
  <c r="G108" i="17"/>
  <c r="C108" i="17"/>
  <c r="E108" i="17" s="1"/>
  <c r="G279" i="17"/>
  <c r="C279" i="17"/>
  <c r="E279" i="17" s="1"/>
  <c r="G68" i="17"/>
  <c r="C68" i="17"/>
  <c r="E68" i="17" s="1"/>
  <c r="G239" i="17"/>
  <c r="C239" i="17"/>
  <c r="E239" i="17" s="1"/>
  <c r="G721" i="17"/>
  <c r="C721" i="17"/>
  <c r="E721" i="17" s="1"/>
  <c r="G983" i="17"/>
  <c r="C983" i="17"/>
  <c r="E983" i="17" s="1"/>
  <c r="G823" i="17"/>
  <c r="C823" i="17"/>
  <c r="E823" i="17" s="1"/>
  <c r="G628" i="17"/>
  <c r="C628" i="17"/>
  <c r="E628" i="17" s="1"/>
  <c r="G814" i="17"/>
  <c r="C814" i="17"/>
  <c r="E814" i="17" s="1"/>
  <c r="G489" i="17"/>
  <c r="C489" i="17"/>
  <c r="E489" i="17" s="1"/>
  <c r="G635" i="17"/>
  <c r="C635" i="17"/>
  <c r="E635" i="17" s="1"/>
  <c r="G791" i="17"/>
  <c r="C791" i="17"/>
  <c r="E791" i="17" s="1"/>
  <c r="G706" i="17"/>
  <c r="C706" i="17"/>
  <c r="E706" i="17" s="1"/>
  <c r="G835" i="17"/>
  <c r="C835" i="17"/>
  <c r="E835" i="17" s="1"/>
  <c r="G542" i="17"/>
  <c r="C542" i="17"/>
  <c r="E542" i="17" s="1"/>
  <c r="G651" i="17"/>
  <c r="C651" i="17"/>
  <c r="E651" i="17" s="1"/>
  <c r="G906" i="17"/>
  <c r="C906" i="17"/>
  <c r="E906" i="17" s="1"/>
  <c r="G318" i="17"/>
  <c r="C318" i="17"/>
  <c r="E318" i="17" s="1"/>
  <c r="G490" i="17"/>
  <c r="C490" i="17"/>
  <c r="E490" i="17" s="1"/>
  <c r="G511" i="17"/>
  <c r="C511" i="17"/>
  <c r="E511" i="17" s="1"/>
  <c r="G531" i="17"/>
  <c r="C531" i="17"/>
  <c r="E531" i="17" s="1"/>
  <c r="G369" i="17"/>
  <c r="C369" i="17"/>
  <c r="E369" i="17" s="1"/>
  <c r="G72" i="17"/>
  <c r="C72" i="17"/>
  <c r="E72" i="17" s="1"/>
  <c r="G968" i="17"/>
  <c r="C968" i="17"/>
  <c r="E968" i="17" s="1"/>
  <c r="G346" i="17"/>
  <c r="C346" i="17"/>
  <c r="E346" i="17" s="1"/>
  <c r="G338" i="17"/>
  <c r="C338" i="17"/>
  <c r="E338" i="17" s="1"/>
  <c r="G604" i="17"/>
  <c r="C604" i="17"/>
  <c r="E604" i="17" s="1"/>
  <c r="G456" i="17"/>
  <c r="C456" i="17"/>
  <c r="E456" i="17" s="1"/>
  <c r="G46" i="17"/>
  <c r="C46" i="17"/>
  <c r="E46" i="17" s="1"/>
  <c r="G153" i="17"/>
  <c r="C153" i="17"/>
  <c r="E153" i="17" s="1"/>
  <c r="G572" i="17"/>
  <c r="C572" i="17"/>
  <c r="E572" i="17" s="1"/>
  <c r="G713" i="17"/>
  <c r="C713" i="17"/>
  <c r="E713" i="17" s="1"/>
  <c r="G558" i="17"/>
  <c r="C558" i="17"/>
  <c r="E558" i="17" s="1"/>
  <c r="G818" i="17"/>
  <c r="C818" i="17"/>
  <c r="E818" i="17" s="1"/>
  <c r="G715" i="17"/>
  <c r="C715" i="17"/>
  <c r="E715" i="17" s="1"/>
  <c r="G641" i="17"/>
  <c r="C641" i="17"/>
  <c r="E641" i="17" s="1"/>
  <c r="G750" i="17"/>
  <c r="C750" i="17"/>
  <c r="E750" i="17" s="1"/>
  <c r="G277" i="17"/>
  <c r="C277" i="17"/>
  <c r="E277" i="17" s="1"/>
  <c r="G170" i="17"/>
  <c r="C170" i="17"/>
  <c r="E170" i="17" s="1"/>
  <c r="G918" i="17"/>
  <c r="C918" i="17"/>
  <c r="E918" i="17" s="1"/>
  <c r="G116" i="17"/>
  <c r="C116" i="17"/>
  <c r="E116" i="17" s="1"/>
  <c r="G660" i="17"/>
  <c r="C660" i="17"/>
  <c r="E660" i="17" s="1"/>
  <c r="G587" i="17"/>
  <c r="C587" i="17"/>
  <c r="E587" i="17" s="1"/>
  <c r="G810" i="17"/>
  <c r="C810" i="17"/>
  <c r="E810" i="17" s="1"/>
  <c r="G788" i="17"/>
  <c r="C788" i="17"/>
  <c r="E788" i="17" s="1"/>
  <c r="G25" i="17"/>
  <c r="C25" i="17"/>
  <c r="E25" i="17" s="1"/>
  <c r="G349" i="17"/>
  <c r="C349" i="17"/>
  <c r="E349" i="17" s="1"/>
  <c r="G94" i="17"/>
  <c r="C94" i="17"/>
  <c r="E94" i="17" s="1"/>
  <c r="G686" i="17"/>
  <c r="C686" i="17"/>
  <c r="E686" i="17" s="1"/>
  <c r="G255" i="17"/>
  <c r="C255" i="17"/>
  <c r="E255" i="17" s="1"/>
  <c r="G65" i="17"/>
  <c r="C65" i="17"/>
  <c r="E65" i="17" s="1"/>
  <c r="G144" i="17"/>
  <c r="C144" i="17"/>
  <c r="E144" i="17" s="1"/>
  <c r="G445" i="17"/>
  <c r="C445" i="17"/>
  <c r="E445" i="17" s="1"/>
  <c r="G881" i="17"/>
  <c r="C881" i="17"/>
  <c r="E881" i="17" s="1"/>
  <c r="G598" i="17"/>
  <c r="C598" i="17"/>
  <c r="E598" i="17" s="1"/>
  <c r="G450" i="17"/>
  <c r="C450" i="17"/>
  <c r="E450" i="17" s="1"/>
  <c r="G383" i="17"/>
  <c r="C383" i="17"/>
  <c r="E383" i="17" s="1"/>
  <c r="G238" i="17"/>
  <c r="C238" i="17"/>
  <c r="E238" i="17" s="1"/>
  <c r="G685" i="17"/>
  <c r="C685" i="17"/>
  <c r="E685" i="17" s="1"/>
  <c r="G39" i="17"/>
  <c r="C39" i="17"/>
  <c r="E39" i="17" s="1"/>
  <c r="G606" i="17"/>
  <c r="C606" i="17"/>
  <c r="E606" i="17" s="1"/>
  <c r="G351" i="17"/>
  <c r="C351" i="17"/>
  <c r="E351" i="17" s="1"/>
  <c r="G217" i="17"/>
  <c r="C217" i="17"/>
  <c r="E217" i="17" s="1"/>
  <c r="G161" i="17"/>
  <c r="C161" i="17"/>
  <c r="E161" i="17" s="1"/>
  <c r="G602" i="17"/>
  <c r="C602" i="17"/>
  <c r="E602" i="17" s="1"/>
  <c r="G567" i="17"/>
  <c r="C567" i="17"/>
  <c r="E567" i="17" s="1"/>
  <c r="G579" i="17"/>
  <c r="C579" i="17"/>
  <c r="E579" i="17" s="1"/>
  <c r="G517" i="17"/>
  <c r="C517" i="17"/>
  <c r="E517" i="17" s="1"/>
  <c r="G7" i="17"/>
  <c r="C7" i="17"/>
  <c r="E7" i="17" s="1"/>
  <c r="G464" i="17"/>
  <c r="C464" i="17"/>
  <c r="E464" i="17" s="1"/>
  <c r="G858" i="17"/>
  <c r="C858" i="17"/>
  <c r="E858" i="17" s="1"/>
  <c r="G996" i="17"/>
  <c r="C996" i="17"/>
  <c r="E996" i="17" s="1"/>
  <c r="G523" i="17"/>
  <c r="C523" i="17"/>
  <c r="E523" i="17" s="1"/>
  <c r="G452" i="17"/>
  <c r="C452" i="17"/>
  <c r="E452" i="17" s="1"/>
  <c r="G694" i="17"/>
  <c r="C694" i="17"/>
  <c r="E694" i="17" s="1"/>
  <c r="G401" i="17"/>
  <c r="C401" i="17"/>
  <c r="E401" i="17" s="1"/>
  <c r="G501" i="17"/>
  <c r="C501" i="17"/>
  <c r="E501" i="17" s="1"/>
  <c r="G608" i="17"/>
  <c r="C608" i="17"/>
  <c r="E608" i="17" s="1"/>
  <c r="G668" i="17"/>
  <c r="C668" i="17"/>
  <c r="E668" i="17" s="1"/>
  <c r="G949" i="17"/>
  <c r="C949" i="17"/>
  <c r="E949" i="17" s="1"/>
  <c r="G270" i="17"/>
  <c r="C270" i="17"/>
  <c r="E270" i="17" s="1"/>
  <c r="G682" i="17"/>
  <c r="C682" i="17"/>
  <c r="E682" i="17" s="1"/>
  <c r="G730" i="17"/>
  <c r="C730" i="17"/>
  <c r="E730" i="17" s="1"/>
  <c r="G241" i="17"/>
  <c r="C241" i="17"/>
  <c r="E241" i="17" s="1"/>
  <c r="G739" i="17"/>
  <c r="C739" i="17"/>
  <c r="E739" i="17" s="1"/>
  <c r="G762" i="17"/>
  <c r="C762" i="17"/>
  <c r="E762" i="17" s="1"/>
  <c r="G802" i="17"/>
  <c r="C802" i="17"/>
  <c r="E802" i="17" s="1"/>
  <c r="G698" i="17"/>
  <c r="C698" i="17"/>
  <c r="E698" i="17" s="1"/>
  <c r="G483" i="17"/>
  <c r="C483" i="17"/>
  <c r="E483" i="17" s="1"/>
  <c r="G767" i="17"/>
  <c r="C767" i="17"/>
  <c r="E767" i="17" s="1"/>
  <c r="G22" i="17"/>
  <c r="C22" i="17"/>
  <c r="E22" i="17" s="1"/>
  <c r="G320" i="17"/>
  <c r="C320" i="17"/>
  <c r="E320" i="17" s="1"/>
  <c r="G319" i="17"/>
  <c r="C319" i="17"/>
  <c r="E319" i="17" s="1"/>
  <c r="G862" i="17"/>
  <c r="C862" i="17"/>
  <c r="E862" i="17" s="1"/>
  <c r="G564" i="17"/>
  <c r="C564" i="17"/>
  <c r="E564" i="17" s="1"/>
  <c r="G107" i="17"/>
  <c r="C107" i="17"/>
  <c r="E107" i="17" s="1"/>
  <c r="G223" i="17"/>
  <c r="C223" i="17"/>
  <c r="E223" i="17" s="1"/>
  <c r="G128" i="17"/>
  <c r="C128" i="17"/>
  <c r="E128" i="17" s="1"/>
  <c r="G199" i="17"/>
  <c r="C199" i="17"/>
  <c r="E199" i="17" s="1"/>
  <c r="G100" i="17"/>
  <c r="C100" i="17"/>
  <c r="E100" i="17" s="1"/>
  <c r="G803" i="17"/>
  <c r="C803" i="17"/>
  <c r="E803" i="17" s="1"/>
  <c r="G234" i="17"/>
  <c r="C234" i="17"/>
  <c r="E234" i="17" s="1"/>
  <c r="G920" i="17"/>
  <c r="C920" i="17"/>
  <c r="E920" i="17" s="1"/>
  <c r="G510" i="17"/>
  <c r="C510" i="17"/>
  <c r="E510" i="17" s="1"/>
  <c r="G188" i="17"/>
  <c r="C188" i="17"/>
  <c r="E188" i="17" s="1"/>
  <c r="G175" i="17"/>
  <c r="C175" i="17"/>
  <c r="E175" i="17" s="1"/>
  <c r="G336" i="17"/>
  <c r="C336" i="17"/>
  <c r="E336" i="17" s="1"/>
  <c r="G17" i="17"/>
  <c r="C17" i="17"/>
  <c r="E17" i="17" s="1"/>
  <c r="G543" i="17"/>
  <c r="C543" i="17"/>
  <c r="E543" i="17" s="1"/>
  <c r="G408" i="17"/>
  <c r="C408" i="17"/>
  <c r="E408" i="17" s="1"/>
  <c r="G297" i="17"/>
  <c r="C297" i="17"/>
  <c r="E297" i="17" s="1"/>
  <c r="G780" i="17"/>
  <c r="C780" i="17"/>
  <c r="E780" i="17" s="1"/>
  <c r="G984" i="17"/>
  <c r="C984" i="17"/>
  <c r="E984" i="17" s="1"/>
  <c r="G805" i="17"/>
  <c r="C805" i="17"/>
  <c r="E805" i="17" s="1"/>
  <c r="G117" i="17"/>
  <c r="C117" i="17"/>
  <c r="E117" i="17" s="1"/>
  <c r="G74" i="17"/>
  <c r="C74" i="17"/>
  <c r="E74" i="17" s="1"/>
  <c r="G873" i="17"/>
  <c r="C873" i="17"/>
  <c r="E873" i="17" s="1"/>
  <c r="G774" i="17"/>
  <c r="C774" i="17"/>
  <c r="E774" i="17" s="1"/>
  <c r="G513" i="17"/>
  <c r="C513" i="17"/>
  <c r="E513" i="17" s="1"/>
  <c r="G772" i="17"/>
  <c r="C772" i="17"/>
  <c r="E772" i="17" s="1"/>
  <c r="G80" i="17"/>
  <c r="C80" i="17"/>
  <c r="E80" i="17" s="1"/>
  <c r="G588" i="17"/>
  <c r="C588" i="17"/>
  <c r="E588" i="17" s="1"/>
  <c r="G485" i="17"/>
  <c r="C485" i="17"/>
  <c r="E485" i="17" s="1"/>
  <c r="G942" i="17"/>
  <c r="C942" i="17"/>
  <c r="E942" i="17" s="1"/>
  <c r="G429" i="17"/>
  <c r="C429" i="17"/>
  <c r="E429" i="17" s="1"/>
  <c r="G615" i="17"/>
  <c r="C615" i="17"/>
  <c r="E615" i="17" s="1"/>
  <c r="G263" i="17"/>
  <c r="C263" i="17"/>
  <c r="E263" i="17" s="1"/>
  <c r="G130" i="17"/>
  <c r="C130" i="17"/>
  <c r="E130" i="17" s="1"/>
  <c r="G344" i="17"/>
  <c r="C344" i="17"/>
  <c r="E344" i="17" s="1"/>
  <c r="G603" i="17"/>
  <c r="C603" i="17"/>
  <c r="E603" i="17" s="1"/>
  <c r="G597" i="17"/>
  <c r="C597" i="17"/>
  <c r="E597" i="17" s="1"/>
  <c r="G290" i="17"/>
  <c r="C290" i="17"/>
  <c r="E290" i="17" s="1"/>
  <c r="G252" i="17"/>
  <c r="C252" i="17"/>
  <c r="E252" i="17" s="1"/>
  <c r="G381" i="17"/>
  <c r="C381" i="17"/>
  <c r="E381" i="17" s="1"/>
  <c r="G412" i="17"/>
  <c r="C412" i="17"/>
  <c r="E412" i="17" s="1"/>
  <c r="G958" i="17"/>
  <c r="C958" i="17"/>
  <c r="E958" i="17" s="1"/>
  <c r="G174" i="17"/>
  <c r="C174" i="17"/>
  <c r="E174" i="17" s="1"/>
  <c r="G385" i="17"/>
  <c r="C385" i="17"/>
  <c r="E385" i="17" s="1"/>
  <c r="G460" i="17"/>
  <c r="C460" i="17"/>
  <c r="E460" i="17" s="1"/>
  <c r="G286" i="17"/>
  <c r="C286" i="17"/>
  <c r="E286" i="17" s="1"/>
  <c r="G40" i="17"/>
  <c r="C40" i="17"/>
  <c r="E40" i="17" s="1"/>
  <c r="G387" i="17"/>
  <c r="C387" i="17"/>
  <c r="E387" i="17" s="1"/>
  <c r="G701" i="17"/>
  <c r="C701" i="17"/>
  <c r="E701" i="17" s="1"/>
  <c r="G202" i="17"/>
  <c r="C202" i="17"/>
  <c r="E202" i="17" s="1"/>
  <c r="G726" i="17"/>
  <c r="C726" i="17"/>
  <c r="E726" i="17" s="1"/>
  <c r="G824" i="17"/>
  <c r="C824" i="17"/>
  <c r="E824" i="17" s="1"/>
  <c r="G960" i="17"/>
  <c r="C960" i="17"/>
  <c r="E960" i="17" s="1"/>
  <c r="G306" i="17"/>
  <c r="C306" i="17"/>
  <c r="E306" i="17" s="1"/>
  <c r="G132" i="17"/>
  <c r="C132" i="17"/>
  <c r="E132" i="17" s="1"/>
  <c r="G416" i="17"/>
  <c r="C416" i="17"/>
  <c r="E416" i="17" s="1"/>
  <c r="G886" i="17"/>
  <c r="C886" i="17"/>
  <c r="E886" i="17" s="1"/>
  <c r="G373" i="17"/>
  <c r="C373" i="17"/>
  <c r="E373" i="17" s="1"/>
  <c r="G526" i="17"/>
  <c r="C526" i="17"/>
  <c r="E526" i="17" s="1"/>
  <c r="G663" i="17"/>
  <c r="C663" i="17"/>
  <c r="E663" i="17" s="1"/>
  <c r="G515" i="17"/>
  <c r="C515" i="17"/>
  <c r="E515" i="17" s="1"/>
  <c r="G66" i="17"/>
  <c r="C66" i="17"/>
  <c r="E66" i="17" s="1"/>
  <c r="G231" i="17"/>
  <c r="C231" i="17"/>
  <c r="E231" i="17" s="1"/>
  <c r="G451" i="17"/>
  <c r="C451" i="17"/>
  <c r="E451" i="17" s="1"/>
  <c r="G251" i="17"/>
  <c r="C251" i="17"/>
  <c r="E251" i="17" s="1"/>
  <c r="G970" i="17"/>
  <c r="C970" i="17"/>
  <c r="E970" i="17" s="1"/>
  <c r="G993" i="17"/>
  <c r="C993" i="17"/>
  <c r="E993" i="17" s="1"/>
  <c r="G148" i="17"/>
  <c r="C148" i="17"/>
  <c r="E148" i="17" s="1"/>
  <c r="G476" i="17"/>
  <c r="C476" i="17"/>
  <c r="E476" i="17" s="1"/>
  <c r="G911" i="17"/>
  <c r="C911" i="17"/>
  <c r="E911" i="17" s="1"/>
  <c r="G405" i="17"/>
  <c r="C405" i="17"/>
  <c r="E405" i="17" s="1"/>
  <c r="G875" i="17"/>
  <c r="C875" i="17"/>
  <c r="E875" i="17" s="1"/>
  <c r="G638" i="17"/>
  <c r="C638" i="17"/>
  <c r="E638" i="17" s="1"/>
  <c r="G752" i="17"/>
  <c r="C752" i="17"/>
  <c r="E752" i="17" s="1"/>
  <c r="G473" i="17"/>
  <c r="C473" i="17"/>
  <c r="E473" i="17" s="1"/>
  <c r="G309" i="17"/>
  <c r="C309" i="17"/>
  <c r="E309" i="17" s="1"/>
  <c r="G617" i="17"/>
  <c r="C617" i="17"/>
  <c r="E617" i="17" s="1"/>
  <c r="G184" i="17"/>
  <c r="C184" i="17"/>
  <c r="E184" i="17" s="1"/>
  <c r="G20" i="17"/>
  <c r="C20" i="17"/>
  <c r="E20" i="17" s="1"/>
  <c r="G105" i="17"/>
  <c r="C105" i="17"/>
  <c r="E105" i="17" s="1"/>
  <c r="G152" i="17"/>
  <c r="C152" i="17"/>
  <c r="E152" i="17" s="1"/>
  <c r="G307" i="17"/>
  <c r="C307" i="17"/>
  <c r="E307" i="17" s="1"/>
  <c r="G312" i="17"/>
  <c r="C312" i="17"/>
  <c r="E312" i="17" s="1"/>
  <c r="G71" i="17"/>
  <c r="C71" i="17"/>
  <c r="E71" i="17" s="1"/>
  <c r="G857" i="17"/>
  <c r="C857" i="17"/>
  <c r="E857" i="17" s="1"/>
  <c r="G411" i="17"/>
  <c r="C411" i="17"/>
  <c r="E411" i="17" s="1"/>
  <c r="G185" i="17"/>
  <c r="C185" i="17"/>
  <c r="E185" i="17" s="1"/>
  <c r="G196" i="17"/>
  <c r="C196" i="17"/>
  <c r="E196" i="17" s="1"/>
  <c r="G357" i="17"/>
  <c r="C357" i="17"/>
  <c r="E357" i="17" s="1"/>
  <c r="G446" i="17"/>
  <c r="C446" i="17"/>
  <c r="E446" i="17" s="1"/>
  <c r="G225" i="17"/>
  <c r="C225" i="17"/>
  <c r="E225" i="17" s="1"/>
  <c r="G444" i="17"/>
  <c r="C444" i="17"/>
  <c r="E444" i="17" s="1"/>
  <c r="G982" i="17"/>
  <c r="C982" i="17"/>
  <c r="E982" i="17" s="1"/>
  <c r="G645" i="17"/>
  <c r="C645" i="17"/>
  <c r="E645" i="17" s="1"/>
  <c r="G929" i="17"/>
  <c r="C929" i="17"/>
  <c r="E929" i="17" s="1"/>
  <c r="G650" i="17"/>
  <c r="C650" i="17"/>
  <c r="E650" i="17" s="1"/>
  <c r="G866" i="17"/>
  <c r="C866" i="17"/>
  <c r="E866" i="17" s="1"/>
  <c r="G704" i="17"/>
  <c r="C704" i="17"/>
  <c r="E704" i="17" s="1"/>
  <c r="G519" i="17"/>
  <c r="C519" i="17"/>
  <c r="E519" i="17" s="1"/>
  <c r="G877" i="17"/>
  <c r="C877" i="17"/>
  <c r="E877" i="17" s="1"/>
  <c r="G573" i="17"/>
  <c r="C573" i="17"/>
  <c r="E573" i="17" s="1"/>
  <c r="G272" i="17"/>
  <c r="C272" i="17"/>
  <c r="E272" i="17" s="1"/>
  <c r="G233" i="17"/>
  <c r="C233" i="17"/>
  <c r="E233" i="17" s="1"/>
  <c r="G832" i="17"/>
  <c r="C832" i="17"/>
  <c r="E832" i="17" s="1"/>
  <c r="G764" i="17"/>
  <c r="C764" i="17"/>
  <c r="E764" i="17" s="1"/>
  <c r="G165" i="17"/>
  <c r="C165" i="17"/>
  <c r="E165" i="17" s="1"/>
  <c r="G197" i="17"/>
  <c r="C197" i="17"/>
  <c r="E197" i="17" s="1"/>
  <c r="G409" i="17"/>
  <c r="C409" i="17"/>
  <c r="E409" i="17" s="1"/>
  <c r="G123" i="17"/>
  <c r="C123" i="17"/>
  <c r="E123" i="17" s="1"/>
  <c r="G671" i="17"/>
  <c r="C671" i="17"/>
  <c r="E671" i="17" s="1"/>
  <c r="G521" i="17"/>
  <c r="C521" i="17"/>
  <c r="E521" i="17" s="1"/>
  <c r="G448" i="17"/>
  <c r="C448" i="17"/>
  <c r="E448" i="17" s="1"/>
  <c r="G454" i="17"/>
  <c r="C454" i="17"/>
  <c r="E454" i="17" s="1"/>
  <c r="G363" i="17"/>
  <c r="C363" i="17"/>
  <c r="E363" i="17" s="1"/>
  <c r="G299" i="17"/>
  <c r="C299" i="17"/>
  <c r="E299" i="17" s="1"/>
  <c r="G554" i="17"/>
  <c r="C554" i="17"/>
  <c r="E554" i="17" s="1"/>
  <c r="G102" i="17"/>
  <c r="C102" i="17"/>
  <c r="E102" i="17" s="1"/>
  <c r="G909" i="17"/>
  <c r="C909" i="17"/>
  <c r="E909" i="17" s="1"/>
  <c r="G625" i="17"/>
  <c r="C625" i="17"/>
  <c r="E625" i="17" s="1"/>
  <c r="G919" i="17"/>
  <c r="C919" i="17"/>
  <c r="E919" i="17" s="1"/>
  <c r="G138" i="17"/>
  <c r="C138" i="17"/>
  <c r="E138" i="17" s="1"/>
  <c r="G62" i="17"/>
  <c r="C62" i="17"/>
  <c r="E62" i="17" s="1"/>
  <c r="G500" i="17"/>
  <c r="C500" i="17"/>
  <c r="E500" i="17" s="1"/>
  <c r="G629" i="17"/>
  <c r="C629" i="17"/>
  <c r="E629" i="17" s="1"/>
  <c r="G348" i="17"/>
  <c r="C348" i="17"/>
  <c r="E348" i="17" s="1"/>
  <c r="G561" i="17"/>
  <c r="C561" i="17"/>
  <c r="E561" i="17" s="1"/>
  <c r="G359" i="17"/>
  <c r="C359" i="17"/>
  <c r="E359" i="17" s="1"/>
  <c r="G552" i="17"/>
  <c r="C552" i="17"/>
  <c r="E552" i="17" s="1"/>
  <c r="G648" i="17"/>
  <c r="C648" i="17"/>
  <c r="E648" i="17" s="1"/>
  <c r="G841" i="17"/>
  <c r="C841" i="17"/>
  <c r="E841" i="17" s="1"/>
  <c r="G786" i="17"/>
  <c r="C786" i="17"/>
  <c r="E786" i="17" s="1"/>
  <c r="G607" i="17"/>
  <c r="C607" i="17"/>
  <c r="E607" i="17" s="1"/>
  <c r="G676" i="17"/>
  <c r="C676" i="17"/>
  <c r="E676" i="17" s="1"/>
  <c r="G12" i="17"/>
  <c r="C12" i="17"/>
  <c r="E12" i="17" s="1"/>
  <c r="G688" i="17"/>
  <c r="C688" i="17"/>
  <c r="E688" i="17" s="1"/>
  <c r="G790" i="17"/>
  <c r="C790" i="17"/>
  <c r="E790" i="17" s="1"/>
  <c r="G612" i="17"/>
  <c r="C612" i="17"/>
  <c r="E612" i="17" s="1"/>
  <c r="G669" i="17"/>
  <c r="C669" i="17"/>
  <c r="E669" i="17" s="1"/>
  <c r="G90" i="17"/>
  <c r="C90" i="17"/>
  <c r="E90" i="17" s="1"/>
  <c r="G49" i="17"/>
  <c r="C49" i="17"/>
  <c r="E49" i="17" s="1"/>
  <c r="G292" i="17"/>
  <c r="C292" i="17"/>
  <c r="E292" i="17" s="1"/>
  <c r="G243" i="17"/>
  <c r="C243" i="17"/>
  <c r="E243" i="17" s="1"/>
  <c r="G167" i="17"/>
  <c r="C167" i="17"/>
  <c r="E167" i="17" s="1"/>
  <c r="G939" i="17"/>
  <c r="C939" i="17"/>
  <c r="E939" i="17" s="1"/>
  <c r="G732" i="17"/>
  <c r="C732" i="17"/>
  <c r="E732" i="17" s="1"/>
  <c r="G690" i="17"/>
  <c r="C690" i="17"/>
  <c r="E690" i="17" s="1"/>
  <c r="G482" i="17"/>
  <c r="C482" i="17"/>
  <c r="E482" i="17" s="1"/>
  <c r="G816" i="17"/>
  <c r="C816" i="17"/>
  <c r="E816" i="17" s="1"/>
  <c r="G423" i="17"/>
  <c r="C423" i="17"/>
  <c r="E423" i="17" s="1"/>
  <c r="G427" i="17"/>
  <c r="C427" i="17"/>
  <c r="E427" i="17" s="1"/>
  <c r="G761" i="17"/>
  <c r="C761" i="17"/>
  <c r="E761" i="17" s="1"/>
  <c r="G550" i="17"/>
  <c r="C550" i="17"/>
  <c r="E550" i="17" s="1"/>
  <c r="G253" i="17"/>
  <c r="C253" i="17"/>
  <c r="E253" i="17" s="1"/>
  <c r="G187" i="17"/>
  <c r="C187" i="17"/>
  <c r="E187" i="17" s="1"/>
  <c r="G666" i="17"/>
  <c r="C666" i="17"/>
  <c r="E666" i="17" s="1"/>
  <c r="G822" i="17"/>
  <c r="C822" i="17"/>
  <c r="E822" i="17" s="1"/>
  <c r="G342" i="17"/>
  <c r="C342" i="17"/>
  <c r="E342" i="17" s="1"/>
  <c r="G828" i="17"/>
  <c r="C828" i="17"/>
  <c r="E828" i="17" s="1"/>
  <c r="G611" i="17"/>
  <c r="C611" i="17"/>
  <c r="E611" i="17" s="1"/>
  <c r="G477" i="17"/>
  <c r="C477" i="17"/>
  <c r="E477" i="17" s="1"/>
  <c r="G424" i="17"/>
  <c r="C424" i="17"/>
  <c r="E424" i="17" s="1"/>
  <c r="G723" i="17"/>
  <c r="C723" i="17"/>
  <c r="E723" i="17" s="1"/>
  <c r="G42" i="17"/>
  <c r="C42" i="17"/>
  <c r="E42" i="17" s="1"/>
  <c r="G216" i="17"/>
  <c r="C216" i="17"/>
  <c r="E216" i="17" s="1"/>
  <c r="G711" i="17"/>
  <c r="C711" i="17"/>
  <c r="E711" i="17" s="1"/>
  <c r="G700" i="17"/>
  <c r="C700" i="17"/>
  <c r="E700" i="17" s="1"/>
  <c r="G13" i="17"/>
  <c r="C13" i="17"/>
  <c r="E13" i="17" s="1"/>
  <c r="G63" i="17"/>
  <c r="C63" i="17"/>
  <c r="E63" i="17" s="1"/>
  <c r="G794" i="17"/>
  <c r="C794" i="17"/>
  <c r="E794" i="17" s="1"/>
  <c r="G316" i="17"/>
  <c r="C316" i="17"/>
  <c r="E316" i="17" s="1"/>
  <c r="G390" i="17"/>
  <c r="C390" i="17"/>
  <c r="E390" i="17" s="1"/>
  <c r="G436" i="17"/>
  <c r="C436" i="17"/>
  <c r="E436" i="17" s="1"/>
  <c r="G282" i="17"/>
  <c r="C282" i="17"/>
  <c r="E282" i="17" s="1"/>
  <c r="G376" i="17"/>
  <c r="C376" i="17"/>
  <c r="E376" i="17" s="1"/>
  <c r="G559" i="17"/>
  <c r="C559" i="17"/>
  <c r="E559" i="17" s="1"/>
  <c r="G854" i="17"/>
  <c r="C854" i="17"/>
  <c r="E854" i="17" s="1"/>
  <c r="G529" i="17"/>
  <c r="C529" i="17"/>
  <c r="E529" i="17" s="1"/>
  <c r="G727" i="17"/>
  <c r="C727" i="17"/>
  <c r="E727" i="17" s="1"/>
  <c r="G361" i="17"/>
  <c r="C361" i="17"/>
  <c r="E361" i="17" s="1"/>
  <c r="G366" i="17"/>
  <c r="C366" i="17"/>
  <c r="E366" i="17" s="1"/>
  <c r="G403" i="17"/>
  <c r="C403" i="17"/>
  <c r="E403" i="17" s="1"/>
  <c r="G261" i="17"/>
  <c r="C261" i="17"/>
  <c r="E261" i="17" s="1"/>
  <c r="G125" i="17"/>
  <c r="C125" i="17"/>
  <c r="E125" i="17" s="1"/>
  <c r="G300" i="17"/>
  <c r="C300" i="17"/>
  <c r="E300" i="17" s="1"/>
  <c r="G562" i="17"/>
  <c r="C562" i="17"/>
  <c r="E562" i="17" s="1"/>
  <c r="G339" i="17"/>
  <c r="C339" i="17"/>
  <c r="E339" i="17" s="1"/>
  <c r="G897" i="17"/>
  <c r="C897" i="17"/>
  <c r="E897" i="17" s="1"/>
  <c r="G679" i="17"/>
  <c r="C679" i="17"/>
  <c r="E679" i="17" s="1"/>
  <c r="G507" i="17"/>
  <c r="C507" i="17"/>
  <c r="E507" i="17" s="1"/>
  <c r="G618" i="17"/>
  <c r="C618" i="17"/>
  <c r="E618" i="17" s="1"/>
  <c r="G932" i="17"/>
  <c r="C932" i="17"/>
  <c r="E932" i="17" s="1"/>
  <c r="G658" i="17"/>
  <c r="C658" i="17"/>
  <c r="E658" i="17" s="1"/>
  <c r="G829" i="17"/>
  <c r="C829" i="17"/>
  <c r="E829" i="17" s="1"/>
  <c r="G527" i="17"/>
  <c r="C527" i="17"/>
  <c r="E527" i="17" s="1"/>
  <c r="G495" i="17"/>
  <c r="C495" i="17"/>
  <c r="E495" i="17" s="1"/>
  <c r="G738" i="17"/>
  <c r="C738" i="17"/>
  <c r="E738" i="17" s="1"/>
  <c r="G126" i="17"/>
  <c r="C126" i="17"/>
  <c r="E126" i="17" s="1"/>
  <c r="G246" i="17"/>
  <c r="C246" i="17"/>
  <c r="E246" i="17" s="1"/>
  <c r="G484" i="17"/>
  <c r="C484" i="17"/>
  <c r="E484" i="17" s="1"/>
  <c r="G518" i="17"/>
  <c r="C518" i="17"/>
  <c r="E518" i="17" s="1"/>
  <c r="G293" i="17"/>
  <c r="C293" i="17"/>
  <c r="E293" i="17" s="1"/>
  <c r="G720" i="17"/>
  <c r="C720" i="17"/>
  <c r="E720" i="17" s="1"/>
  <c r="G242" i="17"/>
  <c r="C242" i="17"/>
  <c r="E242" i="17" s="1"/>
  <c r="G332" i="17"/>
  <c r="C332" i="17"/>
  <c r="E332" i="17" s="1"/>
  <c r="G888" i="17"/>
  <c r="C888" i="17"/>
  <c r="E888" i="17" s="1"/>
  <c r="G639" i="17"/>
  <c r="C639" i="17"/>
  <c r="E639" i="17" s="1"/>
  <c r="G839" i="17"/>
  <c r="C839" i="17"/>
  <c r="E839" i="17" s="1"/>
  <c r="G742" i="17"/>
  <c r="C742" i="17"/>
  <c r="E742" i="17" s="1"/>
  <c r="G440" i="17"/>
  <c r="C440" i="17"/>
  <c r="E440" i="17" s="1"/>
  <c r="G329" i="17"/>
  <c r="C329" i="17"/>
  <c r="E329" i="17" s="1"/>
  <c r="G744" i="17"/>
  <c r="C744" i="17"/>
  <c r="E744" i="17" s="1"/>
  <c r="G948" i="17"/>
  <c r="C948" i="17"/>
  <c r="E948" i="17" s="1"/>
  <c r="G30" i="17"/>
  <c r="C30" i="17"/>
  <c r="E30" i="17" s="1"/>
  <c r="G935" i="17"/>
  <c r="C935" i="17"/>
  <c r="E935" i="17" s="1"/>
  <c r="G289" i="17"/>
  <c r="C289" i="17"/>
  <c r="E289" i="17" s="1"/>
  <c r="G87" i="17"/>
  <c r="C87" i="17"/>
  <c r="E87" i="17" s="1"/>
  <c r="G728" i="17"/>
  <c r="C728" i="17"/>
  <c r="E728" i="17" s="1"/>
  <c r="G461" i="17"/>
  <c r="C461" i="17"/>
  <c r="E461" i="17" s="1"/>
  <c r="G987" i="17"/>
  <c r="C987" i="17"/>
  <c r="E987" i="17" s="1"/>
  <c r="G965" i="17"/>
  <c r="C965" i="17"/>
  <c r="E965" i="17" s="1"/>
  <c r="G257" i="17"/>
  <c r="C257" i="17"/>
  <c r="E257" i="17" s="1"/>
  <c r="G746" i="17"/>
  <c r="C746" i="17"/>
  <c r="E746" i="17" s="1"/>
  <c r="G334" i="17"/>
  <c r="C334" i="17"/>
  <c r="E334" i="17" s="1"/>
  <c r="G845" i="17"/>
  <c r="C845" i="17"/>
  <c r="E845" i="17" s="1"/>
  <c r="G838" i="17"/>
  <c r="C838" i="17"/>
  <c r="E838" i="17" s="1"/>
  <c r="G103" i="17"/>
  <c r="C103" i="17"/>
  <c r="E103" i="17" s="1"/>
  <c r="G976" i="17"/>
  <c r="C976" i="17"/>
  <c r="E976" i="17" s="1"/>
  <c r="G599" i="17"/>
  <c r="C599" i="17"/>
  <c r="E599" i="17" s="1"/>
  <c r="G350" i="17"/>
  <c r="C350" i="17"/>
  <c r="E350" i="17" s="1"/>
  <c r="G843" i="17"/>
  <c r="C843" i="17"/>
  <c r="E843" i="17" s="1"/>
  <c r="G966" i="17"/>
  <c r="C966" i="17"/>
  <c r="E966" i="17" s="1"/>
  <c r="G120" i="17"/>
  <c r="C120" i="17"/>
  <c r="E120" i="17" s="1"/>
  <c r="G548" i="17"/>
  <c r="C548" i="17"/>
  <c r="E548" i="17" s="1"/>
  <c r="G712" i="17"/>
  <c r="C712" i="17"/>
  <c r="E712" i="17" s="1"/>
  <c r="G797" i="17"/>
  <c r="C797" i="17"/>
  <c r="E797" i="17" s="1"/>
  <c r="G910" i="17"/>
  <c r="C910" i="17"/>
  <c r="E910" i="17" s="1"/>
  <c r="G821" i="17"/>
  <c r="C821" i="17"/>
  <c r="E821" i="17" s="1"/>
  <c r="G840" i="17"/>
  <c r="C840" i="17"/>
  <c r="E840" i="17" s="1"/>
  <c r="G916" i="17"/>
  <c r="C916" i="17"/>
  <c r="E916" i="17" s="1"/>
  <c r="G179" i="17"/>
  <c r="C179" i="17"/>
  <c r="E179" i="17" s="1"/>
  <c r="G96" i="17"/>
  <c r="C96" i="17"/>
  <c r="E96" i="17" s="1"/>
  <c r="G998" i="17"/>
  <c r="C998" i="17"/>
  <c r="E998" i="17" s="1"/>
  <c r="G865" i="17"/>
  <c r="C865" i="17"/>
  <c r="E865" i="17" s="1"/>
  <c r="G719" i="17"/>
  <c r="C719" i="17"/>
  <c r="E719" i="17" s="1"/>
  <c r="G431" i="17"/>
  <c r="C431" i="17"/>
  <c r="E431" i="17" s="1"/>
  <c r="G763" i="17"/>
  <c r="C763" i="17"/>
  <c r="E763" i="17" s="1"/>
  <c r="G271" i="17"/>
  <c r="C271" i="17"/>
  <c r="E271" i="17" s="1"/>
  <c r="G771" i="17"/>
  <c r="C771" i="17"/>
  <c r="E771" i="17" s="1"/>
  <c r="G692" i="17"/>
  <c r="C692" i="17"/>
  <c r="E692" i="17" s="1"/>
  <c r="G955" i="17"/>
  <c r="C955" i="17"/>
  <c r="E955" i="17" s="1"/>
  <c r="G360" i="17"/>
  <c r="C360" i="17"/>
  <c r="E360" i="17" s="1"/>
  <c r="G524" i="17"/>
  <c r="C524" i="17"/>
  <c r="E524" i="17" s="1"/>
  <c r="G497" i="17"/>
  <c r="C497" i="17"/>
  <c r="E497" i="17" s="1"/>
  <c r="G652" i="17"/>
  <c r="C652" i="17"/>
  <c r="E652" i="17" s="1"/>
  <c r="G396" i="17"/>
  <c r="C396" i="17"/>
  <c r="E396" i="17" s="1"/>
  <c r="G278" i="17"/>
  <c r="C278" i="17"/>
  <c r="E278" i="17" s="1"/>
  <c r="G892" i="17"/>
  <c r="C892" i="17"/>
  <c r="E892" i="17" s="1"/>
  <c r="G642" i="17"/>
  <c r="C642" i="17"/>
  <c r="E642" i="17" s="1"/>
  <c r="G883" i="17"/>
  <c r="C883" i="17"/>
  <c r="E883" i="17" s="1"/>
  <c r="G326" i="17"/>
  <c r="C326" i="17"/>
  <c r="E326" i="17" s="1"/>
  <c r="G449" i="17"/>
  <c r="C449" i="17"/>
  <c r="E449" i="17" s="1"/>
  <c r="G276" i="17"/>
  <c r="C276" i="17"/>
  <c r="E276" i="17" s="1"/>
  <c r="G620" i="17"/>
  <c r="C620" i="17"/>
  <c r="E620" i="17" s="1"/>
  <c r="G908" i="17"/>
  <c r="C908" i="17"/>
  <c r="E908" i="17" s="1"/>
  <c r="G991" i="17"/>
  <c r="C991" i="17"/>
  <c r="E991" i="17" s="1"/>
  <c r="G331" i="17"/>
  <c r="C331" i="17"/>
  <c r="E331" i="17" s="1"/>
  <c r="G583" i="17"/>
  <c r="C583" i="17"/>
  <c r="E583" i="17" s="1"/>
  <c r="G313" i="17"/>
  <c r="C313" i="17"/>
  <c r="E313" i="17" s="1"/>
  <c r="G95" i="17"/>
  <c r="C95" i="17"/>
  <c r="E95" i="17" s="1"/>
  <c r="G378" i="17"/>
  <c r="C378" i="17"/>
  <c r="E378" i="17" s="1"/>
  <c r="G258" i="17"/>
  <c r="C258" i="17"/>
  <c r="E258" i="17" s="1"/>
  <c r="G921" i="17"/>
  <c r="C921" i="17"/>
  <c r="E921" i="17" s="1"/>
  <c r="G710" i="17"/>
  <c r="C710" i="17"/>
  <c r="E710" i="17" s="1"/>
  <c r="G928" i="17"/>
  <c r="C928" i="17"/>
  <c r="E928" i="17" s="1"/>
  <c r="G670" i="17"/>
  <c r="C670" i="17"/>
  <c r="E670" i="17" s="1"/>
  <c r="G967" i="17"/>
  <c r="C967" i="17"/>
  <c r="E967" i="17" s="1"/>
  <c r="G775" i="17"/>
  <c r="C775" i="17"/>
  <c r="E775" i="17" s="1"/>
  <c r="G765" i="17"/>
  <c r="C765" i="17"/>
  <c r="E765" i="17" s="1"/>
  <c r="G1000" i="17"/>
  <c r="C1000" i="17"/>
  <c r="E1000" i="17" s="1"/>
  <c r="G434" i="17"/>
  <c r="C434" i="17"/>
  <c r="E434" i="17" s="1"/>
  <c r="G34" i="17"/>
  <c r="C34" i="17"/>
  <c r="E34" i="17" s="1"/>
  <c r="G773" i="17"/>
  <c r="C773" i="17"/>
  <c r="E773" i="17" s="1"/>
  <c r="G101" i="17"/>
  <c r="C101" i="17"/>
  <c r="E101" i="17" s="1"/>
  <c r="G16" i="17"/>
  <c r="C16" i="17"/>
  <c r="E16" i="17" s="1"/>
  <c r="G600" i="17"/>
  <c r="C600" i="17"/>
  <c r="E600" i="17" s="1"/>
  <c r="G938" i="17"/>
  <c r="C938" i="17"/>
  <c r="E938" i="17" s="1"/>
  <c r="G47" i="17"/>
  <c r="C47" i="17"/>
  <c r="E47" i="17" s="1"/>
  <c r="G981" i="17"/>
  <c r="C981" i="17"/>
  <c r="E981" i="17" s="1"/>
  <c r="G288" i="17"/>
  <c r="C288" i="17"/>
  <c r="E288" i="17" s="1"/>
  <c r="G79" i="17"/>
  <c r="C79" i="17"/>
  <c r="E79" i="17" s="1"/>
  <c r="G800" i="17"/>
  <c r="C800" i="17"/>
  <c r="E800" i="17" s="1"/>
  <c r="G707" i="17"/>
  <c r="C707" i="17"/>
  <c r="E707" i="17" s="1"/>
  <c r="G945" i="17"/>
  <c r="C945" i="17"/>
  <c r="E945" i="17" s="1"/>
  <c r="G734" i="17"/>
  <c r="C734" i="17"/>
  <c r="E734" i="17" s="1"/>
  <c r="G70" i="17"/>
  <c r="C70" i="17"/>
  <c r="E70" i="17" s="1"/>
  <c r="G785" i="17"/>
  <c r="C785" i="17"/>
  <c r="E785" i="17" s="1"/>
  <c r="G466" i="17"/>
  <c r="C466" i="17"/>
  <c r="E466" i="17" s="1"/>
  <c r="G541" i="17"/>
  <c r="C541" i="17"/>
  <c r="E541" i="17" s="1"/>
  <c r="G893" i="17"/>
  <c r="C893" i="17"/>
  <c r="E893" i="17" s="1"/>
  <c r="G718" i="17"/>
  <c r="C718" i="17"/>
  <c r="E718" i="17" s="1"/>
  <c r="G601" i="17"/>
  <c r="C601" i="17"/>
  <c r="E601" i="17" s="1"/>
  <c r="G709" i="17"/>
  <c r="C709" i="17"/>
  <c r="E709" i="17" s="1"/>
  <c r="G551" i="17"/>
  <c r="C551" i="17"/>
  <c r="E551" i="17" s="1"/>
  <c r="G867" i="17"/>
  <c r="C867" i="17"/>
  <c r="E867" i="17" s="1"/>
  <c r="G850" i="17"/>
  <c r="C850" i="17"/>
  <c r="E850" i="17" s="1"/>
  <c r="G160" i="17"/>
  <c r="C160" i="17"/>
  <c r="E160" i="17" s="1"/>
  <c r="G640" i="17"/>
  <c r="C640" i="17"/>
  <c r="E640" i="17" s="1"/>
  <c r="G799" i="17"/>
  <c r="C799" i="17"/>
  <c r="E799" i="17" s="1"/>
  <c r="G237" i="17"/>
  <c r="C237" i="17"/>
  <c r="E237" i="17" s="1"/>
  <c r="G479" i="17"/>
  <c r="C479" i="17"/>
  <c r="E479" i="17" s="1"/>
  <c r="G5" i="17"/>
  <c r="C5" i="17"/>
  <c r="E5" i="17" s="1"/>
  <c r="G305" i="17"/>
  <c r="C305" i="17"/>
  <c r="E305" i="17" s="1"/>
  <c r="G502" i="17"/>
  <c r="C502" i="17"/>
  <c r="E502" i="17" s="1"/>
  <c r="G284" i="17"/>
  <c r="C284" i="17"/>
  <c r="E284" i="17" s="1"/>
  <c r="G259" i="17"/>
  <c r="C259" i="17"/>
  <c r="E259" i="17" s="1"/>
  <c r="G999" i="17"/>
  <c r="C999" i="17"/>
  <c r="E999" i="17" s="1"/>
  <c r="G812" i="17"/>
  <c r="C812" i="17"/>
  <c r="E812" i="17" s="1"/>
  <c r="G343" i="17"/>
  <c r="C343" i="17"/>
  <c r="E343" i="17" s="1"/>
  <c r="G914" i="17"/>
  <c r="C914" i="17"/>
  <c r="E914" i="17" s="1"/>
  <c r="G820" i="17"/>
  <c r="C820" i="17"/>
  <c r="E820" i="17" s="1"/>
  <c r="G895" i="17"/>
  <c r="C895" i="17"/>
  <c r="E895" i="17" s="1"/>
  <c r="G514" i="17"/>
  <c r="C514" i="17"/>
  <c r="E514" i="17" s="1"/>
  <c r="G229" i="17"/>
  <c r="C229" i="17"/>
  <c r="E229" i="17" s="1"/>
  <c r="G722" i="17"/>
  <c r="C722" i="17"/>
  <c r="E722" i="17" s="1"/>
  <c r="G815" i="17"/>
  <c r="C815" i="17"/>
  <c r="E815" i="17" s="1"/>
  <c r="G245" i="17"/>
  <c r="C245" i="17"/>
  <c r="E245" i="17" s="1"/>
  <c r="G494" i="17"/>
  <c r="C494" i="17"/>
  <c r="E494" i="17" s="1"/>
  <c r="G394" i="17"/>
  <c r="C394" i="17"/>
  <c r="E394" i="17" s="1"/>
  <c r="G985" i="17"/>
  <c r="C985" i="17"/>
  <c r="E985" i="17" s="1"/>
  <c r="G662" i="17"/>
  <c r="C662" i="17"/>
  <c r="E662" i="17" s="1"/>
  <c r="G208" i="17"/>
  <c r="C208" i="17"/>
  <c r="E208" i="17" s="1"/>
  <c r="G195" i="17"/>
  <c r="C195" i="17"/>
  <c r="E195" i="17" s="1"/>
  <c r="G533" i="17"/>
  <c r="C533" i="17"/>
  <c r="E533" i="17" s="1"/>
  <c r="G595" i="17"/>
  <c r="C595" i="17"/>
  <c r="E595" i="17" s="1"/>
  <c r="G308" i="17"/>
  <c r="C308" i="17"/>
  <c r="E308" i="17" s="1"/>
  <c r="G656" i="17"/>
  <c r="C656" i="17"/>
  <c r="E656" i="17" s="1"/>
  <c r="G817" i="17"/>
  <c r="C817" i="17"/>
  <c r="E817" i="17" s="1"/>
  <c r="G622" i="17"/>
  <c r="C622" i="17"/>
  <c r="E622" i="17" s="1"/>
  <c r="G358" i="17"/>
  <c r="C358" i="17"/>
  <c r="E358" i="17" s="1"/>
  <c r="G50" i="17"/>
  <c r="C50" i="17"/>
  <c r="E50" i="17" s="1"/>
  <c r="G57" i="17"/>
  <c r="C57" i="17"/>
  <c r="E57" i="17" s="1"/>
  <c r="G889" i="17"/>
  <c r="C889" i="17"/>
  <c r="E889" i="17" s="1"/>
  <c r="G869" i="17"/>
  <c r="C869" i="17"/>
  <c r="E869" i="17" s="1"/>
  <c r="G364" i="17"/>
  <c r="C364" i="17"/>
  <c r="E364" i="17" s="1"/>
  <c r="G592" i="17"/>
  <c r="C592" i="17"/>
  <c r="E592" i="17" s="1"/>
  <c r="G218" i="17"/>
  <c r="C218" i="17"/>
  <c r="E218" i="17" s="1"/>
  <c r="G631" i="17"/>
  <c r="C631" i="17"/>
  <c r="E631" i="17" s="1"/>
  <c r="G995" i="17"/>
  <c r="C995" i="17"/>
  <c r="E995" i="17" s="1"/>
  <c r="G442" i="17"/>
  <c r="C442" i="17"/>
  <c r="E442" i="17" s="1"/>
  <c r="G190" i="17"/>
  <c r="C190" i="17"/>
  <c r="E190" i="17" s="1"/>
  <c r="G724" i="17"/>
  <c r="C724" i="17"/>
  <c r="E724" i="17" s="1"/>
  <c r="G578" i="17"/>
  <c r="C578" i="17"/>
  <c r="E578" i="17" s="1"/>
  <c r="G782" i="17"/>
  <c r="C782" i="17"/>
  <c r="E782" i="17" s="1"/>
  <c r="G596" i="17"/>
  <c r="C596" i="17"/>
  <c r="E596" i="17" s="1"/>
  <c r="G155" i="17"/>
  <c r="C155" i="17"/>
  <c r="E155" i="17" s="1"/>
  <c r="G458" i="17"/>
  <c r="C458" i="17"/>
  <c r="E458" i="17" s="1"/>
  <c r="G441" i="17"/>
  <c r="C441" i="17"/>
  <c r="E441" i="17" s="1"/>
  <c r="G11" i="17"/>
  <c r="C11" i="17"/>
  <c r="E11" i="17" s="1"/>
  <c r="G847" i="17"/>
  <c r="C847" i="17"/>
  <c r="E847" i="17" s="1"/>
  <c r="G736" i="17"/>
  <c r="C736" i="17"/>
  <c r="E736" i="17" s="1"/>
  <c r="G150" i="17"/>
  <c r="C150" i="17"/>
  <c r="E150" i="17" s="1"/>
  <c r="G341" i="17"/>
  <c r="C341" i="17"/>
  <c r="E341" i="17" s="1"/>
  <c r="G380" i="17"/>
  <c r="C380" i="17"/>
  <c r="E380" i="17" s="1"/>
  <c r="G73" i="17"/>
  <c r="C73" i="17"/>
  <c r="E73" i="17" s="1"/>
  <c r="G256" i="17"/>
  <c r="C256" i="17"/>
  <c r="E256" i="17" s="1"/>
  <c r="G249" i="17"/>
  <c r="C249" i="17"/>
  <c r="E249" i="17" s="1"/>
  <c r="G961" i="17"/>
  <c r="C961" i="17"/>
  <c r="E961" i="17" s="1"/>
  <c r="G262" i="17"/>
  <c r="C262" i="17"/>
  <c r="E262" i="17" s="1"/>
  <c r="G104" i="17"/>
  <c r="C104" i="17"/>
  <c r="E104" i="17" s="1"/>
  <c r="G498" i="17"/>
  <c r="C498" i="17"/>
  <c r="E498" i="17" s="1"/>
  <c r="G590" i="17"/>
  <c r="C590" i="17"/>
  <c r="E590" i="17" s="1"/>
  <c r="G33" i="17"/>
  <c r="C33" i="17"/>
  <c r="E33" i="17" s="1"/>
  <c r="G435" i="17"/>
  <c r="C435" i="17"/>
  <c r="E435" i="17" s="1"/>
  <c r="G745" i="17"/>
  <c r="C745" i="17"/>
  <c r="E745" i="17" s="1"/>
  <c r="G235" i="17"/>
  <c r="C235" i="17"/>
  <c r="E235" i="17" s="1"/>
  <c r="G610" i="17"/>
  <c r="C610" i="17"/>
  <c r="E610" i="17" s="1"/>
  <c r="G582" i="17"/>
  <c r="C582" i="17"/>
  <c r="E582" i="17" s="1"/>
  <c r="G783" i="17"/>
  <c r="C783" i="17"/>
  <c r="E783" i="17" s="1"/>
  <c r="G365" i="17"/>
  <c r="C365" i="17"/>
  <c r="E365" i="17" s="1"/>
  <c r="G54" i="17"/>
  <c r="C54" i="17"/>
  <c r="E54" i="17" s="1"/>
  <c r="G860" i="17"/>
  <c r="C860" i="17"/>
  <c r="E860" i="17" s="1"/>
  <c r="G580" i="17"/>
  <c r="C580" i="17"/>
  <c r="E580" i="17" s="1"/>
  <c r="G266" i="17"/>
  <c r="C266" i="17"/>
  <c r="E266" i="17" s="1"/>
  <c r="G21" i="17"/>
  <c r="C21" i="17"/>
  <c r="E21" i="17" s="1"/>
  <c r="G801" i="17"/>
  <c r="C801" i="17"/>
  <c r="E801" i="17" s="1"/>
  <c r="G811" i="17"/>
  <c r="C811" i="17"/>
  <c r="E811" i="17" s="1"/>
  <c r="G273" i="17"/>
  <c r="C273" i="17"/>
  <c r="E273" i="17" s="1"/>
  <c r="G181" i="17"/>
  <c r="C181" i="17"/>
  <c r="E181" i="17" s="1"/>
  <c r="G447" i="17"/>
  <c r="C447" i="17"/>
  <c r="E447" i="17" s="1"/>
  <c r="G553" i="17"/>
  <c r="C553" i="17"/>
  <c r="E553" i="17" s="1"/>
  <c r="G29" i="17"/>
  <c r="C29" i="17"/>
  <c r="E29" i="17" s="1"/>
  <c r="G410" i="17"/>
  <c r="C410" i="17"/>
  <c r="E410" i="17" s="1"/>
  <c r="G693" i="17"/>
  <c r="C693" i="17"/>
  <c r="E693" i="17" s="1"/>
  <c r="G149" i="17"/>
  <c r="C149" i="17"/>
  <c r="E149" i="17" s="1"/>
  <c r="G198" i="17"/>
  <c r="C198" i="17"/>
  <c r="E198" i="17" s="1"/>
  <c r="G882" i="17"/>
  <c r="C882" i="17"/>
  <c r="E882" i="17" s="1"/>
  <c r="G861" i="17"/>
  <c r="C861" i="17"/>
  <c r="E861" i="17" s="1"/>
  <c r="G509" i="17"/>
  <c r="C509" i="17"/>
  <c r="E509" i="17" s="1"/>
  <c r="G205" i="17"/>
  <c r="C205" i="17"/>
  <c r="E205" i="17" s="1"/>
  <c r="G927" i="17"/>
  <c r="C927" i="17"/>
  <c r="E927" i="17" s="1"/>
  <c r="G623" i="17"/>
  <c r="C623" i="17"/>
  <c r="E623" i="17" s="1"/>
  <c r="G912" i="17"/>
  <c r="C912" i="17"/>
  <c r="E912" i="17" s="1"/>
  <c r="G110" i="17"/>
  <c r="C110" i="17"/>
  <c r="E110" i="17" s="1"/>
  <c r="G657" i="17"/>
  <c r="C657" i="17"/>
  <c r="E657" i="17" s="1"/>
  <c r="G757" i="17"/>
  <c r="C757" i="17"/>
  <c r="E757" i="17" s="1"/>
  <c r="G504" i="17"/>
  <c r="C504" i="17"/>
  <c r="E504" i="17" s="1"/>
  <c r="G655" i="17"/>
  <c r="C655" i="17"/>
  <c r="E655" i="17" s="1"/>
  <c r="G93" i="17"/>
  <c r="C93" i="17"/>
  <c r="E93" i="17" s="1"/>
  <c r="G111" i="17"/>
  <c r="C111" i="17"/>
  <c r="E111" i="17" s="1"/>
  <c r="G884" i="17"/>
  <c r="C884" i="17"/>
  <c r="E884" i="17" s="1"/>
  <c r="G535" i="17"/>
  <c r="C535" i="17"/>
  <c r="E535" i="17" s="1"/>
  <c r="G766" i="17"/>
  <c r="C766" i="17"/>
  <c r="E766" i="17" s="1"/>
  <c r="G164" i="17"/>
  <c r="C164" i="17"/>
  <c r="E164" i="17" s="1"/>
  <c r="G681" i="17"/>
  <c r="C681" i="17"/>
  <c r="E681" i="17" s="1"/>
  <c r="G842" i="17"/>
  <c r="C842" i="17"/>
  <c r="E842" i="17" s="1"/>
  <c r="G368" i="17"/>
  <c r="C368" i="17"/>
  <c r="E368" i="17" s="1"/>
  <c r="G940" i="17"/>
  <c r="C940" i="17"/>
  <c r="E940" i="17" s="1"/>
  <c r="G419" i="17"/>
  <c r="C419" i="17"/>
  <c r="E419" i="17" s="1"/>
  <c r="G563" i="17"/>
  <c r="C563" i="17"/>
  <c r="E563" i="17" s="1"/>
  <c r="G915" i="17"/>
  <c r="C915" i="17"/>
  <c r="E915" i="17" s="1"/>
  <c r="G52" i="17"/>
  <c r="C52" i="17"/>
  <c r="E52" i="17" s="1"/>
  <c r="G325" i="17"/>
  <c r="C325" i="17"/>
  <c r="E325" i="17" s="1"/>
  <c r="G294" i="17"/>
  <c r="C294" i="17"/>
  <c r="E294" i="17" s="1"/>
  <c r="G872" i="17"/>
  <c r="C872" i="17"/>
  <c r="E872" i="17" s="1"/>
  <c r="G654" i="17"/>
  <c r="C654" i="17"/>
  <c r="E654" i="17" s="1"/>
  <c r="G537" i="17"/>
  <c r="C537" i="17"/>
  <c r="E537" i="17" s="1"/>
  <c r="G924" i="17"/>
  <c r="C924" i="17"/>
  <c r="E924" i="17" s="1"/>
  <c r="G680" i="17"/>
  <c r="C680" i="17"/>
  <c r="E680" i="17" s="1"/>
  <c r="G422" i="17"/>
  <c r="C422" i="17"/>
  <c r="E422" i="17" s="1"/>
  <c r="G139" i="17"/>
  <c r="C139" i="17"/>
  <c r="E139" i="17" s="1"/>
  <c r="G478" i="17"/>
  <c r="C478" i="17"/>
  <c r="E478" i="17" s="1"/>
  <c r="G754" i="17"/>
  <c r="C754" i="17"/>
  <c r="E754" i="17" s="1"/>
  <c r="G296" i="17"/>
  <c r="C296" i="17"/>
  <c r="E296" i="17" s="1"/>
  <c r="G372" i="17"/>
  <c r="C372" i="17"/>
  <c r="E372" i="17" s="1"/>
  <c r="G871" i="17"/>
  <c r="C871" i="17"/>
  <c r="E871" i="17" s="1"/>
  <c r="G643" i="17"/>
  <c r="C643" i="17"/>
  <c r="E643" i="17" s="1"/>
  <c r="G964" i="17"/>
  <c r="C964" i="17"/>
  <c r="E964" i="17" s="1"/>
  <c r="G384" i="17"/>
  <c r="C384" i="17"/>
  <c r="E384" i="17" s="1"/>
  <c r="G77" i="17"/>
  <c r="C77" i="17"/>
  <c r="E77" i="17" s="1"/>
  <c r="G781" i="17"/>
  <c r="C781" i="17"/>
  <c r="E781" i="17" s="1"/>
  <c r="G374" i="17"/>
  <c r="C374" i="17"/>
  <c r="E374" i="17" s="1"/>
  <c r="G729" i="17"/>
  <c r="C729" i="17"/>
  <c r="E729" i="17" s="1"/>
  <c r="G421" i="17"/>
  <c r="C421" i="17"/>
  <c r="E421" i="17" s="1"/>
  <c r="G586" i="17"/>
  <c r="C586" i="17"/>
  <c r="E586" i="17" s="1"/>
  <c r="G415" i="17"/>
  <c r="C415" i="17"/>
  <c r="E415" i="17" s="1"/>
  <c r="G347" i="17"/>
  <c r="C347" i="17"/>
  <c r="E347" i="17" s="1"/>
  <c r="G89" i="17"/>
  <c r="C89" i="17"/>
  <c r="E89" i="17" s="1"/>
  <c r="G213" i="17"/>
  <c r="C213" i="17"/>
  <c r="E213" i="17" s="1"/>
  <c r="G714" i="17"/>
  <c r="C714" i="17"/>
  <c r="E714" i="17" s="1"/>
  <c r="G488" i="17"/>
  <c r="C488" i="17"/>
  <c r="E488" i="17" s="1"/>
  <c r="G837" i="17"/>
  <c r="C837" i="17"/>
  <c r="E837" i="17" s="1"/>
  <c r="G581" i="17"/>
  <c r="C581" i="17"/>
  <c r="E581" i="17" s="1"/>
  <c r="G979" i="17"/>
  <c r="C979" i="17"/>
  <c r="E979" i="17" s="1"/>
  <c r="G48" i="17"/>
  <c r="C48" i="17"/>
  <c r="E48" i="17" s="1"/>
  <c r="G406" i="17"/>
  <c r="C406" i="17"/>
  <c r="E406" i="17" s="1"/>
  <c r="G525" i="17"/>
  <c r="C525" i="17"/>
  <c r="E525" i="17" s="1"/>
  <c r="G106" i="17"/>
  <c r="C106" i="17"/>
  <c r="E106" i="17" s="1"/>
  <c r="G634" i="17"/>
  <c r="C634" i="17"/>
  <c r="E634" i="17" s="1"/>
  <c r="G546" i="17"/>
  <c r="C546" i="17"/>
  <c r="E546" i="17" s="1"/>
  <c r="G191" i="17"/>
  <c r="C191" i="17"/>
  <c r="E191" i="17" s="1"/>
  <c r="G136" i="17"/>
  <c r="C136" i="17"/>
  <c r="E136" i="17" s="1"/>
  <c r="G200" i="17"/>
  <c r="C200" i="17"/>
  <c r="E200" i="17" s="1"/>
  <c r="G614" i="17"/>
  <c r="C614" i="17"/>
  <c r="E614" i="17" s="1"/>
  <c r="G211" i="17"/>
  <c r="C211" i="17"/>
  <c r="E211" i="17" s="1"/>
  <c r="G172" i="17"/>
  <c r="C172" i="17"/>
  <c r="E172" i="17" s="1"/>
  <c r="G82" i="17"/>
  <c r="C82" i="17"/>
  <c r="E82" i="17" s="1"/>
  <c r="G547" i="17"/>
  <c r="C547" i="17"/>
  <c r="E547" i="17" s="1"/>
  <c r="G528" i="17"/>
  <c r="C528" i="17"/>
  <c r="E528" i="17" s="1"/>
  <c r="G388" i="17"/>
  <c r="C388" i="17"/>
  <c r="E388" i="17" s="1"/>
  <c r="G260" i="17"/>
  <c r="C260" i="17"/>
  <c r="E260" i="17" s="1"/>
  <c r="G532" i="17"/>
  <c r="C532" i="17"/>
  <c r="E532" i="17" s="1"/>
  <c r="G705" i="17"/>
  <c r="C705" i="17"/>
  <c r="E705" i="17" s="1"/>
  <c r="G413" i="17"/>
  <c r="C413" i="17"/>
  <c r="E413" i="17" s="1"/>
  <c r="G577" i="17"/>
  <c r="C577" i="17"/>
  <c r="E577" i="17" s="1"/>
  <c r="G131" i="17"/>
  <c r="C131" i="17"/>
  <c r="E131" i="17" s="1"/>
  <c r="G770" i="17"/>
  <c r="C770" i="17"/>
  <c r="E770" i="17" s="1"/>
  <c r="G506" i="17"/>
  <c r="C506" i="17"/>
  <c r="E506" i="17" s="1"/>
  <c r="G508" i="17"/>
  <c r="C508" i="17"/>
  <c r="E508" i="17" s="1"/>
  <c r="G565" i="17"/>
  <c r="C565" i="17"/>
  <c r="E565" i="17" s="1"/>
  <c r="G18" i="17"/>
  <c r="C18" i="17"/>
  <c r="E18" i="17" s="1"/>
  <c r="G291" i="17"/>
  <c r="C291" i="17"/>
  <c r="E291" i="17" s="1"/>
  <c r="G943" i="17"/>
  <c r="C943" i="17"/>
  <c r="E943" i="17" s="1"/>
  <c r="G269" i="17"/>
  <c r="C269" i="17"/>
  <c r="E269" i="17" s="1"/>
  <c r="G157" i="17"/>
  <c r="C157" i="17"/>
  <c r="E157" i="17" s="1"/>
  <c r="G848" i="17"/>
  <c r="C848" i="17"/>
  <c r="E848" i="17" s="1"/>
  <c r="G67" i="17"/>
  <c r="C67" i="17"/>
  <c r="E67" i="17" s="1"/>
  <c r="G328" i="17"/>
  <c r="C328" i="17"/>
  <c r="E328" i="17" s="1"/>
  <c r="G549" i="17"/>
  <c r="C549" i="17"/>
  <c r="E549" i="17" s="1"/>
  <c r="G219" i="17"/>
  <c r="C219" i="17"/>
  <c r="E219" i="17" s="1"/>
  <c r="G538" i="17"/>
  <c r="C538" i="17"/>
  <c r="E538" i="17" s="1"/>
  <c r="G795" i="17"/>
  <c r="C795" i="17"/>
  <c r="E795" i="17" s="1"/>
  <c r="G371" i="17"/>
  <c r="C371" i="17"/>
  <c r="E371" i="17" s="1"/>
  <c r="G99" i="17"/>
  <c r="C99" i="17"/>
  <c r="E99" i="17" s="1"/>
  <c r="G158" i="17"/>
  <c r="C158" i="17"/>
  <c r="E158" i="17" s="1"/>
  <c r="G891" i="17"/>
  <c r="C891" i="17"/>
  <c r="E891" i="17" s="1"/>
  <c r="G534" i="17"/>
  <c r="C534" i="17"/>
  <c r="E534" i="17" s="1"/>
  <c r="G240" i="17"/>
  <c r="C240" i="17"/>
  <c r="E240" i="17" s="1"/>
  <c r="G512" i="17"/>
  <c r="C512" i="17"/>
  <c r="E512" i="17" s="1"/>
  <c r="G162" i="17"/>
  <c r="C162" i="17"/>
  <c r="E162" i="17" s="1"/>
  <c r="G605" i="17"/>
  <c r="C605" i="17"/>
  <c r="E605" i="17" s="1"/>
  <c r="G397" i="17"/>
  <c r="C397" i="17"/>
  <c r="E397" i="17" s="1"/>
  <c r="G831" i="17"/>
  <c r="C831" i="17"/>
  <c r="E831" i="17" s="1"/>
  <c r="G885" i="17"/>
  <c r="C885" i="17"/>
  <c r="E885" i="17" s="1"/>
  <c r="G756" i="17"/>
  <c r="C756" i="17"/>
  <c r="E756" i="17" s="1"/>
  <c r="G953" i="17"/>
  <c r="C953" i="17"/>
  <c r="E953" i="17" s="1"/>
  <c r="G683" i="17"/>
  <c r="C683" i="17"/>
  <c r="E683" i="17" s="1"/>
  <c r="G667" i="17"/>
  <c r="C667" i="17"/>
  <c r="E667" i="17" s="1"/>
  <c r="G145" i="17"/>
  <c r="C145" i="17"/>
  <c r="E145" i="17" s="1"/>
  <c r="G933" i="17"/>
  <c r="C933" i="17"/>
  <c r="E933" i="17" s="1"/>
  <c r="G743" i="17"/>
  <c r="C743" i="17"/>
  <c r="E743" i="17" s="1"/>
  <c r="G206" i="17"/>
  <c r="C206" i="17"/>
  <c r="E206" i="17" s="1"/>
  <c r="G522" i="17"/>
  <c r="C522" i="17"/>
  <c r="E522" i="17" s="1"/>
  <c r="G753" i="17"/>
  <c r="C753" i="17"/>
  <c r="E753" i="17" s="1"/>
  <c r="G250" i="17"/>
  <c r="C250" i="17"/>
  <c r="E250" i="17" s="1"/>
  <c r="G972" i="17"/>
  <c r="C972" i="17"/>
  <c r="E972" i="17" s="1"/>
  <c r="G204" i="17"/>
  <c r="C204" i="17"/>
  <c r="E204" i="17" s="1"/>
  <c r="G486" i="17"/>
  <c r="C486" i="17"/>
  <c r="E486" i="17" s="1"/>
  <c r="G632" i="17"/>
  <c r="C632" i="17"/>
  <c r="E632" i="17" s="1"/>
  <c r="G659" i="17"/>
  <c r="C659" i="17"/>
  <c r="E659" i="17" s="1"/>
  <c r="G959" i="17"/>
  <c r="C959" i="17"/>
  <c r="E959" i="17" s="1"/>
  <c r="G142" i="17"/>
  <c r="C142" i="17"/>
  <c r="E142" i="17" s="1"/>
  <c r="G653" i="17"/>
  <c r="C653" i="17"/>
  <c r="E653" i="17" s="1"/>
  <c r="G169" i="17"/>
  <c r="C169" i="17"/>
  <c r="E169" i="17" s="1"/>
  <c r="G879" i="17"/>
  <c r="C879" i="17"/>
  <c r="E879" i="17" s="1"/>
  <c r="G594" i="17"/>
  <c r="C594" i="17"/>
  <c r="E594" i="17" s="1"/>
  <c r="G151" i="17"/>
  <c r="C151" i="17"/>
  <c r="E151" i="17" s="1"/>
  <c r="G143" i="17"/>
  <c r="C143" i="17"/>
  <c r="E143" i="17" s="1"/>
  <c r="G302" i="17"/>
  <c r="C302" i="17"/>
  <c r="E302" i="17" s="1"/>
  <c r="G493" i="17"/>
  <c r="C493" i="17"/>
  <c r="E493" i="17" s="1"/>
  <c r="G963" i="17"/>
  <c r="C963" i="17"/>
  <c r="E963" i="17" s="1"/>
  <c r="G395" i="17"/>
  <c r="C395" i="17"/>
  <c r="E395" i="17" s="1"/>
  <c r="G934" i="17"/>
  <c r="C934" i="17"/>
  <c r="E934" i="17" s="1"/>
  <c r="G922" i="17"/>
  <c r="C922" i="17"/>
  <c r="E922" i="17" s="1"/>
  <c r="G887" i="17"/>
  <c r="C887" i="17"/>
  <c r="E887" i="17" s="1"/>
  <c r="G941" i="17"/>
  <c r="C941" i="17"/>
  <c r="E941" i="17" s="1"/>
  <c r="G870" i="17"/>
  <c r="C870" i="17"/>
  <c r="E870" i="17" s="1"/>
  <c r="G759" i="17"/>
  <c r="C759" i="17"/>
  <c r="E759" i="17" s="1"/>
  <c r="G833" i="17"/>
  <c r="C833" i="17"/>
  <c r="E833" i="17" s="1"/>
  <c r="G624" i="17"/>
  <c r="C624" i="17"/>
  <c r="E624" i="17" s="1"/>
  <c r="G333" i="17"/>
  <c r="C333" i="17"/>
  <c r="E333" i="17" s="1"/>
  <c r="G353" i="17"/>
  <c r="C353" i="17"/>
  <c r="E353" i="17" s="1"/>
  <c r="G140" i="17"/>
  <c r="C140" i="17"/>
  <c r="E140" i="17" s="1"/>
  <c r="G9" i="17"/>
  <c r="C9" i="17"/>
  <c r="E9" i="17" s="1"/>
  <c r="G457" i="17"/>
  <c r="C457" i="17"/>
  <c r="E457" i="17" s="1"/>
  <c r="G702" i="17"/>
  <c r="C702" i="17"/>
  <c r="E702" i="17" s="1"/>
  <c r="G536" i="17"/>
  <c r="C536" i="17"/>
  <c r="E536" i="17" s="1"/>
  <c r="G122" i="17"/>
  <c r="C122" i="17"/>
  <c r="E122" i="17" s="1"/>
  <c r="G741" i="17"/>
  <c r="C741" i="17"/>
  <c r="E741" i="17" s="1"/>
  <c r="G414" i="17"/>
  <c r="C414" i="17"/>
  <c r="E414" i="17" s="1"/>
  <c r="G15" i="17"/>
  <c r="C15" i="17"/>
  <c r="E15" i="17" s="1"/>
  <c r="G399" i="17"/>
  <c r="C399" i="17"/>
  <c r="E399" i="17" s="1"/>
  <c r="G400" i="17"/>
  <c r="C400" i="17"/>
  <c r="E400" i="17" s="1"/>
  <c r="G748" i="17"/>
  <c r="C748" i="17"/>
  <c r="E748" i="17" s="1"/>
  <c r="G314" i="17"/>
  <c r="C314" i="17"/>
  <c r="E314" i="17" s="1"/>
  <c r="G426" i="17"/>
  <c r="C426" i="17"/>
  <c r="E426" i="17" s="1"/>
  <c r="G201" i="17"/>
  <c r="C201" i="17"/>
  <c r="E201" i="17" s="1"/>
  <c r="G520" i="17"/>
  <c r="C520" i="17"/>
  <c r="E520" i="17" s="1"/>
  <c r="G798" i="17"/>
  <c r="C798" i="17"/>
  <c r="E798" i="17" s="1"/>
  <c r="G367" i="17"/>
  <c r="C367" i="17"/>
  <c r="E367" i="17" s="1"/>
  <c r="G268" i="17"/>
  <c r="C268" i="17"/>
  <c r="E268" i="17" s="1"/>
  <c r="G619" i="17"/>
  <c r="C619" i="17"/>
  <c r="E619" i="17" s="1"/>
  <c r="G287" i="17"/>
  <c r="C287" i="17"/>
  <c r="E287" i="17" s="1"/>
  <c r="G644" i="17"/>
  <c r="C644" i="17"/>
  <c r="E644" i="17" s="1"/>
  <c r="G472" i="17"/>
  <c r="C472" i="17"/>
  <c r="E472" i="17" s="1"/>
  <c r="G6" i="17"/>
  <c r="C6" i="17"/>
  <c r="E6" i="17" s="1"/>
  <c r="G379" i="17"/>
  <c r="C379" i="17"/>
  <c r="E379" i="17" s="1"/>
  <c r="G418" i="17"/>
  <c r="C418" i="17"/>
  <c r="E418" i="17" s="1"/>
  <c r="G827" i="17"/>
  <c r="C827" i="17"/>
  <c r="E827" i="17" s="1"/>
  <c r="G119" i="17"/>
  <c r="C119" i="17"/>
  <c r="E119" i="17" s="1"/>
  <c r="G516" i="17"/>
  <c r="C516" i="17"/>
  <c r="E516" i="17" s="1"/>
  <c r="G171" i="17"/>
  <c r="C171" i="17"/>
  <c r="E171" i="17" s="1"/>
  <c r="G901" i="17"/>
  <c r="C901" i="17"/>
  <c r="E901" i="17" s="1"/>
  <c r="G281" i="17"/>
  <c r="C281" i="17"/>
  <c r="E281" i="17" s="1"/>
  <c r="G907" i="17"/>
  <c r="C907" i="17"/>
  <c r="E907" i="17" s="1"/>
  <c r="G14" i="17"/>
  <c r="C14" i="17"/>
  <c r="E14" i="17" s="1"/>
  <c r="G83" i="17"/>
  <c r="C83" i="17"/>
  <c r="E83" i="17" s="1"/>
  <c r="G678" i="17"/>
  <c r="C678" i="17"/>
  <c r="E678" i="17" s="1"/>
  <c r="G330" i="17"/>
  <c r="C330" i="17"/>
  <c r="E330" i="17" s="1"/>
  <c r="G904" i="17"/>
  <c r="C904" i="17"/>
  <c r="E904" i="17" s="1"/>
  <c r="G613" i="17"/>
  <c r="C613" i="17"/>
  <c r="E613" i="17" s="1"/>
  <c r="G459" i="17"/>
  <c r="C459" i="17"/>
  <c r="E459" i="17" s="1"/>
  <c r="G37" i="17"/>
  <c r="C37" i="17"/>
  <c r="E37" i="17" s="1"/>
  <c r="G3" i="17"/>
  <c r="C3" i="17"/>
  <c r="E3" i="17" s="1"/>
  <c r="G584" i="17"/>
  <c r="C584" i="17"/>
  <c r="E584" i="17" s="1"/>
  <c r="G784" i="17"/>
  <c r="C784" i="17"/>
  <c r="E784" i="17" s="1"/>
  <c r="G230" i="17"/>
  <c r="C230" i="17"/>
  <c r="E230" i="17" s="1"/>
  <c r="G137" i="17"/>
  <c r="C137" i="17"/>
  <c r="E137" i="17" s="1"/>
  <c r="G853" i="17"/>
  <c r="C853" i="17"/>
  <c r="E853" i="17" s="1"/>
  <c r="G708" i="17"/>
  <c r="C708" i="17"/>
  <c r="E708" i="17" s="1"/>
  <c r="G664" i="17"/>
  <c r="C664" i="17"/>
  <c r="E664" i="17" s="1"/>
  <c r="G760" i="17"/>
  <c r="C760" i="17"/>
  <c r="E760" i="17" s="1"/>
  <c r="G84" i="17"/>
  <c r="C84" i="17"/>
  <c r="E84" i="17" s="1"/>
  <c r="G894" i="17"/>
  <c r="C894" i="17"/>
  <c r="E894" i="17" s="1"/>
  <c r="G189" i="17"/>
  <c r="C189" i="17"/>
  <c r="E189" i="17" s="1"/>
  <c r="G438" i="17"/>
  <c r="C438" i="17"/>
  <c r="E438" i="17" s="1"/>
  <c r="G808" i="17"/>
  <c r="C808" i="17"/>
  <c r="E808" i="17" s="1"/>
  <c r="G41" i="17"/>
  <c r="C41" i="17"/>
  <c r="E41" i="17" s="1"/>
  <c r="G937" i="17"/>
  <c r="C937" i="17"/>
  <c r="E937" i="17" s="1"/>
  <c r="G846" i="17"/>
  <c r="C846" i="17"/>
  <c r="E846" i="17" s="1"/>
  <c r="G609" i="17"/>
  <c r="C609" i="17"/>
  <c r="E609" i="17" s="1"/>
  <c r="G568" i="17"/>
  <c r="C568" i="17"/>
  <c r="E568" i="17" s="1"/>
  <c r="G695" i="17"/>
  <c r="C695" i="17"/>
  <c r="E695" i="17" s="1"/>
  <c r="G787" i="17"/>
  <c r="C787" i="17"/>
  <c r="E787" i="17" s="1"/>
  <c r="G878" i="17"/>
  <c r="C878" i="17"/>
  <c r="E878" i="17" s="1"/>
  <c r="G769" i="17"/>
  <c r="C769" i="17"/>
  <c r="E769" i="17" s="1"/>
  <c r="G687" i="17"/>
  <c r="C687" i="17"/>
  <c r="E687" i="17" s="1"/>
  <c r="G428" i="17"/>
  <c r="C428" i="17"/>
  <c r="E428" i="17" s="1"/>
  <c r="G356" i="17"/>
  <c r="C356" i="17"/>
  <c r="E356" i="17" s="1"/>
  <c r="G168" i="17"/>
  <c r="C168" i="17"/>
  <c r="E168" i="17" s="1"/>
  <c r="G227" i="17"/>
  <c r="C227" i="17"/>
  <c r="E227" i="17" s="1"/>
  <c r="G836" i="17"/>
  <c r="C836" i="17"/>
  <c r="E836" i="17" s="1"/>
  <c r="G492" i="17"/>
  <c r="C492" i="17"/>
  <c r="E492" i="17" s="1"/>
  <c r="G86" i="17"/>
  <c r="C86" i="17"/>
  <c r="E86" i="17" s="1"/>
  <c r="G437" i="17"/>
  <c r="C437" i="17"/>
  <c r="E437" i="17" s="1"/>
  <c r="G244" i="17"/>
  <c r="C244" i="17"/>
  <c r="E244" i="17" s="1"/>
  <c r="G220" i="17"/>
  <c r="C220" i="17"/>
  <c r="E220" i="17" s="1"/>
  <c r="G180" i="17"/>
  <c r="C180" i="17"/>
  <c r="E180" i="17" s="1"/>
  <c r="G758" i="17"/>
  <c r="C758" i="17"/>
  <c r="E758" i="17" s="1"/>
  <c r="G310" i="17"/>
  <c r="C310" i="17"/>
  <c r="E310" i="17" s="1"/>
  <c r="G481" i="17"/>
  <c r="C481" i="17"/>
  <c r="E481" i="17" s="1"/>
  <c r="G903" i="17"/>
  <c r="C903" i="17"/>
  <c r="E903" i="17" s="1"/>
  <c r="G236" i="17"/>
  <c r="C236" i="17"/>
  <c r="E236" i="17" s="1"/>
  <c r="G672" i="17"/>
  <c r="C672" i="17"/>
  <c r="E672" i="17" s="1"/>
  <c r="G274" i="17"/>
  <c r="C274" i="17"/>
  <c r="E274" i="17" s="1"/>
  <c r="G386" i="17"/>
  <c r="C386" i="17"/>
  <c r="E386" i="17" s="1"/>
  <c r="G468" i="17"/>
  <c r="C468" i="17"/>
  <c r="E468" i="17" s="1"/>
  <c r="G673" i="17"/>
  <c r="C673" i="17"/>
  <c r="E673" i="17" s="1"/>
  <c r="G425" i="17"/>
  <c r="C425" i="17"/>
  <c r="E425" i="17" s="1"/>
  <c r="G192" i="17"/>
  <c r="C192" i="17"/>
  <c r="E192" i="17" s="1"/>
  <c r="G183" i="17"/>
  <c r="C183" i="17"/>
  <c r="E183" i="17" s="1"/>
  <c r="G868" i="17"/>
  <c r="C868" i="17"/>
  <c r="E868" i="17" s="1"/>
  <c r="G731" i="17"/>
  <c r="C731" i="17"/>
  <c r="E731" i="17" s="1"/>
  <c r="G636" i="17"/>
  <c r="C636" i="17"/>
  <c r="E636" i="17" s="1"/>
  <c r="G684" i="17"/>
  <c r="C684" i="17"/>
  <c r="E684" i="17" s="1"/>
  <c r="G370" i="17"/>
  <c r="C370" i="17"/>
  <c r="E370" i="17" s="1"/>
  <c r="G735" i="17"/>
  <c r="C735" i="17"/>
  <c r="E735" i="17" s="1"/>
  <c r="G696" i="17"/>
  <c r="C696" i="17"/>
  <c r="E696" i="17" s="1"/>
  <c r="G898" i="17"/>
  <c r="C898" i="17"/>
  <c r="E898" i="17" s="1"/>
  <c r="G593" i="17"/>
  <c r="C593" i="17"/>
  <c r="E593" i="17" s="1"/>
  <c r="G569" i="17"/>
  <c r="C569" i="17"/>
  <c r="E569" i="17" s="1"/>
  <c r="G986" i="17"/>
  <c r="C986" i="17"/>
  <c r="E986" i="17" s="1"/>
  <c r="G777" i="17"/>
  <c r="C777" i="17"/>
  <c r="E777" i="17" s="1"/>
  <c r="G496" i="17"/>
  <c r="C496" i="17"/>
  <c r="E496" i="17" s="1"/>
  <c r="G420" i="17"/>
  <c r="C420" i="17"/>
  <c r="E420" i="17" s="1"/>
  <c r="G55" i="17"/>
  <c r="C55" i="17"/>
  <c r="E55" i="17" s="1"/>
  <c r="G952" i="17"/>
  <c r="C952" i="17"/>
  <c r="E952" i="17" s="1"/>
  <c r="G717" i="17"/>
  <c r="C717" i="17"/>
  <c r="E717" i="17" s="1"/>
  <c r="G432" i="17"/>
  <c r="C432" i="17"/>
  <c r="E432" i="17" s="1"/>
  <c r="G354" i="17"/>
  <c r="C354" i="17"/>
  <c r="E354" i="17" s="1"/>
  <c r="G855" i="17"/>
  <c r="C855" i="17"/>
  <c r="E855" i="17" s="1"/>
  <c r="G975" i="17"/>
  <c r="C975" i="17"/>
  <c r="E975" i="17" s="1"/>
  <c r="G900" i="17"/>
  <c r="C900" i="17"/>
  <c r="E900" i="17" s="1"/>
  <c r="G864" i="17"/>
  <c r="C864" i="17"/>
  <c r="E864" i="17" s="1"/>
  <c r="G247" i="17"/>
  <c r="C247" i="17"/>
  <c r="E247" i="17" s="1"/>
  <c r="G997" i="17"/>
  <c r="C997" i="17"/>
  <c r="E997" i="17" s="1"/>
  <c r="G480" i="17"/>
  <c r="C480" i="17"/>
  <c r="E480" i="17" s="1"/>
  <c r="G677" i="17"/>
  <c r="C677" i="17"/>
  <c r="E677" i="17" s="1"/>
  <c r="G254" i="17"/>
  <c r="C254" i="17"/>
  <c r="E254" i="17" s="1"/>
  <c r="G182" i="17"/>
  <c r="C182" i="17"/>
  <c r="E182" i="17" s="1"/>
  <c r="G178" i="17"/>
  <c r="C178" i="17"/>
  <c r="E178" i="17" s="1"/>
  <c r="G393" i="17"/>
  <c r="C393" i="17"/>
  <c r="E393" i="17" s="1"/>
  <c r="G647" i="17"/>
  <c r="C647" i="17"/>
  <c r="E647" i="17" s="1"/>
  <c r="G545" i="17"/>
  <c r="C545" i="17"/>
  <c r="E545" i="17" s="1"/>
  <c r="G78" i="17"/>
  <c r="C78" i="17"/>
  <c r="E78" i="17" s="1"/>
  <c r="G474" i="17"/>
  <c r="C474" i="17"/>
  <c r="E474" i="17" s="1"/>
  <c r="G207" i="17"/>
  <c r="C207" i="17"/>
  <c r="E207" i="17" s="1"/>
  <c r="G222" i="17"/>
  <c r="C222" i="17"/>
  <c r="E222" i="17" s="1"/>
  <c r="G463" i="17"/>
  <c r="C463" i="17"/>
  <c r="E463" i="17" s="1"/>
  <c r="G469" i="17"/>
  <c r="C469" i="17"/>
  <c r="E469" i="17" s="1"/>
  <c r="G809" i="17"/>
  <c r="C809" i="17"/>
  <c r="E809" i="17" s="1"/>
  <c r="G779" i="17"/>
  <c r="C779" i="17"/>
  <c r="E779" i="17" s="1"/>
  <c r="G890" i="17"/>
  <c r="C890" i="17"/>
  <c r="E890" i="17" s="1"/>
  <c r="G556" i="17"/>
  <c r="C556" i="17"/>
  <c r="E556" i="17" s="1"/>
  <c r="G215" i="17"/>
  <c r="C215" i="17"/>
  <c r="E215" i="17" s="1"/>
  <c r="G340" i="17"/>
  <c r="C340" i="17"/>
  <c r="E340" i="17" s="1"/>
  <c r="G703" i="17"/>
  <c r="C703" i="17"/>
  <c r="E703" i="17" s="1"/>
  <c r="G747" i="17"/>
  <c r="C747" i="17"/>
  <c r="E747" i="17" s="1"/>
  <c r="G133" i="17"/>
  <c r="C133" i="17"/>
  <c r="E133" i="17" s="1"/>
  <c r="G646" i="17"/>
  <c r="C646" i="17"/>
  <c r="E646" i="17" s="1"/>
  <c r="G499" i="17"/>
  <c r="C499" i="17"/>
  <c r="E499" i="17" s="1"/>
  <c r="G115" i="17"/>
  <c r="C115" i="17"/>
  <c r="E115" i="17" s="1"/>
  <c r="G337" i="17"/>
  <c r="C337" i="17"/>
  <c r="E337" i="17" s="1"/>
  <c r="G487" i="17"/>
  <c r="C487" i="17"/>
  <c r="E487" i="17" s="1"/>
  <c r="G176" i="17"/>
  <c r="C176" i="17"/>
  <c r="E176" i="17" s="1"/>
  <c r="G146" i="17"/>
  <c r="C146" i="17"/>
  <c r="E146" i="17" s="1"/>
  <c r="G876" i="17"/>
  <c r="C876" i="17"/>
  <c r="E876" i="17" s="1"/>
  <c r="G10" i="17"/>
  <c r="C10" i="17"/>
  <c r="E10" i="17" s="1"/>
  <c r="G633" i="17"/>
  <c r="C633" i="17"/>
  <c r="E633" i="17" s="1"/>
  <c r="G575" i="17"/>
  <c r="C575" i="17"/>
  <c r="E575" i="17" s="1"/>
  <c r="G789" i="17"/>
  <c r="C789" i="17"/>
  <c r="E789" i="17" s="1"/>
  <c r="G990" i="17"/>
  <c r="C990" i="17"/>
  <c r="E990" i="17" s="1"/>
  <c r="G616" i="17"/>
  <c r="C616" i="17"/>
  <c r="E616" i="17" s="1"/>
  <c r="G81" i="17"/>
  <c r="C81" i="17"/>
  <c r="E81" i="17" s="1"/>
  <c r="G177" i="17"/>
  <c r="C177" i="17"/>
  <c r="E177" i="17" s="1"/>
  <c r="G936" i="17"/>
  <c r="C936" i="17"/>
  <c r="E936" i="17" s="1"/>
  <c r="G947" i="17"/>
  <c r="C947" i="17"/>
  <c r="E947" i="17" s="1"/>
  <c r="G956" i="17"/>
  <c r="C956" i="17"/>
  <c r="E956" i="17" s="1"/>
  <c r="G91" i="17"/>
  <c r="C91" i="17"/>
  <c r="E91" i="17" s="1"/>
  <c r="G539" i="17"/>
  <c r="C539" i="17"/>
  <c r="E539" i="17" s="1"/>
  <c r="G661" i="17"/>
  <c r="C661" i="17"/>
  <c r="E661" i="17" s="1"/>
  <c r="G224" i="17"/>
  <c r="C224" i="17"/>
  <c r="E224" i="17" s="1"/>
  <c r="G950" i="17"/>
  <c r="C950" i="17"/>
  <c r="E950" i="17" s="1"/>
  <c r="G75" i="17"/>
  <c r="C75" i="17"/>
  <c r="E75" i="17" s="1"/>
  <c r="G778" i="17"/>
  <c r="C778" i="17"/>
  <c r="E778" i="17" s="1"/>
  <c r="G544" i="17"/>
  <c r="C544" i="17"/>
  <c r="E544" i="17" s="1"/>
  <c r="G471" i="17"/>
  <c r="C471" i="17"/>
  <c r="E471" i="17" s="1"/>
  <c r="G913" i="17"/>
  <c r="C913" i="17"/>
  <c r="E913" i="17" s="1"/>
  <c r="G555" i="17"/>
  <c r="C555" i="17"/>
  <c r="E555" i="17" s="1"/>
  <c r="G852" i="17"/>
  <c r="C852" i="17"/>
  <c r="E852" i="17" s="1"/>
  <c r="G768" i="17"/>
  <c r="C768" i="17"/>
  <c r="E768" i="17" s="1"/>
  <c r="G166" i="17"/>
  <c r="C166" i="17"/>
  <c r="E166" i="17" s="1"/>
  <c r="G23" i="17"/>
  <c r="C23" i="17"/>
  <c r="E23" i="17" s="1"/>
  <c r="G362" i="17"/>
  <c r="C362" i="17"/>
  <c r="E362" i="17" s="1"/>
  <c r="G1001" i="17"/>
  <c r="C1001" i="17"/>
  <c r="E1001" i="17" s="1"/>
  <c r="G725" i="17"/>
  <c r="C725" i="17"/>
  <c r="E725" i="17" s="1"/>
  <c r="G24" i="17"/>
  <c r="C24" i="17"/>
  <c r="E24" i="17" s="1"/>
  <c r="G283" i="17"/>
  <c r="C283" i="17"/>
  <c r="E283" i="17" s="1"/>
  <c r="G467" i="17"/>
  <c r="C467" i="17"/>
  <c r="E467" i="17" s="1"/>
  <c r="G905" i="17"/>
  <c r="C905" i="17"/>
  <c r="E905" i="17" s="1"/>
  <c r="G221" i="17"/>
  <c r="C221" i="17"/>
  <c r="E221" i="17" s="1"/>
  <c r="G503" i="17"/>
  <c r="C503" i="17"/>
  <c r="E503" i="17" s="1"/>
  <c r="G159" i="17"/>
  <c r="C159" i="17"/>
  <c r="E159" i="17" s="1"/>
  <c r="G147" i="17"/>
  <c r="C147" i="17"/>
  <c r="E147" i="17" s="1"/>
  <c r="G733" i="17"/>
  <c r="C733" i="17"/>
  <c r="E733" i="17" s="1"/>
  <c r="G863" i="17"/>
  <c r="C863" i="17"/>
  <c r="E863" i="17" s="1"/>
  <c r="G691" i="17"/>
  <c r="C691" i="17"/>
  <c r="E691" i="17" s="1"/>
  <c r="G491" i="17"/>
  <c r="C491" i="17"/>
  <c r="E491" i="17" s="1"/>
  <c r="G88" i="17"/>
  <c r="C88" i="17"/>
  <c r="E88" i="17" s="1"/>
  <c r="G417" i="17"/>
  <c r="C417" i="17"/>
  <c r="E417" i="17" s="1"/>
  <c r="G899" i="17"/>
  <c r="C899" i="17"/>
  <c r="E899" i="17" s="1"/>
  <c r="G574" i="17"/>
  <c r="C574" i="17"/>
  <c r="E574" i="17" s="1"/>
  <c r="G402" i="17"/>
  <c r="C402" i="17"/>
  <c r="E402" i="17" s="1"/>
  <c r="G776" i="17"/>
  <c r="C776" i="17"/>
  <c r="E776" i="17" s="1"/>
  <c r="G35" i="17"/>
  <c r="C35" i="17"/>
  <c r="E35" i="17" s="1"/>
  <c r="G31" i="17"/>
  <c r="C31" i="17"/>
  <c r="E31" i="17" s="1"/>
  <c r="G576" i="17"/>
  <c r="C576" i="17"/>
  <c r="E576" i="17" s="1"/>
  <c r="G689" i="17"/>
  <c r="C689" i="17"/>
  <c r="E689" i="17" s="1"/>
  <c r="G807" i="17"/>
  <c r="C807" i="17"/>
  <c r="E807" i="17" s="1"/>
  <c r="G112" i="17"/>
  <c r="C112" i="17"/>
  <c r="E112" i="17" s="1"/>
  <c r="G589" i="17"/>
  <c r="C589" i="17"/>
  <c r="E589" i="17" s="1"/>
  <c r="G264" i="17"/>
  <c r="C264" i="17"/>
  <c r="E264" i="17" s="1"/>
  <c r="G453" i="17"/>
  <c r="C453" i="17"/>
  <c r="E453" i="17" s="1"/>
  <c r="G345" i="17"/>
  <c r="C345" i="17"/>
  <c r="E345" i="17" s="1"/>
  <c r="G45" i="17"/>
  <c r="C45" i="17"/>
  <c r="E45" i="17" s="1"/>
  <c r="G322" i="17"/>
  <c r="C322" i="17"/>
  <c r="E322" i="17" s="1"/>
  <c r="G591" i="17"/>
  <c r="C591" i="17"/>
  <c r="E591" i="17" s="1"/>
  <c r="G193" i="17"/>
  <c r="C193" i="17"/>
  <c r="E193" i="17" s="1"/>
  <c r="G951" i="17"/>
  <c r="C951" i="17"/>
  <c r="E951" i="17" s="1"/>
  <c r="G32" i="17"/>
  <c r="C32" i="17"/>
  <c r="E32" i="17" s="1"/>
  <c r="G430" i="17"/>
  <c r="C430" i="17"/>
  <c r="E430" i="17" s="1"/>
  <c r="G280" i="17"/>
  <c r="C280" i="17"/>
  <c r="E280" i="17" s="1"/>
  <c r="G124" i="17"/>
  <c r="C124" i="17"/>
  <c r="E124" i="17" s="1"/>
  <c r="G856" i="17"/>
  <c r="C856" i="17"/>
  <c r="E856" i="17" s="1"/>
  <c r="G505" i="17"/>
  <c r="C505" i="17"/>
  <c r="E505" i="17" s="1"/>
  <c r="G163" i="17"/>
  <c r="C163" i="17"/>
  <c r="E163" i="17" s="1"/>
  <c r="G43" i="17"/>
  <c r="C43" i="17"/>
  <c r="E43" i="17" s="1"/>
  <c r="G355" i="17"/>
  <c r="C355" i="17"/>
  <c r="E355" i="17" s="1"/>
  <c r="G923" i="17"/>
  <c r="C923" i="17"/>
  <c r="E923" i="17" s="1"/>
  <c r="G749" i="17"/>
  <c r="C749" i="17"/>
  <c r="E749" i="17" s="1"/>
  <c r="G475" i="17"/>
  <c r="C475" i="17"/>
  <c r="E475" i="17" s="1"/>
  <c r="G851" i="17"/>
  <c r="C851" i="17"/>
  <c r="E851" i="17" s="1"/>
  <c r="G85" i="17"/>
  <c r="C85" i="17"/>
  <c r="E85" i="17" s="1"/>
  <c r="G317" i="17"/>
  <c r="C317" i="17"/>
  <c r="E317" i="17" s="1"/>
  <c r="F19" i="17"/>
  <c r="F8" i="17"/>
  <c r="F13" i="17"/>
  <c r="F14" i="17"/>
  <c r="F4" i="17"/>
  <c r="F24" i="17"/>
  <c r="F12" i="17"/>
  <c r="F9" i="17"/>
  <c r="F7" i="17"/>
  <c r="F15" i="17"/>
  <c r="F11" i="17"/>
  <c r="F6" i="17"/>
  <c r="F18" i="17"/>
  <c r="F10" i="17"/>
  <c r="F16" i="17"/>
  <c r="F17" i="17"/>
  <c r="F23" i="17"/>
  <c r="F21" i="17"/>
  <c r="F22" i="17"/>
  <c r="F5" i="17"/>
  <c r="F20" i="17"/>
  <c r="F135" i="17"/>
  <c r="F665" i="17"/>
  <c r="F987" i="17"/>
  <c r="F666" i="17"/>
  <c r="F181" i="17"/>
  <c r="F109" i="17"/>
  <c r="F849" i="17"/>
  <c r="F988" i="17"/>
  <c r="F481" i="17"/>
  <c r="F541" i="17"/>
  <c r="F302" i="17"/>
  <c r="F222" i="17"/>
  <c r="F128" i="17"/>
  <c r="F670" i="17"/>
  <c r="F225" i="17"/>
  <c r="F293" i="17"/>
  <c r="F804" i="17"/>
  <c r="T804" i="17" s="1"/>
  <c r="U804" i="17" s="1"/>
  <c r="F630" i="17"/>
  <c r="F452" i="17"/>
  <c r="F131" i="17"/>
  <c r="F964" i="17"/>
  <c r="F226" i="17"/>
  <c r="F349" i="17"/>
  <c r="F708" i="17"/>
  <c r="F254" i="17"/>
  <c r="F326" i="17"/>
  <c r="F129" i="17"/>
  <c r="F209" i="17"/>
  <c r="F110" i="17"/>
  <c r="F299" i="17"/>
  <c r="F235" i="17"/>
  <c r="F161" i="17"/>
  <c r="F820" i="17"/>
  <c r="F77" i="17"/>
  <c r="F771" i="17"/>
  <c r="F179" i="17"/>
  <c r="F596" i="17"/>
  <c r="F427" i="17"/>
  <c r="F831" i="17"/>
  <c r="F897" i="17"/>
  <c r="F798" i="17"/>
  <c r="F158" i="17"/>
  <c r="F681" i="17"/>
  <c r="F583" i="17"/>
  <c r="F462" i="17"/>
  <c r="F644" i="17"/>
  <c r="F711" i="17"/>
  <c r="F292" i="17"/>
  <c r="F474" i="17"/>
  <c r="F689" i="17"/>
  <c r="F930" i="17"/>
  <c r="I930" i="17" s="1"/>
  <c r="F522" i="17"/>
  <c r="F471" i="17"/>
  <c r="F928" i="17"/>
  <c r="F273" i="17"/>
  <c r="F84" i="17"/>
  <c r="F574" i="17"/>
  <c r="F713" i="17"/>
  <c r="I713" i="17" s="1"/>
  <c r="F402" i="17"/>
  <c r="F510" i="17"/>
  <c r="F564" i="17"/>
  <c r="F718" i="17"/>
  <c r="F148" i="17"/>
  <c r="F599" i="17"/>
  <c r="F732" i="17"/>
  <c r="F185" i="17"/>
  <c r="F769" i="17"/>
  <c r="F613" i="17"/>
  <c r="F165" i="17"/>
  <c r="F224" i="17"/>
  <c r="F142" i="17"/>
  <c r="F458" i="17"/>
  <c r="F121" i="17"/>
  <c r="F409" i="17"/>
  <c r="F601" i="17"/>
  <c r="F64" i="17"/>
  <c r="F830" i="17"/>
  <c r="F642" i="17"/>
  <c r="F938" i="17"/>
  <c r="F634" i="17"/>
  <c r="F497" i="17"/>
  <c r="F243" i="17"/>
  <c r="F371" i="17"/>
  <c r="F263" i="17"/>
  <c r="F320" i="17"/>
  <c r="F879" i="17"/>
  <c r="F496" i="17"/>
  <c r="F733" i="17"/>
  <c r="F998" i="17"/>
  <c r="F194" i="17"/>
  <c r="F906" i="17"/>
  <c r="F91" i="17"/>
  <c r="F147" i="17"/>
  <c r="F420" i="17"/>
  <c r="F502" i="17"/>
  <c r="F49" i="17"/>
  <c r="F825" i="17"/>
  <c r="I825" i="17" s="1"/>
  <c r="F575" i="17"/>
  <c r="F530" i="17"/>
  <c r="F722" i="17"/>
  <c r="T722" i="17" s="1"/>
  <c r="U722" i="17" s="1"/>
  <c r="F889" i="17"/>
  <c r="F990" i="17"/>
  <c r="F859" i="17"/>
  <c r="F579" i="17"/>
  <c r="F401" i="17"/>
  <c r="F512" i="17"/>
  <c r="F249" i="17"/>
  <c r="F100" i="17"/>
  <c r="F119" i="17"/>
  <c r="F304" i="17"/>
  <c r="F476" i="17"/>
  <c r="F494" i="17"/>
  <c r="F593" i="17"/>
  <c r="F88" i="17"/>
  <c r="F507" i="17"/>
  <c r="F156" i="17"/>
  <c r="F802" i="17"/>
  <c r="F935" i="17"/>
  <c r="F870" i="17"/>
  <c r="F926" i="17"/>
  <c r="F645" i="17"/>
  <c r="F413" i="17"/>
  <c r="F924" i="17"/>
  <c r="F888" i="17"/>
  <c r="F473" i="17"/>
  <c r="F844" i="17"/>
  <c r="I844" i="17" s="1"/>
  <c r="F540" i="17"/>
  <c r="F783" i="17"/>
  <c r="F937" i="17"/>
  <c r="F376" i="17"/>
  <c r="F910" i="17"/>
  <c r="F55" i="17"/>
  <c r="F195" i="17"/>
  <c r="F265" i="17"/>
  <c r="F504" i="17"/>
  <c r="F556" i="17"/>
  <c r="F276" i="17"/>
  <c r="F911" i="17"/>
  <c r="F251" i="17"/>
  <c r="F902" i="17"/>
  <c r="T902" i="17" s="1"/>
  <c r="U902" i="17" s="1"/>
  <c r="F819" i="17"/>
  <c r="T819" i="17" s="1"/>
  <c r="U819" i="17" s="1"/>
  <c r="F111" i="17"/>
  <c r="F814" i="17"/>
  <c r="F991" i="17"/>
  <c r="F586" i="17"/>
  <c r="F731" i="17"/>
  <c r="F353" i="17"/>
  <c r="F169" i="17"/>
  <c r="F60" i="17"/>
  <c r="F779" i="17"/>
  <c r="F125" i="17"/>
  <c r="F767" i="17"/>
  <c r="F37" i="17"/>
  <c r="F688" i="17"/>
  <c r="F950" i="17"/>
  <c r="F144" i="17"/>
  <c r="F408" i="17"/>
  <c r="F437" i="17"/>
  <c r="F103" i="17"/>
  <c r="F190" i="17"/>
  <c r="F487" i="17"/>
  <c r="F291" i="17"/>
  <c r="F866" i="17"/>
  <c r="F563" i="17"/>
  <c r="F747" i="17"/>
  <c r="F758" i="17"/>
  <c r="F706" i="17"/>
  <c r="F205" i="17"/>
  <c r="F836" i="17"/>
  <c r="F266" i="17"/>
  <c r="F970" i="17"/>
  <c r="F639" i="17"/>
  <c r="T639" i="17" s="1"/>
  <c r="U639" i="17" s="1"/>
  <c r="F578" i="17"/>
  <c r="F545" i="17"/>
  <c r="F762" i="17"/>
  <c r="F177" i="17"/>
  <c r="F214" i="17"/>
  <c r="F212" i="17"/>
  <c r="F972" i="17"/>
  <c r="F352" i="17"/>
  <c r="F919" i="17"/>
  <c r="F460" i="17"/>
  <c r="F948" i="17"/>
  <c r="F608" i="17"/>
  <c r="T608" i="17" s="1"/>
  <c r="U608" i="17" s="1"/>
  <c r="F693" i="17"/>
  <c r="F247" i="17"/>
  <c r="F997" i="17"/>
  <c r="F589" i="17"/>
  <c r="F162" i="17"/>
  <c r="F591" i="17"/>
  <c r="F524" i="17"/>
  <c r="F360" i="17"/>
  <c r="F551" i="17"/>
  <c r="F792" i="17"/>
  <c r="T792" i="17" s="1"/>
  <c r="U792" i="17" s="1"/>
  <c r="F933" i="17"/>
  <c r="F87" i="17"/>
  <c r="F203" i="17"/>
  <c r="F95" i="17"/>
  <c r="F61" i="17"/>
  <c r="F871" i="17"/>
  <c r="F521" i="17"/>
  <c r="F842" i="17"/>
  <c r="F956" i="17"/>
  <c r="F94" i="17"/>
  <c r="F962" i="17"/>
  <c r="F795" i="17"/>
  <c r="T795" i="17" s="1"/>
  <c r="U795" i="17" s="1"/>
  <c r="F219" i="17"/>
  <c r="F469" i="17"/>
  <c r="F915" i="17"/>
  <c r="F587" i="17"/>
  <c r="F332" i="17"/>
  <c r="F917" i="17"/>
  <c r="F977" i="17"/>
  <c r="T977" i="17" s="1"/>
  <c r="U977" i="17" s="1"/>
  <c r="F310" i="17"/>
  <c r="F173" i="17"/>
  <c r="F397" i="17"/>
  <c r="F746" i="17"/>
  <c r="F68" i="17"/>
  <c r="F1001" i="17"/>
  <c r="F204" i="17"/>
  <c r="F614" i="17"/>
  <c r="F143" i="17"/>
  <c r="F261" i="17"/>
  <c r="F996" i="17"/>
  <c r="T996" i="17" s="1"/>
  <c r="U996" i="17" s="1"/>
  <c r="F279" i="17"/>
  <c r="F324" i="17"/>
  <c r="F378" i="17"/>
  <c r="F329" i="17"/>
  <c r="F717" i="17"/>
  <c r="F777" i="17"/>
  <c r="F761" i="17"/>
  <c r="F300" i="17"/>
  <c r="F927" i="17"/>
  <c r="F75" i="17"/>
  <c r="F999" i="17"/>
  <c r="F284" i="17"/>
  <c r="F623" i="17"/>
  <c r="F192" i="17"/>
  <c r="F659" i="17"/>
  <c r="F603" i="17"/>
  <c r="T603" i="17" s="1"/>
  <c r="U603" i="17" s="1"/>
  <c r="F118" i="17"/>
  <c r="F167" i="17"/>
  <c r="F114" i="17"/>
  <c r="F742" i="17"/>
  <c r="I742" i="17" s="1"/>
  <c r="F113" i="17"/>
  <c r="F908" i="17"/>
  <c r="F700" i="17"/>
  <c r="F738" i="17"/>
  <c r="F309" i="17"/>
  <c r="F132" i="17"/>
  <c r="F282" i="17"/>
  <c r="F268" i="17"/>
  <c r="F45" i="17"/>
  <c r="F813" i="17"/>
  <c r="I813" i="17" s="1"/>
  <c r="F245" i="17"/>
  <c r="F959" i="17"/>
  <c r="F136" i="17"/>
  <c r="F561" i="17"/>
  <c r="F835" i="17"/>
  <c r="F321" i="17"/>
  <c r="F759" i="17"/>
  <c r="F145" i="17"/>
  <c r="F824" i="17"/>
  <c r="F417" i="17"/>
  <c r="F841" i="17"/>
  <c r="F345" i="17"/>
  <c r="F435" i="17"/>
  <c r="F335" i="17"/>
  <c r="F651" i="17"/>
  <c r="F424" i="17"/>
  <c r="F406" i="17"/>
  <c r="F800" i="17"/>
  <c r="F395" i="17"/>
  <c r="F442" i="17"/>
  <c r="F25" i="17"/>
  <c r="F582" i="17"/>
  <c r="F370" i="17"/>
  <c r="F944" i="17"/>
  <c r="F366" i="17"/>
  <c r="F369" i="17"/>
  <c r="F399" i="17"/>
  <c r="F206" i="17"/>
  <c r="F826" i="17"/>
  <c r="I826" i="17" s="1"/>
  <c r="F778" i="17"/>
  <c r="F891" i="17"/>
  <c r="F480" i="17"/>
  <c r="F649" i="17"/>
  <c r="F562" i="17"/>
  <c r="F70" i="17"/>
  <c r="F796" i="17"/>
  <c r="I796" i="17" s="1"/>
  <c r="F774" i="17"/>
  <c r="F308" i="17"/>
  <c r="F710" i="17"/>
  <c r="F867" i="17"/>
  <c r="F612" i="17"/>
  <c r="F450" i="17"/>
  <c r="F379" i="17"/>
  <c r="F79" i="17"/>
  <c r="F617" i="17"/>
  <c r="F393" i="17"/>
  <c r="F306" i="17"/>
  <c r="F532" i="17"/>
  <c r="F768" i="17"/>
  <c r="F611" i="17"/>
  <c r="F38" i="17"/>
  <c r="F184" i="17"/>
  <c r="F252" i="17"/>
  <c r="F234" i="17"/>
  <c r="F744" i="17"/>
  <c r="F331" i="17"/>
  <c r="F105" i="17"/>
  <c r="F137" i="17"/>
  <c r="F267" i="17"/>
  <c r="F749" i="17"/>
  <c r="F422" i="17"/>
  <c r="F28" i="17"/>
  <c r="F65" i="17"/>
  <c r="F447" i="17"/>
  <c r="F893" i="17"/>
  <c r="F519" i="17"/>
  <c r="F484" i="17"/>
  <c r="F52" i="17"/>
  <c r="F230" i="17"/>
  <c r="F760" i="17"/>
  <c r="F217" i="17"/>
  <c r="F982" i="17"/>
  <c r="T982" i="17" s="1"/>
  <c r="U982" i="17" s="1"/>
  <c r="F377" i="17"/>
  <c r="F615" i="17"/>
  <c r="I615" i="17" s="1"/>
  <c r="F464" i="17"/>
  <c r="F478" i="17"/>
  <c r="F327" i="17"/>
  <c r="F256" i="17"/>
  <c r="F756" i="17"/>
  <c r="F86" i="17"/>
  <c r="F202" i="17"/>
  <c r="F782" i="17"/>
  <c r="F585" i="17"/>
  <c r="F30" i="17"/>
  <c r="F534" i="17"/>
  <c r="F678" i="17"/>
  <c r="F600" i="17"/>
  <c r="F526" i="17"/>
  <c r="F775" i="17"/>
  <c r="F751" i="17"/>
  <c r="I751" i="17" s="1"/>
  <c r="F975" i="17"/>
  <c r="F985" i="17"/>
  <c r="F979" i="17"/>
  <c r="F475" i="17"/>
  <c r="F454" i="17"/>
  <c r="F92" i="17"/>
  <c r="F96" i="17"/>
  <c r="F966" i="17"/>
  <c r="F479" i="17"/>
  <c r="F698" i="17"/>
  <c r="T698" i="17" s="1"/>
  <c r="U698" i="17" s="1"/>
  <c r="F334" i="17"/>
  <c r="F257" i="17"/>
  <c r="F958" i="17"/>
  <c r="F663" i="17"/>
  <c r="I663" i="17" s="1"/>
  <c r="F198" i="17"/>
  <c r="F715" i="17"/>
  <c r="I715" i="17" s="1"/>
  <c r="F338" i="17"/>
  <c r="F470" i="17"/>
  <c r="F106" i="17"/>
  <c r="F227" i="17"/>
  <c r="F655" i="17"/>
  <c r="F50" i="17"/>
  <c r="F213" i="17"/>
  <c r="F280" i="17"/>
  <c r="F799" i="17"/>
  <c r="F728" i="17"/>
  <c r="F673" i="17"/>
  <c r="F104" i="17"/>
  <c r="F971" i="17"/>
  <c r="T971" i="17" s="1"/>
  <c r="U971" i="17" s="1"/>
  <c r="F865" i="17"/>
  <c r="F362" i="17"/>
  <c r="F525" i="17"/>
  <c r="F289" i="17"/>
  <c r="F69" i="17"/>
  <c r="F33" i="17"/>
  <c r="F626" i="17"/>
  <c r="F765" i="17"/>
  <c r="F885" i="17"/>
  <c r="F445" i="17"/>
  <c r="F945" i="17"/>
  <c r="F436" i="17"/>
  <c r="F363" i="17"/>
  <c r="F983" i="17"/>
  <c r="F781" i="17"/>
  <c r="F788" i="17"/>
  <c r="F812" i="17"/>
  <c r="F961" i="17"/>
  <c r="F605" i="17"/>
  <c r="F881" i="17"/>
  <c r="F588" i="17"/>
  <c r="F568" i="17"/>
  <c r="F734" i="17"/>
  <c r="F766" i="17"/>
  <c r="F810" i="17"/>
  <c r="F290" i="17"/>
  <c r="F301" i="17"/>
  <c r="F916" i="17"/>
  <c r="F789" i="17"/>
  <c r="F232" i="17"/>
  <c r="F62" i="17"/>
  <c r="F186" i="17"/>
  <c r="F604" i="17"/>
  <c r="F449" i="17"/>
  <c r="F892" i="17"/>
  <c r="F297" i="17"/>
  <c r="F218" i="17"/>
  <c r="F989" i="17"/>
  <c r="F980" i="17"/>
  <c r="I980" i="17" s="1"/>
  <c r="F57" i="17"/>
  <c r="F770" i="17"/>
  <c r="F581" i="17"/>
  <c r="F36" i="17"/>
  <c r="F686" i="17"/>
  <c r="F730" i="17"/>
  <c r="F448" i="17"/>
  <c r="F120" i="17"/>
  <c r="F668" i="17"/>
  <c r="F832" i="17"/>
  <c r="F786" i="17"/>
  <c r="F240" i="17"/>
  <c r="F872" i="17"/>
  <c r="F657" i="17"/>
  <c r="F552" i="17"/>
  <c r="F555" i="17"/>
  <c r="F99" i="17"/>
  <c r="F647" i="17"/>
  <c r="F791" i="17"/>
  <c r="F876" i="17"/>
  <c r="F620" i="17"/>
  <c r="F358" i="17"/>
  <c r="F790" i="17"/>
  <c r="F527" i="17"/>
  <c r="F236" i="17"/>
  <c r="F175" i="17"/>
  <c r="F488" i="17"/>
  <c r="F854" i="17"/>
  <c r="I854" i="17" s="1"/>
  <c r="F658" i="17"/>
  <c r="F667" i="17"/>
  <c r="F150" i="17"/>
  <c r="F170" i="17"/>
  <c r="F160" i="17"/>
  <c r="F351" i="17"/>
  <c r="F735" i="17"/>
  <c r="F83" i="17"/>
  <c r="F716" i="17"/>
  <c r="F383" i="17"/>
  <c r="F388" i="17"/>
  <c r="F901" i="17"/>
  <c r="F848" i="17"/>
  <c r="F805" i="17"/>
  <c r="F182" i="17"/>
  <c r="F511" i="17"/>
  <c r="F400" i="17"/>
  <c r="F720" i="17"/>
  <c r="F538" i="17"/>
  <c r="F80" i="17"/>
  <c r="F410" i="17"/>
  <c r="F787" i="17"/>
  <c r="F241" i="17"/>
  <c r="F828" i="17"/>
  <c r="F238" i="17"/>
  <c r="F228" i="17"/>
  <c r="F372" i="17"/>
  <c r="F259" i="17"/>
  <c r="F650" i="17"/>
  <c r="F899" i="17"/>
  <c r="F703" i="17"/>
  <c r="F517" i="17"/>
  <c r="F140" i="17"/>
  <c r="F365" i="17"/>
  <c r="F984" i="17"/>
  <c r="F936" i="17"/>
  <c r="F858" i="17"/>
  <c r="F477" i="17"/>
  <c r="F584" i="17"/>
  <c r="F566" i="17"/>
  <c r="F837" i="17"/>
  <c r="F231" i="17"/>
  <c r="F994" i="17"/>
  <c r="F724" i="17"/>
  <c r="I724" i="17" s="1"/>
  <c r="F863" i="17"/>
  <c r="F685" i="17"/>
  <c r="F721" i="17"/>
  <c r="F664" i="17"/>
  <c r="F154" i="17"/>
  <c r="F993" i="17"/>
  <c r="T993" i="17" s="1"/>
  <c r="U993" i="17" s="1"/>
  <c r="F543" i="17"/>
  <c r="F444" i="17"/>
  <c r="F229" i="17"/>
  <c r="F248" i="17"/>
  <c r="F355" i="17"/>
  <c r="F211" i="17"/>
  <c r="F155" i="17"/>
  <c r="F947" i="17"/>
  <c r="F330" i="17"/>
  <c r="F498" i="17"/>
  <c r="F622" i="17"/>
  <c r="F210" i="17"/>
  <c r="F955" i="17"/>
  <c r="F691" i="17"/>
  <c r="F78" i="17"/>
  <c r="F896" i="17"/>
  <c r="F967" i="17"/>
  <c r="F704" i="17"/>
  <c r="F347" i="17"/>
  <c r="F773" i="17"/>
  <c r="F492" i="17"/>
  <c r="F752" i="17"/>
  <c r="T752" i="17" s="1"/>
  <c r="U752" i="17" s="1"/>
  <c r="F42" i="17"/>
  <c r="F592" i="17"/>
  <c r="F272" i="17"/>
  <c r="F548" i="17"/>
  <c r="F215" i="17"/>
  <c r="F949" i="17"/>
  <c r="F918" i="17"/>
  <c r="F44" i="17"/>
  <c r="F925" i="17"/>
  <c r="I925" i="17" s="1"/>
  <c r="F549" i="17"/>
  <c r="F67" i="17"/>
  <c r="F374" i="17"/>
  <c r="F646" i="17"/>
  <c r="F415" i="17"/>
  <c r="F576" i="17"/>
  <c r="F457" i="17"/>
  <c r="F262" i="17"/>
  <c r="F801" i="17"/>
  <c r="F126" i="17"/>
  <c r="F763" i="17"/>
  <c r="F558" i="17"/>
  <c r="F139" i="17"/>
  <c r="F54" i="17"/>
  <c r="F625" i="17"/>
  <c r="I625" i="17" s="1"/>
  <c r="F687" i="17"/>
  <c r="F590" i="17"/>
  <c r="F531" i="17"/>
  <c r="F168" i="17"/>
  <c r="F40" i="17"/>
  <c r="F468" i="17"/>
  <c r="F737" i="17"/>
  <c r="F939" i="17"/>
  <c r="I939" i="17" s="1"/>
  <c r="F348" i="17"/>
  <c r="F63" i="17"/>
  <c r="F319" i="17"/>
  <c r="F482" i="17"/>
  <c r="F295" i="17"/>
  <c r="F714" i="17"/>
  <c r="F898" i="17"/>
  <c r="F287" i="17"/>
  <c r="F907" i="17"/>
  <c r="F178" i="17"/>
  <c r="F748" i="17"/>
  <c r="F344" i="17"/>
  <c r="F878" i="17"/>
  <c r="F818" i="17"/>
  <c r="I818" i="17" s="1"/>
  <c r="F740" i="17"/>
  <c r="F690" i="17"/>
  <c r="F946" i="17"/>
  <c r="F931" i="17"/>
  <c r="I931" i="17" s="1"/>
  <c r="F851" i="17"/>
  <c r="F827" i="17"/>
  <c r="F951" i="17"/>
  <c r="F237" i="17"/>
  <c r="F71" i="17"/>
  <c r="F887" i="17"/>
  <c r="F729" i="17"/>
  <c r="F201" i="17"/>
  <c r="F679" i="17"/>
  <c r="F499" i="17"/>
  <c r="F122" i="17"/>
  <c r="F416" i="17"/>
  <c r="F34" i="17"/>
  <c r="F671" i="17"/>
  <c r="F632" i="17"/>
  <c r="F430" i="17"/>
  <c r="F553" i="17"/>
  <c r="F909" i="17"/>
  <c r="F66" i="17"/>
  <c r="F58" i="17"/>
  <c r="F569" i="17"/>
  <c r="F387" i="17"/>
  <c r="F391" i="17"/>
  <c r="F573" i="17"/>
  <c r="F618" i="17"/>
  <c r="F741" i="17"/>
  <c r="F968" i="17"/>
  <c r="I968" i="17" s="1"/>
  <c r="F485" i="17"/>
  <c r="F151" i="17"/>
  <c r="F39" i="17"/>
  <c r="F834" i="17"/>
  <c r="I834" i="17" s="1"/>
  <c r="F539" i="17"/>
  <c r="F929" i="17"/>
  <c r="F900" i="17"/>
  <c r="F776" i="17"/>
  <c r="F560" i="17"/>
  <c r="F707" i="17"/>
  <c r="F921" i="17"/>
  <c r="F59" i="17"/>
  <c r="F472" i="17"/>
  <c r="F495" i="17"/>
  <c r="F341" i="17"/>
  <c r="F164" i="17"/>
  <c r="F640" i="17"/>
  <c r="F894" i="17"/>
  <c r="F694" i="17"/>
  <c r="F270" i="17"/>
  <c r="F533" i="17"/>
  <c r="F115" i="17"/>
  <c r="F412" i="17"/>
  <c r="F107" i="17"/>
  <c r="F29" i="17"/>
  <c r="F123" i="17"/>
  <c r="F196" i="17"/>
  <c r="F743" i="17"/>
  <c r="F954" i="17"/>
  <c r="I954" i="17" s="1"/>
  <c r="F537" i="17"/>
  <c r="F952" i="17"/>
  <c r="F547" i="17"/>
  <c r="F528" i="17"/>
  <c r="F542" i="17"/>
  <c r="F373" i="17"/>
  <c r="F489" i="17"/>
  <c r="F307" i="17"/>
  <c r="F609" i="17"/>
  <c r="F336" i="17"/>
  <c r="F654" i="17"/>
  <c r="F772" i="17"/>
  <c r="F141" i="17"/>
  <c r="F305" i="17"/>
  <c r="F857" i="17"/>
  <c r="F455" i="17"/>
  <c r="F278" i="17"/>
  <c r="F861" i="17"/>
  <c r="F27" i="17"/>
  <c r="F976" i="17"/>
  <c r="F117" i="17"/>
  <c r="F653" i="17"/>
  <c r="F643" i="17"/>
  <c r="F43" i="17"/>
  <c r="F699" i="17"/>
  <c r="F490" i="17"/>
  <c r="F250" i="17"/>
  <c r="F31" i="17"/>
  <c r="F838" i="17"/>
  <c r="F610" i="17"/>
  <c r="F697" i="17"/>
  <c r="I697" i="17" s="1"/>
  <c r="F875" i="17"/>
  <c r="F509" i="17"/>
  <c r="F607" i="17"/>
  <c r="F288" i="17"/>
  <c r="F367" i="17"/>
  <c r="F506" i="17"/>
  <c r="F193" i="17"/>
  <c r="F684" i="17"/>
  <c r="F978" i="17"/>
  <c r="I978" i="17" s="1"/>
  <c r="F467" i="17"/>
  <c r="F56" i="17"/>
  <c r="F223" i="17"/>
  <c r="F739" i="17"/>
  <c r="F354" i="17"/>
  <c r="F702" i="17"/>
  <c r="F152" i="17"/>
  <c r="F130" i="17"/>
  <c r="F53" i="17"/>
  <c r="F328" i="17"/>
  <c r="F149" i="17"/>
  <c r="F90" i="17"/>
  <c r="F661" i="17"/>
  <c r="F662" i="17"/>
  <c r="F32" i="17"/>
  <c r="F72" i="17"/>
  <c r="F725" i="17"/>
  <c r="F992" i="17"/>
  <c r="T992" i="17" s="1"/>
  <c r="U992" i="17" s="1"/>
  <c r="F965" i="17"/>
  <c r="F294" i="17"/>
  <c r="F375" i="17"/>
  <c r="F398" i="17"/>
  <c r="F364" i="17"/>
  <c r="F404" i="17"/>
  <c r="F407" i="17"/>
  <c r="F882" i="17"/>
  <c r="F85" i="17"/>
  <c r="F491" i="17"/>
  <c r="F709" i="17"/>
  <c r="F676" i="17"/>
  <c r="F633" i="17"/>
  <c r="F350" i="17"/>
  <c r="F920" i="17"/>
  <c r="F342" i="17"/>
  <c r="F594" i="17"/>
  <c r="F635" i="17"/>
  <c r="F683" i="17"/>
  <c r="F380" i="17"/>
  <c r="F816" i="17"/>
  <c r="F914" i="17"/>
  <c r="F780" i="17"/>
  <c r="F381" i="17"/>
  <c r="F963" i="17"/>
  <c r="F260" i="17"/>
  <c r="F602" i="17"/>
  <c r="F793" i="17"/>
  <c r="T793" i="17" s="1"/>
  <c r="U793" i="17" s="1"/>
  <c r="F264" i="17"/>
  <c r="F466" i="17"/>
  <c r="F386" i="17"/>
  <c r="F255" i="17"/>
  <c r="F628" i="17"/>
  <c r="I628" i="17" s="1"/>
  <c r="F672" i="17"/>
  <c r="F785" i="17"/>
  <c r="F616" i="17"/>
  <c r="F750" i="17"/>
  <c r="F580" i="17"/>
  <c r="F513" i="17"/>
  <c r="F508" i="17"/>
  <c r="F973" i="17"/>
  <c r="F855" i="17"/>
  <c r="F943" i="17"/>
  <c r="F316" i="17"/>
  <c r="F624" i="17"/>
  <c r="F638" i="17"/>
  <c r="I638" i="17" s="1"/>
  <c r="F636" i="17"/>
  <c r="F912" i="17"/>
  <c r="F233" i="17"/>
  <c r="F736" i="17"/>
  <c r="F180" i="17"/>
  <c r="F860" i="17"/>
  <c r="F974" i="17"/>
  <c r="F157" i="17"/>
  <c r="F138" i="17"/>
  <c r="F890" i="17"/>
  <c r="F755" i="17"/>
  <c r="I755" i="17" s="1"/>
  <c r="F1000" i="17"/>
  <c r="F244" i="17"/>
  <c r="F941" i="17"/>
  <c r="F565" i="17"/>
  <c r="F440" i="17"/>
  <c r="F514" i="17"/>
  <c r="F133" i="17"/>
  <c r="F905" i="17"/>
  <c r="F723" i="17"/>
  <c r="F932" i="17"/>
  <c r="F529" i="17"/>
  <c r="F159" i="17"/>
  <c r="F48" i="17"/>
  <c r="F886" i="17"/>
  <c r="F960" i="17"/>
  <c r="F567" i="17"/>
  <c r="F869" i="17"/>
  <c r="F433" i="17"/>
  <c r="F451" i="17"/>
  <c r="F396" i="17"/>
  <c r="F727" i="17"/>
  <c r="F846" i="17"/>
  <c r="F505" i="17"/>
  <c r="F873" i="17"/>
  <c r="F116" i="17"/>
  <c r="F274" i="17"/>
  <c r="F695" i="17"/>
  <c r="F242" i="17"/>
  <c r="F463" i="17"/>
  <c r="F298" i="17"/>
  <c r="F557" i="17"/>
  <c r="F839" i="17"/>
  <c r="F895" i="17"/>
  <c r="F112" i="17"/>
  <c r="F166" i="17"/>
  <c r="F852" i="17"/>
  <c r="F486" i="17"/>
  <c r="F544" i="17"/>
  <c r="F47" i="17"/>
  <c r="F493" i="17"/>
  <c r="F286" i="17"/>
  <c r="F389" i="17"/>
  <c r="F874" i="17"/>
  <c r="F390" i="17"/>
  <c r="F456" i="17"/>
  <c r="F246" i="17"/>
  <c r="F322" i="17"/>
  <c r="F833" i="17"/>
  <c r="F884" i="17"/>
  <c r="F536" i="17"/>
  <c r="F271" i="17"/>
  <c r="F877" i="17"/>
  <c r="F843" i="17"/>
  <c r="F432" i="17"/>
  <c r="F418" i="17"/>
  <c r="F822" i="17"/>
  <c r="F163" i="17"/>
  <c r="F660" i="17"/>
  <c r="F258" i="17"/>
  <c r="F97" i="17"/>
  <c r="F745" i="17"/>
  <c r="F904" i="17"/>
  <c r="F392" i="17"/>
  <c r="F656" i="17"/>
  <c r="F701" i="17"/>
  <c r="I701" i="17" s="1"/>
  <c r="F535" i="17"/>
  <c r="F619" i="17"/>
  <c r="F847" i="17"/>
  <c r="F357" i="17"/>
  <c r="F325" i="17"/>
  <c r="F577" i="17"/>
  <c r="F696" i="17"/>
  <c r="F674" i="17"/>
  <c r="F862" i="17"/>
  <c r="F969" i="17"/>
  <c r="T969" i="17" s="1"/>
  <c r="U969" i="17" s="1"/>
  <c r="F845" i="17"/>
  <c r="F220" i="17"/>
  <c r="F821" i="17"/>
  <c r="F394" i="17"/>
  <c r="F174" i="17"/>
  <c r="F76" i="17"/>
  <c r="F823" i="17"/>
  <c r="F669" i="17"/>
  <c r="F314" i="17"/>
  <c r="F637" i="17"/>
  <c r="T637" i="17" s="1"/>
  <c r="U637" i="17" s="1"/>
  <c r="F384" i="17"/>
  <c r="F953" i="17"/>
  <c r="F340" i="17"/>
  <c r="F815" i="17"/>
  <c r="F559" i="17"/>
  <c r="F346" i="17"/>
  <c r="F571" i="17"/>
  <c r="F317" i="17"/>
  <c r="F41" i="17"/>
  <c r="F629" i="17"/>
  <c r="I629" i="17" s="1"/>
  <c r="F81" i="17"/>
  <c r="F419" i="17"/>
  <c r="F597" i="17"/>
  <c r="F343" i="17"/>
  <c r="F784" i="17"/>
  <c r="F675" i="17"/>
  <c r="I675" i="17" s="1"/>
  <c r="F385" i="17"/>
  <c r="F864" i="17"/>
  <c r="F880" i="17"/>
  <c r="I880" i="17" s="1"/>
  <c r="F429" i="17"/>
  <c r="F35" i="17"/>
  <c r="F981" i="17"/>
  <c r="F753" i="17"/>
  <c r="F922" i="17"/>
  <c r="F283" i="17"/>
  <c r="F51" i="17"/>
  <c r="F102" i="17"/>
  <c r="F368" i="17"/>
  <c r="F705" i="17"/>
  <c r="F986" i="17"/>
  <c r="F281" i="17"/>
  <c r="F809" i="17"/>
  <c r="F501" i="17"/>
  <c r="F652" i="17"/>
  <c r="F913" i="17"/>
  <c r="F807" i="17"/>
  <c r="F361" i="17"/>
  <c r="F648" i="17"/>
  <c r="F74" i="17"/>
  <c r="F453" i="17"/>
  <c r="F794" i="17"/>
  <c r="F207" i="17"/>
  <c r="F339" i="17"/>
  <c r="F942" i="17"/>
  <c r="T942" i="17" s="1"/>
  <c r="U942" i="17" s="1"/>
  <c r="F124" i="17"/>
  <c r="F641" i="17"/>
  <c r="I641" i="17" s="1"/>
  <c r="F239" i="17"/>
  <c r="F483" i="17"/>
  <c r="F598" i="17"/>
  <c r="F441" i="17"/>
  <c r="F414" i="17"/>
  <c r="F459" i="17"/>
  <c r="F89" i="17"/>
  <c r="F692" i="17"/>
  <c r="F153" i="17"/>
  <c r="F98" i="17"/>
  <c r="F515" i="17"/>
  <c r="F682" i="17"/>
  <c r="T682" i="17" s="1"/>
  <c r="U682" i="17" s="1"/>
  <c r="F176" i="17"/>
  <c r="F803" i="17"/>
  <c r="I803" i="17" s="1"/>
  <c r="F764" i="17"/>
  <c r="F199" i="17"/>
  <c r="F712" i="17"/>
  <c r="F439" i="17"/>
  <c r="F405" i="17"/>
  <c r="F313" i="17"/>
  <c r="F570" i="17"/>
  <c r="F73" i="17"/>
  <c r="F315" i="17"/>
  <c r="F127" i="17"/>
  <c r="F208" i="17"/>
  <c r="F797" i="17"/>
  <c r="F296" i="17"/>
  <c r="F940" i="17"/>
  <c r="F523" i="17"/>
  <c r="F323" i="17"/>
  <c r="F934" i="17"/>
  <c r="F923" i="17"/>
  <c r="F303" i="17"/>
  <c r="F546" i="17"/>
  <c r="F434" i="17"/>
  <c r="F431" i="17"/>
  <c r="F253" i="17"/>
  <c r="F403" i="17"/>
  <c r="F995" i="17"/>
  <c r="F550" i="17"/>
  <c r="F216" i="17"/>
  <c r="F840" i="17"/>
  <c r="F680" i="17"/>
  <c r="F191" i="17"/>
  <c r="F606" i="17"/>
  <c r="F146" i="17"/>
  <c r="F572" i="17"/>
  <c r="F275" i="17"/>
  <c r="F311" i="17"/>
  <c r="F187" i="17"/>
  <c r="F171" i="17"/>
  <c r="F868" i="17"/>
  <c r="F856" i="17"/>
  <c r="F461" i="17"/>
  <c r="F446" i="17"/>
  <c r="F554" i="17"/>
  <c r="F719" i="17"/>
  <c r="F428" i="17"/>
  <c r="F853" i="17"/>
  <c r="F438" i="17"/>
  <c r="F808" i="17"/>
  <c r="F423" i="17"/>
  <c r="F188" i="17"/>
  <c r="F46" i="17"/>
  <c r="F93" i="17"/>
  <c r="F631" i="17"/>
  <c r="F425" i="17"/>
  <c r="F817" i="17"/>
  <c r="F183" i="17"/>
  <c r="F518" i="17"/>
  <c r="F172" i="17"/>
  <c r="F757" i="17"/>
  <c r="F356" i="17"/>
  <c r="F500" i="17"/>
  <c r="F850" i="17"/>
  <c r="F221" i="17"/>
  <c r="F269" i="17"/>
  <c r="F318" i="17"/>
  <c r="F811" i="17"/>
  <c r="F883" i="17"/>
  <c r="F421" i="17"/>
  <c r="F806" i="17"/>
  <c r="T806" i="17" s="1"/>
  <c r="U806" i="17" s="1"/>
  <c r="F312" i="17"/>
  <c r="F503" i="17"/>
  <c r="F426" i="17"/>
  <c r="F516" i="17"/>
  <c r="F189" i="17"/>
  <c r="F465" i="17"/>
  <c r="F197" i="17"/>
  <c r="F627" i="17"/>
  <c r="T627" i="17" s="1"/>
  <c r="U627" i="17" s="1"/>
  <c r="F82" i="17"/>
  <c r="F726" i="17"/>
  <c r="I726" i="17" s="1"/>
  <c r="F754" i="17"/>
  <c r="F443" i="17"/>
  <c r="F285" i="17"/>
  <c r="F200" i="17"/>
  <c r="F277" i="17"/>
  <c r="F134" i="17"/>
  <c r="F621" i="17"/>
  <c r="I621" i="17" s="1"/>
  <c r="F903" i="17"/>
  <c r="F957" i="17"/>
  <c r="F595" i="17"/>
  <c r="F26" i="17"/>
  <c r="F382" i="17"/>
  <c r="F333" i="17"/>
  <c r="F101" i="17"/>
  <c r="F411" i="17"/>
  <c r="F337" i="17"/>
  <c r="F829" i="17"/>
  <c r="F677" i="17"/>
  <c r="F108" i="17"/>
  <c r="F359" i="17"/>
  <c r="F520" i="17"/>
  <c r="T826" i="17"/>
  <c r="U826" i="17" s="1"/>
  <c r="F3" i="17"/>
  <c r="AC10" i="17"/>
  <c r="AC11" i="17" s="1"/>
  <c r="AO10" i="17"/>
  <c r="AO11" i="17" s="1"/>
  <c r="AB10" i="17"/>
  <c r="AB11" i="17" s="1"/>
  <c r="AH10" i="17"/>
  <c r="AH11" i="17" s="1"/>
  <c r="AI10" i="17"/>
  <c r="AI11" i="17" s="1"/>
  <c r="AN10" i="17"/>
  <c r="AN11" i="17" s="1"/>
  <c r="AM10" i="17"/>
  <c r="AM11" i="17" s="1"/>
  <c r="AJ10" i="17"/>
  <c r="AJ11" i="17" s="1"/>
  <c r="AD13" i="17"/>
  <c r="AL16" i="17" s="1"/>
  <c r="AE10" i="17"/>
  <c r="AE11" i="17" s="1"/>
  <c r="AQ10" i="17"/>
  <c r="AQ11" i="17" s="1"/>
  <c r="AR10" i="17"/>
  <c r="AR11" i="17" s="1"/>
  <c r="AS10" i="17"/>
  <c r="AS11" i="17" s="1"/>
  <c r="AK10" i="17"/>
  <c r="AK11" i="17" s="1"/>
  <c r="AF10" i="17"/>
  <c r="AF11" i="17" s="1"/>
  <c r="AT10" i="17"/>
  <c r="AT11" i="17" s="1"/>
  <c r="AD10" i="17"/>
  <c r="AD11" i="17" s="1"/>
  <c r="AL10" i="17"/>
  <c r="AL11" i="17" s="1"/>
  <c r="AP10" i="17"/>
  <c r="AP11" i="17" s="1"/>
  <c r="C14" i="18"/>
  <c r="H14" i="18"/>
  <c r="L14" i="18"/>
  <c r="N14" i="18"/>
  <c r="M14" i="18"/>
  <c r="J14" i="18"/>
  <c r="G14" i="18"/>
  <c r="D14" i="18"/>
  <c r="I14" i="18"/>
  <c r="F14" i="18"/>
  <c r="E14" i="18"/>
  <c r="O14" i="18"/>
  <c r="I871" i="17" l="1"/>
  <c r="I791" i="17"/>
  <c r="I777" i="17"/>
  <c r="I862" i="17"/>
  <c r="I660" i="17"/>
  <c r="I918" i="17"/>
  <c r="I804" i="17"/>
  <c r="I678" i="17"/>
  <c r="T713" i="17"/>
  <c r="U713" i="17" s="1"/>
  <c r="T813" i="17"/>
  <c r="U813" i="17" s="1"/>
  <c r="T751" i="17"/>
  <c r="U751" i="17" s="1"/>
  <c r="T663" i="17"/>
  <c r="U663" i="17" s="1"/>
  <c r="I698" i="17"/>
  <c r="T796" i="17"/>
  <c r="U796" i="17" s="1"/>
  <c r="T615" i="17"/>
  <c r="U615" i="17" s="1"/>
  <c r="I977" i="17"/>
  <c r="T835" i="17"/>
  <c r="U835" i="17" s="1"/>
  <c r="T638" i="17"/>
  <c r="U638" i="17" s="1"/>
  <c r="H699" i="17"/>
  <c r="I749" i="17"/>
  <c r="T689" i="17"/>
  <c r="U689" i="17" s="1"/>
  <c r="T990" i="17"/>
  <c r="U990" i="17" s="1"/>
  <c r="I779" i="17"/>
  <c r="T759" i="17"/>
  <c r="U759" i="17" s="1"/>
  <c r="H478" i="17"/>
  <c r="H833" i="17"/>
  <c r="H846" i="17"/>
  <c r="H271" i="17"/>
  <c r="H782" i="17"/>
  <c r="H46" i="17"/>
  <c r="H685" i="17"/>
  <c r="H183" i="17"/>
  <c r="H451" i="17"/>
  <c r="H93" i="17"/>
  <c r="H80" i="17"/>
  <c r="H706" i="17"/>
  <c r="H182" i="17"/>
  <c r="H983" i="17"/>
  <c r="H836" i="17"/>
  <c r="H205" i="17"/>
  <c r="H756" i="17"/>
  <c r="H380" i="17"/>
  <c r="H664" i="17"/>
  <c r="H116" i="17"/>
  <c r="H413" i="17"/>
  <c r="H188" i="17"/>
  <c r="H919" i="17"/>
  <c r="H536" i="17"/>
  <c r="H201" i="17"/>
  <c r="H298" i="17"/>
  <c r="H85" i="17"/>
  <c r="H730" i="17"/>
  <c r="H866" i="17"/>
  <c r="H733" i="17"/>
  <c r="H640" i="17"/>
  <c r="H758" i="17"/>
  <c r="H105" i="17"/>
  <c r="H543" i="17"/>
  <c r="H600" i="17"/>
  <c r="H863" i="17"/>
  <c r="H948" i="17"/>
  <c r="H511" i="17"/>
  <c r="I511" i="17" s="1"/>
  <c r="H895" i="17"/>
  <c r="H805" i="17"/>
  <c r="H356" i="17"/>
  <c r="H410" i="17"/>
  <c r="H828" i="17"/>
  <c r="H27" i="17"/>
  <c r="H538" i="17"/>
  <c r="H688" i="17"/>
  <c r="H278" i="17"/>
  <c r="H164" i="17"/>
  <c r="H858" i="17"/>
  <c r="H31" i="17"/>
  <c r="H945" i="17"/>
  <c r="I671" i="17"/>
  <c r="T671" i="17"/>
  <c r="U671" i="17" s="1"/>
  <c r="T690" i="17"/>
  <c r="U690" i="17" s="1"/>
  <c r="I690" i="17"/>
  <c r="T917" i="17"/>
  <c r="U917" i="17" s="1"/>
  <c r="I917" i="17"/>
  <c r="T936" i="17"/>
  <c r="U936" i="17" s="1"/>
  <c r="T708" i="17"/>
  <c r="U708" i="17" s="1"/>
  <c r="I993" i="17"/>
  <c r="T980" i="17"/>
  <c r="U980" i="17" s="1"/>
  <c r="I792" i="17"/>
  <c r="I902" i="17"/>
  <c r="T635" i="17"/>
  <c r="U635" i="17" s="1"/>
  <c r="I635" i="17"/>
  <c r="I772" i="17"/>
  <c r="T772" i="17"/>
  <c r="U772" i="17" s="1"/>
  <c r="I805" i="17"/>
  <c r="T805" i="17"/>
  <c r="U805" i="17" s="1"/>
  <c r="T778" i="17"/>
  <c r="U778" i="17" s="1"/>
  <c r="T947" i="17"/>
  <c r="U947" i="17" s="1"/>
  <c r="T900" i="17"/>
  <c r="U900" i="17" s="1"/>
  <c r="T731" i="17"/>
  <c r="U731" i="17" s="1"/>
  <c r="T827" i="17"/>
  <c r="U827" i="17" s="1"/>
  <c r="T201" i="17"/>
  <c r="U201" i="17" s="1"/>
  <c r="I741" i="17"/>
  <c r="T887" i="17"/>
  <c r="U887" i="17" s="1"/>
  <c r="I879" i="17"/>
  <c r="T511" i="17"/>
  <c r="U511" i="17" s="1"/>
  <c r="I949" i="17"/>
  <c r="T949" i="17"/>
  <c r="U949" i="17" s="1"/>
  <c r="T604" i="17"/>
  <c r="U604" i="17" s="1"/>
  <c r="I604" i="17"/>
  <c r="I810" i="17"/>
  <c r="T810" i="17"/>
  <c r="U810" i="17" s="1"/>
  <c r="T630" i="17"/>
  <c r="U630" i="17" s="1"/>
  <c r="I630" i="17"/>
  <c r="I665" i="17"/>
  <c r="T665" i="17"/>
  <c r="U665" i="17" s="1"/>
  <c r="I899" i="17"/>
  <c r="T691" i="17"/>
  <c r="U691" i="17" s="1"/>
  <c r="T876" i="17"/>
  <c r="U876" i="17" s="1"/>
  <c r="I952" i="17"/>
  <c r="T844" i="17"/>
  <c r="U844" i="17" s="1"/>
  <c r="T626" i="17"/>
  <c r="U626" i="17" s="1"/>
  <c r="I626" i="17"/>
  <c r="T760" i="17"/>
  <c r="U760" i="17" s="1"/>
  <c r="I667" i="17"/>
  <c r="T885" i="17"/>
  <c r="U885" i="17" s="1"/>
  <c r="I795" i="17"/>
  <c r="I714" i="17"/>
  <c r="T871" i="17"/>
  <c r="U871" i="17" s="1"/>
  <c r="T842" i="17"/>
  <c r="U842" i="17" s="1"/>
  <c r="I861" i="17"/>
  <c r="T801" i="17"/>
  <c r="U801" i="17" s="1"/>
  <c r="T380" i="17"/>
  <c r="U380" i="17" s="1"/>
  <c r="I985" i="17"/>
  <c r="I812" i="17"/>
  <c r="I991" i="17"/>
  <c r="T892" i="17"/>
  <c r="U892" i="17" s="1"/>
  <c r="I728" i="17"/>
  <c r="I888" i="17"/>
  <c r="I666" i="17"/>
  <c r="T811" i="17"/>
  <c r="U811" i="17" s="1"/>
  <c r="T850" i="17"/>
  <c r="U850" i="17" s="1"/>
  <c r="I853" i="17"/>
  <c r="I995" i="17"/>
  <c r="I934" i="17"/>
  <c r="T764" i="17"/>
  <c r="U764" i="17" s="1"/>
  <c r="I794" i="17"/>
  <c r="T823" i="17"/>
  <c r="U823" i="17" s="1"/>
  <c r="I821" i="17"/>
  <c r="T904" i="17"/>
  <c r="U904" i="17" s="1"/>
  <c r="I536" i="17"/>
  <c r="I886" i="17"/>
  <c r="I636" i="17"/>
  <c r="I943" i="17"/>
  <c r="T683" i="17"/>
  <c r="U683" i="17" s="1"/>
  <c r="T605" i="17"/>
  <c r="U605" i="17" s="1"/>
  <c r="T770" i="17"/>
  <c r="U770" i="17" s="1"/>
  <c r="T781" i="17"/>
  <c r="U781" i="17" s="1"/>
  <c r="I657" i="17"/>
  <c r="I783" i="17"/>
  <c r="T867" i="17"/>
  <c r="U867" i="17" s="1"/>
  <c r="T718" i="17"/>
  <c r="U718" i="17" s="1"/>
  <c r="T734" i="17"/>
  <c r="U734" i="17" s="1"/>
  <c r="T773" i="17"/>
  <c r="U773" i="17" s="1"/>
  <c r="I928" i="17"/>
  <c r="I921" i="17"/>
  <c r="T908" i="17"/>
  <c r="U908" i="17" s="1"/>
  <c r="I642" i="17"/>
  <c r="I763" i="17"/>
  <c r="T742" i="17"/>
  <c r="U742" i="17" s="1"/>
  <c r="I639" i="17"/>
  <c r="T738" i="17"/>
  <c r="U738" i="17" s="1"/>
  <c r="T854" i="17"/>
  <c r="U854" i="17" s="1"/>
  <c r="T724" i="17"/>
  <c r="U724" i="17" s="1"/>
  <c r="T800" i="17"/>
  <c r="U800" i="17" s="1"/>
  <c r="T865" i="17"/>
  <c r="U865" i="17" s="1"/>
  <c r="T897" i="17"/>
  <c r="U897" i="17" s="1"/>
  <c r="I611" i="17"/>
  <c r="T625" i="17"/>
  <c r="U625" i="17" s="1"/>
  <c r="T707" i="17"/>
  <c r="U707" i="17" s="1"/>
  <c r="T898" i="17"/>
  <c r="U898" i="17" s="1"/>
  <c r="I721" i="17"/>
  <c r="I984" i="17"/>
  <c r="H329" i="17"/>
  <c r="T832" i="17"/>
  <c r="U832" i="17" s="1"/>
  <c r="T704" i="17"/>
  <c r="U704" i="17" s="1"/>
  <c r="I829" i="17"/>
  <c r="I957" i="17"/>
  <c r="I754" i="17"/>
  <c r="T356" i="17"/>
  <c r="U356" i="17" s="1"/>
  <c r="I808" i="17"/>
  <c r="T719" i="17"/>
  <c r="U719" i="17" s="1"/>
  <c r="T606" i="17"/>
  <c r="U606" i="17" s="1"/>
  <c r="I712" i="17"/>
  <c r="T913" i="17"/>
  <c r="U913" i="17" s="1"/>
  <c r="I753" i="17"/>
  <c r="I784" i="17"/>
  <c r="I696" i="17"/>
  <c r="T847" i="17"/>
  <c r="U847" i="17" s="1"/>
  <c r="I839" i="17"/>
  <c r="I974" i="17"/>
  <c r="I963" i="17"/>
  <c r="I716" i="17"/>
  <c r="T962" i="17"/>
  <c r="U962" i="17" s="1"/>
  <c r="I919" i="17"/>
  <c r="I819" i="17"/>
  <c r="H508" i="17"/>
  <c r="H725" i="17"/>
  <c r="H450" i="17"/>
  <c r="H762" i="17"/>
  <c r="I710" i="17"/>
  <c r="T783" i="17"/>
  <c r="U783" i="17" s="1"/>
  <c r="I867" i="17"/>
  <c r="I865" i="17"/>
  <c r="T825" i="17"/>
  <c r="U825" i="17" s="1"/>
  <c r="I187" i="17"/>
  <c r="H882" i="17"/>
  <c r="H432" i="17"/>
  <c r="H187" i="17"/>
  <c r="H994" i="17"/>
  <c r="H970" i="17"/>
  <c r="H672" i="17"/>
  <c r="H837" i="17"/>
  <c r="H894" i="17"/>
  <c r="H668" i="17"/>
  <c r="H662" i="17"/>
  <c r="I892" i="17"/>
  <c r="T991" i="17"/>
  <c r="U991" i="17" s="1"/>
  <c r="T855" i="17"/>
  <c r="U855" i="17" s="1"/>
  <c r="I905" i="17"/>
  <c r="I909" i="17"/>
  <c r="I832" i="17"/>
  <c r="I704" i="17"/>
  <c r="I603" i="17"/>
  <c r="T812" i="17"/>
  <c r="U812" i="17" s="1"/>
  <c r="I967" i="17"/>
  <c r="I955" i="17"/>
  <c r="I543" i="17"/>
  <c r="T721" i="17"/>
  <c r="U721" i="17" s="1"/>
  <c r="T984" i="17"/>
  <c r="U984" i="17" s="1"/>
  <c r="I790" i="17"/>
  <c r="I786" i="17"/>
  <c r="I961" i="17"/>
  <c r="T673" i="17"/>
  <c r="U673" i="17" s="1"/>
  <c r="T979" i="17"/>
  <c r="U979" i="17" s="1"/>
  <c r="I775" i="17"/>
  <c r="T617" i="17"/>
  <c r="U617" i="17" s="1"/>
  <c r="I612" i="17"/>
  <c r="I700" i="17"/>
  <c r="T659" i="17"/>
  <c r="U659" i="17" s="1"/>
  <c r="T999" i="17"/>
  <c r="U999" i="17" s="1"/>
  <c r="T761" i="17"/>
  <c r="U761" i="17" s="1"/>
  <c r="T956" i="17"/>
  <c r="U956" i="17" s="1"/>
  <c r="T948" i="17"/>
  <c r="U948" i="17" s="1"/>
  <c r="T972" i="17"/>
  <c r="U972" i="17" s="1"/>
  <c r="T814" i="17"/>
  <c r="U814" i="17" s="1"/>
  <c r="T870" i="17"/>
  <c r="U870" i="17" s="1"/>
  <c r="T906" i="17"/>
  <c r="U906" i="17" s="1"/>
  <c r="I938" i="17"/>
  <c r="I769" i="17"/>
  <c r="T711" i="17"/>
  <c r="U711" i="17" s="1"/>
  <c r="I681" i="17"/>
  <c r="T831" i="17"/>
  <c r="U831" i="17" s="1"/>
  <c r="I771" i="17"/>
  <c r="T987" i="17"/>
  <c r="U987" i="17" s="1"/>
  <c r="H294" i="17"/>
  <c r="H544" i="17"/>
  <c r="T544" i="17" s="1"/>
  <c r="U544" i="17" s="1"/>
  <c r="H117" i="17"/>
  <c r="H563" i="17"/>
  <c r="H815" i="17"/>
  <c r="H172" i="17"/>
  <c r="H43" i="17"/>
  <c r="I965" i="17"/>
  <c r="I684" i="17"/>
  <c r="I643" i="17"/>
  <c r="I857" i="17"/>
  <c r="I654" i="17"/>
  <c r="I164" i="17"/>
  <c r="T632" i="17"/>
  <c r="U632" i="17" s="1"/>
  <c r="T729" i="17"/>
  <c r="U729" i="17" s="1"/>
  <c r="T951" i="17"/>
  <c r="U951" i="17" s="1"/>
  <c r="T946" i="17"/>
  <c r="U946" i="17" s="1"/>
  <c r="T878" i="17"/>
  <c r="U878" i="17" s="1"/>
  <c r="I907" i="17"/>
  <c r="T687" i="17"/>
  <c r="U687" i="17" s="1"/>
  <c r="T646" i="17"/>
  <c r="U646" i="17" s="1"/>
  <c r="T622" i="17"/>
  <c r="U622" i="17" s="1"/>
  <c r="I858" i="17"/>
  <c r="T650" i="17"/>
  <c r="U650" i="17" s="1"/>
  <c r="T848" i="17"/>
  <c r="U848" i="17" s="1"/>
  <c r="I620" i="17"/>
  <c r="T872" i="17"/>
  <c r="U872" i="17" s="1"/>
  <c r="I916" i="17"/>
  <c r="I881" i="17"/>
  <c r="T799" i="17"/>
  <c r="U799" i="17" s="1"/>
  <c r="I655" i="17"/>
  <c r="T958" i="17"/>
  <c r="U958" i="17" s="1"/>
  <c r="T710" i="17"/>
  <c r="U710" i="17" s="1"/>
  <c r="I841" i="17"/>
  <c r="I927" i="17"/>
  <c r="T915" i="17"/>
  <c r="U915" i="17" s="1"/>
  <c r="I962" i="17"/>
  <c r="T919" i="17"/>
  <c r="U919" i="17" s="1"/>
  <c r="T802" i="17"/>
  <c r="U802" i="17" s="1"/>
  <c r="T889" i="17"/>
  <c r="U889" i="17" s="1"/>
  <c r="I798" i="17"/>
  <c r="H694" i="17"/>
  <c r="H941" i="17"/>
  <c r="T985" i="17"/>
  <c r="U985" i="17" s="1"/>
  <c r="I689" i="17"/>
  <c r="T749" i="17"/>
  <c r="U749" i="17" s="1"/>
  <c r="I885" i="17"/>
  <c r="T928" i="17"/>
  <c r="U928" i="17" s="1"/>
  <c r="I947" i="17"/>
  <c r="I827" i="17"/>
  <c r="T797" i="17"/>
  <c r="U797" i="17" s="1"/>
  <c r="I723" i="17"/>
  <c r="T875" i="17"/>
  <c r="U875" i="17" s="1"/>
  <c r="H246" i="17"/>
  <c r="H194" i="17"/>
  <c r="I194" i="17" s="1"/>
  <c r="H456" i="17"/>
  <c r="H331" i="17"/>
  <c r="T331" i="17" s="1"/>
  <c r="U331" i="17" s="1"/>
  <c r="H501" i="17"/>
  <c r="I501" i="17" s="1"/>
  <c r="T968" i="17"/>
  <c r="U968" i="17" s="1"/>
  <c r="T771" i="17"/>
  <c r="U771" i="17" s="1"/>
  <c r="I673" i="17"/>
  <c r="T861" i="17"/>
  <c r="U861" i="17" s="1"/>
  <c r="T728" i="17"/>
  <c r="U728" i="17" s="1"/>
  <c r="H976" i="17"/>
  <c r="H703" i="17"/>
  <c r="H74" i="17"/>
  <c r="I74" i="17" s="1"/>
  <c r="I246" i="17"/>
  <c r="T246" i="17"/>
  <c r="U246" i="17" s="1"/>
  <c r="I737" i="17"/>
  <c r="T737" i="17"/>
  <c r="U737" i="17" s="1"/>
  <c r="I950" i="17"/>
  <c r="T950" i="17"/>
  <c r="U950" i="17" s="1"/>
  <c r="I859" i="17"/>
  <c r="T859" i="17"/>
  <c r="U859" i="17" s="1"/>
  <c r="I906" i="17"/>
  <c r="I814" i="17"/>
  <c r="I833" i="17"/>
  <c r="T833" i="17"/>
  <c r="U833" i="17" s="1"/>
  <c r="I633" i="17"/>
  <c r="T633" i="17"/>
  <c r="U633" i="17" s="1"/>
  <c r="I830" i="17"/>
  <c r="T830" i="17"/>
  <c r="U830" i="17" s="1"/>
  <c r="T740" i="17"/>
  <c r="U740" i="17" s="1"/>
  <c r="I740" i="17"/>
  <c r="I824" i="17"/>
  <c r="T824" i="17"/>
  <c r="U824" i="17" s="1"/>
  <c r="I948" i="17"/>
  <c r="I979" i="17"/>
  <c r="T791" i="17"/>
  <c r="U791" i="17" s="1"/>
  <c r="T856" i="17"/>
  <c r="U856" i="17" s="1"/>
  <c r="I776" i="17"/>
  <c r="I863" i="17"/>
  <c r="I658" i="17"/>
  <c r="T658" i="17"/>
  <c r="U658" i="17" s="1"/>
  <c r="I765" i="17"/>
  <c r="T765" i="17"/>
  <c r="U765" i="17" s="1"/>
  <c r="T651" i="17"/>
  <c r="U651" i="17" s="1"/>
  <c r="I651" i="17"/>
  <c r="T732" i="17"/>
  <c r="U732" i="17" s="1"/>
  <c r="I732" i="17"/>
  <c r="T786" i="17"/>
  <c r="U786" i="17" s="1"/>
  <c r="I958" i="17"/>
  <c r="T961" i="17"/>
  <c r="U961" i="17" s="1"/>
  <c r="I600" i="17"/>
  <c r="T932" i="17"/>
  <c r="U932" i="17" s="1"/>
  <c r="I932" i="17"/>
  <c r="I956" i="17"/>
  <c r="T717" i="17"/>
  <c r="U717" i="17" s="1"/>
  <c r="T769" i="17"/>
  <c r="U769" i="17" s="1"/>
  <c r="I972" i="17"/>
  <c r="T614" i="17"/>
  <c r="U614" i="17" s="1"/>
  <c r="I760" i="17"/>
  <c r="I778" i="17"/>
  <c r="T768" i="17"/>
  <c r="U768" i="17" s="1"/>
  <c r="T735" i="17"/>
  <c r="U735" i="17" s="1"/>
  <c r="T937" i="17"/>
  <c r="U937" i="17" s="1"/>
  <c r="I870" i="17"/>
  <c r="I709" i="17"/>
  <c r="T647" i="17"/>
  <c r="U647" i="17" s="1"/>
  <c r="I647" i="17"/>
  <c r="I820" i="17"/>
  <c r="I801" i="17"/>
  <c r="T543" i="17"/>
  <c r="U543" i="17" s="1"/>
  <c r="T714" i="17"/>
  <c r="U714" i="17" s="1"/>
  <c r="I887" i="17"/>
  <c r="I731" i="17"/>
  <c r="I748" i="17"/>
  <c r="I759" i="17"/>
  <c r="I623" i="17"/>
  <c r="I982" i="17"/>
  <c r="H291" i="17"/>
  <c r="H397" i="17"/>
  <c r="T397" i="17" s="1"/>
  <c r="U397" i="17" s="1"/>
  <c r="H242" i="17"/>
  <c r="H517" i="17"/>
  <c r="H804" i="17"/>
  <c r="I883" i="17"/>
  <c r="I817" i="17"/>
  <c r="I692" i="17"/>
  <c r="I648" i="17"/>
  <c r="I652" i="17"/>
  <c r="T629" i="17"/>
  <c r="U629" i="17" s="1"/>
  <c r="T669" i="17"/>
  <c r="U669" i="17" s="1"/>
  <c r="T960" i="17"/>
  <c r="U960" i="17" s="1"/>
  <c r="T909" i="17"/>
  <c r="U909" i="17" s="1"/>
  <c r="T939" i="17"/>
  <c r="U939" i="17" s="1"/>
  <c r="I752" i="17"/>
  <c r="T715" i="17"/>
  <c r="U715" i="17" s="1"/>
  <c r="I996" i="17"/>
  <c r="I608" i="17"/>
  <c r="H822" i="17"/>
  <c r="H360" i="17"/>
  <c r="H491" i="17"/>
  <c r="H732" i="17"/>
  <c r="H787" i="17"/>
  <c r="T863" i="17"/>
  <c r="U863" i="17" s="1"/>
  <c r="I729" i="17"/>
  <c r="T643" i="17"/>
  <c r="U643" i="17" s="1"/>
  <c r="I646" i="17"/>
  <c r="T858" i="17"/>
  <c r="U858" i="17" s="1"/>
  <c r="I878" i="17"/>
  <c r="T741" i="17"/>
  <c r="U741" i="17" s="1"/>
  <c r="T974" i="17"/>
  <c r="U974" i="17" s="1"/>
  <c r="T925" i="17"/>
  <c r="U925" i="17" s="1"/>
  <c r="I650" i="17"/>
  <c r="T164" i="17"/>
  <c r="U164" i="17" s="1"/>
  <c r="T881" i="17"/>
  <c r="U881" i="17" s="1"/>
  <c r="T916" i="17"/>
  <c r="U916" i="17" s="1"/>
  <c r="T655" i="17"/>
  <c r="U655" i="17" s="1"/>
  <c r="T628" i="17"/>
  <c r="U628" i="17" s="1"/>
  <c r="T684" i="17"/>
  <c r="U684" i="17" s="1"/>
  <c r="T857" i="17"/>
  <c r="U857" i="17" s="1"/>
  <c r="T776" i="17"/>
  <c r="U776" i="17" s="1"/>
  <c r="T834" i="17"/>
  <c r="U834" i="17" s="1"/>
  <c r="T907" i="17"/>
  <c r="U907" i="17" s="1"/>
  <c r="T620" i="17"/>
  <c r="U620" i="17" s="1"/>
  <c r="I872" i="17"/>
  <c r="I946" i="17"/>
  <c r="I622" i="17"/>
  <c r="I903" i="17"/>
  <c r="T868" i="17"/>
  <c r="U868" i="17" s="1"/>
  <c r="I923" i="17"/>
  <c r="I940" i="17"/>
  <c r="T986" i="17"/>
  <c r="U986" i="17" s="1"/>
  <c r="T981" i="17"/>
  <c r="U981" i="17" s="1"/>
  <c r="T864" i="17"/>
  <c r="U864" i="17" s="1"/>
  <c r="I953" i="17"/>
  <c r="I619" i="17"/>
  <c r="I632" i="17"/>
  <c r="I848" i="17"/>
  <c r="T697" i="17"/>
  <c r="U697" i="17" s="1"/>
  <c r="I687" i="17"/>
  <c r="T716" i="17"/>
  <c r="U716" i="17" s="1"/>
  <c r="T654" i="17"/>
  <c r="U654" i="17" s="1"/>
  <c r="T631" i="17"/>
  <c r="U631" i="17" s="1"/>
  <c r="T840" i="17"/>
  <c r="U840" i="17" s="1"/>
  <c r="T807" i="17"/>
  <c r="U807" i="17" s="1"/>
  <c r="I809" i="17"/>
  <c r="I922" i="17"/>
  <c r="T815" i="17"/>
  <c r="U815" i="17" s="1"/>
  <c r="I745" i="17"/>
  <c r="T884" i="17"/>
  <c r="U884" i="17" s="1"/>
  <c r="T869" i="17"/>
  <c r="U869" i="17" s="1"/>
  <c r="I1000" i="17"/>
  <c r="I736" i="17"/>
  <c r="I855" i="17"/>
  <c r="I672" i="17"/>
  <c r="T294" i="17"/>
  <c r="U294" i="17" s="1"/>
  <c r="T976" i="17"/>
  <c r="U976" i="17" s="1"/>
  <c r="I201" i="17"/>
  <c r="I773" i="17"/>
  <c r="T899" i="17"/>
  <c r="U899" i="17" s="1"/>
  <c r="T667" i="17"/>
  <c r="U667" i="17" s="1"/>
  <c r="T657" i="17"/>
  <c r="U657" i="17" s="1"/>
  <c r="I770" i="17"/>
  <c r="I908" i="17"/>
  <c r="T777" i="17"/>
  <c r="U777" i="17" s="1"/>
  <c r="I842" i="17"/>
  <c r="T779" i="17"/>
  <c r="U779" i="17" s="1"/>
  <c r="I990" i="17"/>
  <c r="T879" i="17"/>
  <c r="U879" i="17" s="1"/>
  <c r="T642" i="17"/>
  <c r="U642" i="17" s="1"/>
  <c r="I718" i="17"/>
  <c r="T941" i="17"/>
  <c r="U941" i="17" s="1"/>
  <c r="T890" i="17"/>
  <c r="U890" i="17" s="1"/>
  <c r="T860" i="17"/>
  <c r="U860" i="17" s="1"/>
  <c r="T616" i="17"/>
  <c r="U616" i="17" s="1"/>
  <c r="I380" i="17"/>
  <c r="T882" i="17"/>
  <c r="U882" i="17" s="1"/>
  <c r="I662" i="17"/>
  <c r="T952" i="17"/>
  <c r="U952" i="17" s="1"/>
  <c r="T921" i="17"/>
  <c r="U921" i="17" s="1"/>
  <c r="I900" i="17"/>
  <c r="T763" i="17"/>
  <c r="U763" i="17" s="1"/>
  <c r="I936" i="17"/>
  <c r="I734" i="17"/>
  <c r="I605" i="17"/>
  <c r="T611" i="17"/>
  <c r="U611" i="17" s="1"/>
  <c r="I800" i="17"/>
  <c r="I738" i="17"/>
  <c r="T888" i="17"/>
  <c r="U888" i="17" s="1"/>
  <c r="I897" i="17"/>
  <c r="T841" i="17"/>
  <c r="U841" i="17" s="1"/>
  <c r="T623" i="17"/>
  <c r="U623" i="17" s="1"/>
  <c r="T927" i="17"/>
  <c r="U927" i="17" s="1"/>
  <c r="I802" i="17"/>
  <c r="H365" i="17"/>
  <c r="H943" i="17"/>
  <c r="H596" i="17"/>
  <c r="I596" i="17" s="1"/>
  <c r="H472" i="17"/>
  <c r="T472" i="17" s="1"/>
  <c r="U472" i="17" s="1"/>
  <c r="I785" i="17"/>
  <c r="T780" i="17"/>
  <c r="U780" i="17" s="1"/>
  <c r="I683" i="17"/>
  <c r="T920" i="17"/>
  <c r="U920" i="17" s="1"/>
  <c r="T709" i="17"/>
  <c r="U709" i="17" s="1"/>
  <c r="T725" i="17"/>
  <c r="U725" i="17" s="1"/>
  <c r="I661" i="17"/>
  <c r="T609" i="17"/>
  <c r="U609" i="17" s="1"/>
  <c r="I894" i="17"/>
  <c r="I707" i="17"/>
  <c r="I618" i="17"/>
  <c r="T679" i="17"/>
  <c r="U679" i="17" s="1"/>
  <c r="I851" i="17"/>
  <c r="T748" i="17"/>
  <c r="U748" i="17" s="1"/>
  <c r="I898" i="17"/>
  <c r="T918" i="17"/>
  <c r="U918" i="17" s="1"/>
  <c r="T967" i="17"/>
  <c r="U967" i="17" s="1"/>
  <c r="T955" i="17"/>
  <c r="U955" i="17" s="1"/>
  <c r="I735" i="17"/>
  <c r="T790" i="17"/>
  <c r="U790" i="17" s="1"/>
  <c r="T775" i="17"/>
  <c r="U775" i="17" s="1"/>
  <c r="I768" i="17"/>
  <c r="I617" i="17"/>
  <c r="T612" i="17"/>
  <c r="U612" i="17" s="1"/>
  <c r="I835" i="17"/>
  <c r="T700" i="17"/>
  <c r="U700" i="17" s="1"/>
  <c r="I659" i="17"/>
  <c r="I999" i="17"/>
  <c r="I761" i="17"/>
  <c r="T938" i="17"/>
  <c r="U938" i="17" s="1"/>
  <c r="T930" i="17"/>
  <c r="U930" i="17" s="1"/>
  <c r="I711" i="17"/>
  <c r="I987" i="17"/>
  <c r="H984" i="17"/>
  <c r="H926" i="17"/>
  <c r="H425" i="17"/>
  <c r="H676" i="17"/>
  <c r="H852" i="17"/>
  <c r="H584" i="17"/>
  <c r="H764" i="17"/>
  <c r="H404" i="17"/>
  <c r="T404" i="17" s="1"/>
  <c r="U404" i="17" s="1"/>
  <c r="H269" i="17"/>
  <c r="T269" i="17" s="1"/>
  <c r="U269" i="17" s="1"/>
  <c r="H856" i="17"/>
  <c r="H901" i="17"/>
  <c r="H751" i="17"/>
  <c r="I992" i="17"/>
  <c r="I869" i="17"/>
  <c r="I986" i="17"/>
  <c r="T681" i="17"/>
  <c r="U681" i="17" s="1"/>
  <c r="I831" i="17"/>
  <c r="H123" i="17"/>
  <c r="T123" i="17" s="1"/>
  <c r="U123" i="17" s="1"/>
  <c r="H680" i="17"/>
  <c r="H593" i="17"/>
  <c r="I593" i="17" s="1"/>
  <c r="T187" i="17"/>
  <c r="U187" i="17" s="1"/>
  <c r="I717" i="17"/>
  <c r="I614" i="17"/>
  <c r="I915" i="17"/>
  <c r="I937" i="17"/>
  <c r="I889" i="17"/>
  <c r="T798" i="17"/>
  <c r="U798" i="17" s="1"/>
  <c r="T820" i="17"/>
  <c r="U820" i="17" s="1"/>
  <c r="H817" i="17"/>
  <c r="H924" i="17"/>
  <c r="H655" i="17"/>
  <c r="H30" i="17"/>
  <c r="H874" i="17"/>
  <c r="H327" i="17"/>
  <c r="T327" i="17" s="1"/>
  <c r="U327" i="17" s="1"/>
  <c r="H348" i="17"/>
  <c r="T348" i="17" s="1"/>
  <c r="U348" i="17" s="1"/>
  <c r="H591" i="17"/>
  <c r="H264" i="17"/>
  <c r="I264" i="17" s="1"/>
  <c r="H247" i="17"/>
  <c r="H654" i="17"/>
  <c r="H827" i="17"/>
  <c r="H489" i="17"/>
  <c r="I489" i="17" s="1"/>
  <c r="H389" i="17"/>
  <c r="H59" i="17"/>
  <c r="I59" i="17" s="1"/>
  <c r="H486" i="17"/>
  <c r="H400" i="17"/>
  <c r="H444" i="17"/>
  <c r="T444" i="17" s="1"/>
  <c r="U444" i="17" s="1"/>
  <c r="H566" i="17"/>
  <c r="H458" i="17"/>
  <c r="H502" i="17"/>
  <c r="I502" i="17" s="1"/>
  <c r="H533" i="17"/>
  <c r="I533" i="17" s="1"/>
  <c r="H311" i="17"/>
  <c r="I311" i="17" s="1"/>
  <c r="H280" i="17"/>
  <c r="T280" i="17" s="1"/>
  <c r="U280" i="17" s="1"/>
  <c r="H470" i="17"/>
  <c r="H297" i="17"/>
  <c r="I297" i="17" s="1"/>
  <c r="H317" i="17"/>
  <c r="T317" i="17" s="1"/>
  <c r="U317" i="17" s="1"/>
  <c r="H314" i="17"/>
  <c r="H388" i="17"/>
  <c r="T388" i="17" s="1"/>
  <c r="U388" i="17" s="1"/>
  <c r="H537" i="17"/>
  <c r="T537" i="17" s="1"/>
  <c r="U537" i="17" s="1"/>
  <c r="H505" i="17"/>
  <c r="H231" i="17"/>
  <c r="H402" i="17"/>
  <c r="H564" i="17"/>
  <c r="T564" i="17" s="1"/>
  <c r="U564" i="17" s="1"/>
  <c r="H210" i="17"/>
  <c r="H556" i="17"/>
  <c r="T556" i="17" s="1"/>
  <c r="U556" i="17" s="1"/>
  <c r="H309" i="17"/>
  <c r="T309" i="17" s="1"/>
  <c r="U309" i="17" s="1"/>
  <c r="H208" i="17"/>
  <c r="T208" i="17" s="1"/>
  <c r="U208" i="17" s="1"/>
  <c r="H485" i="17"/>
  <c r="I485" i="17" s="1"/>
  <c r="H345" i="17"/>
  <c r="H146" i="17"/>
  <c r="H503" i="17"/>
  <c r="T503" i="17" s="1"/>
  <c r="U503" i="17" s="1"/>
  <c r="H434" i="17"/>
  <c r="T434" i="17" s="1"/>
  <c r="U434" i="17" s="1"/>
  <c r="H67" i="17"/>
  <c r="I67" i="17" s="1"/>
  <c r="H581" i="17"/>
  <c r="H88" i="17"/>
  <c r="T88" i="17" s="1"/>
  <c r="U88" i="17" s="1"/>
  <c r="H202" i="17"/>
  <c r="H358" i="17"/>
  <c r="H507" i="17"/>
  <c r="I507" i="17" s="1"/>
  <c r="H540" i="17"/>
  <c r="H287" i="17"/>
  <c r="T287" i="17" s="1"/>
  <c r="U287" i="17" s="1"/>
  <c r="H551" i="17"/>
  <c r="I551" i="17" s="1"/>
  <c r="H11" i="17"/>
  <c r="T11" i="17" s="1"/>
  <c r="U11" i="17" s="1"/>
  <c r="H308" i="17"/>
  <c r="I308" i="17" s="1"/>
  <c r="H41" i="17"/>
  <c r="I41" i="17" s="1"/>
  <c r="H186" i="17"/>
  <c r="H274" i="17"/>
  <c r="T274" i="17" s="1"/>
  <c r="U274" i="17" s="1"/>
  <c r="H418" i="17"/>
  <c r="I418" i="17" s="1"/>
  <c r="H233" i="17"/>
  <c r="I233" i="17" s="1"/>
  <c r="H244" i="17"/>
  <c r="H197" i="17"/>
  <c r="I197" i="17" s="1"/>
  <c r="H225" i="17"/>
  <c r="H479" i="17"/>
  <c r="I479" i="17" s="1"/>
  <c r="H292" i="17"/>
  <c r="I292" i="17" s="1"/>
  <c r="H514" i="17"/>
  <c r="I514" i="17" s="1"/>
  <c r="H594" i="17"/>
  <c r="I594" i="17" s="1"/>
  <c r="H65" i="17"/>
  <c r="T65" i="17" s="1"/>
  <c r="U65" i="17" s="1"/>
  <c r="H313" i="17"/>
  <c r="T313" i="17" s="1"/>
  <c r="U313" i="17" s="1"/>
  <c r="H240" i="17"/>
  <c r="T240" i="17" s="1"/>
  <c r="U240" i="17" s="1"/>
  <c r="H232" i="17"/>
  <c r="H101" i="17"/>
  <c r="T101" i="17" s="1"/>
  <c r="U101" i="17" s="1"/>
  <c r="H325" i="17"/>
  <c r="T325" i="17" s="1"/>
  <c r="U325" i="17" s="1"/>
  <c r="H18" i="17"/>
  <c r="I18" i="17" s="1"/>
  <c r="H409" i="17"/>
  <c r="H162" i="17"/>
  <c r="H463" i="17"/>
  <c r="I463" i="17" s="1"/>
  <c r="H122" i="17"/>
  <c r="I122" i="17" s="1"/>
  <c r="H145" i="17"/>
  <c r="T145" i="17" s="1"/>
  <c r="U145" i="17" s="1"/>
  <c r="H461" i="17"/>
  <c r="T461" i="17" s="1"/>
  <c r="U461" i="17" s="1"/>
  <c r="H416" i="17"/>
  <c r="T416" i="17" s="1"/>
  <c r="U416" i="17" s="1"/>
  <c r="H175" i="17"/>
  <c r="I175" i="17" s="1"/>
  <c r="H595" i="17"/>
  <c r="T595" i="17" s="1"/>
  <c r="U595" i="17" s="1"/>
  <c r="H33" i="17"/>
  <c r="T33" i="17" s="1"/>
  <c r="U33" i="17" s="1"/>
  <c r="H134" i="17"/>
  <c r="T134" i="17" s="1"/>
  <c r="U134" i="17" s="1"/>
  <c r="H138" i="17"/>
  <c r="I138" i="17" s="1"/>
  <c r="H47" i="17"/>
  <c r="I47" i="17" s="1"/>
  <c r="H455" i="17"/>
  <c r="T455" i="17" s="1"/>
  <c r="U455" i="17" s="1"/>
  <c r="T894" i="17"/>
  <c r="U894" i="17" s="1"/>
  <c r="T851" i="17"/>
  <c r="U851" i="17" s="1"/>
  <c r="I971" i="17"/>
  <c r="T785" i="17"/>
  <c r="U785" i="17" s="1"/>
  <c r="T618" i="17"/>
  <c r="U618" i="17" s="1"/>
  <c r="I725" i="17"/>
  <c r="T297" i="17"/>
  <c r="U297" i="17" s="1"/>
  <c r="I799" i="17"/>
  <c r="I951" i="17"/>
  <c r="I123" i="17"/>
  <c r="T965" i="17"/>
  <c r="U965" i="17" s="1"/>
  <c r="I691" i="17"/>
  <c r="I876" i="17"/>
  <c r="I397" i="17"/>
  <c r="I556" i="17"/>
  <c r="I722" i="17"/>
  <c r="I708" i="17"/>
  <c r="T666" i="17"/>
  <c r="U666" i="17" s="1"/>
  <c r="H487" i="17"/>
  <c r="I487" i="17" s="1"/>
  <c r="H972" i="17"/>
  <c r="H316" i="17"/>
  <c r="I316" i="17" s="1"/>
  <c r="H286" i="17"/>
  <c r="H475" i="17"/>
  <c r="I475" i="17" s="1"/>
  <c r="H653" i="17"/>
  <c r="H230" i="17"/>
  <c r="H712" i="17"/>
  <c r="H998" i="17"/>
  <c r="H363" i="17"/>
  <c r="H757" i="17"/>
  <c r="H873" i="17"/>
  <c r="H903" i="17"/>
  <c r="H748" i="17"/>
  <c r="H893" i="17"/>
  <c r="H214" i="17"/>
  <c r="H915" i="17"/>
  <c r="H422" i="17"/>
  <c r="H229" i="17"/>
  <c r="T229" i="17" s="1"/>
  <c r="U229" i="17" s="1"/>
  <c r="H910" i="17"/>
  <c r="H722" i="17"/>
  <c r="H420" i="17"/>
  <c r="I420" i="17" s="1"/>
  <c r="H877" i="17"/>
  <c r="H838" i="17"/>
  <c r="H686" i="17"/>
  <c r="H909" i="17"/>
  <c r="Y46" i="17"/>
  <c r="Y62" i="17" s="1"/>
  <c r="X46" i="17"/>
  <c r="X62" i="17" s="1"/>
  <c r="Z46" i="17"/>
  <c r="H557" i="17"/>
  <c r="H490" i="17"/>
  <c r="H333" i="17"/>
  <c r="I333" i="17" s="1"/>
  <c r="H279" i="17"/>
  <c r="T279" i="17" s="1"/>
  <c r="U279" i="17" s="1"/>
  <c r="H372" i="17"/>
  <c r="H396" i="17"/>
  <c r="H362" i="17"/>
  <c r="T362" i="17" s="1"/>
  <c r="U362" i="17" s="1"/>
  <c r="H462" i="17"/>
  <c r="I462" i="17" s="1"/>
  <c r="H554" i="17"/>
  <c r="I554" i="17" s="1"/>
  <c r="H353" i="17"/>
  <c r="T353" i="17" s="1"/>
  <c r="U353" i="17" s="1"/>
  <c r="H215" i="17"/>
  <c r="I215" i="17" s="1"/>
  <c r="H235" i="17"/>
  <c r="T235" i="17" s="1"/>
  <c r="U235" i="17" s="1"/>
  <c r="H428" i="17"/>
  <c r="H446" i="17"/>
  <c r="I446" i="17" s="1"/>
  <c r="H403" i="17"/>
  <c r="I403" i="17" s="1"/>
  <c r="H549" i="17"/>
  <c r="H532" i="17"/>
  <c r="T532" i="17" s="1"/>
  <c r="U532" i="17" s="1"/>
  <c r="H582" i="17"/>
  <c r="I582" i="17" s="1"/>
  <c r="H336" i="17"/>
  <c r="H580" i="17"/>
  <c r="H340" i="17"/>
  <c r="H398" i="17"/>
  <c r="I398" i="17" s="1"/>
  <c r="H445" i="17"/>
  <c r="H141" i="17"/>
  <c r="I141" i="17" s="1"/>
  <c r="H64" i="17"/>
  <c r="H312" i="17"/>
  <c r="I312" i="17" s="1"/>
  <c r="H342" i="17"/>
  <c r="T342" i="17" s="1"/>
  <c r="U342" i="17" s="1"/>
  <c r="H590" i="17"/>
  <c r="H341" i="17"/>
  <c r="I341" i="17" s="1"/>
  <c r="H161" i="17"/>
  <c r="I161" i="17" s="1"/>
  <c r="H152" i="17"/>
  <c r="I152" i="17" s="1"/>
  <c r="H114" i="17"/>
  <c r="I114" i="17" s="1"/>
  <c r="H173" i="17"/>
  <c r="T173" i="17" s="1"/>
  <c r="U173" i="17" s="1"/>
  <c r="H76" i="17"/>
  <c r="I76" i="17" s="1"/>
  <c r="H195" i="17"/>
  <c r="T195" i="17" s="1"/>
  <c r="U195" i="17" s="1"/>
  <c r="H520" i="17"/>
  <c r="T520" i="17" s="1"/>
  <c r="U520" i="17" s="1"/>
  <c r="H435" i="17"/>
  <c r="T435" i="17" s="1"/>
  <c r="U435" i="17" s="1"/>
  <c r="H44" i="17"/>
  <c r="H36" i="17"/>
  <c r="H147" i="17"/>
  <c r="I147" i="17" s="1"/>
  <c r="H169" i="17"/>
  <c r="I169" i="17" s="1"/>
  <c r="H598" i="17"/>
  <c r="I598" i="17" s="1"/>
  <c r="H575" i="17"/>
  <c r="I575" i="17" s="1"/>
  <c r="H334" i="17"/>
  <c r="H558" i="17"/>
  <c r="I558" i="17" s="1"/>
  <c r="H238" i="17"/>
  <c r="H193" i="17"/>
  <c r="I193" i="17" s="1"/>
  <c r="H545" i="17"/>
  <c r="H177" i="17"/>
  <c r="H107" i="17"/>
  <c r="I107" i="17" s="1"/>
  <c r="H209" i="17"/>
  <c r="H211" i="17"/>
  <c r="T211" i="17" s="1"/>
  <c r="U211" i="17" s="1"/>
  <c r="H465" i="17"/>
  <c r="I465" i="17" s="1"/>
  <c r="H148" i="17"/>
  <c r="H296" i="17"/>
  <c r="I296" i="17" s="1"/>
  <c r="H199" i="17"/>
  <c r="T199" i="17" s="1"/>
  <c r="U199" i="17" s="1"/>
  <c r="H190" i="17"/>
  <c r="H377" i="17"/>
  <c r="H92" i="17"/>
  <c r="H153" i="17"/>
  <c r="H234" i="17"/>
  <c r="H200" i="17"/>
  <c r="T200" i="17" s="1"/>
  <c r="U200" i="17" s="1"/>
  <c r="H344" i="17"/>
  <c r="H110" i="17"/>
  <c r="H181" i="17"/>
  <c r="I181" i="17" s="1"/>
  <c r="H535" i="17"/>
  <c r="T535" i="17" s="1"/>
  <c r="U535" i="17" s="1"/>
  <c r="H51" i="17"/>
  <c r="T51" i="17" s="1"/>
  <c r="U51" i="17" s="1"/>
  <c r="H431" i="17"/>
  <c r="T431" i="17" s="1"/>
  <c r="U431" i="17" s="1"/>
  <c r="H217" i="17"/>
  <c r="I217" i="17" s="1"/>
  <c r="H393" i="17"/>
  <c r="T393" i="17" s="1"/>
  <c r="U393" i="17" s="1"/>
  <c r="H70" i="17"/>
  <c r="T70" i="17" s="1"/>
  <c r="U70" i="17" s="1"/>
  <c r="H430" i="17"/>
  <c r="H562" i="17"/>
  <c r="I562" i="17" s="1"/>
  <c r="H391" i="17"/>
  <c r="H423" i="17"/>
  <c r="I423" i="17" s="1"/>
  <c r="H220" i="17"/>
  <c r="I220" i="17" s="1"/>
  <c r="H386" i="17"/>
  <c r="T386" i="17" s="1"/>
  <c r="U386" i="17" s="1"/>
  <c r="H104" i="17"/>
  <c r="I104" i="17" s="1"/>
  <c r="H139" i="17"/>
  <c r="H91" i="17"/>
  <c r="T91" i="17" s="1"/>
  <c r="U91" i="17" s="1"/>
  <c r="H442" i="17"/>
  <c r="T442" i="17" s="1"/>
  <c r="U442" i="17" s="1"/>
  <c r="H125" i="17"/>
  <c r="T125" i="17" s="1"/>
  <c r="U125" i="17" s="1"/>
  <c r="H378" i="17"/>
  <c r="H213" i="17"/>
  <c r="T213" i="17" s="1"/>
  <c r="U213" i="17" s="1"/>
  <c r="H524" i="17"/>
  <c r="H95" i="17"/>
  <c r="T95" i="17" s="1"/>
  <c r="U95" i="17" s="1"/>
  <c r="H257" i="17"/>
  <c r="H438" i="17"/>
  <c r="H127" i="17"/>
  <c r="T127" i="17" s="1"/>
  <c r="U127" i="17" s="1"/>
  <c r="H261" i="17"/>
  <c r="H385" i="17"/>
  <c r="I385" i="17" s="1"/>
  <c r="H167" i="17"/>
  <c r="T167" i="17" s="1"/>
  <c r="U167" i="17" s="1"/>
  <c r="H283" i="17"/>
  <c r="I283" i="17" s="1"/>
  <c r="H567" i="17"/>
  <c r="T567" i="17" s="1"/>
  <c r="U567" i="17" s="1"/>
  <c r="H35" i="17"/>
  <c r="I35" i="17" s="1"/>
  <c r="H310" i="17"/>
  <c r="T310" i="17" s="1"/>
  <c r="U310" i="17" s="1"/>
  <c r="H492" i="17"/>
  <c r="I492" i="17" s="1"/>
  <c r="H151" i="17"/>
  <c r="T151" i="17" s="1"/>
  <c r="U151" i="17" s="1"/>
  <c r="H277" i="17"/>
  <c r="T277" i="17" s="1"/>
  <c r="U277" i="17" s="1"/>
  <c r="H306" i="17"/>
  <c r="T306" i="17" s="1"/>
  <c r="U306" i="17" s="1"/>
  <c r="H350" i="17"/>
  <c r="T350" i="17" s="1"/>
  <c r="U350" i="17" s="1"/>
  <c r="H488" i="17"/>
  <c r="T488" i="17" s="1"/>
  <c r="U488" i="17" s="1"/>
  <c r="H588" i="17"/>
  <c r="I588" i="17" s="1"/>
  <c r="H99" i="17"/>
  <c r="T99" i="17" s="1"/>
  <c r="U99" i="17" s="1"/>
  <c r="H156" i="17"/>
  <c r="H468" i="17"/>
  <c r="H219" i="17"/>
  <c r="H149" i="17"/>
  <c r="T149" i="17" s="1"/>
  <c r="U149" i="17" s="1"/>
  <c r="H160" i="17"/>
  <c r="I160" i="17" s="1"/>
  <c r="H57" i="17"/>
  <c r="H102" i="17"/>
  <c r="I102" i="17" s="1"/>
  <c r="H87" i="17"/>
  <c r="H143" i="17"/>
  <c r="T143" i="17" s="1"/>
  <c r="U143" i="17" s="1"/>
  <c r="H371" i="17"/>
  <c r="I371" i="17" s="1"/>
  <c r="H452" i="17"/>
  <c r="I452" i="17" s="1"/>
  <c r="H319" i="17"/>
  <c r="H519" i="17"/>
  <c r="H390" i="17"/>
  <c r="H191" i="17"/>
  <c r="H176" i="17"/>
  <c r="I176" i="17" s="1"/>
  <c r="H529" i="17"/>
  <c r="T529" i="17" s="1"/>
  <c r="U529" i="17" s="1"/>
  <c r="H163" i="17"/>
  <c r="H73" i="17"/>
  <c r="H510" i="17"/>
  <c r="H542" i="17"/>
  <c r="H174" i="17"/>
  <c r="H375" i="17"/>
  <c r="H589" i="17"/>
  <c r="H565" i="17"/>
  <c r="I565" i="17" s="1"/>
  <c r="H527" i="17"/>
  <c r="T527" i="17" s="1"/>
  <c r="U527" i="17" s="1"/>
  <c r="H66" i="17"/>
  <c r="H382" i="17"/>
  <c r="T382" i="17" s="1"/>
  <c r="U382" i="17" s="1"/>
  <c r="H587" i="17"/>
  <c r="H373" i="17"/>
  <c r="I373" i="17" s="1"/>
  <c r="H443" i="17"/>
  <c r="I443" i="17" s="1"/>
  <c r="H337" i="17"/>
  <c r="I337" i="17" s="1"/>
  <c r="H346" i="17"/>
  <c r="I346" i="17" s="1"/>
  <c r="H25" i="17"/>
  <c r="I25" i="17" s="1"/>
  <c r="H573" i="17"/>
  <c r="I573" i="17" s="1"/>
  <c r="H441" i="17"/>
  <c r="I441" i="17" s="1"/>
  <c r="H361" i="17"/>
  <c r="H427" i="17"/>
  <c r="H276" i="17"/>
  <c r="H369" i="17"/>
  <c r="H601" i="17"/>
  <c r="H548" i="17"/>
  <c r="H387" i="17"/>
  <c r="H330" i="17"/>
  <c r="I330" i="17" s="1"/>
  <c r="H597" i="17"/>
  <c r="I597" i="17" s="1"/>
  <c r="H243" i="17"/>
  <c r="T243" i="17" s="1"/>
  <c r="U243" i="17" s="1"/>
  <c r="H515" i="17"/>
  <c r="I515" i="17" s="1"/>
  <c r="H406" i="17"/>
  <c r="T406" i="17" s="1"/>
  <c r="U406" i="17" s="1"/>
  <c r="H426" i="17"/>
  <c r="I426" i="17" s="1"/>
  <c r="H394" i="17"/>
  <c r="T394" i="17" s="1"/>
  <c r="U394" i="17" s="1"/>
  <c r="H560" i="17"/>
  <c r="T560" i="17" s="1"/>
  <c r="U560" i="17" s="1"/>
  <c r="H384" i="17"/>
  <c r="I384" i="17" s="1"/>
  <c r="H419" i="17"/>
  <c r="I419" i="17" s="1"/>
  <c r="H121" i="17"/>
  <c r="H474" i="17"/>
  <c r="H523" i="17"/>
  <c r="T523" i="17" s="1"/>
  <c r="U523" i="17" s="1"/>
  <c r="H282" i="17"/>
  <c r="I282" i="17" s="1"/>
  <c r="H207" i="17"/>
  <c r="I207" i="17" s="1"/>
  <c r="H159" i="17"/>
  <c r="T159" i="17" s="1"/>
  <c r="U159" i="17" s="1"/>
  <c r="H506" i="17"/>
  <c r="I506" i="17" s="1"/>
  <c r="H555" i="17"/>
  <c r="H421" i="17"/>
  <c r="T421" i="17" s="1"/>
  <c r="U421" i="17" s="1"/>
  <c r="H111" i="17"/>
  <c r="H12" i="17"/>
  <c r="I12" i="17" s="1"/>
  <c r="H290" i="17"/>
  <c r="H307" i="17"/>
  <c r="T307" i="17" s="1"/>
  <c r="U307" i="17" s="1"/>
  <c r="H14" i="17"/>
  <c r="H583" i="17"/>
  <c r="T583" i="17" s="1"/>
  <c r="U583" i="17" s="1"/>
  <c r="H239" i="17"/>
  <c r="T239" i="17" s="1"/>
  <c r="U239" i="17" s="1"/>
  <c r="H7" i="17"/>
  <c r="H17" i="17"/>
  <c r="H512" i="17"/>
  <c r="I512" i="17" s="1"/>
  <c r="H221" i="17"/>
  <c r="T221" i="17" s="1"/>
  <c r="U221" i="17" s="1"/>
  <c r="H499" i="17"/>
  <c r="I499" i="17" s="1"/>
  <c r="H253" i="17"/>
  <c r="I253" i="17" s="1"/>
  <c r="H303" i="17"/>
  <c r="I303" i="17" s="1"/>
  <c r="H226" i="17"/>
  <c r="H500" i="17"/>
  <c r="T500" i="17" s="1"/>
  <c r="U500" i="17" s="1"/>
  <c r="H86" i="17"/>
  <c r="H250" i="17"/>
  <c r="I250" i="17" s="1"/>
  <c r="H212" i="17"/>
  <c r="H112" i="17"/>
  <c r="H154" i="17"/>
  <c r="H140" i="17"/>
  <c r="T140" i="17" s="1"/>
  <c r="U140" i="17" s="1"/>
  <c r="H228" i="17"/>
  <c r="H90" i="17"/>
  <c r="H254" i="17"/>
  <c r="H357" i="17"/>
  <c r="T357" i="17" s="1"/>
  <c r="U357" i="17" s="1"/>
  <c r="H454" i="17"/>
  <c r="H196" i="17"/>
  <c r="T196" i="17" s="1"/>
  <c r="U196" i="17" s="1"/>
  <c r="H293" i="17"/>
  <c r="H570" i="17"/>
  <c r="I570" i="17" s="1"/>
  <c r="H100" i="17"/>
  <c r="H22" i="17"/>
  <c r="H343" i="17"/>
  <c r="I343" i="17" s="1"/>
  <c r="H267" i="17"/>
  <c r="T267" i="17" s="1"/>
  <c r="U267" i="17" s="1"/>
  <c r="H324" i="17"/>
  <c r="H89" i="17"/>
  <c r="H124" i="17"/>
  <c r="I124" i="17" s="1"/>
  <c r="H150" i="17"/>
  <c r="I150" i="17" s="1"/>
  <c r="H281" i="17"/>
  <c r="T281" i="17" s="1"/>
  <c r="U281" i="17" s="1"/>
  <c r="H284" i="17"/>
  <c r="H453" i="17"/>
  <c r="I453" i="17" s="1"/>
  <c r="H4" i="17"/>
  <c r="H83" i="17"/>
  <c r="H347" i="17"/>
  <c r="I347" i="17" s="1"/>
  <c r="H368" i="17"/>
  <c r="H262" i="17"/>
  <c r="I262" i="17" s="1"/>
  <c r="H355" i="17"/>
  <c r="H60" i="17"/>
  <c r="I60" i="17" s="1"/>
  <c r="H180" i="17"/>
  <c r="T180" i="17" s="1"/>
  <c r="U180" i="17" s="1"/>
  <c r="H379" i="17"/>
  <c r="I379" i="17" s="1"/>
  <c r="H3" i="17"/>
  <c r="H71" i="17"/>
  <c r="T71" i="17" s="1"/>
  <c r="U71" i="17" s="1"/>
  <c r="H168" i="17"/>
  <c r="H132" i="17"/>
  <c r="I132" i="17" s="1"/>
  <c r="H62" i="17"/>
  <c r="H585" i="17"/>
  <c r="H437" i="17"/>
  <c r="I437" i="17" s="1"/>
  <c r="H525" i="17"/>
  <c r="H305" i="17"/>
  <c r="H79" i="17"/>
  <c r="H158" i="17"/>
  <c r="H15" i="17"/>
  <c r="H467" i="17"/>
  <c r="H252" i="17"/>
  <c r="H37" i="17"/>
  <c r="H299" i="17"/>
  <c r="H20" i="17"/>
  <c r="H579" i="17"/>
  <c r="H133" i="17"/>
  <c r="H248" i="17"/>
  <c r="H8" i="17"/>
  <c r="H481" i="17"/>
  <c r="H335" i="17"/>
  <c r="H359" i="17"/>
  <c r="T359" i="17" s="1"/>
  <c r="U359" i="17" s="1"/>
  <c r="H599" i="17"/>
  <c r="I599" i="17" s="1"/>
  <c r="H56" i="17"/>
  <c r="I56" i="17" s="1"/>
  <c r="H61" i="17"/>
  <c r="H179" i="17"/>
  <c r="H21" i="17"/>
  <c r="H504" i="17"/>
  <c r="H466" i="17"/>
  <c r="I466" i="17" s="1"/>
  <c r="H258" i="17"/>
  <c r="H531" i="17"/>
  <c r="H321" i="17"/>
  <c r="H366" i="17"/>
  <c r="H263" i="17"/>
  <c r="H249" i="17"/>
  <c r="H236" i="17"/>
  <c r="H498" i="17"/>
  <c r="H521" i="17"/>
  <c r="I521" i="17" s="1"/>
  <c r="H318" i="17"/>
  <c r="I318" i="17" s="1"/>
  <c r="H137" i="17"/>
  <c r="H322" i="17"/>
  <c r="H241" i="17"/>
  <c r="H496" i="17"/>
  <c r="H414" i="17"/>
  <c r="I414" i="17" s="1"/>
  <c r="H323" i="17"/>
  <c r="I323" i="17" s="1"/>
  <c r="H315" i="17"/>
  <c r="I315" i="17" s="1"/>
  <c r="H113" i="17"/>
  <c r="H55" i="17"/>
  <c r="H49" i="17"/>
  <c r="H530" i="17"/>
  <c r="I530" i="17" s="1"/>
  <c r="H395" i="17"/>
  <c r="T395" i="17" s="1"/>
  <c r="U395" i="17" s="1"/>
  <c r="H24" i="17"/>
  <c r="H571" i="17"/>
  <c r="I571" i="17" s="1"/>
  <c r="H275" i="17"/>
  <c r="I275" i="17" s="1"/>
  <c r="H224" i="17"/>
  <c r="H155" i="17"/>
  <c r="H339" i="17"/>
  <c r="I339" i="17" s="1"/>
  <c r="H476" i="17"/>
  <c r="H69" i="17"/>
  <c r="H300" i="17"/>
  <c r="H411" i="17"/>
  <c r="I411" i="17" s="1"/>
  <c r="H370" i="17"/>
  <c r="H128" i="17"/>
  <c r="H130" i="17"/>
  <c r="H19" i="17"/>
  <c r="H572" i="17"/>
  <c r="H550" i="17"/>
  <c r="T550" i="17" s="1"/>
  <c r="U550" i="17" s="1"/>
  <c r="H78" i="17"/>
  <c r="H42" i="17"/>
  <c r="H513" i="17"/>
  <c r="T513" i="17" s="1"/>
  <c r="U513" i="17" s="1"/>
  <c r="H408" i="17"/>
  <c r="T408" i="17" s="1"/>
  <c r="U408" i="17" s="1"/>
  <c r="H320" i="17"/>
  <c r="H448" i="17"/>
  <c r="H528" i="17"/>
  <c r="I528" i="17" s="1"/>
  <c r="H266" i="17"/>
  <c r="H184" i="17"/>
  <c r="H53" i="17"/>
  <c r="H72" i="17"/>
  <c r="H77" i="17"/>
  <c r="H39" i="17"/>
  <c r="H469" i="17"/>
  <c r="T469" i="17" s="1"/>
  <c r="U469" i="17" s="1"/>
  <c r="H534" i="17"/>
  <c r="H494" i="17"/>
  <c r="H81" i="17"/>
  <c r="T81" i="17" s="1"/>
  <c r="U81" i="17" s="1"/>
  <c r="H439" i="17"/>
  <c r="T439" i="17" s="1"/>
  <c r="U439" i="17" s="1"/>
  <c r="H483" i="17"/>
  <c r="T483" i="17" s="1"/>
  <c r="U483" i="17" s="1"/>
  <c r="H251" i="17"/>
  <c r="H136" i="17"/>
  <c r="H328" i="17"/>
  <c r="H38" i="17"/>
  <c r="H75" i="17"/>
  <c r="H568" i="17"/>
  <c r="H516" i="17"/>
  <c r="I516" i="17" s="1"/>
  <c r="H440" i="17"/>
  <c r="I440" i="17" s="1"/>
  <c r="H45" i="17"/>
  <c r="H349" i="17"/>
  <c r="H338" i="17"/>
  <c r="H94" i="17"/>
  <c r="H222" i="17"/>
  <c r="H98" i="17"/>
  <c r="H170" i="17"/>
  <c r="H198" i="17"/>
  <c r="H381" i="17"/>
  <c r="I381" i="17" s="1"/>
  <c r="H429" i="17"/>
  <c r="I429" i="17" s="1"/>
  <c r="H289" i="17"/>
  <c r="H405" i="17"/>
  <c r="H16" i="17"/>
  <c r="H131" i="17"/>
  <c r="H260" i="17"/>
  <c r="I260" i="17" s="1"/>
  <c r="H497" i="17"/>
  <c r="H218" i="17"/>
  <c r="H96" i="17"/>
  <c r="H9" i="17"/>
  <c r="H301" i="17"/>
  <c r="H569" i="17"/>
  <c r="H477" i="17"/>
  <c r="H436" i="17"/>
  <c r="H270" i="17"/>
  <c r="H50" i="17"/>
  <c r="H52" i="17"/>
  <c r="H23" i="17"/>
  <c r="H412" i="17"/>
  <c r="H204" i="17"/>
  <c r="H273" i="17"/>
  <c r="H216" i="17"/>
  <c r="I216" i="17" s="1"/>
  <c r="H509" i="17"/>
  <c r="T509" i="17" s="1"/>
  <c r="U509" i="17" s="1"/>
  <c r="H576" i="17"/>
  <c r="H526" i="17"/>
  <c r="I526" i="17" s="1"/>
  <c r="H460" i="17"/>
  <c r="H32" i="17"/>
  <c r="H374" i="17"/>
  <c r="T374" i="17" s="1"/>
  <c r="U374" i="17" s="1"/>
  <c r="H407" i="17"/>
  <c r="I407" i="17" s="1"/>
  <c r="H84" i="17"/>
  <c r="H354" i="17"/>
  <c r="I354" i="17" s="1"/>
  <c r="H106" i="17"/>
  <c r="H367" i="17"/>
  <c r="I367" i="17" s="1"/>
  <c r="H302" i="17"/>
  <c r="H28" i="17"/>
  <c r="H189" i="17"/>
  <c r="I189" i="17" s="1"/>
  <c r="H178" i="17"/>
  <c r="H29" i="17"/>
  <c r="I29" i="17" s="1"/>
  <c r="H227" i="17"/>
  <c r="H399" i="17"/>
  <c r="H539" i="17"/>
  <c r="T539" i="17" s="1"/>
  <c r="U539" i="17" s="1"/>
  <c r="H482" i="17"/>
  <c r="H63" i="17"/>
  <c r="H351" i="17"/>
  <c r="H547" i="17"/>
  <c r="H142" i="17"/>
  <c r="H272" i="17"/>
  <c r="H586" i="17"/>
  <c r="H119" i="17"/>
  <c r="H120" i="17"/>
  <c r="H26" i="17"/>
  <c r="I26" i="17" s="1"/>
  <c r="H82" i="17"/>
  <c r="I82" i="17" s="1"/>
  <c r="H424" i="17"/>
  <c r="H449" i="17"/>
  <c r="H165" i="17"/>
  <c r="H288" i="17"/>
  <c r="H480" i="17"/>
  <c r="H552" i="17"/>
  <c r="H97" i="17"/>
  <c r="H484" i="17"/>
  <c r="H237" i="17"/>
  <c r="H401" i="17"/>
  <c r="H493" i="17"/>
  <c r="I493" i="17" s="1"/>
  <c r="H464" i="17"/>
  <c r="H115" i="17"/>
  <c r="H364" i="17"/>
  <c r="H68" i="17"/>
  <c r="H392" i="17"/>
  <c r="I392" i="17" s="1"/>
  <c r="H553" i="17"/>
  <c r="H295" i="17"/>
  <c r="H577" i="17"/>
  <c r="I577" i="17" s="1"/>
  <c r="H48" i="17"/>
  <c r="I48" i="17" s="1"/>
  <c r="H473" i="17"/>
  <c r="H135" i="17"/>
  <c r="H54" i="17"/>
  <c r="H6" i="17"/>
  <c r="H185" i="17"/>
  <c r="H166" i="17"/>
  <c r="H118" i="17"/>
  <c r="H245" i="17"/>
  <c r="H592" i="17"/>
  <c r="T592" i="17" s="1"/>
  <c r="U592" i="17" s="1"/>
  <c r="H108" i="17"/>
  <c r="H203" i="17"/>
  <c r="H326" i="17"/>
  <c r="H433" i="17"/>
  <c r="T433" i="17" s="1"/>
  <c r="U433" i="17" s="1"/>
  <c r="H383" i="17"/>
  <c r="H495" i="17"/>
  <c r="H13" i="17"/>
  <c r="H447" i="17"/>
  <c r="H144" i="17"/>
  <c r="H40" i="17"/>
  <c r="H58" i="17"/>
  <c r="T58" i="17" s="1"/>
  <c r="U58" i="17" s="1"/>
  <c r="H459" i="17"/>
  <c r="I459" i="17" s="1"/>
  <c r="H415" i="17"/>
  <c r="H417" i="17"/>
  <c r="H10" i="17"/>
  <c r="H268" i="17"/>
  <c r="H471" i="17"/>
  <c r="H34" i="17"/>
  <c r="T34" i="17" s="1"/>
  <c r="U34" i="17" s="1"/>
  <c r="H223" i="17"/>
  <c r="H541" i="17"/>
  <c r="H457" i="17"/>
  <c r="H5" i="17"/>
  <c r="H157" i="17"/>
  <c r="I157" i="17" s="1"/>
  <c r="H109" i="17"/>
  <c r="H546" i="17"/>
  <c r="H376" i="17"/>
  <c r="H561" i="17"/>
  <c r="T561" i="17" s="1"/>
  <c r="U561" i="17" s="1"/>
  <c r="H255" i="17"/>
  <c r="I255" i="17" s="1"/>
  <c r="H578" i="17"/>
  <c r="H518" i="17"/>
  <c r="I518" i="17" s="1"/>
  <c r="H171" i="17"/>
  <c r="I171" i="17" s="1"/>
  <c r="H103" i="17"/>
  <c r="H259" i="17"/>
  <c r="H265" i="17"/>
  <c r="H559" i="17"/>
  <c r="T559" i="17" s="1"/>
  <c r="U559" i="17" s="1"/>
  <c r="H192" i="17"/>
  <c r="H304" i="17"/>
  <c r="I304" i="17" s="1"/>
  <c r="H332" i="17"/>
  <c r="I332" i="17" s="1"/>
  <c r="H574" i="17"/>
  <c r="H126" i="17"/>
  <c r="H522" i="17"/>
  <c r="H285" i="17"/>
  <c r="T285" i="17" s="1"/>
  <c r="U285" i="17" s="1"/>
  <c r="H129" i="17"/>
  <c r="H206" i="17"/>
  <c r="H352" i="17"/>
  <c r="H256" i="17"/>
  <c r="H935" i="17"/>
  <c r="H923" i="17"/>
  <c r="H693" i="17"/>
  <c r="H886" i="17"/>
  <c r="H754" i="17"/>
  <c r="H637" i="17"/>
  <c r="H729" i="17"/>
  <c r="H934" i="17"/>
  <c r="H961" i="17"/>
  <c r="H988" i="17"/>
  <c r="H658" i="17"/>
  <c r="H651" i="17"/>
  <c r="H727" i="17"/>
  <c r="H989" i="17"/>
  <c r="H780" i="17"/>
  <c r="H675" i="17"/>
  <c r="H644" i="17"/>
  <c r="H697" i="17"/>
  <c r="H965" i="17"/>
  <c r="H789" i="17"/>
  <c r="H826" i="17"/>
  <c r="H978" i="17"/>
  <c r="H702" i="17"/>
  <c r="H897" i="17"/>
  <c r="H665" i="17"/>
  <c r="H922" i="17"/>
  <c r="H624" i="17"/>
  <c r="H875" i="17"/>
  <c r="H939" i="17"/>
  <c r="H971" i="17"/>
  <c r="H774" i="17"/>
  <c r="H819" i="17"/>
  <c r="H928" i="17"/>
  <c r="H656" i="17"/>
  <c r="H783" i="17"/>
  <c r="H790" i="17"/>
  <c r="H610" i="17"/>
  <c r="H691" i="17"/>
  <c r="H667" i="17"/>
  <c r="H953" i="17"/>
  <c r="H616" i="17"/>
  <c r="H744" i="17"/>
  <c r="H719" i="17"/>
  <c r="H739" i="17"/>
  <c r="H831" i="17"/>
  <c r="H701" i="17"/>
  <c r="H973" i="17"/>
  <c r="H997" i="17"/>
  <c r="H606" i="17"/>
  <c r="H720" i="17"/>
  <c r="H843" i="17"/>
  <c r="H986" i="17"/>
  <c r="H684" i="17"/>
  <c r="H968" i="17"/>
  <c r="H952" i="17"/>
  <c r="H763" i="17"/>
  <c r="H634" i="17"/>
  <c r="H860" i="17"/>
  <c r="H716" i="17"/>
  <c r="H841" i="17"/>
  <c r="H823" i="17"/>
  <c r="H980" i="17"/>
  <c r="H818" i="17"/>
  <c r="H990" i="17"/>
  <c r="H647" i="17"/>
  <c r="H883" i="17"/>
  <c r="H992" i="17"/>
  <c r="H649" i="17"/>
  <c r="H605" i="17"/>
  <c r="H995" i="17"/>
  <c r="H792" i="17"/>
  <c r="H977" i="17"/>
  <c r="H814" i="17"/>
  <c r="H933" i="17"/>
  <c r="H891" i="17"/>
  <c r="H920" i="17"/>
  <c r="H885" i="17"/>
  <c r="H932" i="17"/>
  <c r="H880" i="17"/>
  <c r="H738" i="17"/>
  <c r="H628" i="17"/>
  <c r="H867" i="17"/>
  <c r="H820" i="17"/>
  <c r="H967" i="17"/>
  <c r="H622" i="17"/>
  <c r="H708" i="17"/>
  <c r="H985" i="17"/>
  <c r="H710" i="17"/>
  <c r="H892" i="17"/>
  <c r="H769" i="17"/>
  <c r="H692" i="17"/>
  <c r="H862" i="17"/>
  <c r="H796" i="17"/>
  <c r="H808" i="17"/>
  <c r="H752" i="17"/>
  <c r="H689" i="17"/>
  <c r="H717" i="17"/>
  <c r="H607" i="17"/>
  <c r="H791" i="17"/>
  <c r="H788" i="17"/>
  <c r="H806" i="17"/>
  <c r="H962" i="17"/>
  <c r="H645" i="17"/>
  <c r="H695" i="17"/>
  <c r="H793" i="17"/>
  <c r="H906" i="17"/>
  <c r="H767" i="17"/>
  <c r="H799" i="17"/>
  <c r="H603" i="17"/>
  <c r="H851" i="17"/>
  <c r="H955" i="17"/>
  <c r="H991" i="17"/>
  <c r="H969" i="17"/>
  <c r="H798" i="17"/>
  <c r="H768" i="17"/>
  <c r="H779" i="17"/>
  <c r="H864" i="17"/>
  <c r="H914" i="17"/>
  <c r="H736" i="17"/>
  <c r="H872" i="17"/>
  <c r="H661" i="17"/>
  <c r="H629" i="17"/>
  <c r="H760" i="17"/>
  <c r="H784" i="17"/>
  <c r="H871" i="17"/>
  <c r="H669" i="17"/>
  <c r="H878" i="17"/>
  <c r="H859" i="17"/>
  <c r="H609" i="17"/>
  <c r="H648" i="17"/>
  <c r="H801" i="17"/>
  <c r="H773" i="17"/>
  <c r="H715" i="17"/>
  <c r="H750" i="17"/>
  <c r="H865" i="17"/>
  <c r="H690" i="17"/>
  <c r="H613" i="17"/>
  <c r="H681" i="17"/>
  <c r="H890" i="17"/>
  <c r="H674" i="17"/>
  <c r="H802" i="17"/>
  <c r="H742" i="17"/>
  <c r="H869" i="17"/>
  <c r="H777" i="17"/>
  <c r="H696" i="17"/>
  <c r="H785" i="17"/>
  <c r="H707" i="17"/>
  <c r="H916" i="17"/>
  <c r="H849" i="17"/>
  <c r="H666" i="17"/>
  <c r="H937" i="17"/>
  <c r="H611" i="17"/>
  <c r="H747" i="17"/>
  <c r="H705" i="17"/>
  <c r="H824" i="17"/>
  <c r="H951" i="17"/>
  <c r="H687" i="17"/>
  <c r="H619" i="17"/>
  <c r="H642" i="17"/>
  <c r="H794" i="17"/>
  <c r="H630" i="17"/>
  <c r="H755" i="17"/>
  <c r="H795" i="17"/>
  <c r="H652" i="17"/>
  <c r="H981" i="17"/>
  <c r="H809" i="17"/>
  <c r="H749" i="17"/>
  <c r="H830" i="17"/>
  <c r="H745" i="17"/>
  <c r="H876" i="17"/>
  <c r="H964" i="17"/>
  <c r="H888" i="17"/>
  <c r="H657" i="17"/>
  <c r="H835" i="17"/>
  <c r="H617" i="17"/>
  <c r="H957" i="17"/>
  <c r="H944" i="17"/>
  <c r="H902" i="17"/>
  <c r="H761" i="17"/>
  <c r="H778" i="17"/>
  <c r="H626" i="17"/>
  <c r="H927" i="17"/>
  <c r="H711" i="17"/>
  <c r="H635" i="17"/>
  <c r="H775" i="17"/>
  <c r="H746" i="17"/>
  <c r="H800" i="17"/>
  <c r="H942" i="17"/>
  <c r="H907" i="17"/>
  <c r="H698" i="17"/>
  <c r="H737" i="17"/>
  <c r="H960" i="17"/>
  <c r="H896" i="17"/>
  <c r="H918" i="17"/>
  <c r="H612" i="17"/>
  <c r="H776" i="17"/>
  <c r="H625" i="17"/>
  <c r="H889" i="17"/>
  <c r="H671" i="17"/>
  <c r="H726" i="17"/>
  <c r="H728" i="17"/>
  <c r="H646" i="17"/>
  <c r="H641" i="17"/>
  <c r="H765" i="17"/>
  <c r="H881" i="17"/>
  <c r="H911" i="17"/>
  <c r="H810" i="17"/>
  <c r="H663" i="17"/>
  <c r="H660" i="17"/>
  <c r="H638" i="17"/>
  <c r="H950" i="17"/>
  <c r="H709" i="17"/>
  <c r="H993" i="17"/>
  <c r="H848" i="17"/>
  <c r="H639" i="17"/>
  <c r="H683" i="17"/>
  <c r="H740" i="17"/>
  <c r="H735" i="17"/>
  <c r="H840" i="17"/>
  <c r="H759" i="17"/>
  <c r="H670" i="17"/>
  <c r="H723" i="17"/>
  <c r="H677" i="17"/>
  <c r="H959" i="17"/>
  <c r="H845" i="17"/>
  <c r="H987" i="17"/>
  <c r="H931" i="17"/>
  <c r="H904" i="17"/>
  <c r="H908" i="17"/>
  <c r="H753" i="17"/>
  <c r="H966" i="17"/>
  <c r="H682" i="17"/>
  <c r="H930" i="17"/>
  <c r="H949" i="17"/>
  <c r="H1000" i="17"/>
  <c r="H821" i="17"/>
  <c r="H905" i="17"/>
  <c r="H982" i="17"/>
  <c r="H772" i="17"/>
  <c r="H917" i="17"/>
  <c r="H713" i="17"/>
  <c r="H604" i="17"/>
  <c r="H741" i="17"/>
  <c r="H857" i="17"/>
  <c r="H602" i="17"/>
  <c r="H834" i="17"/>
  <c r="H766" i="17"/>
  <c r="H940" i="17"/>
  <c r="H974" i="17"/>
  <c r="H631" i="17"/>
  <c r="H870" i="17"/>
  <c r="H887" i="17"/>
  <c r="H636" i="17"/>
  <c r="H770" i="17"/>
  <c r="H813" i="17"/>
  <c r="H743" i="17"/>
  <c r="H900" i="17"/>
  <c r="H853" i="17"/>
  <c r="H614" i="17"/>
  <c r="H975" i="17"/>
  <c r="H618" i="17"/>
  <c r="H731" i="17"/>
  <c r="H958" i="17"/>
  <c r="H999" i="17"/>
  <c r="H854" i="17"/>
  <c r="H842" i="17"/>
  <c r="H816" i="17"/>
  <c r="H714" i="17"/>
  <c r="H621" i="17"/>
  <c r="H912" i="17"/>
  <c r="H700" i="17"/>
  <c r="H956" i="17"/>
  <c r="H844" i="17"/>
  <c r="H925" i="17"/>
  <c r="H797" i="17"/>
  <c r="H615" i="17"/>
  <c r="H718" i="17"/>
  <c r="H954" i="17"/>
  <c r="H868" i="17"/>
  <c r="H963" i="17"/>
  <c r="H724" i="17"/>
  <c r="H861" i="17"/>
  <c r="H855" i="17"/>
  <c r="H850" i="17"/>
  <c r="H781" i="17"/>
  <c r="H879" i="17"/>
  <c r="H650" i="17"/>
  <c r="H633" i="17"/>
  <c r="H884" i="17"/>
  <c r="H721" i="17"/>
  <c r="H832" i="17"/>
  <c r="H608" i="17"/>
  <c r="H839" i="17"/>
  <c r="H1001" i="17"/>
  <c r="T1001" i="17" s="1"/>
  <c r="U1001" i="17" s="1"/>
  <c r="H786" i="17"/>
  <c r="H829" i="17"/>
  <c r="H673" i="17"/>
  <c r="H946" i="17"/>
  <c r="H825" i="17"/>
  <c r="H623" i="17"/>
  <c r="H803" i="17"/>
  <c r="H921" i="17"/>
  <c r="H620" i="17"/>
  <c r="H812" i="17"/>
  <c r="H979" i="17"/>
  <c r="H898" i="17"/>
  <c r="H811" i="17"/>
  <c r="H632" i="17"/>
  <c r="H704" i="17"/>
  <c r="H847" i="17"/>
  <c r="H771" i="17"/>
  <c r="H938" i="17"/>
  <c r="H807" i="17"/>
  <c r="H679" i="17"/>
  <c r="H627" i="17"/>
  <c r="H947" i="17"/>
  <c r="H913" i="17"/>
  <c r="H929" i="17"/>
  <c r="H734" i="17"/>
  <c r="H996" i="17"/>
  <c r="H659" i="17"/>
  <c r="H899" i="17"/>
  <c r="H643" i="17"/>
  <c r="H678" i="17"/>
  <c r="H936" i="17"/>
  <c r="T648" i="17"/>
  <c r="U648" i="17" s="1"/>
  <c r="I882" i="17"/>
  <c r="T619" i="17"/>
  <c r="U619" i="17" s="1"/>
  <c r="I394" i="17"/>
  <c r="T662" i="17"/>
  <c r="U662" i="17" s="1"/>
  <c r="I616" i="17"/>
  <c r="I860" i="17"/>
  <c r="I523" i="17"/>
  <c r="T311" i="17"/>
  <c r="U311" i="17" s="1"/>
  <c r="I101" i="17"/>
  <c r="I942" i="17"/>
  <c r="I627" i="17"/>
  <c r="I431" i="17"/>
  <c r="T953" i="17"/>
  <c r="U953" i="17" s="1"/>
  <c r="T817" i="17"/>
  <c r="U817" i="17" s="1"/>
  <c r="T423" i="17"/>
  <c r="U423" i="17" s="1"/>
  <c r="I221" i="17"/>
  <c r="T641" i="17"/>
  <c r="U641" i="17" s="1"/>
  <c r="T577" i="17"/>
  <c r="U577" i="17" s="1"/>
  <c r="T692" i="17"/>
  <c r="U692" i="17" s="1"/>
  <c r="T343" i="17"/>
  <c r="U343" i="17" s="1"/>
  <c r="T323" i="17"/>
  <c r="U323" i="17" s="1"/>
  <c r="I199" i="17"/>
  <c r="T922" i="17"/>
  <c r="U922" i="17" s="1"/>
  <c r="T803" i="17"/>
  <c r="U803" i="17" s="1"/>
  <c r="T978" i="17"/>
  <c r="U978" i="17" s="1"/>
  <c r="T429" i="17"/>
  <c r="U429" i="17" s="1"/>
  <c r="T459" i="17"/>
  <c r="U459" i="17" s="1"/>
  <c r="I884" i="17"/>
  <c r="I472" i="17"/>
  <c r="I58" i="17"/>
  <c r="I806" i="17"/>
  <c r="T419" i="17"/>
  <c r="U419" i="17" s="1"/>
  <c r="T745" i="17"/>
  <c r="U745" i="17" s="1"/>
  <c r="I797" i="17"/>
  <c r="T723" i="17"/>
  <c r="U723" i="17" s="1"/>
  <c r="I875" i="17"/>
  <c r="I637" i="17"/>
  <c r="I294" i="17"/>
  <c r="T466" i="17"/>
  <c r="U466" i="17" s="1"/>
  <c r="T818" i="17"/>
  <c r="U818" i="17" s="1"/>
  <c r="I815" i="17"/>
  <c r="T29" i="17"/>
  <c r="U29" i="17" s="1"/>
  <c r="T675" i="17"/>
  <c r="U675" i="17" s="1"/>
  <c r="I404" i="17"/>
  <c r="T440" i="17"/>
  <c r="U440" i="17" s="1"/>
  <c r="I539" i="17"/>
  <c r="T701" i="17"/>
  <c r="U701" i="17" s="1"/>
  <c r="I976" i="17"/>
  <c r="I560" i="17"/>
  <c r="T443" i="17"/>
  <c r="U443" i="17" s="1"/>
  <c r="T931" i="17"/>
  <c r="U931" i="17" s="1"/>
  <c r="T48" i="17"/>
  <c r="U48" i="17" s="1"/>
  <c r="I307" i="17"/>
  <c r="T157" i="17"/>
  <c r="U157" i="17" s="1"/>
  <c r="T533" i="17"/>
  <c r="U533" i="17" s="1"/>
  <c r="I455" i="17"/>
  <c r="T809" i="17"/>
  <c r="U809" i="17" s="1"/>
  <c r="T954" i="17"/>
  <c r="U954" i="17" s="1"/>
  <c r="I483" i="17"/>
  <c r="T260" i="17"/>
  <c r="U260" i="17" s="1"/>
  <c r="T672" i="17"/>
  <c r="U672" i="17" s="1"/>
  <c r="T1000" i="17"/>
  <c r="U1000" i="17" s="1"/>
  <c r="T736" i="17"/>
  <c r="U736" i="17" s="1"/>
  <c r="T76" i="17"/>
  <c r="U76" i="17" s="1"/>
  <c r="T220" i="17"/>
  <c r="U220" i="17" s="1"/>
  <c r="I350" i="17"/>
  <c r="I416" i="17"/>
  <c r="T485" i="17"/>
  <c r="U485" i="17" s="1"/>
  <c r="I200" i="17"/>
  <c r="T880" i="17"/>
  <c r="U880" i="17" s="1"/>
  <c r="T696" i="17"/>
  <c r="U696" i="17" s="1"/>
  <c r="I81" i="17"/>
  <c r="I239" i="17"/>
  <c r="T943" i="17"/>
  <c r="U943" i="17" s="1"/>
  <c r="T318" i="17"/>
  <c r="U318" i="17" s="1"/>
  <c r="I134" i="17"/>
  <c r="I631" i="17"/>
  <c r="T403" i="17"/>
  <c r="U403" i="17" s="1"/>
  <c r="I317" i="17"/>
  <c r="T501" i="17"/>
  <c r="U501" i="17" s="1"/>
  <c r="T597" i="17"/>
  <c r="U597" i="17" s="1"/>
  <c r="T516" i="17"/>
  <c r="U516" i="17" s="1"/>
  <c r="T283" i="17"/>
  <c r="U283" i="17" s="1"/>
  <c r="I434" i="17"/>
  <c r="T515" i="17"/>
  <c r="U515" i="17" s="1"/>
  <c r="I840" i="17"/>
  <c r="T385" i="17"/>
  <c r="U385" i="17" s="1"/>
  <c r="I807" i="17"/>
  <c r="T621" i="17"/>
  <c r="U621" i="17" s="1"/>
  <c r="I559" i="17"/>
  <c r="I595" i="17"/>
  <c r="T453" i="17"/>
  <c r="U453" i="17" s="1"/>
  <c r="T821" i="17"/>
  <c r="U821" i="17" s="1"/>
  <c r="I850" i="17"/>
  <c r="T446" i="17"/>
  <c r="U446" i="17" s="1"/>
  <c r="I544" i="17"/>
  <c r="I780" i="17"/>
  <c r="T296" i="17"/>
  <c r="U296" i="17" s="1"/>
  <c r="I285" i="17"/>
  <c r="T312" i="17"/>
  <c r="U312" i="17" s="1"/>
  <c r="I679" i="17"/>
  <c r="T384" i="17"/>
  <c r="U384" i="17" s="1"/>
  <c r="I433" i="17"/>
  <c r="T506" i="17"/>
  <c r="U506" i="17" s="1"/>
  <c r="T354" i="17"/>
  <c r="U354" i="17" s="1"/>
  <c r="T189" i="17"/>
  <c r="U189" i="17" s="1"/>
  <c r="I34" i="17"/>
  <c r="T407" i="17"/>
  <c r="U407" i="17" s="1"/>
  <c r="I509" i="17"/>
  <c r="I513" i="17"/>
  <c r="T995" i="17"/>
  <c r="U995" i="17" s="1"/>
  <c r="T660" i="17"/>
  <c r="U660" i="17" s="1"/>
  <c r="I823" i="17"/>
  <c r="T35" i="17"/>
  <c r="U35" i="17" s="1"/>
  <c r="T886" i="17"/>
  <c r="U886" i="17" s="1"/>
  <c r="I386" i="17"/>
  <c r="T661" i="17"/>
  <c r="U661" i="17" s="1"/>
  <c r="T124" i="17"/>
  <c r="U124" i="17" s="1"/>
  <c r="T171" i="17"/>
  <c r="U171" i="17" s="1"/>
  <c r="I535" i="17"/>
  <c r="I325" i="17"/>
  <c r="T636" i="17"/>
  <c r="U636" i="17" s="1"/>
  <c r="I609" i="17"/>
  <c r="I904" i="17"/>
  <c r="I274" i="17"/>
  <c r="I764" i="17"/>
  <c r="AC16" i="17"/>
  <c r="T853" i="17"/>
  <c r="U853" i="17" s="1"/>
  <c r="T600" i="17"/>
  <c r="U600" i="17" s="1"/>
  <c r="T794" i="17"/>
  <c r="U794" i="17" s="1"/>
  <c r="I920" i="17"/>
  <c r="T598" i="17"/>
  <c r="U598" i="17" s="1"/>
  <c r="T536" i="17"/>
  <c r="U536" i="17" s="1"/>
  <c r="I811" i="17"/>
  <c r="T141" i="17"/>
  <c r="U141" i="17" s="1"/>
  <c r="T138" i="17"/>
  <c r="U138" i="17" s="1"/>
  <c r="T41" i="17"/>
  <c r="U41" i="17" s="1"/>
  <c r="T514" i="17"/>
  <c r="U514" i="17" s="1"/>
  <c r="T862" i="17"/>
  <c r="U862" i="17" s="1"/>
  <c r="I180" i="17"/>
  <c r="T839" i="17"/>
  <c r="U839" i="17" s="1"/>
  <c r="T414" i="17"/>
  <c r="U414" i="17" s="1"/>
  <c r="T784" i="17"/>
  <c r="U784" i="17" s="1"/>
  <c r="T755" i="17"/>
  <c r="U755" i="17" s="1"/>
  <c r="T74" i="17"/>
  <c r="U74" i="17" s="1"/>
  <c r="T571" i="17"/>
  <c r="U571" i="17" s="1"/>
  <c r="T712" i="17"/>
  <c r="U712" i="17" s="1"/>
  <c r="T905" i="17"/>
  <c r="U905" i="17" s="1"/>
  <c r="T426" i="17"/>
  <c r="U426" i="17" s="1"/>
  <c r="T102" i="17"/>
  <c r="U102" i="17" s="1"/>
  <c r="I281" i="17"/>
  <c r="I567" i="17"/>
  <c r="T333" i="17"/>
  <c r="U333" i="17" s="1"/>
  <c r="T753" i="17"/>
  <c r="U753" i="17" s="1"/>
  <c r="T233" i="17"/>
  <c r="U233" i="17" s="1"/>
  <c r="T176" i="17"/>
  <c r="U176" i="17" s="1"/>
  <c r="I208" i="17"/>
  <c r="T315" i="17"/>
  <c r="U315" i="17" s="1"/>
  <c r="T339" i="17"/>
  <c r="U339" i="17" s="1"/>
  <c r="T570" i="17"/>
  <c r="U570" i="17" s="1"/>
  <c r="T934" i="17"/>
  <c r="U934" i="17" s="1"/>
  <c r="T216" i="17"/>
  <c r="U216" i="17" s="1"/>
  <c r="I913" i="17"/>
  <c r="T963" i="17"/>
  <c r="U963" i="17" s="1"/>
  <c r="I159" i="17"/>
  <c r="I606" i="17"/>
  <c r="T26" i="17"/>
  <c r="U26" i="17" s="1"/>
  <c r="T82" i="17"/>
  <c r="U82" i="17" s="1"/>
  <c r="I149" i="17"/>
  <c r="I847" i="17"/>
  <c r="T829" i="17"/>
  <c r="U829" i="17" s="1"/>
  <c r="I719" i="17"/>
  <c r="T197" i="17"/>
  <c r="U197" i="17" s="1"/>
  <c r="I356" i="17"/>
  <c r="I421" i="17"/>
  <c r="I520" i="17"/>
  <c r="T957" i="17"/>
  <c r="U957" i="17" s="1"/>
  <c r="T808" i="17"/>
  <c r="U808" i="17" s="1"/>
  <c r="T337" i="17"/>
  <c r="U337" i="17" s="1"/>
  <c r="I359" i="17"/>
  <c r="T303" i="17"/>
  <c r="U303" i="17" s="1"/>
  <c r="T411" i="17"/>
  <c r="U411" i="17" s="1"/>
  <c r="I258" i="17"/>
  <c r="T258" i="17"/>
  <c r="U258" i="17" s="1"/>
  <c r="I271" i="17"/>
  <c r="T271" i="17"/>
  <c r="U271" i="17" s="1"/>
  <c r="I607" i="17"/>
  <c r="T607" i="17"/>
  <c r="U607" i="17" s="1"/>
  <c r="I490" i="17"/>
  <c r="T490" i="17"/>
  <c r="U490" i="17" s="1"/>
  <c r="T653" i="17"/>
  <c r="U653" i="17" s="1"/>
  <c r="I653" i="17"/>
  <c r="I336" i="17"/>
  <c r="T336" i="17"/>
  <c r="U336" i="17" s="1"/>
  <c r="T694" i="17"/>
  <c r="U694" i="17" s="1"/>
  <c r="I694" i="17"/>
  <c r="I39" i="17"/>
  <c r="T39" i="17"/>
  <c r="U39" i="17" s="1"/>
  <c r="T664" i="17"/>
  <c r="U664" i="17" s="1"/>
  <c r="I664" i="17"/>
  <c r="I566" i="17"/>
  <c r="T566" i="17"/>
  <c r="U566" i="17" s="1"/>
  <c r="T517" i="17"/>
  <c r="U517" i="17" s="1"/>
  <c r="I517" i="17"/>
  <c r="I901" i="17"/>
  <c r="T901" i="17"/>
  <c r="U901" i="17" s="1"/>
  <c r="T555" i="17"/>
  <c r="U555" i="17" s="1"/>
  <c r="I555" i="17"/>
  <c r="I120" i="17"/>
  <c r="T120" i="17"/>
  <c r="U120" i="17" s="1"/>
  <c r="I945" i="17"/>
  <c r="T945" i="17"/>
  <c r="U945" i="17" s="1"/>
  <c r="I519" i="17"/>
  <c r="T519" i="17"/>
  <c r="U519" i="17" s="1"/>
  <c r="I234" i="17"/>
  <c r="T234" i="17"/>
  <c r="U234" i="17" s="1"/>
  <c r="I321" i="17"/>
  <c r="T321" i="17"/>
  <c r="U321" i="17" s="1"/>
  <c r="I959" i="17"/>
  <c r="T959" i="17"/>
  <c r="U959" i="17" s="1"/>
  <c r="T94" i="17"/>
  <c r="U94" i="17" s="1"/>
  <c r="I94" i="17"/>
  <c r="I360" i="17"/>
  <c r="T360" i="17"/>
  <c r="U360" i="17" s="1"/>
  <c r="I589" i="17"/>
  <c r="T589" i="17"/>
  <c r="U589" i="17" s="1"/>
  <c r="I177" i="17"/>
  <c r="T177" i="17"/>
  <c r="U177" i="17" s="1"/>
  <c r="T563" i="17"/>
  <c r="U563" i="17" s="1"/>
  <c r="I563" i="17"/>
  <c r="I190" i="17"/>
  <c r="T190" i="17"/>
  <c r="U190" i="17" s="1"/>
  <c r="T926" i="17"/>
  <c r="U926" i="17" s="1"/>
  <c r="I926" i="17"/>
  <c r="I634" i="17"/>
  <c r="T634" i="17"/>
  <c r="U634" i="17" s="1"/>
  <c r="I613" i="17"/>
  <c r="T613" i="17"/>
  <c r="U613" i="17" s="1"/>
  <c r="I988" i="17"/>
  <c r="T988" i="17"/>
  <c r="U988" i="17" s="1"/>
  <c r="T23" i="17"/>
  <c r="U23" i="17" s="1"/>
  <c r="I23" i="17"/>
  <c r="I695" i="17"/>
  <c r="T695" i="17"/>
  <c r="U695" i="17" s="1"/>
  <c r="T505" i="17"/>
  <c r="U505" i="17" s="1"/>
  <c r="I505" i="17"/>
  <c r="T253" i="17"/>
  <c r="U253" i="17" s="1"/>
  <c r="T754" i="17"/>
  <c r="U754" i="17" s="1"/>
  <c r="I969" i="17"/>
  <c r="I127" i="17"/>
  <c r="I890" i="17"/>
  <c r="I856" i="17"/>
  <c r="I382" i="17"/>
  <c r="T903" i="17"/>
  <c r="U903" i="17" s="1"/>
  <c r="T56" i="17"/>
  <c r="U56" i="17" s="1"/>
  <c r="T346" i="17"/>
  <c r="U346" i="17" s="1"/>
  <c r="T207" i="17"/>
  <c r="U207" i="17" s="1"/>
  <c r="I682" i="17"/>
  <c r="T883" i="17"/>
  <c r="U883" i="17" s="1"/>
  <c r="I550" i="17"/>
  <c r="I108" i="17"/>
  <c r="T108" i="17"/>
  <c r="U108" i="17" s="1"/>
  <c r="I172" i="17"/>
  <c r="T172" i="17"/>
  <c r="U172" i="17" s="1"/>
  <c r="I425" i="17"/>
  <c r="T425" i="17"/>
  <c r="U425" i="17" s="1"/>
  <c r="T680" i="17"/>
  <c r="U680" i="17" s="1"/>
  <c r="I680" i="17"/>
  <c r="I89" i="17"/>
  <c r="T89" i="17"/>
  <c r="U89" i="17" s="1"/>
  <c r="I361" i="17"/>
  <c r="T361" i="17"/>
  <c r="U361" i="17" s="1"/>
  <c r="T705" i="17"/>
  <c r="U705" i="17" s="1"/>
  <c r="I705" i="17"/>
  <c r="I432" i="17"/>
  <c r="T432" i="17"/>
  <c r="U432" i="17" s="1"/>
  <c r="T389" i="17"/>
  <c r="U389" i="17" s="1"/>
  <c r="I389" i="17"/>
  <c r="I244" i="17"/>
  <c r="T244" i="17"/>
  <c r="U244" i="17" s="1"/>
  <c r="I602" i="17"/>
  <c r="T602" i="17"/>
  <c r="U602" i="17" s="1"/>
  <c r="I467" i="17"/>
  <c r="T467" i="17"/>
  <c r="U467" i="17" s="1"/>
  <c r="I838" i="17"/>
  <c r="T838" i="17"/>
  <c r="U838" i="17" s="1"/>
  <c r="T699" i="17"/>
  <c r="U699" i="17" s="1"/>
  <c r="I699" i="17"/>
  <c r="T117" i="17"/>
  <c r="U117" i="17" s="1"/>
  <c r="I117" i="17"/>
  <c r="I542" i="17"/>
  <c r="T542" i="17"/>
  <c r="U542" i="17" s="1"/>
  <c r="I929" i="17"/>
  <c r="T929" i="17"/>
  <c r="U929" i="17" s="1"/>
  <c r="I319" i="17"/>
  <c r="T319" i="17"/>
  <c r="U319" i="17" s="1"/>
  <c r="I994" i="17"/>
  <c r="T994" i="17"/>
  <c r="U994" i="17" s="1"/>
  <c r="I584" i="17"/>
  <c r="T584" i="17"/>
  <c r="U584" i="17" s="1"/>
  <c r="I703" i="17"/>
  <c r="T703" i="17"/>
  <c r="U703" i="17" s="1"/>
  <c r="I372" i="17"/>
  <c r="T372" i="17"/>
  <c r="U372" i="17" s="1"/>
  <c r="I182" i="17"/>
  <c r="T182" i="17"/>
  <c r="U182" i="17" s="1"/>
  <c r="T989" i="17"/>
  <c r="U989" i="17" s="1"/>
  <c r="I989" i="17"/>
  <c r="I290" i="17"/>
  <c r="T290" i="17"/>
  <c r="U290" i="17" s="1"/>
  <c r="I445" i="17"/>
  <c r="T445" i="17"/>
  <c r="U445" i="17" s="1"/>
  <c r="I334" i="17"/>
  <c r="T334" i="17"/>
  <c r="U334" i="17" s="1"/>
  <c r="I96" i="17"/>
  <c r="T96" i="17"/>
  <c r="U96" i="17" s="1"/>
  <c r="I534" i="17"/>
  <c r="T534" i="17"/>
  <c r="U534" i="17" s="1"/>
  <c r="I202" i="17"/>
  <c r="T202" i="17"/>
  <c r="U202" i="17" s="1"/>
  <c r="I893" i="17"/>
  <c r="T893" i="17"/>
  <c r="U893" i="17" s="1"/>
  <c r="T774" i="17"/>
  <c r="U774" i="17" s="1"/>
  <c r="I774" i="17"/>
  <c r="T649" i="17"/>
  <c r="U649" i="17" s="1"/>
  <c r="I649" i="17"/>
  <c r="T245" i="17"/>
  <c r="U245" i="17" s="1"/>
  <c r="I245" i="17"/>
  <c r="T378" i="17"/>
  <c r="U378" i="17" s="1"/>
  <c r="I378" i="17"/>
  <c r="I261" i="17"/>
  <c r="T261" i="17"/>
  <c r="U261" i="17" s="1"/>
  <c r="T524" i="17"/>
  <c r="U524" i="17" s="1"/>
  <c r="I524" i="17"/>
  <c r="I997" i="17"/>
  <c r="T997" i="17"/>
  <c r="U997" i="17" s="1"/>
  <c r="T762" i="17"/>
  <c r="U762" i="17" s="1"/>
  <c r="I762" i="17"/>
  <c r="T970" i="17"/>
  <c r="U970" i="17" s="1"/>
  <c r="I970" i="17"/>
  <c r="I910" i="17"/>
  <c r="T910" i="17"/>
  <c r="U910" i="17" s="1"/>
  <c r="I540" i="17"/>
  <c r="T540" i="17"/>
  <c r="U540" i="17" s="1"/>
  <c r="T924" i="17"/>
  <c r="U924" i="17" s="1"/>
  <c r="I924" i="17"/>
  <c r="I249" i="17"/>
  <c r="T249" i="17"/>
  <c r="U249" i="17" s="1"/>
  <c r="T148" i="17"/>
  <c r="U148" i="17" s="1"/>
  <c r="I148" i="17"/>
  <c r="I849" i="17"/>
  <c r="T849" i="17"/>
  <c r="U849" i="17" s="1"/>
  <c r="T6" i="17"/>
  <c r="U6" i="17" s="1"/>
  <c r="I6" i="17"/>
  <c r="I757" i="17"/>
  <c r="T757" i="17"/>
  <c r="U757" i="17" s="1"/>
  <c r="I874" i="17"/>
  <c r="T874" i="17"/>
  <c r="U874" i="17" s="1"/>
  <c r="T166" i="17"/>
  <c r="U166" i="17" s="1"/>
  <c r="I166" i="17"/>
  <c r="I557" i="17"/>
  <c r="T557" i="17"/>
  <c r="U557" i="17" s="1"/>
  <c r="I508" i="17"/>
  <c r="T508" i="17"/>
  <c r="U508" i="17" s="1"/>
  <c r="I676" i="17"/>
  <c r="T676" i="17"/>
  <c r="U676" i="17" s="1"/>
  <c r="I503" i="17"/>
  <c r="I960" i="17"/>
  <c r="T940" i="17"/>
  <c r="U940" i="17" s="1"/>
  <c r="I669" i="17"/>
  <c r="I941" i="17"/>
  <c r="I529" i="17"/>
  <c r="T255" i="17"/>
  <c r="U255" i="17" s="1"/>
  <c r="I51" i="17"/>
  <c r="T923" i="17"/>
  <c r="U923" i="17" s="1"/>
  <c r="T392" i="17"/>
  <c r="U392" i="17" s="1"/>
  <c r="I793" i="17"/>
  <c r="T47" i="17"/>
  <c r="U47" i="17" s="1"/>
  <c r="I269" i="17"/>
  <c r="I868" i="17"/>
  <c r="I313" i="17"/>
  <c r="T275" i="17"/>
  <c r="U275" i="17" s="1"/>
  <c r="I277" i="17"/>
  <c r="T441" i="17"/>
  <c r="U441" i="17" s="1"/>
  <c r="I864" i="17"/>
  <c r="I677" i="17"/>
  <c r="T677" i="17"/>
  <c r="U677" i="17" s="1"/>
  <c r="I428" i="17"/>
  <c r="T428" i="17"/>
  <c r="U428" i="17" s="1"/>
  <c r="T73" i="17"/>
  <c r="U73" i="17" s="1"/>
  <c r="I73" i="17"/>
  <c r="T98" i="17"/>
  <c r="U98" i="17" s="1"/>
  <c r="I98" i="17"/>
  <c r="I368" i="17"/>
  <c r="T368" i="17"/>
  <c r="U368" i="17" s="1"/>
  <c r="T163" i="17"/>
  <c r="U163" i="17" s="1"/>
  <c r="I163" i="17"/>
  <c r="I843" i="17"/>
  <c r="T843" i="17"/>
  <c r="U843" i="17" s="1"/>
  <c r="I456" i="17"/>
  <c r="T456" i="17"/>
  <c r="U456" i="17" s="1"/>
  <c r="I486" i="17"/>
  <c r="T486" i="17"/>
  <c r="U486" i="17" s="1"/>
  <c r="I895" i="17"/>
  <c r="T895" i="17"/>
  <c r="U895" i="17" s="1"/>
  <c r="I727" i="17"/>
  <c r="T727" i="17"/>
  <c r="U727" i="17" s="1"/>
  <c r="I914" i="17"/>
  <c r="T914" i="17"/>
  <c r="U914" i="17" s="1"/>
  <c r="I491" i="17"/>
  <c r="T491" i="17"/>
  <c r="U491" i="17" s="1"/>
  <c r="I739" i="17"/>
  <c r="T739" i="17"/>
  <c r="U739" i="17" s="1"/>
  <c r="I31" i="17"/>
  <c r="T31" i="17"/>
  <c r="U31" i="17" s="1"/>
  <c r="I43" i="17"/>
  <c r="T43" i="17"/>
  <c r="U43" i="17" s="1"/>
  <c r="T468" i="17"/>
  <c r="U468" i="17" s="1"/>
  <c r="I468" i="17"/>
  <c r="I549" i="17"/>
  <c r="T549" i="17"/>
  <c r="U549" i="17" s="1"/>
  <c r="T896" i="17"/>
  <c r="U896" i="17" s="1"/>
  <c r="I896" i="17"/>
  <c r="I231" i="17"/>
  <c r="T231" i="17"/>
  <c r="U231" i="17" s="1"/>
  <c r="T787" i="17"/>
  <c r="U787" i="17" s="1"/>
  <c r="I787" i="17"/>
  <c r="T720" i="17"/>
  <c r="U720" i="17" s="1"/>
  <c r="I720" i="17"/>
  <c r="I351" i="17"/>
  <c r="T351" i="17"/>
  <c r="U351" i="17" s="1"/>
  <c r="T218" i="17"/>
  <c r="U218" i="17" s="1"/>
  <c r="I218" i="17"/>
  <c r="T789" i="17"/>
  <c r="U789" i="17" s="1"/>
  <c r="I789" i="17"/>
  <c r="I363" i="17"/>
  <c r="T363" i="17"/>
  <c r="U363" i="17" s="1"/>
  <c r="T470" i="17"/>
  <c r="U470" i="17" s="1"/>
  <c r="I470" i="17"/>
  <c r="I30" i="17"/>
  <c r="T30" i="17"/>
  <c r="U30" i="17" s="1"/>
  <c r="T480" i="17"/>
  <c r="U480" i="17" s="1"/>
  <c r="I480" i="17"/>
  <c r="I75" i="17"/>
  <c r="T75" i="17"/>
  <c r="U75" i="17" s="1"/>
  <c r="I591" i="17"/>
  <c r="T591" i="17"/>
  <c r="U591" i="17" s="1"/>
  <c r="T247" i="17"/>
  <c r="U247" i="17" s="1"/>
  <c r="I247" i="17"/>
  <c r="T545" i="17"/>
  <c r="U545" i="17" s="1"/>
  <c r="I545" i="17"/>
  <c r="I266" i="17"/>
  <c r="T266" i="17"/>
  <c r="U266" i="17" s="1"/>
  <c r="I291" i="17"/>
  <c r="T291" i="17"/>
  <c r="U291" i="17" s="1"/>
  <c r="T911" i="17"/>
  <c r="U911" i="17" s="1"/>
  <c r="I911" i="17"/>
  <c r="T935" i="17"/>
  <c r="U935" i="17" s="1"/>
  <c r="I935" i="17"/>
  <c r="T224" i="17"/>
  <c r="U224" i="17" s="1"/>
  <c r="I224" i="17"/>
  <c r="T644" i="17"/>
  <c r="U644" i="17" s="1"/>
  <c r="I644" i="17"/>
  <c r="T726" i="17"/>
  <c r="U726" i="17" s="1"/>
  <c r="T465" i="17"/>
  <c r="U465" i="17" s="1"/>
  <c r="T554" i="17"/>
  <c r="U554" i="17" s="1"/>
  <c r="T652" i="17"/>
  <c r="U652" i="17" s="1"/>
  <c r="I981" i="17"/>
  <c r="T93" i="17"/>
  <c r="U93" i="17" s="1"/>
  <c r="I93" i="17"/>
  <c r="I153" i="17"/>
  <c r="T153" i="17"/>
  <c r="U153" i="17" s="1"/>
  <c r="I340" i="17"/>
  <c r="T340" i="17"/>
  <c r="U340" i="17" s="1"/>
  <c r="I314" i="17"/>
  <c r="T314" i="17"/>
  <c r="U314" i="17" s="1"/>
  <c r="I845" i="17"/>
  <c r="T845" i="17"/>
  <c r="U845" i="17" s="1"/>
  <c r="I656" i="17"/>
  <c r="T656" i="17"/>
  <c r="U656" i="17" s="1"/>
  <c r="I97" i="17"/>
  <c r="T97" i="17"/>
  <c r="U97" i="17" s="1"/>
  <c r="I822" i="17"/>
  <c r="T822" i="17"/>
  <c r="U822" i="17" s="1"/>
  <c r="I877" i="17"/>
  <c r="T877" i="17"/>
  <c r="U877" i="17" s="1"/>
  <c r="I390" i="17"/>
  <c r="T390" i="17"/>
  <c r="U390" i="17" s="1"/>
  <c r="T493" i="17"/>
  <c r="U493" i="17" s="1"/>
  <c r="T852" i="17"/>
  <c r="U852" i="17" s="1"/>
  <c r="I852" i="17"/>
  <c r="I242" i="17"/>
  <c r="T242" i="17"/>
  <c r="U242" i="17" s="1"/>
  <c r="I873" i="17"/>
  <c r="T873" i="17"/>
  <c r="U873" i="17" s="1"/>
  <c r="I396" i="17"/>
  <c r="T396" i="17"/>
  <c r="U396" i="17" s="1"/>
  <c r="T624" i="17"/>
  <c r="U624" i="17" s="1"/>
  <c r="I624" i="17"/>
  <c r="T973" i="17"/>
  <c r="U973" i="17" s="1"/>
  <c r="I973" i="17"/>
  <c r="I750" i="17"/>
  <c r="T750" i="17"/>
  <c r="U750" i="17" s="1"/>
  <c r="T816" i="17"/>
  <c r="U816" i="17" s="1"/>
  <c r="I816" i="17"/>
  <c r="I743" i="17"/>
  <c r="T743" i="17"/>
  <c r="U743" i="17" s="1"/>
  <c r="I66" i="17"/>
  <c r="T66" i="17"/>
  <c r="U66" i="17" s="1"/>
  <c r="I837" i="17"/>
  <c r="T837" i="17"/>
  <c r="U837" i="17" s="1"/>
  <c r="I238" i="17"/>
  <c r="T238" i="17"/>
  <c r="U238" i="17" s="1"/>
  <c r="T400" i="17"/>
  <c r="U400" i="17" s="1"/>
  <c r="I400" i="17"/>
  <c r="I668" i="17"/>
  <c r="T668" i="17"/>
  <c r="U668" i="17" s="1"/>
  <c r="I686" i="17"/>
  <c r="T686" i="17"/>
  <c r="U686" i="17" s="1"/>
  <c r="T57" i="17"/>
  <c r="U57" i="17" s="1"/>
  <c r="I57" i="17"/>
  <c r="T766" i="17"/>
  <c r="U766" i="17" s="1"/>
  <c r="I766" i="17"/>
  <c r="T788" i="17"/>
  <c r="U788" i="17" s="1"/>
  <c r="I788" i="17"/>
  <c r="T975" i="17"/>
  <c r="U975" i="17" s="1"/>
  <c r="I975" i="17"/>
  <c r="I744" i="17"/>
  <c r="T744" i="17"/>
  <c r="U744" i="17" s="1"/>
  <c r="T891" i="17"/>
  <c r="U891" i="17" s="1"/>
  <c r="I891" i="17"/>
  <c r="I746" i="17"/>
  <c r="T746" i="17"/>
  <c r="U746" i="17" s="1"/>
  <c r="T693" i="17"/>
  <c r="U693" i="17" s="1"/>
  <c r="I693" i="17"/>
  <c r="T214" i="17"/>
  <c r="U214" i="17" s="1"/>
  <c r="I214" i="17"/>
  <c r="I747" i="17"/>
  <c r="T747" i="17"/>
  <c r="U747" i="17" s="1"/>
  <c r="T276" i="17"/>
  <c r="U276" i="17" s="1"/>
  <c r="I276" i="17"/>
  <c r="I645" i="17"/>
  <c r="T645" i="17"/>
  <c r="U645" i="17" s="1"/>
  <c r="I401" i="17"/>
  <c r="T401" i="17"/>
  <c r="U401" i="17" s="1"/>
  <c r="T998" i="17"/>
  <c r="U998" i="17" s="1"/>
  <c r="I998" i="17"/>
  <c r="T474" i="17"/>
  <c r="U474" i="17" s="1"/>
  <c r="I474" i="17"/>
  <c r="I461" i="17"/>
  <c r="T678" i="17"/>
  <c r="U678" i="17" s="1"/>
  <c r="AO16" i="17"/>
  <c r="AI16" i="17"/>
  <c r="AJ16" i="17"/>
  <c r="T526" i="17"/>
  <c r="U526" i="17" s="1"/>
  <c r="T518" i="17"/>
  <c r="U518" i="17" s="1"/>
  <c r="AK16" i="17"/>
  <c r="T186" i="17"/>
  <c r="U186" i="17" s="1"/>
  <c r="I186" i="17"/>
  <c r="AB16" i="17"/>
  <c r="AQ16" i="17"/>
  <c r="AH16" i="17"/>
  <c r="AF16" i="17"/>
  <c r="AP16" i="17"/>
  <c r="I781" i="17"/>
  <c r="I670" i="17"/>
  <c r="T670" i="17"/>
  <c r="U670" i="17" s="1"/>
  <c r="I758" i="17"/>
  <c r="T758" i="17"/>
  <c r="U758" i="17" s="1"/>
  <c r="I46" i="17"/>
  <c r="T46" i="17"/>
  <c r="U46" i="17" s="1"/>
  <c r="T332" i="17"/>
  <c r="U332" i="17" s="1"/>
  <c r="I782" i="17"/>
  <c r="T782" i="17"/>
  <c r="U782" i="17" s="1"/>
  <c r="T278" i="17"/>
  <c r="U278" i="17" s="1"/>
  <c r="I278" i="17"/>
  <c r="T273" i="17"/>
  <c r="U273" i="17" s="1"/>
  <c r="I273" i="17"/>
  <c r="I933" i="17"/>
  <c r="T933" i="17"/>
  <c r="U933" i="17" s="1"/>
  <c r="T298" i="17"/>
  <c r="U298" i="17" s="1"/>
  <c r="I298" i="17"/>
  <c r="I640" i="17"/>
  <c r="T640" i="17"/>
  <c r="U640" i="17" s="1"/>
  <c r="I286" i="17"/>
  <c r="T286" i="17"/>
  <c r="U286" i="17" s="1"/>
  <c r="I500" i="17"/>
  <c r="AE16" i="17"/>
  <c r="AR16" i="17"/>
  <c r="T168" i="17"/>
  <c r="U168" i="17" s="1"/>
  <c r="I168" i="17"/>
  <c r="I183" i="17"/>
  <c r="T183" i="17"/>
  <c r="U183" i="17" s="1"/>
  <c r="I80" i="17"/>
  <c r="T80" i="17"/>
  <c r="U80" i="17" s="1"/>
  <c r="T299" i="17"/>
  <c r="U299" i="17" s="1"/>
  <c r="I299" i="17"/>
  <c r="I413" i="17"/>
  <c r="T413" i="17"/>
  <c r="U413" i="17" s="1"/>
  <c r="T410" i="17"/>
  <c r="U410" i="17" s="1"/>
  <c r="I410" i="17"/>
  <c r="I36" i="17"/>
  <c r="T36" i="17"/>
  <c r="U36" i="17" s="1"/>
  <c r="T828" i="17"/>
  <c r="U828" i="17" s="1"/>
  <c r="I828" i="17"/>
  <c r="I846" i="17"/>
  <c r="T846" i="17"/>
  <c r="U846" i="17" s="1"/>
  <c r="T706" i="17"/>
  <c r="U706" i="17" s="1"/>
  <c r="I706" i="17"/>
  <c r="T966" i="17"/>
  <c r="U966" i="17" s="1"/>
  <c r="I966" i="17"/>
  <c r="I205" i="17"/>
  <c r="T205" i="17"/>
  <c r="U205" i="17" s="1"/>
  <c r="I116" i="17"/>
  <c r="T116" i="17"/>
  <c r="U116" i="17" s="1"/>
  <c r="I78" i="17"/>
  <c r="T78" i="17"/>
  <c r="U78" i="17" s="1"/>
  <c r="T191" i="17"/>
  <c r="U191" i="17" s="1"/>
  <c r="I191" i="17"/>
  <c r="I610" i="17"/>
  <c r="T610" i="17"/>
  <c r="U610" i="17" s="1"/>
  <c r="AS16" i="17"/>
  <c r="AT16" i="17"/>
  <c r="AN16" i="17"/>
  <c r="AM16" i="17"/>
  <c r="AD16" i="17"/>
  <c r="AA16" i="17"/>
  <c r="AG16" i="17"/>
  <c r="T438" i="17"/>
  <c r="U438" i="17" s="1"/>
  <c r="I438" i="17"/>
  <c r="I422" i="17"/>
  <c r="T422" i="17"/>
  <c r="U422" i="17" s="1"/>
  <c r="I912" i="17"/>
  <c r="T912" i="17"/>
  <c r="U912" i="17" s="1"/>
  <c r="I188" i="17"/>
  <c r="T188" i="17"/>
  <c r="U188" i="17" s="1"/>
  <c r="I580" i="17"/>
  <c r="T580" i="17"/>
  <c r="U580" i="17" s="1"/>
  <c r="I458" i="17"/>
  <c r="T458" i="17"/>
  <c r="U458" i="17" s="1"/>
  <c r="T329" i="17"/>
  <c r="U329" i="17" s="1"/>
  <c r="I329" i="17"/>
  <c r="I105" i="17"/>
  <c r="T105" i="17"/>
  <c r="U105" i="17" s="1"/>
  <c r="I451" i="17"/>
  <c r="T451" i="17"/>
  <c r="U451" i="17" s="1"/>
  <c r="I964" i="17"/>
  <c r="T964" i="17"/>
  <c r="U964" i="17" s="1"/>
  <c r="T866" i="17"/>
  <c r="U866" i="17" s="1"/>
  <c r="I866" i="17"/>
  <c r="T581" i="17"/>
  <c r="U581" i="17" s="1"/>
  <c r="I581" i="17"/>
  <c r="T3" i="17"/>
  <c r="I3" i="17"/>
  <c r="I27" i="17"/>
  <c r="T27" i="17"/>
  <c r="U27" i="17" s="1"/>
  <c r="T430" i="17"/>
  <c r="U430" i="17" s="1"/>
  <c r="I430" i="17"/>
  <c r="T162" i="17"/>
  <c r="U162" i="17" s="1"/>
  <c r="I162" i="17"/>
  <c r="T685" i="17"/>
  <c r="U685" i="17" s="1"/>
  <c r="I685" i="17"/>
  <c r="I688" i="17"/>
  <c r="T688" i="17"/>
  <c r="U688" i="17" s="1"/>
  <c r="T402" i="17"/>
  <c r="U402" i="17" s="1"/>
  <c r="I402" i="17"/>
  <c r="I944" i="17"/>
  <c r="T944" i="17"/>
  <c r="U944" i="17" s="1"/>
  <c r="I733" i="17"/>
  <c r="T733" i="17"/>
  <c r="U733" i="17" s="1"/>
  <c r="I85" i="17"/>
  <c r="T85" i="17"/>
  <c r="U85" i="17" s="1"/>
  <c r="T548" i="17"/>
  <c r="U548" i="17" s="1"/>
  <c r="I548" i="17"/>
  <c r="I836" i="17"/>
  <c r="T836" i="17"/>
  <c r="U836" i="17" s="1"/>
  <c r="I146" i="17"/>
  <c r="T146" i="17"/>
  <c r="U146" i="17" s="1"/>
  <c r="I756" i="17"/>
  <c r="T756" i="17"/>
  <c r="U756" i="17" s="1"/>
  <c r="T983" i="17"/>
  <c r="U983" i="17" s="1"/>
  <c r="I983" i="17"/>
  <c r="T702" i="17"/>
  <c r="U702" i="17" s="1"/>
  <c r="I702" i="17"/>
  <c r="I767" i="17"/>
  <c r="T767" i="17"/>
  <c r="U767" i="17" s="1"/>
  <c r="I538" i="17"/>
  <c r="T538" i="17"/>
  <c r="U538" i="17" s="1"/>
  <c r="I192" i="17"/>
  <c r="T192" i="17"/>
  <c r="U192" i="17" s="1"/>
  <c r="T730" i="17"/>
  <c r="U730" i="17" s="1"/>
  <c r="I730" i="17"/>
  <c r="I478" i="17"/>
  <c r="T478" i="17"/>
  <c r="U478" i="17" s="1"/>
  <c r="T674" i="17"/>
  <c r="U674" i="17" s="1"/>
  <c r="I674" i="17"/>
  <c r="C30" i="18"/>
  <c r="C33" i="18"/>
  <c r="C21" i="18"/>
  <c r="C18" i="18"/>
  <c r="C26" i="18"/>
  <c r="C32" i="18"/>
  <c r="C20" i="18"/>
  <c r="C19" i="18"/>
  <c r="C22" i="18"/>
  <c r="C27" i="18"/>
  <c r="C29" i="18"/>
  <c r="C34" i="18"/>
  <c r="C23" i="18"/>
  <c r="C24" i="18"/>
  <c r="C28" i="18"/>
  <c r="C31" i="18"/>
  <c r="C25" i="18"/>
  <c r="T593" i="17" l="1"/>
  <c r="U593" i="17" s="1"/>
  <c r="I256" i="17"/>
  <c r="T256" i="17"/>
  <c r="U256" i="17" s="1"/>
  <c r="I265" i="17"/>
  <c r="T265" i="17"/>
  <c r="U265" i="17" s="1"/>
  <c r="I376" i="17"/>
  <c r="T376" i="17"/>
  <c r="U376" i="17" s="1"/>
  <c r="T5" i="17"/>
  <c r="U5" i="17" s="1"/>
  <c r="I5" i="17"/>
  <c r="I417" i="17"/>
  <c r="T417" i="17"/>
  <c r="U417" i="17" s="1"/>
  <c r="T40" i="17"/>
  <c r="U40" i="17" s="1"/>
  <c r="I40" i="17"/>
  <c r="T495" i="17"/>
  <c r="U495" i="17" s="1"/>
  <c r="I495" i="17"/>
  <c r="T203" i="17"/>
  <c r="U203" i="17" s="1"/>
  <c r="I203" i="17"/>
  <c r="I118" i="17"/>
  <c r="T118" i="17"/>
  <c r="U118" i="17" s="1"/>
  <c r="T54" i="17"/>
  <c r="U54" i="17" s="1"/>
  <c r="I54" i="17"/>
  <c r="I68" i="17"/>
  <c r="T68" i="17"/>
  <c r="U68" i="17" s="1"/>
  <c r="I165" i="17"/>
  <c r="T165" i="17"/>
  <c r="U165" i="17" s="1"/>
  <c r="T272" i="17"/>
  <c r="U272" i="17" s="1"/>
  <c r="I272" i="17"/>
  <c r="I63" i="17"/>
  <c r="T63" i="17"/>
  <c r="U63" i="17" s="1"/>
  <c r="I227" i="17"/>
  <c r="T227" i="17"/>
  <c r="U227" i="17" s="1"/>
  <c r="T28" i="17"/>
  <c r="U28" i="17" s="1"/>
  <c r="I28" i="17"/>
  <c r="T32" i="17"/>
  <c r="U32" i="17" s="1"/>
  <c r="I32" i="17"/>
  <c r="I412" i="17"/>
  <c r="T412" i="17"/>
  <c r="U412" i="17" s="1"/>
  <c r="T270" i="17"/>
  <c r="U270" i="17" s="1"/>
  <c r="I270" i="17"/>
  <c r="T301" i="17"/>
  <c r="U301" i="17" s="1"/>
  <c r="I301" i="17"/>
  <c r="T497" i="17"/>
  <c r="U497" i="17" s="1"/>
  <c r="I497" i="17"/>
  <c r="T405" i="17"/>
  <c r="U405" i="17" s="1"/>
  <c r="I405" i="17"/>
  <c r="T198" i="17"/>
  <c r="U198" i="17" s="1"/>
  <c r="I198" i="17"/>
  <c r="T38" i="17"/>
  <c r="U38" i="17" s="1"/>
  <c r="I38" i="17"/>
  <c r="I72" i="17"/>
  <c r="T72" i="17"/>
  <c r="U72" i="17" s="1"/>
  <c r="I572" i="17"/>
  <c r="T572" i="17"/>
  <c r="U572" i="17" s="1"/>
  <c r="T370" i="17"/>
  <c r="U370" i="17" s="1"/>
  <c r="I370" i="17"/>
  <c r="I476" i="17"/>
  <c r="T476" i="17"/>
  <c r="U476" i="17" s="1"/>
  <c r="I241" i="17"/>
  <c r="T241" i="17"/>
  <c r="U241" i="17" s="1"/>
  <c r="T263" i="17"/>
  <c r="U263" i="17" s="1"/>
  <c r="I263" i="17"/>
  <c r="I179" i="17"/>
  <c r="T179" i="17"/>
  <c r="U179" i="17" s="1"/>
  <c r="T15" i="17"/>
  <c r="U15" i="17" s="1"/>
  <c r="I15" i="17"/>
  <c r="I525" i="17"/>
  <c r="T525" i="17"/>
  <c r="U525" i="17" s="1"/>
  <c r="T352" i="17"/>
  <c r="U352" i="17" s="1"/>
  <c r="I352" i="17"/>
  <c r="T522" i="17"/>
  <c r="U522" i="17" s="1"/>
  <c r="I522" i="17"/>
  <c r="T259" i="17"/>
  <c r="U259" i="17" s="1"/>
  <c r="I259" i="17"/>
  <c r="T578" i="17"/>
  <c r="U578" i="17" s="1"/>
  <c r="I578" i="17"/>
  <c r="T546" i="17"/>
  <c r="U546" i="17" s="1"/>
  <c r="I546" i="17"/>
  <c r="I457" i="17"/>
  <c r="T457" i="17"/>
  <c r="U457" i="17" s="1"/>
  <c r="I471" i="17"/>
  <c r="T471" i="17"/>
  <c r="U471" i="17" s="1"/>
  <c r="T415" i="17"/>
  <c r="U415" i="17" s="1"/>
  <c r="I415" i="17"/>
  <c r="T144" i="17"/>
  <c r="U144" i="17" s="1"/>
  <c r="I144" i="17"/>
  <c r="I383" i="17"/>
  <c r="T383" i="17"/>
  <c r="U383" i="17" s="1"/>
  <c r="T135" i="17"/>
  <c r="U135" i="17" s="1"/>
  <c r="I135" i="17"/>
  <c r="T295" i="17"/>
  <c r="U295" i="17" s="1"/>
  <c r="I295" i="17"/>
  <c r="T364" i="17"/>
  <c r="U364" i="17" s="1"/>
  <c r="I364" i="17"/>
  <c r="T552" i="17"/>
  <c r="U552" i="17" s="1"/>
  <c r="I552" i="17"/>
  <c r="I449" i="17"/>
  <c r="T449" i="17"/>
  <c r="U449" i="17" s="1"/>
  <c r="T142" i="17"/>
  <c r="U142" i="17" s="1"/>
  <c r="I142" i="17"/>
  <c r="T482" i="17"/>
  <c r="U482" i="17" s="1"/>
  <c r="I482" i="17"/>
  <c r="I302" i="17"/>
  <c r="T302" i="17"/>
  <c r="U302" i="17" s="1"/>
  <c r="T84" i="17"/>
  <c r="U84" i="17" s="1"/>
  <c r="I84" i="17"/>
  <c r="T460" i="17"/>
  <c r="U460" i="17" s="1"/>
  <c r="I460" i="17"/>
  <c r="T436" i="17"/>
  <c r="U436" i="17" s="1"/>
  <c r="I436" i="17"/>
  <c r="T9" i="17"/>
  <c r="U9" i="17" s="1"/>
  <c r="I9" i="17"/>
  <c r="I289" i="17"/>
  <c r="T289" i="17"/>
  <c r="U289" i="17" s="1"/>
  <c r="T170" i="17"/>
  <c r="U170" i="17" s="1"/>
  <c r="I170" i="17"/>
  <c r="I338" i="17"/>
  <c r="T338" i="17"/>
  <c r="U338" i="17" s="1"/>
  <c r="I328" i="17"/>
  <c r="T328" i="17"/>
  <c r="U328" i="17" s="1"/>
  <c r="T53" i="17"/>
  <c r="U53" i="17" s="1"/>
  <c r="I53" i="17"/>
  <c r="I448" i="17"/>
  <c r="T448" i="17"/>
  <c r="U448" i="17" s="1"/>
  <c r="T42" i="17"/>
  <c r="U42" i="17" s="1"/>
  <c r="I42" i="17"/>
  <c r="I19" i="17"/>
  <c r="T19" i="17"/>
  <c r="U19" i="17" s="1"/>
  <c r="I49" i="17"/>
  <c r="T49" i="17"/>
  <c r="U49" i="17" s="1"/>
  <c r="T322" i="17"/>
  <c r="U322" i="17" s="1"/>
  <c r="I322" i="17"/>
  <c r="I498" i="17"/>
  <c r="T498" i="17"/>
  <c r="U498" i="17" s="1"/>
  <c r="T366" i="17"/>
  <c r="U366" i="17" s="1"/>
  <c r="I366" i="17"/>
  <c r="T61" i="17"/>
  <c r="U61" i="17" s="1"/>
  <c r="I61" i="17"/>
  <c r="I335" i="17"/>
  <c r="T335" i="17"/>
  <c r="U335" i="17" s="1"/>
  <c r="T133" i="17"/>
  <c r="U133" i="17" s="1"/>
  <c r="I133" i="17"/>
  <c r="T37" i="17"/>
  <c r="U37" i="17" s="1"/>
  <c r="I37" i="17"/>
  <c r="T158" i="17"/>
  <c r="U158" i="17" s="1"/>
  <c r="I158" i="17"/>
  <c r="I293" i="17"/>
  <c r="T293" i="17"/>
  <c r="U293" i="17" s="1"/>
  <c r="T254" i="17"/>
  <c r="U254" i="17" s="1"/>
  <c r="I254" i="17"/>
  <c r="I154" i="17"/>
  <c r="T154" i="17"/>
  <c r="U154" i="17" s="1"/>
  <c r="I86" i="17"/>
  <c r="T86" i="17"/>
  <c r="U86" i="17" s="1"/>
  <c r="I17" i="17"/>
  <c r="T17" i="17"/>
  <c r="U17" i="17" s="1"/>
  <c r="T14" i="17"/>
  <c r="U14" i="17" s="1"/>
  <c r="I14" i="17"/>
  <c r="T111" i="17"/>
  <c r="U111" i="17" s="1"/>
  <c r="I111" i="17"/>
  <c r="T206" i="17"/>
  <c r="U206" i="17" s="1"/>
  <c r="I206" i="17"/>
  <c r="T126" i="17"/>
  <c r="U126" i="17" s="1"/>
  <c r="I126" i="17"/>
  <c r="I103" i="17"/>
  <c r="T103" i="17"/>
  <c r="U103" i="17" s="1"/>
  <c r="T109" i="17"/>
  <c r="U109" i="17" s="1"/>
  <c r="I109" i="17"/>
  <c r="I541" i="17"/>
  <c r="T541" i="17"/>
  <c r="U541" i="17" s="1"/>
  <c r="T268" i="17"/>
  <c r="U268" i="17" s="1"/>
  <c r="I268" i="17"/>
  <c r="T447" i="17"/>
  <c r="U447" i="17" s="1"/>
  <c r="I447" i="17"/>
  <c r="I185" i="17"/>
  <c r="T185" i="17"/>
  <c r="U185" i="17" s="1"/>
  <c r="I473" i="17"/>
  <c r="T473" i="17"/>
  <c r="U473" i="17" s="1"/>
  <c r="T553" i="17"/>
  <c r="U553" i="17" s="1"/>
  <c r="I553" i="17"/>
  <c r="T115" i="17"/>
  <c r="U115" i="17" s="1"/>
  <c r="I115" i="17"/>
  <c r="T237" i="17"/>
  <c r="U237" i="17" s="1"/>
  <c r="I237" i="17"/>
  <c r="T424" i="17"/>
  <c r="U424" i="17" s="1"/>
  <c r="I424" i="17"/>
  <c r="I119" i="17"/>
  <c r="T119" i="17"/>
  <c r="U119" i="17" s="1"/>
  <c r="T547" i="17"/>
  <c r="U547" i="17" s="1"/>
  <c r="I547" i="17"/>
  <c r="I178" i="17"/>
  <c r="T178" i="17"/>
  <c r="U178" i="17" s="1"/>
  <c r="I52" i="17"/>
  <c r="T52" i="17"/>
  <c r="U52" i="17" s="1"/>
  <c r="I477" i="17"/>
  <c r="T477" i="17"/>
  <c r="U477" i="17" s="1"/>
  <c r="T131" i="17"/>
  <c r="U131" i="17" s="1"/>
  <c r="I131" i="17"/>
  <c r="T349" i="17"/>
  <c r="U349" i="17" s="1"/>
  <c r="I349" i="17"/>
  <c r="T568" i="17"/>
  <c r="U568" i="17" s="1"/>
  <c r="I568" i="17"/>
  <c r="T136" i="17"/>
  <c r="U136" i="17" s="1"/>
  <c r="I136" i="17"/>
  <c r="T184" i="17"/>
  <c r="U184" i="17" s="1"/>
  <c r="I184" i="17"/>
  <c r="T320" i="17"/>
  <c r="U320" i="17" s="1"/>
  <c r="I320" i="17"/>
  <c r="I130" i="17"/>
  <c r="T130" i="17"/>
  <c r="U130" i="17" s="1"/>
  <c r="T300" i="17"/>
  <c r="U300" i="17" s="1"/>
  <c r="I300" i="17"/>
  <c r="T155" i="17"/>
  <c r="U155" i="17" s="1"/>
  <c r="I155" i="17"/>
  <c r="T24" i="17"/>
  <c r="U24" i="17" s="1"/>
  <c r="I24" i="17"/>
  <c r="I55" i="17"/>
  <c r="T55" i="17"/>
  <c r="U55" i="17" s="1"/>
  <c r="T137" i="17"/>
  <c r="U137" i="17" s="1"/>
  <c r="I137" i="17"/>
  <c r="T236" i="17"/>
  <c r="U236" i="17" s="1"/>
  <c r="I236" i="17"/>
  <c r="I504" i="17"/>
  <c r="T504" i="17"/>
  <c r="U504" i="17" s="1"/>
  <c r="I481" i="17"/>
  <c r="T481" i="17"/>
  <c r="U481" i="17" s="1"/>
  <c r="T579" i="17"/>
  <c r="U579" i="17" s="1"/>
  <c r="I579" i="17"/>
  <c r="T252" i="17"/>
  <c r="U252" i="17" s="1"/>
  <c r="I252" i="17"/>
  <c r="I79" i="17"/>
  <c r="T79" i="17"/>
  <c r="U79" i="17" s="1"/>
  <c r="I129" i="17"/>
  <c r="T129" i="17"/>
  <c r="U129" i="17" s="1"/>
  <c r="I574" i="17"/>
  <c r="T574" i="17"/>
  <c r="U574" i="17" s="1"/>
  <c r="T223" i="17"/>
  <c r="U223" i="17" s="1"/>
  <c r="I223" i="17"/>
  <c r="I10" i="17"/>
  <c r="T10" i="17"/>
  <c r="U10" i="17" s="1"/>
  <c r="I13" i="17"/>
  <c r="T13" i="17"/>
  <c r="U13" i="17" s="1"/>
  <c r="T326" i="17"/>
  <c r="U326" i="17" s="1"/>
  <c r="I326" i="17"/>
  <c r="T464" i="17"/>
  <c r="U464" i="17" s="1"/>
  <c r="I464" i="17"/>
  <c r="T484" i="17"/>
  <c r="U484" i="17" s="1"/>
  <c r="I484" i="17"/>
  <c r="T288" i="17"/>
  <c r="U288" i="17" s="1"/>
  <c r="I288" i="17"/>
  <c r="I586" i="17"/>
  <c r="T586" i="17"/>
  <c r="U586" i="17" s="1"/>
  <c r="T399" i="17"/>
  <c r="U399" i="17" s="1"/>
  <c r="I399" i="17"/>
  <c r="T106" i="17"/>
  <c r="U106" i="17" s="1"/>
  <c r="I106" i="17"/>
  <c r="I576" i="17"/>
  <c r="T576" i="17"/>
  <c r="U576" i="17" s="1"/>
  <c r="T204" i="17"/>
  <c r="U204" i="17" s="1"/>
  <c r="I204" i="17"/>
  <c r="T50" i="17"/>
  <c r="U50" i="17" s="1"/>
  <c r="I50" i="17"/>
  <c r="I569" i="17"/>
  <c r="T569" i="17"/>
  <c r="U569" i="17" s="1"/>
  <c r="T16" i="17"/>
  <c r="U16" i="17" s="1"/>
  <c r="I16" i="17"/>
  <c r="T222" i="17"/>
  <c r="U222" i="17" s="1"/>
  <c r="I222" i="17"/>
  <c r="T45" i="17"/>
  <c r="U45" i="17" s="1"/>
  <c r="I45" i="17"/>
  <c r="I251" i="17"/>
  <c r="T251" i="17"/>
  <c r="U251" i="17" s="1"/>
  <c r="I494" i="17"/>
  <c r="T494" i="17"/>
  <c r="U494" i="17" s="1"/>
  <c r="T77" i="17"/>
  <c r="U77" i="17" s="1"/>
  <c r="I77" i="17"/>
  <c r="T128" i="17"/>
  <c r="U128" i="17" s="1"/>
  <c r="I128" i="17"/>
  <c r="I69" i="17"/>
  <c r="T69" i="17"/>
  <c r="U69" i="17" s="1"/>
  <c r="T113" i="17"/>
  <c r="U113" i="17" s="1"/>
  <c r="I113" i="17"/>
  <c r="T496" i="17"/>
  <c r="U496" i="17" s="1"/>
  <c r="I496" i="17"/>
  <c r="I531" i="17"/>
  <c r="T531" i="17"/>
  <c r="U531" i="17" s="1"/>
  <c r="I21" i="17"/>
  <c r="T21" i="17"/>
  <c r="U21" i="17" s="1"/>
  <c r="T8" i="17"/>
  <c r="U8" i="17" s="1"/>
  <c r="I8" i="17"/>
  <c r="T20" i="17"/>
  <c r="U20" i="17" s="1"/>
  <c r="I20" i="17"/>
  <c r="I305" i="17"/>
  <c r="T305" i="17"/>
  <c r="U305" i="17" s="1"/>
  <c r="T62" i="17"/>
  <c r="U62" i="17" s="1"/>
  <c r="I62" i="17"/>
  <c r="I355" i="17"/>
  <c r="T355" i="17"/>
  <c r="U355" i="17" s="1"/>
  <c r="T83" i="17"/>
  <c r="U83" i="17" s="1"/>
  <c r="I83" i="17"/>
  <c r="T324" i="17"/>
  <c r="U324" i="17" s="1"/>
  <c r="I324" i="17"/>
  <c r="I100" i="17"/>
  <c r="T100" i="17"/>
  <c r="U100" i="17" s="1"/>
  <c r="I454" i="17"/>
  <c r="T454" i="17"/>
  <c r="U454" i="17" s="1"/>
  <c r="I228" i="17"/>
  <c r="T228" i="17"/>
  <c r="U228" i="17" s="1"/>
  <c r="T387" i="17"/>
  <c r="U387" i="17" s="1"/>
  <c r="I387" i="17"/>
  <c r="T375" i="17"/>
  <c r="U375" i="17" s="1"/>
  <c r="I375" i="17"/>
  <c r="I219" i="17"/>
  <c r="T219" i="17"/>
  <c r="U219" i="17" s="1"/>
  <c r="I257" i="17"/>
  <c r="T257" i="17"/>
  <c r="U257" i="17" s="1"/>
  <c r="T139" i="17"/>
  <c r="U139" i="17" s="1"/>
  <c r="I139" i="17"/>
  <c r="I344" i="17"/>
  <c r="T344" i="17"/>
  <c r="U344" i="17" s="1"/>
  <c r="I92" i="17"/>
  <c r="T92" i="17"/>
  <c r="U92" i="17" s="1"/>
  <c r="T209" i="17"/>
  <c r="U209" i="17" s="1"/>
  <c r="I209" i="17"/>
  <c r="T169" i="17"/>
  <c r="U169" i="17" s="1"/>
  <c r="T232" i="17"/>
  <c r="U232" i="17" s="1"/>
  <c r="I232" i="17"/>
  <c r="T225" i="17"/>
  <c r="U225" i="17" s="1"/>
  <c r="I225" i="17"/>
  <c r="I88" i="17"/>
  <c r="T181" i="17"/>
  <c r="U181" i="17" s="1"/>
  <c r="I235" i="17"/>
  <c r="T463" i="17"/>
  <c r="U463" i="17" s="1"/>
  <c r="I125" i="17"/>
  <c r="I406" i="17"/>
  <c r="I213" i="17"/>
  <c r="I70" i="17"/>
  <c r="T582" i="17"/>
  <c r="U582" i="17" s="1"/>
  <c r="I280" i="17"/>
  <c r="I287" i="17"/>
  <c r="I243" i="17"/>
  <c r="I143" i="17"/>
  <c r="I442" i="17"/>
  <c r="T489" i="17"/>
  <c r="U489" i="17" s="1"/>
  <c r="T122" i="17"/>
  <c r="U122" i="17" s="1"/>
  <c r="T264" i="17"/>
  <c r="U264" i="17" s="1"/>
  <c r="I11" i="17"/>
  <c r="T160" i="17"/>
  <c r="U160" i="17" s="1"/>
  <c r="T373" i="17"/>
  <c r="U373" i="17" s="1"/>
  <c r="T150" i="17"/>
  <c r="U150" i="17" s="1"/>
  <c r="I211" i="17"/>
  <c r="I151" i="17"/>
  <c r="I357" i="17"/>
  <c r="I362" i="17"/>
  <c r="T217" i="17"/>
  <c r="U217" i="17" s="1"/>
  <c r="T452" i="17"/>
  <c r="U452" i="17" s="1"/>
  <c r="I173" i="17"/>
  <c r="T175" i="17"/>
  <c r="U175" i="17" s="1"/>
  <c r="T379" i="17"/>
  <c r="U379" i="17" s="1"/>
  <c r="T492" i="17"/>
  <c r="U492" i="17" s="1"/>
  <c r="T450" i="17"/>
  <c r="U450" i="17" s="1"/>
  <c r="I450" i="17"/>
  <c r="T104" i="17"/>
  <c r="U104" i="17" s="1"/>
  <c r="I393" i="17"/>
  <c r="I585" i="17"/>
  <c r="T585" i="17"/>
  <c r="U585" i="17" s="1"/>
  <c r="T284" i="17"/>
  <c r="U284" i="17" s="1"/>
  <c r="I284" i="17"/>
  <c r="T22" i="17"/>
  <c r="U22" i="17" s="1"/>
  <c r="I22" i="17"/>
  <c r="T90" i="17"/>
  <c r="U90" i="17" s="1"/>
  <c r="I90" i="17"/>
  <c r="I112" i="17"/>
  <c r="T112" i="17"/>
  <c r="U112" i="17" s="1"/>
  <c r="I7" i="17"/>
  <c r="T7" i="17"/>
  <c r="U7" i="17" s="1"/>
  <c r="I121" i="17"/>
  <c r="T121" i="17"/>
  <c r="U121" i="17" s="1"/>
  <c r="I427" i="17"/>
  <c r="T427" i="17"/>
  <c r="U427" i="17" s="1"/>
  <c r="I174" i="17"/>
  <c r="T174" i="17"/>
  <c r="U174" i="17" s="1"/>
  <c r="I391" i="17"/>
  <c r="T391" i="17"/>
  <c r="U391" i="17" s="1"/>
  <c r="I44" i="17"/>
  <c r="T44" i="17"/>
  <c r="U44" i="17" s="1"/>
  <c r="I230" i="17"/>
  <c r="T230" i="17"/>
  <c r="U230" i="17" s="1"/>
  <c r="I195" i="17"/>
  <c r="T502" i="17"/>
  <c r="U502" i="17" s="1"/>
  <c r="T25" i="17"/>
  <c r="U25" i="17" s="1"/>
  <c r="T330" i="17"/>
  <c r="U330" i="17" s="1"/>
  <c r="I309" i="17"/>
  <c r="T308" i="17"/>
  <c r="U308" i="17" s="1"/>
  <c r="I95" i="17"/>
  <c r="T418" i="17"/>
  <c r="U418" i="17" s="1"/>
  <c r="I229" i="17"/>
  <c r="I99" i="17"/>
  <c r="I348" i="17"/>
  <c r="I532" i="17"/>
  <c r="T499" i="17"/>
  <c r="U499" i="17" s="1"/>
  <c r="I342" i="17"/>
  <c r="T588" i="17"/>
  <c r="U588" i="17" s="1"/>
  <c r="I435" i="17"/>
  <c r="I145" i="17"/>
  <c r="I488" i="17"/>
  <c r="I537" i="17"/>
  <c r="T420" i="17"/>
  <c r="U420" i="17" s="1"/>
  <c r="I267" i="17"/>
  <c r="I327" i="17"/>
  <c r="T562" i="17"/>
  <c r="U562" i="17" s="1"/>
  <c r="T551" i="17"/>
  <c r="U551" i="17" s="1"/>
  <c r="I65" i="17"/>
  <c r="T341" i="17"/>
  <c r="U341" i="17" s="1"/>
  <c r="T398" i="17"/>
  <c r="U398" i="17" s="1"/>
  <c r="T194" i="17"/>
  <c r="U194" i="17" s="1"/>
  <c r="I212" i="17"/>
  <c r="T212" i="17"/>
  <c r="U212" i="17" s="1"/>
  <c r="I226" i="17"/>
  <c r="T226" i="17"/>
  <c r="U226" i="17" s="1"/>
  <c r="T587" i="17"/>
  <c r="U587" i="17" s="1"/>
  <c r="I587" i="17"/>
  <c r="T156" i="17"/>
  <c r="U156" i="17" s="1"/>
  <c r="I156" i="17"/>
  <c r="I64" i="17"/>
  <c r="T64" i="17"/>
  <c r="U64" i="17" s="1"/>
  <c r="I583" i="17"/>
  <c r="T358" i="17"/>
  <c r="U358" i="17" s="1"/>
  <c r="I358" i="17"/>
  <c r="T345" i="17"/>
  <c r="U345" i="17" s="1"/>
  <c r="I345" i="17"/>
  <c r="T282" i="17"/>
  <c r="U282" i="17" s="1"/>
  <c r="I33" i="17"/>
  <c r="T67" i="17"/>
  <c r="U67" i="17" s="1"/>
  <c r="T365" i="17"/>
  <c r="U365" i="17" s="1"/>
  <c r="I365" i="17"/>
  <c r="T292" i="17"/>
  <c r="U292" i="17" s="1"/>
  <c r="I240" i="17"/>
  <c r="I167" i="17"/>
  <c r="I331" i="17"/>
  <c r="T565" i="17"/>
  <c r="U565" i="17" s="1"/>
  <c r="T487" i="17"/>
  <c r="U487" i="17" s="1"/>
  <c r="T59" i="17"/>
  <c r="U59" i="17" s="1"/>
  <c r="I140" i="17"/>
  <c r="T161" i="17"/>
  <c r="U161" i="17" s="1"/>
  <c r="T573" i="17"/>
  <c r="U573" i="17" s="1"/>
  <c r="T575" i="17"/>
  <c r="U575" i="17" s="1"/>
  <c r="T193" i="17"/>
  <c r="U193" i="17" s="1"/>
  <c r="T462" i="17"/>
  <c r="U462" i="17" s="1"/>
  <c r="T147" i="17"/>
  <c r="U147" i="17" s="1"/>
  <c r="T594" i="17"/>
  <c r="U594" i="17" s="1"/>
  <c r="I71" i="17"/>
  <c r="T114" i="17"/>
  <c r="U114" i="17" s="1"/>
  <c r="I279" i="17"/>
  <c r="T60" i="17"/>
  <c r="U60" i="17" s="1"/>
  <c r="T475" i="17"/>
  <c r="U475" i="17" s="1"/>
  <c r="I4" i="17"/>
  <c r="T4" i="17"/>
  <c r="U4" i="17" s="1"/>
  <c r="I369" i="17"/>
  <c r="T369" i="17"/>
  <c r="U369" i="17" s="1"/>
  <c r="I510" i="17"/>
  <c r="T510" i="17"/>
  <c r="U510" i="17" s="1"/>
  <c r="T87" i="17"/>
  <c r="U87" i="17" s="1"/>
  <c r="I87" i="17"/>
  <c r="I110" i="17"/>
  <c r="T110" i="17"/>
  <c r="U110" i="17" s="1"/>
  <c r="T590" i="17"/>
  <c r="U590" i="17" s="1"/>
  <c r="I590" i="17"/>
  <c r="I91" i="17"/>
  <c r="T107" i="17"/>
  <c r="U107" i="17" s="1"/>
  <c r="T210" i="17"/>
  <c r="U210" i="17" s="1"/>
  <c r="I210" i="17"/>
  <c r="I564" i="17"/>
  <c r="I527" i="17"/>
  <c r="T12" i="17"/>
  <c r="U12" i="17" s="1"/>
  <c r="I310" i="17"/>
  <c r="T152" i="17"/>
  <c r="U152" i="17" s="1"/>
  <c r="T250" i="17"/>
  <c r="U250" i="17" s="1"/>
  <c r="I196" i="17"/>
  <c r="T18" i="17"/>
  <c r="U18" i="17" s="1"/>
  <c r="T512" i="17"/>
  <c r="U512" i="17" s="1"/>
  <c r="T371" i="17"/>
  <c r="U371" i="17" s="1"/>
  <c r="T558" i="17"/>
  <c r="U558" i="17" s="1"/>
  <c r="T215" i="17"/>
  <c r="U215" i="17" s="1"/>
  <c r="I306" i="17"/>
  <c r="T132" i="17"/>
  <c r="U132" i="17" s="1"/>
  <c r="T596" i="17"/>
  <c r="U596" i="17" s="1"/>
  <c r="I1001" i="17"/>
  <c r="T599" i="17"/>
  <c r="U599" i="17" s="1"/>
  <c r="T409" i="17"/>
  <c r="U409" i="17" s="1"/>
  <c r="I409" i="17"/>
  <c r="T381" i="17"/>
  <c r="U381" i="17" s="1"/>
  <c r="I388" i="17"/>
  <c r="T479" i="17"/>
  <c r="U479" i="17" s="1"/>
  <c r="T521" i="17"/>
  <c r="U521" i="17" s="1"/>
  <c r="T304" i="17"/>
  <c r="U304" i="17" s="1"/>
  <c r="I353" i="17"/>
  <c r="I395" i="17"/>
  <c r="I374" i="17"/>
  <c r="T528" i="17"/>
  <c r="U528" i="17" s="1"/>
  <c r="T262" i="17"/>
  <c r="U262" i="17" s="1"/>
  <c r="T507" i="17"/>
  <c r="U507" i="17" s="1"/>
  <c r="T367" i="17"/>
  <c r="U367" i="17" s="1"/>
  <c r="I248" i="17"/>
  <c r="T248" i="17"/>
  <c r="U248" i="17" s="1"/>
  <c r="I444" i="17"/>
  <c r="T437" i="17"/>
  <c r="U437" i="17" s="1"/>
  <c r="I439" i="17"/>
  <c r="T530" i="17"/>
  <c r="U530" i="17" s="1"/>
  <c r="T316" i="17"/>
  <c r="U316" i="17" s="1"/>
  <c r="I408" i="17"/>
  <c r="I592" i="17"/>
  <c r="T347" i="17"/>
  <c r="U347" i="17" s="1"/>
  <c r="I561" i="17"/>
  <c r="I377" i="17"/>
  <c r="T377" i="17"/>
  <c r="U377" i="17" s="1"/>
  <c r="I469" i="17"/>
  <c r="Z62" i="17"/>
  <c r="AA46" i="17"/>
  <c r="I601" i="17"/>
  <c r="T601" i="17"/>
  <c r="U601" i="17" s="1"/>
  <c r="U3" i="17"/>
  <c r="X4" i="17" l="1"/>
  <c r="X8" i="17"/>
  <c r="X10" i="17"/>
  <c r="W9" i="17"/>
  <c r="AC28" i="17" s="1"/>
  <c r="W5" i="17"/>
  <c r="W8" i="17"/>
  <c r="V8" i="17" s="1"/>
  <c r="X5" i="17"/>
  <c r="X6" i="17"/>
  <c r="X11" i="17"/>
  <c r="X7" i="17"/>
  <c r="X3" i="17"/>
  <c r="X9" i="17"/>
  <c r="W6" i="17"/>
  <c r="V6" i="17" s="1"/>
  <c r="AA43" i="17" s="1"/>
  <c r="M98" i="17" s="1"/>
  <c r="W7" i="17"/>
  <c r="W10" i="17"/>
  <c r="V10" i="17" s="1"/>
  <c r="W11" i="17"/>
  <c r="V11" i="17" s="1"/>
  <c r="AB30" i="17" s="1"/>
  <c r="C22" i="15" s="1"/>
  <c r="W4" i="17"/>
  <c r="AC23" i="17" s="1"/>
  <c r="W3" i="17"/>
  <c r="AA62" i="17"/>
  <c r="AB46" i="17"/>
  <c r="AC27" i="17" l="1"/>
  <c r="V9" i="17"/>
  <c r="Q28" i="15"/>
  <c r="AC24" i="17"/>
  <c r="V5" i="17"/>
  <c r="M361" i="17"/>
  <c r="M81" i="17"/>
  <c r="M124" i="17"/>
  <c r="M143" i="17"/>
  <c r="M726" i="17"/>
  <c r="M232" i="17"/>
  <c r="M754" i="17"/>
  <c r="M27" i="17"/>
  <c r="M682" i="17"/>
  <c r="M915" i="17"/>
  <c r="M409" i="17"/>
  <c r="M450" i="17"/>
  <c r="M807" i="17"/>
  <c r="M465" i="17"/>
  <c r="M1001" i="17"/>
  <c r="M611" i="17"/>
  <c r="M5" i="17"/>
  <c r="M862" i="17"/>
  <c r="M521" i="17"/>
  <c r="M508" i="17"/>
  <c r="M64" i="17"/>
  <c r="M56" i="17"/>
  <c r="M167" i="17"/>
  <c r="M67" i="17"/>
  <c r="M197" i="17"/>
  <c r="M337" i="17"/>
  <c r="M764" i="17"/>
  <c r="M785" i="17"/>
  <c r="M783" i="17"/>
  <c r="M955" i="17"/>
  <c r="M835" i="17"/>
  <c r="M688" i="17"/>
  <c r="M354" i="17"/>
  <c r="M96" i="17"/>
  <c r="M965" i="17"/>
  <c r="M247" i="17"/>
  <c r="M419" i="17"/>
  <c r="M129" i="17"/>
  <c r="M660" i="17"/>
  <c r="M243" i="17"/>
  <c r="M370" i="17"/>
  <c r="M616" i="17"/>
  <c r="M332" i="17"/>
  <c r="M973" i="17"/>
  <c r="M596" i="17"/>
  <c r="M975" i="17"/>
  <c r="M45" i="17"/>
  <c r="M83" i="17"/>
  <c r="M462" i="17"/>
  <c r="M765" i="17"/>
  <c r="M879" i="17"/>
  <c r="M644" i="17"/>
  <c r="M41" i="17"/>
  <c r="M814" i="17"/>
  <c r="M267" i="17"/>
  <c r="M562" i="17"/>
  <c r="M279" i="17"/>
  <c r="M613" i="17"/>
  <c r="M649" i="17"/>
  <c r="M938" i="17"/>
  <c r="M388" i="17"/>
  <c r="M406" i="17"/>
  <c r="M918" i="17"/>
  <c r="M470" i="17"/>
  <c r="M581" i="17"/>
  <c r="M671" i="17"/>
  <c r="M428" i="17"/>
  <c r="M495" i="17"/>
  <c r="M569" i="17"/>
  <c r="M195" i="17"/>
  <c r="M114" i="17"/>
  <c r="M547" i="17"/>
  <c r="M79" i="17"/>
  <c r="M962" i="17"/>
  <c r="M458" i="17"/>
  <c r="M825" i="17"/>
  <c r="M312" i="17"/>
  <c r="M626" i="17"/>
  <c r="M863" i="17"/>
  <c r="M607" i="17"/>
  <c r="M554" i="17"/>
  <c r="M213" i="17"/>
  <c r="M486" i="17"/>
  <c r="M485" i="17"/>
  <c r="M940" i="17"/>
  <c r="M864" i="17"/>
  <c r="M258" i="17"/>
  <c r="M29" i="17"/>
  <c r="M969" i="17"/>
  <c r="M413" i="17"/>
  <c r="M404" i="17"/>
  <c r="M499" i="17"/>
  <c r="M719" i="17"/>
  <c r="M652" i="17"/>
  <c r="M122" i="17"/>
  <c r="M998" i="17"/>
  <c r="M859" i="17"/>
  <c r="M341" i="17"/>
  <c r="M838" i="17"/>
  <c r="M883" i="17"/>
  <c r="M804" i="17"/>
  <c r="M112" i="17"/>
  <c r="M712" i="17"/>
  <c r="M881" i="17"/>
  <c r="M229" i="17"/>
  <c r="M407" i="17"/>
  <c r="M33" i="17"/>
  <c r="M979" i="17"/>
  <c r="M9" i="17"/>
  <c r="M442" i="17"/>
  <c r="M757" i="17"/>
  <c r="M645" i="17"/>
  <c r="AB25" i="17"/>
  <c r="C17" i="15" s="1"/>
  <c r="M248" i="17"/>
  <c r="M715" i="17"/>
  <c r="M174" i="17"/>
  <c r="M80" i="17"/>
  <c r="M294" i="17"/>
  <c r="M69" i="17"/>
  <c r="M948" i="17"/>
  <c r="M922" i="17"/>
  <c r="M328" i="17"/>
  <c r="M560" i="17"/>
  <c r="M816" i="17"/>
  <c r="M431" i="17"/>
  <c r="M557" i="17"/>
  <c r="M371" i="17"/>
  <c r="M130" i="17"/>
  <c r="M471" i="17"/>
  <c r="M66" i="17"/>
  <c r="M925" i="17"/>
  <c r="M274" i="17"/>
  <c r="M958" i="17"/>
  <c r="M966" i="17"/>
  <c r="M380" i="17"/>
  <c r="M714" i="17"/>
  <c r="M100" i="17"/>
  <c r="M878" i="17"/>
  <c r="M527" i="17"/>
  <c r="M444" i="17"/>
  <c r="M600" i="17"/>
  <c r="M441" i="17"/>
  <c r="M24" i="17"/>
  <c r="M26" i="17"/>
  <c r="M217" i="17"/>
  <c r="M725" i="17"/>
  <c r="M659" i="17"/>
  <c r="M168" i="17"/>
  <c r="M524" i="17"/>
  <c r="M847" i="17"/>
  <c r="M365" i="17"/>
  <c r="M920" i="17"/>
  <c r="M183" i="17"/>
  <c r="M291" i="17"/>
  <c r="M164" i="17"/>
  <c r="M854" i="17"/>
  <c r="M549" i="17"/>
  <c r="M873" i="17"/>
  <c r="M321" i="17"/>
  <c r="M923" i="17"/>
  <c r="M959" i="17"/>
  <c r="M895" i="17"/>
  <c r="M679" i="17"/>
  <c r="M117" i="17"/>
  <c r="M77" i="17"/>
  <c r="M633" i="17"/>
  <c r="M934" i="17"/>
  <c r="M110" i="17"/>
  <c r="M833" i="17"/>
  <c r="M619" i="17"/>
  <c r="M166" i="17"/>
  <c r="M204" i="17"/>
  <c r="M580" i="17"/>
  <c r="M347" i="17"/>
  <c r="M795" i="17"/>
  <c r="M385" i="17"/>
  <c r="M392" i="17"/>
  <c r="M175" i="17"/>
  <c r="M790" i="17"/>
  <c r="M377" i="17"/>
  <c r="M655" i="17"/>
  <c r="M417" i="17"/>
  <c r="M942" i="17"/>
  <c r="M775" i="17"/>
  <c r="M991" i="17"/>
  <c r="M717" i="17"/>
  <c r="M937" i="17"/>
  <c r="M362" i="17"/>
  <c r="M526" i="17"/>
  <c r="M779" i="17"/>
  <c r="M999" i="17"/>
  <c r="M665" i="17"/>
  <c r="M944" i="17"/>
  <c r="M986" i="17"/>
  <c r="M648" i="17"/>
  <c r="M93" i="17"/>
  <c r="M159" i="17"/>
  <c r="M598" i="17"/>
  <c r="M963" i="17"/>
  <c r="M190" i="17"/>
  <c r="M102" i="17"/>
  <c r="M145" i="17"/>
  <c r="M438" i="17"/>
  <c r="M162" i="17"/>
  <c r="M591" i="17"/>
  <c r="M186" i="17"/>
  <c r="M904" i="17"/>
  <c r="M394" i="17"/>
  <c r="M759" i="17"/>
  <c r="M293" i="17"/>
  <c r="M426" i="17"/>
  <c r="M595" i="17"/>
  <c r="M170" i="17"/>
  <c r="M710" i="17"/>
  <c r="M542" i="17"/>
  <c r="M945" i="17"/>
  <c r="M55" i="17"/>
  <c r="M304" i="17"/>
  <c r="M278" i="17"/>
  <c r="M830" i="17"/>
  <c r="M635" i="17"/>
  <c r="M154" i="17"/>
  <c r="M298" i="17"/>
  <c r="M788" i="17"/>
  <c r="M875" i="17"/>
  <c r="M156" i="17"/>
  <c r="M774" i="17"/>
  <c r="M729" i="17"/>
  <c r="M534" i="17"/>
  <c r="M165" i="17"/>
  <c r="M866" i="17"/>
  <c r="M806" i="17"/>
  <c r="M666" i="17"/>
  <c r="M731" i="17"/>
  <c r="M149" i="17"/>
  <c r="M262" i="17"/>
  <c r="M19" i="17"/>
  <c r="M891" i="17"/>
  <c r="M828" i="17"/>
  <c r="M193" i="17"/>
  <c r="M86" i="17"/>
  <c r="M669" i="17"/>
  <c r="M104" i="17"/>
  <c r="M108" i="17"/>
  <c r="M30" i="17"/>
  <c r="M420" i="17"/>
  <c r="M147" i="17"/>
  <c r="M177" i="17"/>
  <c r="M766" i="17"/>
  <c r="M670" i="17"/>
  <c r="M604" i="17"/>
  <c r="M811" i="17"/>
  <c r="M97" i="17"/>
  <c r="M475" i="17"/>
  <c r="M773" i="17"/>
  <c r="M228" i="17"/>
  <c r="M34" i="17"/>
  <c r="M297" i="17"/>
  <c r="M563" i="17"/>
  <c r="M636" i="17"/>
  <c r="M4" i="17"/>
  <c r="M477" i="17"/>
  <c r="M721" i="17"/>
  <c r="M430" i="17"/>
  <c r="M720" i="17"/>
  <c r="M173" i="17"/>
  <c r="M582" i="17"/>
  <c r="M842" i="17"/>
  <c r="M289" i="17"/>
  <c r="M179" i="17"/>
  <c r="M324" i="17"/>
  <c r="M103" i="17"/>
  <c r="M734" i="17"/>
  <c r="M472" i="17"/>
  <c r="M801" i="17"/>
  <c r="M480" i="17"/>
  <c r="M901" i="17"/>
  <c r="M539" i="17"/>
  <c r="M498" i="17"/>
  <c r="M287" i="17"/>
  <c r="M182" i="17"/>
  <c r="M561" i="17"/>
  <c r="M941" i="17"/>
  <c r="M590" i="17"/>
  <c r="M960" i="17"/>
  <c r="M817" i="17"/>
  <c r="M189" i="17"/>
  <c r="M266" i="17"/>
  <c r="M131" i="17"/>
  <c r="M570" i="17"/>
  <c r="M322" i="17"/>
  <c r="M391" i="17"/>
  <c r="M469" i="17"/>
  <c r="M249" i="17"/>
  <c r="M194" i="17"/>
  <c r="M990" i="17"/>
  <c r="M696" i="17"/>
  <c r="M576" i="17"/>
  <c r="M706" i="17"/>
  <c r="M222" i="17"/>
  <c r="M967" i="17"/>
  <c r="M848" i="17"/>
  <c r="M956" i="17"/>
  <c r="M756" i="17"/>
  <c r="M735" i="17"/>
  <c r="M318" i="17"/>
  <c r="M981" i="17"/>
  <c r="M952" i="17"/>
  <c r="M760" i="17"/>
  <c r="M414" i="17"/>
  <c r="M995" i="17"/>
  <c r="M446" i="17"/>
  <c r="M244" i="17"/>
  <c r="M877" i="17"/>
  <c r="M48" i="17"/>
  <c r="M422" i="17"/>
  <c r="M478" i="17"/>
  <c r="M133" i="17"/>
  <c r="M272" i="17"/>
  <c r="M794" i="17"/>
  <c r="M892" i="17"/>
  <c r="M452" i="17"/>
  <c r="M20" i="17"/>
  <c r="M506" i="17"/>
  <c r="M680" i="17"/>
  <c r="M983" i="17"/>
  <c r="M912" i="17"/>
  <c r="M889" i="17"/>
  <c r="M625" i="17"/>
  <c r="M768" i="17"/>
  <c r="M366" i="17"/>
  <c r="M314" i="17"/>
  <c r="M436" i="17"/>
  <c r="M681" i="17"/>
  <c r="M832" i="17"/>
  <c r="M94" i="17"/>
  <c r="M676" i="17"/>
  <c r="M235" i="17"/>
  <c r="M60" i="17"/>
  <c r="M12" i="17"/>
  <c r="M225" i="17"/>
  <c r="M35" i="17"/>
  <c r="M23" i="17"/>
  <c r="M886" i="17"/>
  <c r="M664" i="17"/>
  <c r="M791" i="17"/>
  <c r="M402" i="17"/>
  <c r="M753" i="17"/>
  <c r="M507" i="17"/>
  <c r="M230" i="17"/>
  <c r="M334" i="17"/>
  <c r="M58" i="17"/>
  <c r="M381" i="17"/>
  <c r="M307" i="17"/>
  <c r="M144" i="17"/>
  <c r="M518" i="17"/>
  <c r="M707" i="17"/>
  <c r="M484" i="17"/>
  <c r="M949" i="17"/>
  <c r="M71" i="17"/>
  <c r="M127" i="17"/>
  <c r="M772" i="17"/>
  <c r="M989" i="17"/>
  <c r="M694" i="17"/>
  <c r="M211" i="17"/>
  <c r="M171" i="17"/>
  <c r="M374" i="17"/>
  <c r="M160" i="17"/>
  <c r="M741" i="17"/>
  <c r="M491" i="17"/>
  <c r="M264" i="17"/>
  <c r="M390" i="17"/>
  <c r="M860" i="17"/>
  <c r="M151" i="17"/>
  <c r="M686" i="17"/>
  <c r="M840" i="17"/>
  <c r="M400" i="17"/>
  <c r="M597" i="17"/>
  <c r="M550" i="17"/>
  <c r="M606" i="17"/>
  <c r="M852" i="17"/>
  <c r="M502" i="17"/>
  <c r="M844" i="17"/>
  <c r="M205" i="17"/>
  <c r="M196" i="17"/>
  <c r="M299" i="17"/>
  <c r="M384" i="17"/>
  <c r="M313" i="17"/>
  <c r="M1000" i="17"/>
  <c r="M821" i="17"/>
  <c r="M577" i="17"/>
  <c r="M841" i="17"/>
  <c r="M845" i="17"/>
  <c r="M375" i="17"/>
  <c r="M456" i="17"/>
  <c r="M134" i="17"/>
  <c r="M339" i="17"/>
  <c r="M898" i="17"/>
  <c r="M461" i="17"/>
  <c r="M972" i="17"/>
  <c r="M808" i="17"/>
  <c r="M331" i="17"/>
  <c r="M761" i="17"/>
  <c r="M295" i="17"/>
  <c r="M70" i="17"/>
  <c r="M17" i="17"/>
  <c r="M43" i="17"/>
  <c r="M894" i="17"/>
  <c r="M684" i="17"/>
  <c r="M489" i="17"/>
  <c r="M642" i="17"/>
  <c r="M745" i="17"/>
  <c r="M424" i="17"/>
  <c r="M661" i="17"/>
  <c r="M343" i="17"/>
  <c r="M639" i="17"/>
  <c r="M76" i="17"/>
  <c r="M393" i="17"/>
  <c r="M38" i="17"/>
  <c r="M718" i="17"/>
  <c r="M467" i="17"/>
  <c r="M530" i="17"/>
  <c r="M241" i="17"/>
  <c r="M540" i="17"/>
  <c r="M32" i="17"/>
  <c r="M429" i="17"/>
  <c r="M867" i="17"/>
  <c r="M401" i="17"/>
  <c r="M84" i="17"/>
  <c r="M880" i="17"/>
  <c r="M977" i="17"/>
  <c r="M954" i="17"/>
  <c r="M457" i="17"/>
  <c r="M28" i="17"/>
  <c r="M340" i="17"/>
  <c r="M308" i="17"/>
  <c r="M49" i="17"/>
  <c r="M271" i="17"/>
  <c r="M408" i="17"/>
  <c r="M389" i="17"/>
  <c r="M780" i="17"/>
  <c r="M22" i="17"/>
  <c r="M905" i="17"/>
  <c r="M500" i="17"/>
  <c r="M924" i="17"/>
  <c r="M512" i="17"/>
  <c r="M869" i="17"/>
  <c r="M690" i="17"/>
  <c r="M667" i="17"/>
  <c r="M368" i="17"/>
  <c r="M210" i="17"/>
  <c r="M784" i="17"/>
  <c r="M411" i="17"/>
  <c r="M439" i="17"/>
  <c r="M434" i="17"/>
  <c r="M176" i="17"/>
  <c r="M585" i="17"/>
  <c r="M91" i="17"/>
  <c r="M544" i="17"/>
  <c r="M125" i="17"/>
  <c r="M637" i="17"/>
  <c r="M185" i="17"/>
  <c r="M899" i="17"/>
  <c r="M555" i="17"/>
  <c r="M763" i="17"/>
  <c r="M345" i="17"/>
  <c r="M290" i="17"/>
  <c r="M876" i="17"/>
  <c r="M893" i="17"/>
  <c r="M579" i="17"/>
  <c r="M594" i="17"/>
  <c r="M711" i="17"/>
  <c r="M675" i="17"/>
  <c r="M737" i="17"/>
  <c r="M509" i="17"/>
  <c r="M515" i="17"/>
  <c r="M520" i="17"/>
  <c r="M136" i="17"/>
  <c r="M630" i="17"/>
  <c r="M643" i="17"/>
  <c r="M111" i="17"/>
  <c r="M206" i="17"/>
  <c r="M95" i="17"/>
  <c r="M831" i="17"/>
  <c r="M326" i="17"/>
  <c r="M829" i="17"/>
  <c r="M689" i="17"/>
  <c r="M638" i="17"/>
  <c r="M857" i="17"/>
  <c r="M233" i="17"/>
  <c r="M907" i="17"/>
  <c r="M251" i="17"/>
  <c r="M53" i="17"/>
  <c r="M797" i="17"/>
  <c r="M216" i="17"/>
  <c r="M602" i="17"/>
  <c r="M239" i="17"/>
  <c r="M716" i="17"/>
  <c r="M732" i="17"/>
  <c r="M504" i="17"/>
  <c r="M310" i="17"/>
  <c r="M548" i="17"/>
  <c r="M656" i="17"/>
  <c r="M306" i="17"/>
  <c r="M451" i="17"/>
  <c r="M787" i="17"/>
  <c r="M988" i="17"/>
  <c r="M269" i="17"/>
  <c r="M410" i="17"/>
  <c r="M957" i="17"/>
  <c r="M132" i="17"/>
  <c r="M342" i="17"/>
  <c r="M44" i="17"/>
  <c r="M605" i="17"/>
  <c r="M63" i="17"/>
  <c r="M519" i="17"/>
  <c r="M201" i="17"/>
  <c r="M141" i="17"/>
  <c r="M355" i="17"/>
  <c r="M746" i="17"/>
  <c r="M535" i="17"/>
  <c r="M178" i="17"/>
  <c r="M253" i="17"/>
  <c r="M538" i="17"/>
  <c r="M926" i="17"/>
  <c r="M479" i="17"/>
  <c r="M115" i="17"/>
  <c r="M107" i="17"/>
  <c r="M157" i="17"/>
  <c r="M208" i="17"/>
  <c r="M481" i="17"/>
  <c r="M703" i="17"/>
  <c r="M827" i="17"/>
  <c r="M423" i="17"/>
  <c r="M701" i="17"/>
  <c r="M946" i="17"/>
  <c r="M900" i="17"/>
  <c r="M678" i="17"/>
  <c r="AC29" i="17"/>
  <c r="M888" i="17"/>
  <c r="M713" i="17"/>
  <c r="M405" i="17"/>
  <c r="M47" i="17"/>
  <c r="M658" i="17"/>
  <c r="M87" i="17"/>
  <c r="M646" i="17"/>
  <c r="M573" i="17"/>
  <c r="M929" i="17"/>
  <c r="M367" i="17"/>
  <c r="M820" i="17"/>
  <c r="M373" i="17"/>
  <c r="M769" i="17"/>
  <c r="M617" i="17"/>
  <c r="M567" i="17"/>
  <c r="M209" i="17"/>
  <c r="M263" i="17"/>
  <c r="M273" i="17"/>
  <c r="M351" i="17"/>
  <c r="M493" i="17"/>
  <c r="M398" i="17"/>
  <c r="M546" i="17"/>
  <c r="M810" i="17"/>
  <c r="M887" i="17"/>
  <c r="M202" i="17"/>
  <c r="M523" i="17"/>
  <c r="M126" i="17"/>
  <c r="M148" i="17"/>
  <c r="M300" i="17"/>
  <c r="M551" i="17"/>
  <c r="M796" i="17"/>
  <c r="M662" i="17"/>
  <c r="M856" i="17"/>
  <c r="M803" i="17"/>
  <c r="M615" i="17"/>
  <c r="M890" i="17"/>
  <c r="M805" i="17"/>
  <c r="M939" i="17"/>
  <c r="M586" i="17"/>
  <c r="M246" i="17"/>
  <c r="M914" i="17"/>
  <c r="M283" i="17"/>
  <c r="M931" i="17"/>
  <c r="M702" i="17"/>
  <c r="M513" i="17"/>
  <c r="M722" i="17"/>
  <c r="M913" i="17"/>
  <c r="M755" i="17"/>
  <c r="M812" i="17"/>
  <c r="M566" i="17"/>
  <c r="M221" i="17"/>
  <c r="M364" i="17"/>
  <c r="M223" i="17"/>
  <c r="M634" i="17"/>
  <c r="M516" i="17"/>
  <c r="M610" i="17"/>
  <c r="M31" i="17"/>
  <c r="M463" i="17"/>
  <c r="M89" i="17"/>
  <c r="M292" i="17"/>
  <c r="M650" i="17"/>
  <c r="M813" i="17"/>
  <c r="M933" i="17"/>
  <c r="M980" i="17"/>
  <c r="M335" i="17"/>
  <c r="M88" i="17"/>
  <c r="M747" i="17"/>
  <c r="M212" i="17"/>
  <c r="M730" i="17"/>
  <c r="M427" i="17"/>
  <c r="M13" i="17"/>
  <c r="M514" i="17"/>
  <c r="M412" i="17"/>
  <c r="M824" i="17"/>
  <c r="M961" i="17"/>
  <c r="M50" i="17"/>
  <c r="M640" i="17"/>
  <c r="M75" i="17"/>
  <c r="M882" i="17"/>
  <c r="M505" i="17"/>
  <c r="M415" i="17"/>
  <c r="M369" i="17"/>
  <c r="M850" i="17"/>
  <c r="M101" i="17"/>
  <c r="M227" i="17"/>
  <c r="M338" i="17"/>
  <c r="AA41" i="17"/>
  <c r="AA54" i="17" s="1"/>
  <c r="M234" i="17"/>
  <c r="M268" i="17"/>
  <c r="M250" i="17"/>
  <c r="M739" i="17"/>
  <c r="M116" i="17"/>
  <c r="M691" i="17"/>
  <c r="M8" i="17"/>
  <c r="M752" i="17"/>
  <c r="M936" i="17"/>
  <c r="M834" i="17"/>
  <c r="M663" i="17"/>
  <c r="M750" i="17"/>
  <c r="M971" i="17"/>
  <c r="M118" i="17"/>
  <c r="M240" i="17"/>
  <c r="M837" i="17"/>
  <c r="M281" i="17"/>
  <c r="M282" i="17"/>
  <c r="M767" i="17"/>
  <c r="M280" i="17"/>
  <c r="M454" i="17"/>
  <c r="M974" i="17"/>
  <c r="M15" i="17"/>
  <c r="M62" i="17"/>
  <c r="M802" i="17"/>
  <c r="M440" i="17"/>
  <c r="M146" i="17"/>
  <c r="M777" i="17"/>
  <c r="M575" i="17"/>
  <c r="M192" i="17"/>
  <c r="M121" i="17"/>
  <c r="M317" i="17"/>
  <c r="M482" i="17"/>
  <c r="M488" i="17"/>
  <c r="M14" i="17"/>
  <c r="M897" i="17"/>
  <c r="M445" i="17"/>
  <c r="M379" i="17"/>
  <c r="M871" i="17"/>
  <c r="M383" i="17"/>
  <c r="M593" i="17"/>
  <c r="M327" i="17"/>
  <c r="M466" i="17"/>
  <c r="M968" i="17"/>
  <c r="M135" i="17"/>
  <c r="M565" i="17"/>
  <c r="M319" i="17"/>
  <c r="M378" i="17"/>
  <c r="M984" i="17"/>
  <c r="M54" i="17"/>
  <c r="M687" i="17"/>
  <c r="M494" i="17"/>
  <c r="M589" i="17"/>
  <c r="M749" i="17"/>
  <c r="M286" i="17"/>
  <c r="M930" i="17"/>
  <c r="M631" i="17"/>
  <c r="M357" i="17"/>
  <c r="M740" i="17"/>
  <c r="M172" i="17"/>
  <c r="M584" i="17"/>
  <c r="M163" i="17"/>
  <c r="M315" i="17"/>
  <c r="M447" i="17"/>
  <c r="M932" i="17"/>
  <c r="M628" i="17"/>
  <c r="M906" i="17"/>
  <c r="M799" i="17"/>
  <c r="M921" i="17"/>
  <c r="M184" i="17"/>
  <c r="M781" i="17"/>
  <c r="M927" i="17"/>
  <c r="M970" i="17"/>
  <c r="M861" i="17"/>
  <c r="M142" i="17"/>
  <c r="M800" i="17"/>
  <c r="M301" i="17"/>
  <c r="M276" i="17"/>
  <c r="M350" i="17"/>
  <c r="M727" i="17"/>
  <c r="M473" i="17"/>
  <c r="M950" i="17"/>
  <c r="M16" i="17"/>
  <c r="M181" i="17"/>
  <c r="M199" i="17"/>
  <c r="M329" i="17"/>
  <c r="M74" i="17"/>
  <c r="M693" i="17"/>
  <c r="M668" i="17"/>
  <c r="M237" i="17"/>
  <c r="M105" i="17"/>
  <c r="M853" i="17"/>
  <c r="M709" i="17"/>
  <c r="M522" i="17"/>
  <c r="M705" i="17"/>
  <c r="M57" i="17"/>
  <c r="M10" i="17"/>
  <c r="M529" i="17"/>
  <c r="M896" i="17"/>
  <c r="M382" i="17"/>
  <c r="M728" i="17"/>
  <c r="M943" i="17"/>
  <c r="M140" i="17"/>
  <c r="M583" i="17"/>
  <c r="M359" i="17"/>
  <c r="M541" i="17"/>
  <c r="M207" i="17"/>
  <c r="M672" i="17"/>
  <c r="M603" i="17"/>
  <c r="M220" i="17"/>
  <c r="M284" i="17"/>
  <c r="M620" i="17"/>
  <c r="M188" i="17"/>
  <c r="M770" i="17"/>
  <c r="M953" i="17"/>
  <c r="M435" i="17"/>
  <c r="M699" i="17"/>
  <c r="M677" i="17"/>
  <c r="M657" i="17"/>
  <c r="M819" i="17"/>
  <c r="M425" i="17"/>
  <c r="M618" i="17"/>
  <c r="M964" i="17"/>
  <c r="M325" i="17"/>
  <c r="M285" i="17"/>
  <c r="M303" i="17"/>
  <c r="M137" i="17"/>
  <c r="M622" i="17"/>
  <c r="M236" i="17"/>
  <c r="M416" i="17"/>
  <c r="M558" i="17"/>
  <c r="M255" i="17"/>
  <c r="M72" i="17"/>
  <c r="M277" i="17"/>
  <c r="M260" i="17"/>
  <c r="M158" i="17"/>
  <c r="M433" i="17"/>
  <c r="M106" i="17"/>
  <c r="M587" i="17"/>
  <c r="M608" i="17"/>
  <c r="M316" i="17"/>
  <c r="M674" i="17"/>
  <c r="M592" i="17"/>
  <c r="M724" i="17"/>
  <c r="M78" i="17"/>
  <c r="M818" i="17"/>
  <c r="M128" i="17"/>
  <c r="M531" i="17"/>
  <c r="M992" i="17"/>
  <c r="M459" i="17"/>
  <c r="M559" i="17"/>
  <c r="M180" i="17"/>
  <c r="M568" i="17"/>
  <c r="M120" i="17"/>
  <c r="M483" i="17"/>
  <c r="M846" i="17"/>
  <c r="M793" i="17"/>
  <c r="M448" i="17"/>
  <c r="M59" i="17"/>
  <c r="M910" i="17"/>
  <c r="M935" i="17"/>
  <c r="M169" i="17"/>
  <c r="M39" i="17"/>
  <c r="M744" i="17"/>
  <c r="M809" i="17"/>
  <c r="M254" i="17"/>
  <c r="M68" i="17"/>
  <c r="M778" i="17"/>
  <c r="M545" i="17"/>
  <c r="M996" i="17"/>
  <c r="M238" i="17"/>
  <c r="M21" i="17"/>
  <c r="M161" i="17"/>
  <c r="M453" i="17"/>
  <c r="M692" i="17"/>
  <c r="M758" i="17"/>
  <c r="M916" i="17"/>
  <c r="M474" i="17"/>
  <c r="M455" i="17"/>
  <c r="M849" i="17"/>
  <c r="M395" i="17"/>
  <c r="M623" i="17"/>
  <c r="M432" i="17"/>
  <c r="M397" i="17"/>
  <c r="M36" i="17"/>
  <c r="M92" i="17"/>
  <c r="M511" i="17"/>
  <c r="M647" i="17"/>
  <c r="M919" i="17"/>
  <c r="M776" i="17"/>
  <c r="M798" i="17"/>
  <c r="M751" i="17"/>
  <c r="M52" i="17"/>
  <c r="M139" i="17"/>
  <c r="M372" i="17"/>
  <c r="M344" i="17"/>
  <c r="M736" i="17"/>
  <c r="M786" i="17"/>
  <c r="M348" i="17"/>
  <c r="M275" i="17"/>
  <c r="M902" i="17"/>
  <c r="M261" i="17"/>
  <c r="M673" i="17"/>
  <c r="M762" i="17"/>
  <c r="M464" i="17"/>
  <c r="M528" i="17"/>
  <c r="M885" i="17"/>
  <c r="M537" i="17"/>
  <c r="M697" i="17"/>
  <c r="M360" i="17"/>
  <c r="M985" i="17"/>
  <c r="M309" i="17"/>
  <c r="M333" i="17"/>
  <c r="M256" i="17"/>
  <c r="M336" i="17"/>
  <c r="M218" i="17"/>
  <c r="M517" i="17"/>
  <c r="M993" i="17"/>
  <c r="M82" i="17"/>
  <c r="M928" i="17"/>
  <c r="M150" i="17"/>
  <c r="M231" i="17"/>
  <c r="M510" i="17"/>
  <c r="M947" i="17"/>
  <c r="M386" i="17"/>
  <c r="M588" i="17"/>
  <c r="M219" i="17"/>
  <c r="M982" i="17"/>
  <c r="M187" i="17"/>
  <c r="M627" i="17"/>
  <c r="M487" i="17"/>
  <c r="M51" i="17"/>
  <c r="M976" i="17"/>
  <c r="M311" i="17"/>
  <c r="M418" i="17"/>
  <c r="M826" i="17"/>
  <c r="M215" i="17"/>
  <c r="M296" i="17"/>
  <c r="M356" i="17"/>
  <c r="M823" i="17"/>
  <c r="M571" i="17"/>
  <c r="M653" i="17"/>
  <c r="M903" i="17"/>
  <c r="M822" i="17"/>
  <c r="M742" i="17"/>
  <c r="M789" i="17"/>
  <c r="M200" i="17"/>
  <c r="M771" i="17"/>
  <c r="M198" i="17"/>
  <c r="M632" i="17"/>
  <c r="M42" i="17"/>
  <c r="M641" i="17"/>
  <c r="M683" i="17"/>
  <c r="M352" i="17"/>
  <c r="M685" i="17"/>
  <c r="M85" i="17"/>
  <c r="M320" i="17"/>
  <c r="M599" i="17"/>
  <c r="M349" i="17"/>
  <c r="M704" i="17"/>
  <c r="M503" i="17"/>
  <c r="M578" i="17"/>
  <c r="M226" i="17"/>
  <c r="M556" i="17"/>
  <c r="M908" i="17"/>
  <c r="M601" i="17"/>
  <c r="M865" i="17"/>
  <c r="M37" i="17"/>
  <c r="M490" i="17"/>
  <c r="M323" i="17"/>
  <c r="M245" i="17"/>
  <c r="M738" i="17"/>
  <c r="M492" i="17"/>
  <c r="M609" i="17"/>
  <c r="M621" i="17"/>
  <c r="M387" i="17"/>
  <c r="M330" i="17"/>
  <c r="M203" i="17"/>
  <c r="M376" i="17"/>
  <c r="M191" i="17"/>
  <c r="M525" i="17"/>
  <c r="M113" i="17"/>
  <c r="M708" i="17"/>
  <c r="M782" i="17"/>
  <c r="M978" i="17"/>
  <c r="M987" i="17"/>
  <c r="M536" i="17"/>
  <c r="M3" i="17"/>
  <c r="M288" i="17"/>
  <c r="M629" i="17"/>
  <c r="M815" i="17"/>
  <c r="M109" i="17"/>
  <c r="M858" i="17"/>
  <c r="M152" i="17"/>
  <c r="M358" i="17"/>
  <c r="M748" i="17"/>
  <c r="M7" i="17"/>
  <c r="M61" i="17"/>
  <c r="M839" i="17"/>
  <c r="M90" i="17"/>
  <c r="M624" i="17"/>
  <c r="M917" i="17"/>
  <c r="M353" i="17"/>
  <c r="M870" i="17"/>
  <c r="M543" i="17"/>
  <c r="M843" i="17"/>
  <c r="M651" i="17"/>
  <c r="M437" i="17"/>
  <c r="M884" i="17"/>
  <c r="M346" i="17"/>
  <c r="M532" i="17"/>
  <c r="M252" i="17"/>
  <c r="M257" i="17"/>
  <c r="M874" i="17"/>
  <c r="M119" i="17"/>
  <c r="M399" i="17"/>
  <c r="M552" i="17"/>
  <c r="M792" i="17"/>
  <c r="M911" i="17"/>
  <c r="M363" i="17"/>
  <c r="M11" i="17"/>
  <c r="M851" i="17"/>
  <c r="M994" i="17"/>
  <c r="M259" i="17"/>
  <c r="M698" i="17"/>
  <c r="M614" i="17"/>
  <c r="M654" i="17"/>
  <c r="M855" i="17"/>
  <c r="M25" i="17"/>
  <c r="M99" i="17"/>
  <c r="M743" i="17"/>
  <c r="M460" i="17"/>
  <c r="M46" i="17"/>
  <c r="M733" i="17"/>
  <c r="M553" i="17"/>
  <c r="M265" i="17"/>
  <c r="M403" i="17"/>
  <c r="M868" i="17"/>
  <c r="M443" i="17"/>
  <c r="M572" i="17"/>
  <c r="M65" i="17"/>
  <c r="M612" i="17"/>
  <c r="M468" i="17"/>
  <c r="M305" i="17"/>
  <c r="M564" i="17"/>
  <c r="M951" i="17"/>
  <c r="M700" i="17"/>
  <c r="M997" i="17"/>
  <c r="M421" i="17"/>
  <c r="M533" i="17"/>
  <c r="M123" i="17"/>
  <c r="M476" i="17"/>
  <c r="M155" i="17"/>
  <c r="M449" i="17"/>
  <c r="M153" i="17"/>
  <c r="M496" i="17"/>
  <c r="M40" i="17"/>
  <c r="M242" i="17"/>
  <c r="M214" i="17"/>
  <c r="M501" i="17"/>
  <c r="M302" i="17"/>
  <c r="M574" i="17"/>
  <c r="M836" i="17"/>
  <c r="M396" i="17"/>
  <c r="M695" i="17"/>
  <c r="M224" i="17"/>
  <c r="M723" i="17"/>
  <c r="M138" i="17"/>
  <c r="M18" i="17"/>
  <c r="M909" i="17"/>
  <c r="M6" i="17"/>
  <c r="M872" i="17"/>
  <c r="M73" i="17"/>
  <c r="M497" i="17"/>
  <c r="M270" i="17"/>
  <c r="AC25" i="17"/>
  <c r="W12" i="17"/>
  <c r="AC31" i="17" s="1"/>
  <c r="D23" i="15" s="1"/>
  <c r="R27" i="15" s="1"/>
  <c r="AC22" i="17"/>
  <c r="V3" i="17"/>
  <c r="V7" i="17"/>
  <c r="AC26" i="17"/>
  <c r="V4" i="17"/>
  <c r="AB23" i="17" s="1"/>
  <c r="C15" i="15" s="1"/>
  <c r="D15" i="15" s="1"/>
  <c r="J27" i="15" s="1"/>
  <c r="AF43" i="17"/>
  <c r="R628" i="17" s="1"/>
  <c r="AC30" i="17"/>
  <c r="AB62" i="17"/>
  <c r="AC46" i="17"/>
  <c r="L28" i="15"/>
  <c r="D22" i="15"/>
  <c r="Q27" i="15" s="1"/>
  <c r="D17" i="15"/>
  <c r="L27" i="15" s="1"/>
  <c r="AB27" i="17"/>
  <c r="AC43" i="17"/>
  <c r="AB29" i="17"/>
  <c r="AE43" i="17"/>
  <c r="AD43" i="17"/>
  <c r="AB28" i="17"/>
  <c r="AD28" i="17" l="1"/>
  <c r="R570" i="17"/>
  <c r="R382" i="17"/>
  <c r="Z43" i="17"/>
  <c r="AB24" i="17"/>
  <c r="K28" i="15" s="1"/>
  <c r="R531" i="17"/>
  <c r="AD29" i="17"/>
  <c r="R27" i="17"/>
  <c r="R653" i="17"/>
  <c r="R183" i="17"/>
  <c r="R574" i="17"/>
  <c r="R81" i="17"/>
  <c r="R484" i="17"/>
  <c r="R875" i="17"/>
  <c r="R223" i="17"/>
  <c r="R207" i="17"/>
  <c r="R469" i="17"/>
  <c r="R684" i="17"/>
  <c r="R463" i="17"/>
  <c r="R734" i="17"/>
  <c r="R578" i="17"/>
  <c r="R229" i="17"/>
  <c r="R711" i="17"/>
  <c r="R726" i="17"/>
  <c r="R905" i="17"/>
  <c r="R662" i="17"/>
  <c r="R391" i="17"/>
  <c r="R147" i="17"/>
  <c r="R281" i="17"/>
  <c r="R804" i="17"/>
  <c r="R376" i="17"/>
  <c r="R633" i="17"/>
  <c r="R729" i="17"/>
  <c r="R820" i="17"/>
  <c r="R412" i="17"/>
  <c r="R437" i="17"/>
  <c r="R103" i="17"/>
  <c r="R3" i="17"/>
  <c r="R145" i="17"/>
  <c r="R863" i="17"/>
  <c r="R694" i="17"/>
  <c r="R355" i="17"/>
  <c r="R792" i="17"/>
  <c r="R14" i="17"/>
  <c r="R843" i="17"/>
  <c r="R304" i="17"/>
  <c r="R623" i="17"/>
  <c r="R806" i="17"/>
  <c r="R218" i="17"/>
  <c r="R903" i="17"/>
  <c r="R610" i="17"/>
  <c r="R472" i="17"/>
  <c r="R452" i="17"/>
  <c r="R842" i="17"/>
  <c r="R318" i="17"/>
  <c r="R249" i="17"/>
  <c r="R325" i="17"/>
  <c r="R350" i="17"/>
  <c r="R477" i="17"/>
  <c r="R916" i="17"/>
  <c r="R78" i="17"/>
  <c r="R689" i="17"/>
  <c r="R914" i="17"/>
  <c r="R365" i="17"/>
  <c r="R593" i="17"/>
  <c r="R507" i="17"/>
  <c r="R427" i="17"/>
  <c r="R158" i="17"/>
  <c r="R750" i="17"/>
  <c r="R495" i="17"/>
  <c r="R692" i="17"/>
  <c r="R203" i="17"/>
  <c r="R321" i="17"/>
  <c r="R967" i="17"/>
  <c r="R651" i="17"/>
  <c r="R247" i="17"/>
  <c r="R128" i="17"/>
  <c r="R21" i="17"/>
  <c r="R362" i="17"/>
  <c r="R696" i="17"/>
  <c r="R505" i="17"/>
  <c r="R500" i="17"/>
  <c r="R983" i="17"/>
  <c r="R780" i="17"/>
  <c r="R298" i="17"/>
  <c r="R112" i="17"/>
  <c r="R955" i="17"/>
  <c r="R283" i="17"/>
  <c r="R369" i="17"/>
  <c r="R971" i="17"/>
  <c r="R184" i="17"/>
  <c r="R860" i="17"/>
  <c r="R56" i="17"/>
  <c r="R435" i="17"/>
  <c r="R392" i="17"/>
  <c r="R736" i="17"/>
  <c r="R42" i="17"/>
  <c r="R364" i="17"/>
  <c r="R751" i="17"/>
  <c r="R110" i="17"/>
  <c r="R658" i="17"/>
  <c r="R615" i="17"/>
  <c r="R370" i="17"/>
  <c r="R723" i="17"/>
  <c r="R811" i="17"/>
  <c r="R79" i="17"/>
  <c r="R82" i="17"/>
  <c r="R399" i="17"/>
  <c r="R647" i="17"/>
  <c r="R942" i="17"/>
  <c r="AB22" i="17"/>
  <c r="X43" i="17"/>
  <c r="J984" i="17" s="1"/>
  <c r="R163" i="17"/>
  <c r="R372" i="17"/>
  <c r="R142" i="17"/>
  <c r="R577" i="17"/>
  <c r="R333" i="17"/>
  <c r="R954" i="17"/>
  <c r="R830" i="17"/>
  <c r="R597" i="17"/>
  <c r="R236" i="17"/>
  <c r="R1001" i="17"/>
  <c r="R715" i="17"/>
  <c r="R363" i="17"/>
  <c r="R573" i="17"/>
  <c r="R237" i="17"/>
  <c r="R504" i="17"/>
  <c r="R275" i="17"/>
  <c r="R9" i="17"/>
  <c r="R600" i="17"/>
  <c r="R28" i="17"/>
  <c r="R987" i="17"/>
  <c r="R206" i="17"/>
  <c r="R155" i="17"/>
  <c r="R52" i="17"/>
  <c r="R572" i="17"/>
  <c r="R300" i="17"/>
  <c r="R493" i="17"/>
  <c r="R115" i="17"/>
  <c r="R865" i="17"/>
  <c r="R563" i="17"/>
  <c r="R644" i="17"/>
  <c r="R743" i="17"/>
  <c r="R329" i="17"/>
  <c r="R263" i="17"/>
  <c r="R324" i="17"/>
  <c r="R638" i="17"/>
  <c r="R748" i="17"/>
  <c r="R838" i="17"/>
  <c r="R747" i="17"/>
  <c r="R728" i="17"/>
  <c r="R632" i="17"/>
  <c r="R6" i="17"/>
  <c r="R782" i="17"/>
  <c r="R888" i="17"/>
  <c r="R217" i="17"/>
  <c r="R817" i="17"/>
  <c r="R420" i="17"/>
  <c r="R755" i="17"/>
  <c r="R368" i="17"/>
  <c r="R926" i="17"/>
  <c r="R360" i="17"/>
  <c r="R162" i="17"/>
  <c r="R284" i="17"/>
  <c r="R402" i="17"/>
  <c r="R670" i="17"/>
  <c r="R508" i="17"/>
  <c r="R793" i="17"/>
  <c r="R979" i="17"/>
  <c r="R425" i="17"/>
  <c r="R176" i="17"/>
  <c r="R575" i="17"/>
  <c r="R785" i="17"/>
  <c r="R855" i="17"/>
  <c r="R136" i="17"/>
  <c r="R710" i="17"/>
  <c r="R140" i="17"/>
  <c r="R401" i="17"/>
  <c r="R445" i="17"/>
  <c r="R468" i="17"/>
  <c r="R440" i="17"/>
  <c r="R846" i="17"/>
  <c r="R356" i="17"/>
  <c r="R138" i="17"/>
  <c r="R487" i="17"/>
  <c r="R246" i="17"/>
  <c r="R288" i="17"/>
  <c r="R344" i="17"/>
  <c r="R874" i="17"/>
  <c r="R973" i="17"/>
  <c r="R396" i="17"/>
  <c r="R980" i="17"/>
  <c r="R157" i="17"/>
  <c r="R590" i="17"/>
  <c r="R393" i="17"/>
  <c r="R161" i="17"/>
  <c r="R819" i="17"/>
  <c r="R884" i="17"/>
  <c r="R695" i="17"/>
  <c r="R562" i="17"/>
  <c r="R833" i="17"/>
  <c r="R173" i="17"/>
  <c r="R354" i="17"/>
  <c r="R252" i="17"/>
  <c r="R540" i="17"/>
  <c r="R910" i="17"/>
  <c r="R527" i="17"/>
  <c r="R268" i="17"/>
  <c r="R619" i="17"/>
  <c r="R292" i="17"/>
  <c r="R959" i="17"/>
  <c r="R137" i="17"/>
  <c r="R384" i="17"/>
  <c r="R850" i="17"/>
  <c r="R65" i="17"/>
  <c r="R854" i="17"/>
  <c r="R30" i="17"/>
  <c r="R210" i="17"/>
  <c r="R11" i="17"/>
  <c r="R394" i="17"/>
  <c r="R831" i="17"/>
  <c r="R51" i="17"/>
  <c r="R80" i="17"/>
  <c r="R904" i="17"/>
  <c r="R693" i="17"/>
  <c r="R918" i="17"/>
  <c r="R678" i="17"/>
  <c r="R23" i="17"/>
  <c r="R242" i="17"/>
  <c r="R332" i="17"/>
  <c r="R676" i="17"/>
  <c r="R315" i="17"/>
  <c r="R612" i="17"/>
  <c r="R730" i="17"/>
  <c r="R413" i="17"/>
  <c r="R758" i="17"/>
  <c r="R898" i="17"/>
  <c r="R377" i="17"/>
  <c r="R735" i="17"/>
  <c r="R503" i="17"/>
  <c r="R114" i="17"/>
  <c r="R789" i="17"/>
  <c r="R460" i="17"/>
  <c r="R74" i="17"/>
  <c r="R15" i="17"/>
  <c r="R969" i="17"/>
  <c r="R197" i="17"/>
  <c r="R411" i="17"/>
  <c r="R31" i="17"/>
  <c r="R97" i="17"/>
  <c r="R269" i="17"/>
  <c r="R740" i="17"/>
  <c r="R195" i="17"/>
  <c r="R220" i="17"/>
  <c r="R522" i="17"/>
  <c r="R650" i="17"/>
  <c r="R759" i="17"/>
  <c r="R994" i="17"/>
  <c r="R286" i="17"/>
  <c r="R168" i="17"/>
  <c r="R383" i="17"/>
  <c r="R366" i="17"/>
  <c r="R816" i="17"/>
  <c r="R544" i="17"/>
  <c r="R498" i="17"/>
  <c r="R198" i="17"/>
  <c r="R738" i="17"/>
  <c r="R311" i="17"/>
  <c r="R995" i="17"/>
  <c r="R361" i="17"/>
  <c r="R721" i="17"/>
  <c r="R547" i="17"/>
  <c r="R536" i="17"/>
  <c r="R450" i="17"/>
  <c r="R456" i="17"/>
  <c r="R185" i="17"/>
  <c r="R882" i="17"/>
  <c r="R17" i="17"/>
  <c r="R962" i="17"/>
  <c r="R58" i="17"/>
  <c r="R309" i="17"/>
  <c r="R352" i="17"/>
  <c r="R877" i="17"/>
  <c r="R895" i="17"/>
  <c r="R416" i="17"/>
  <c r="R501" i="17"/>
  <c r="R890" i="17"/>
  <c r="R378" i="17"/>
  <c r="R845" i="17"/>
  <c r="R73" i="17"/>
  <c r="R535" i="17"/>
  <c r="R560" i="17"/>
  <c r="R70" i="17"/>
  <c r="R403" i="17"/>
  <c r="R87" i="17"/>
  <c r="R778" i="17"/>
  <c r="R77" i="17"/>
  <c r="R282" i="17"/>
  <c r="R774" i="17"/>
  <c r="R704" i="17"/>
  <c r="R154" i="17"/>
  <c r="R768" i="17"/>
  <c r="R273" i="17"/>
  <c r="R486" i="17"/>
  <c r="R731" i="17"/>
  <c r="R557" i="17"/>
  <c r="R422" i="17"/>
  <c r="R279" i="17"/>
  <c r="R483" i="17"/>
  <c r="R551" i="17"/>
  <c r="R534" i="17"/>
  <c r="R41" i="17"/>
  <c r="R175" i="17"/>
  <c r="R663" i="17"/>
  <c r="R514" i="17"/>
  <c r="R912" i="17"/>
  <c r="R262" i="17"/>
  <c r="R341" i="17"/>
  <c r="R965" i="17"/>
  <c r="R395" i="17"/>
  <c r="R488" i="17"/>
  <c r="R22" i="17"/>
  <c r="R107" i="17"/>
  <c r="R113" i="17"/>
  <c r="R26" i="17"/>
  <c r="R976" i="17"/>
  <c r="R828" i="17"/>
  <c r="R788" i="17"/>
  <c r="R550" i="17"/>
  <c r="R434" i="17"/>
  <c r="R228" i="17"/>
  <c r="R974" i="17"/>
  <c r="R374" i="17"/>
  <c r="R917" i="17"/>
  <c r="R883" i="17"/>
  <c r="R526" i="17"/>
  <c r="R901" i="17"/>
  <c r="R179" i="17"/>
  <c r="R960" i="17"/>
  <c r="R339" i="17"/>
  <c r="R870" i="17"/>
  <c r="R999" i="17"/>
  <c r="R682" i="17"/>
  <c r="R667" i="17"/>
  <c r="R605" i="17"/>
  <c r="R267" i="17"/>
  <c r="R46" i="17"/>
  <c r="R299" i="17"/>
  <c r="R327" i="17"/>
  <c r="R83" i="17"/>
  <c r="R853" i="17"/>
  <c r="R598" i="17"/>
  <c r="R205" i="17"/>
  <c r="R357" i="17"/>
  <c r="R165" i="17"/>
  <c r="R952" i="17"/>
  <c r="R940" i="17"/>
  <c r="R276" i="17"/>
  <c r="R643" i="17"/>
  <c r="R923" i="17"/>
  <c r="R814" i="17"/>
  <c r="R418" i="17"/>
  <c r="R764" i="17"/>
  <c r="R172" i="17"/>
  <c r="R886" i="17"/>
  <c r="R859" i="17"/>
  <c r="R652" i="17"/>
  <c r="R924" i="17"/>
  <c r="R340" i="17"/>
  <c r="R545" i="17"/>
  <c r="R756" i="17"/>
  <c r="R640" i="17"/>
  <c r="R825" i="17"/>
  <c r="R64" i="17"/>
  <c r="R326" i="17"/>
  <c r="R720" i="17"/>
  <c r="R771" i="17"/>
  <c r="R272" i="17"/>
  <c r="R33" i="17"/>
  <c r="AF41" i="17"/>
  <c r="AF54" i="17" s="1"/>
  <c r="R673" i="17"/>
  <c r="R805" i="17"/>
  <c r="R231" i="17"/>
  <c r="R93" i="17"/>
  <c r="R675" i="17"/>
  <c r="R466" i="17"/>
  <c r="R322" i="17"/>
  <c r="R757" i="17"/>
  <c r="R48" i="17"/>
  <c r="R609" i="17"/>
  <c r="R818" i="17"/>
  <c r="R131" i="17"/>
  <c r="R470" i="17"/>
  <c r="R606" i="17"/>
  <c r="R596" i="17"/>
  <c r="R449" i="17"/>
  <c r="R829" i="17"/>
  <c r="R438" i="17"/>
  <c r="R929" i="17"/>
  <c r="R295" i="17"/>
  <c r="R639" i="17"/>
  <c r="R410" i="17"/>
  <c r="R160" i="17"/>
  <c r="R725" i="17"/>
  <c r="R301" i="17"/>
  <c r="R797" i="17"/>
  <c r="R770" i="17"/>
  <c r="R964" i="17"/>
  <c r="R35" i="17"/>
  <c r="R956" i="17"/>
  <c r="R214" i="17"/>
  <c r="R96" i="17"/>
  <c r="R404" i="17"/>
  <c r="R906" i="17"/>
  <c r="R543" i="17"/>
  <c r="R982" i="17"/>
  <c r="R258" i="17"/>
  <c r="R968" i="17"/>
  <c r="R211" i="17"/>
  <c r="R772" i="17"/>
  <c r="R32" i="17"/>
  <c r="R958" i="17"/>
  <c r="R664" i="17"/>
  <c r="R278" i="17"/>
  <c r="R123" i="17"/>
  <c r="R429" i="17"/>
  <c r="R913" i="17"/>
  <c r="R188" i="17"/>
  <c r="R532" i="17"/>
  <c r="R492" i="17"/>
  <c r="R255" i="17"/>
  <c r="R636" i="17"/>
  <c r="R441" i="17"/>
  <c r="R566" i="17"/>
  <c r="R513" i="17"/>
  <c r="R538" i="17"/>
  <c r="R872" i="17"/>
  <c r="R454" i="17"/>
  <c r="R444" i="17"/>
  <c r="R430" i="17"/>
  <c r="R978" i="17"/>
  <c r="R385" i="17"/>
  <c r="R641" i="17"/>
  <c r="R919" i="17"/>
  <c r="R516" i="17"/>
  <c r="R473" i="17"/>
  <c r="R627" i="17"/>
  <c r="R316" i="17"/>
  <c r="R303" i="17"/>
  <c r="R132" i="17"/>
  <c r="R587" i="17"/>
  <c r="R462" i="17"/>
  <c r="R24" i="17"/>
  <c r="R732" i="17"/>
  <c r="R583" i="17"/>
  <c r="R481" i="17"/>
  <c r="R290" i="17"/>
  <c r="R802" i="17"/>
  <c r="R101" i="17"/>
  <c r="R646" i="17"/>
  <c r="R164" i="17"/>
  <c r="R946" i="17"/>
  <c r="R519" i="17"/>
  <c r="R148" i="17"/>
  <c r="R156" i="17"/>
  <c r="R763" i="17"/>
  <c r="R72" i="17"/>
  <c r="R91" i="17"/>
  <c r="R604" i="17"/>
  <c r="R705" i="17"/>
  <c r="R117" i="17"/>
  <c r="R474" i="17"/>
  <c r="R122" i="17"/>
  <c r="R815" i="17"/>
  <c r="R390" i="17"/>
  <c r="R134" i="17"/>
  <c r="R233" i="17"/>
  <c r="R314" i="17"/>
  <c r="R337" i="17"/>
  <c r="R585" i="17"/>
  <c r="R398" i="17"/>
  <c r="R718" i="17"/>
  <c r="R599" i="17"/>
  <c r="R192" i="17"/>
  <c r="R568" i="17"/>
  <c r="R307" i="17"/>
  <c r="R371" i="17"/>
  <c r="R334" i="17"/>
  <c r="R524" i="17"/>
  <c r="R939" i="17"/>
  <c r="R537" i="17"/>
  <c r="R180" i="17"/>
  <c r="R359" i="17"/>
  <c r="R239" i="17"/>
  <c r="R920" i="17"/>
  <c r="R271" i="17"/>
  <c r="R47" i="17"/>
  <c r="R997" i="17"/>
  <c r="R19" i="17"/>
  <c r="R209" i="17"/>
  <c r="R187" i="17"/>
  <c r="R839" i="17"/>
  <c r="R713" i="17"/>
  <c r="R857" i="17"/>
  <c r="R546" i="17"/>
  <c r="R335" i="17"/>
  <c r="R373" i="17"/>
  <c r="R891" i="17"/>
  <c r="R226" i="17"/>
  <c r="R405" i="17"/>
  <c r="R556" i="17"/>
  <c r="R801" i="17"/>
  <c r="R85" i="17"/>
  <c r="R553" i="17"/>
  <c r="R972" i="17"/>
  <c r="R305" i="17"/>
  <c r="R679" i="17"/>
  <c r="R94" i="17"/>
  <c r="R59" i="17"/>
  <c r="R119" i="17"/>
  <c r="R144" i="17"/>
  <c r="R908" i="17"/>
  <c r="R124" i="17"/>
  <c r="R984" i="17"/>
  <c r="R528" i="17"/>
  <c r="R741" i="17"/>
  <c r="R530" i="17"/>
  <c r="R60" i="17"/>
  <c r="R938" i="17"/>
  <c r="R921" i="17"/>
  <c r="R499" i="17"/>
  <c r="R34" i="17"/>
  <c r="R716" i="17"/>
  <c r="R264" i="17"/>
  <c r="R447" i="17"/>
  <c r="R810" i="17"/>
  <c r="R724" i="17"/>
  <c r="R655" i="17"/>
  <c r="R699" i="17"/>
  <c r="R293" i="17"/>
  <c r="R798" i="17"/>
  <c r="R219" i="17"/>
  <c r="R989" i="17"/>
  <c r="R494" i="17"/>
  <c r="R746" i="17"/>
  <c r="R29" i="17"/>
  <c r="R834" i="17"/>
  <c r="R787" i="17"/>
  <c r="R719" i="17"/>
  <c r="R773" i="17"/>
  <c r="R761" i="17"/>
  <c r="R826" i="17"/>
  <c r="R779" i="17"/>
  <c r="R722" i="17"/>
  <c r="R934" i="17"/>
  <c r="R688" i="17"/>
  <c r="R990" i="17"/>
  <c r="R902" i="17"/>
  <c r="R455" i="17"/>
  <c r="R86" i="17"/>
  <c r="R899" i="17"/>
  <c r="R194" i="17"/>
  <c r="R922" i="17"/>
  <c r="R933" i="17"/>
  <c r="R446" i="17"/>
  <c r="R691" i="17"/>
  <c r="R944" i="17"/>
  <c r="R518" i="17"/>
  <c r="R253" i="17"/>
  <c r="R475" i="17"/>
  <c r="R659" i="17"/>
  <c r="R238" i="17"/>
  <c r="R841" i="17"/>
  <c r="R541" i="17"/>
  <c r="R235" i="17"/>
  <c r="R635" i="17"/>
  <c r="R885" i="17"/>
  <c r="R259" i="17"/>
  <c r="R108" i="17"/>
  <c r="R624" i="17"/>
  <c r="R53" i="17"/>
  <c r="R762" i="17"/>
  <c r="R887" i="17"/>
  <c r="R397" i="17"/>
  <c r="R480" i="17"/>
  <c r="R660" i="17"/>
  <c r="R868" i="17"/>
  <c r="R858" i="17"/>
  <c r="R786" i="17"/>
  <c r="R125" i="17"/>
  <c r="R849" i="17"/>
  <c r="R294" i="17"/>
  <c r="R733" i="17"/>
  <c r="R552" i="17"/>
  <c r="R555" i="17"/>
  <c r="R310" i="17"/>
  <c r="R270" i="17"/>
  <c r="R754" i="17"/>
  <c r="R4" i="17"/>
  <c r="R977" i="17"/>
  <c r="R274" i="17"/>
  <c r="R690" i="17"/>
  <c r="R529" i="17"/>
  <c r="R617" i="17"/>
  <c r="R648" i="17"/>
  <c r="R127" i="17"/>
  <c r="R95" i="17"/>
  <c r="R230" i="17"/>
  <c r="R701" i="17"/>
  <c r="R476" i="17"/>
  <c r="R991" i="17"/>
  <c r="R803" i="17"/>
  <c r="R945" i="17"/>
  <c r="R20" i="17"/>
  <c r="R388" i="17"/>
  <c r="R790" i="17"/>
  <c r="R866" i="17"/>
  <c r="R558" i="17"/>
  <c r="R196" i="17"/>
  <c r="R510" i="17"/>
  <c r="R611" i="17"/>
  <c r="R129" i="17"/>
  <c r="R589" i="17"/>
  <c r="R637" i="17"/>
  <c r="R106" i="17"/>
  <c r="R69" i="17"/>
  <c r="R436" i="17"/>
  <c r="R265" i="17"/>
  <c r="R464" i="17"/>
  <c r="R105" i="17"/>
  <c r="R963" i="17"/>
  <c r="R330" i="17"/>
  <c r="R104" i="17"/>
  <c r="R153" i="17"/>
  <c r="R84" i="17"/>
  <c r="R712" i="17"/>
  <c r="R512" i="17"/>
  <c r="R567" i="17"/>
  <c r="R767" i="17"/>
  <c r="R213" i="17"/>
  <c r="R881" i="17"/>
  <c r="R181" i="17"/>
  <c r="R832" i="17"/>
  <c r="R75" i="17"/>
  <c r="R509" i="17"/>
  <c r="R896" i="17"/>
  <c r="R836" i="17"/>
  <c r="R169" i="17"/>
  <c r="R941" i="17"/>
  <c r="R749" i="17"/>
  <c r="R824" i="17"/>
  <c r="R950" i="17"/>
  <c r="R602" i="17"/>
  <c r="R1000" i="17"/>
  <c r="R672" i="17"/>
  <c r="R542" i="17"/>
  <c r="R549" i="17"/>
  <c r="R417" i="17"/>
  <c r="R406" i="17"/>
  <c r="R111" i="17"/>
  <c r="R783" i="17"/>
  <c r="R539" i="17"/>
  <c r="R844" i="17"/>
  <c r="R177" i="17"/>
  <c r="R109" i="17"/>
  <c r="R36" i="17"/>
  <c r="R911" i="17"/>
  <c r="R634" i="17"/>
  <c r="R681" i="17"/>
  <c r="R319" i="17"/>
  <c r="R683" i="17"/>
  <c r="R496" i="17"/>
  <c r="R511" i="17"/>
  <c r="R781" i="17"/>
  <c r="R581" i="17"/>
  <c r="R490" i="17"/>
  <c r="R16" i="17"/>
  <c r="R775" i="17"/>
  <c r="R745" i="17"/>
  <c r="R717" i="17"/>
  <c r="R525" i="17"/>
  <c r="R889" i="17"/>
  <c r="R714" i="17"/>
  <c r="R61" i="17"/>
  <c r="R813" i="17"/>
  <c r="R232" i="17"/>
  <c r="R167" i="17"/>
  <c r="R776" i="17"/>
  <c r="R661" i="17"/>
  <c r="R897" i="17"/>
  <c r="R389" i="17"/>
  <c r="R451" i="17"/>
  <c r="R266" i="17"/>
  <c r="R791" i="17"/>
  <c r="R345" i="17"/>
  <c r="R66" i="17"/>
  <c r="R54" i="17"/>
  <c r="R794" i="17"/>
  <c r="R296" i="17"/>
  <c r="R800" i="17"/>
  <c r="R12" i="17"/>
  <c r="R240" i="17"/>
  <c r="R254" i="17"/>
  <c r="R317" i="17"/>
  <c r="R328" i="17"/>
  <c r="R67" i="17"/>
  <c r="R649" i="17"/>
  <c r="R338" i="17"/>
  <c r="R465" i="17"/>
  <c r="R821" i="17"/>
  <c r="R251" i="17"/>
  <c r="R985" i="17"/>
  <c r="R379" i="17"/>
  <c r="R182" i="17"/>
  <c r="R306" i="17"/>
  <c r="R152" i="17"/>
  <c r="R151" i="17"/>
  <c r="R564" i="17"/>
  <c r="R571" i="17"/>
  <c r="R907" i="17"/>
  <c r="R458" i="17"/>
  <c r="R932" i="17"/>
  <c r="R603" i="17"/>
  <c r="R409" i="17"/>
  <c r="R25" i="17"/>
  <c r="R146" i="17"/>
  <c r="R38" i="17"/>
  <c r="R448" i="17"/>
  <c r="R629" i="17"/>
  <c r="R935" i="17"/>
  <c r="R260" i="17"/>
  <c r="R703" i="17"/>
  <c r="R37" i="17"/>
  <c r="R63" i="17"/>
  <c r="R120" i="17"/>
  <c r="R414" i="17"/>
  <c r="R961" i="17"/>
  <c r="R878" i="17"/>
  <c r="R485" i="17"/>
  <c r="R191" i="17"/>
  <c r="R765" i="17"/>
  <c r="R668" i="17"/>
  <c r="R243" i="17"/>
  <c r="R975" i="17"/>
  <c r="R864" i="17"/>
  <c r="R936" i="17"/>
  <c r="R948" i="17"/>
  <c r="R700" i="17"/>
  <c r="R966" i="17"/>
  <c r="R565" i="17"/>
  <c r="R822" i="17"/>
  <c r="R225" i="17"/>
  <c r="R559" i="17"/>
  <c r="R753" i="17"/>
  <c r="R443" i="17"/>
  <c r="R8" i="17"/>
  <c r="R241" i="17"/>
  <c r="R43" i="17"/>
  <c r="R100" i="17"/>
  <c r="R760" i="17"/>
  <c r="R686" i="17"/>
  <c r="R216" i="17"/>
  <c r="R930" i="17"/>
  <c r="R837" i="17"/>
  <c r="R491" i="17"/>
  <c r="R943" i="17"/>
  <c r="R697" i="17"/>
  <c r="R98" i="17"/>
  <c r="R244" i="17"/>
  <c r="R381" i="17"/>
  <c r="R927" i="17"/>
  <c r="R432" i="17"/>
  <c r="R835" i="17"/>
  <c r="R139" i="17"/>
  <c r="R861" i="17"/>
  <c r="R706" i="17"/>
  <c r="R645" i="17"/>
  <c r="R88" i="17"/>
  <c r="R170" i="17"/>
  <c r="R554" i="17"/>
  <c r="R250" i="17"/>
  <c r="R812" i="17"/>
  <c r="R894" i="17"/>
  <c r="R744" i="17"/>
  <c r="R44" i="17"/>
  <c r="R809" i="17"/>
  <c r="R796" i="17"/>
  <c r="R297" i="17"/>
  <c r="R497" i="17"/>
  <c r="R421" i="17"/>
  <c r="R665" i="17"/>
  <c r="R141" i="17"/>
  <c r="R346" i="17"/>
  <c r="R625" i="17"/>
  <c r="R277" i="17"/>
  <c r="R190" i="17"/>
  <c r="R13" i="17"/>
  <c r="R506" i="17"/>
  <c r="R569" i="17"/>
  <c r="R353" i="17"/>
  <c r="R202" i="17"/>
  <c r="R862" i="17"/>
  <c r="R49" i="17"/>
  <c r="R348" i="17"/>
  <c r="R471" i="17"/>
  <c r="R656" i="17"/>
  <c r="R769" i="17"/>
  <c r="R150" i="17"/>
  <c r="R55" i="17"/>
  <c r="R130" i="17"/>
  <c r="R548" i="17"/>
  <c r="R467" i="17"/>
  <c r="R189" i="17"/>
  <c r="R869" i="17"/>
  <c r="R99" i="17"/>
  <c r="R981" i="17"/>
  <c r="R171" i="17"/>
  <c r="R669" i="17"/>
  <c r="R702" i="17"/>
  <c r="R245" i="17"/>
  <c r="R993" i="17"/>
  <c r="R10" i="17"/>
  <c r="R680" i="17"/>
  <c r="R520" i="17"/>
  <c r="R521" i="17"/>
  <c r="R323" i="17"/>
  <c r="R40" i="17"/>
  <c r="R856" i="17"/>
  <c r="R613" i="17"/>
  <c r="R523" i="17"/>
  <c r="R121" i="17"/>
  <c r="R709" i="17"/>
  <c r="R90" i="17"/>
  <c r="R159" i="17"/>
  <c r="R186" i="17"/>
  <c r="R45" i="17"/>
  <c r="R867" i="17"/>
  <c r="R386" i="17"/>
  <c r="R622" i="17"/>
  <c r="R5" i="17"/>
  <c r="R71" i="17"/>
  <c r="R18" i="17"/>
  <c r="R285" i="17"/>
  <c r="R586" i="17"/>
  <c r="R607" i="17"/>
  <c r="R601" i="17"/>
  <c r="R588" i="17"/>
  <c r="R387" i="17"/>
  <c r="R677" i="17"/>
  <c r="R50" i="17"/>
  <c r="R618" i="17"/>
  <c r="R708" i="17"/>
  <c r="R428" i="17"/>
  <c r="R407" i="17"/>
  <c r="R426" i="17"/>
  <c r="R595" i="17"/>
  <c r="R400" i="17"/>
  <c r="R221" i="17"/>
  <c r="R320" i="17"/>
  <c r="R515" i="17"/>
  <c r="R621" i="17"/>
  <c r="R986" i="17"/>
  <c r="R126" i="17"/>
  <c r="R533" i="17"/>
  <c r="R847" i="17"/>
  <c r="R739" i="17"/>
  <c r="R594" i="17"/>
  <c r="R630" i="17"/>
  <c r="R795" i="17"/>
  <c r="R313" i="17"/>
  <c r="R654" i="17"/>
  <c r="R674" i="17"/>
  <c r="R204" i="17"/>
  <c r="R482" i="17"/>
  <c r="R592" i="17"/>
  <c r="R580" i="17"/>
  <c r="R234" i="17"/>
  <c r="R287" i="17"/>
  <c r="R222" i="17"/>
  <c r="R928" i="17"/>
  <c r="R166" i="17"/>
  <c r="R880" i="17"/>
  <c r="R199" i="17"/>
  <c r="R336" i="17"/>
  <c r="R135" i="17"/>
  <c r="R777" i="17"/>
  <c r="R657" i="17"/>
  <c r="R909" i="17"/>
  <c r="R742" i="17"/>
  <c r="R343" i="17"/>
  <c r="R584" i="17"/>
  <c r="R666" i="17"/>
  <c r="R415" i="17"/>
  <c r="R39" i="17"/>
  <c r="R442" i="17"/>
  <c r="R291" i="17"/>
  <c r="R68" i="17"/>
  <c r="R118" i="17"/>
  <c r="R998" i="17"/>
  <c r="R953" i="17"/>
  <c r="R823" i="17"/>
  <c r="R215" i="17"/>
  <c r="R201" i="17"/>
  <c r="R561" i="17"/>
  <c r="R433" i="17"/>
  <c r="R459" i="17"/>
  <c r="R970" i="17"/>
  <c r="R579" i="17"/>
  <c r="R342" i="17"/>
  <c r="R925" i="17"/>
  <c r="R900" i="17"/>
  <c r="R461" i="17"/>
  <c r="R367" i="17"/>
  <c r="R227" i="17"/>
  <c r="R133" i="17"/>
  <c r="R143" i="17"/>
  <c r="R614" i="17"/>
  <c r="R848" i="17"/>
  <c r="R799" i="17"/>
  <c r="R419" i="17"/>
  <c r="R988" i="17"/>
  <c r="R408" i="17"/>
  <c r="R102" i="17"/>
  <c r="R92" i="17"/>
  <c r="R671" i="17"/>
  <c r="R248" i="17"/>
  <c r="R766" i="17"/>
  <c r="R502" i="17"/>
  <c r="R116" i="17"/>
  <c r="R737" i="17"/>
  <c r="R349" i="17"/>
  <c r="R582" i="17"/>
  <c r="R193" i="17"/>
  <c r="R620" i="17"/>
  <c r="R212" i="17"/>
  <c r="R893" i="17"/>
  <c r="R873" i="17"/>
  <c r="R174" i="17"/>
  <c r="R149" i="17"/>
  <c r="R808" i="17"/>
  <c r="R685" i="17"/>
  <c r="R439" i="17"/>
  <c r="R261" i="17"/>
  <c r="R178" i="17"/>
  <c r="R698" i="17"/>
  <c r="R915" i="17"/>
  <c r="R517" i="17"/>
  <c r="R727" i="17"/>
  <c r="R827" i="17"/>
  <c r="R453" i="17"/>
  <c r="R351" i="17"/>
  <c r="R257" i="17"/>
  <c r="R876" i="17"/>
  <c r="R347" i="17"/>
  <c r="R937" i="17"/>
  <c r="R807" i="17"/>
  <c r="R784" i="17"/>
  <c r="R608" i="17"/>
  <c r="R957" i="17"/>
  <c r="R949" i="17"/>
  <c r="R302" i="17"/>
  <c r="R62" i="17"/>
  <c r="R358" i="17"/>
  <c r="R331" i="17"/>
  <c r="R879" i="17"/>
  <c r="R992" i="17"/>
  <c r="R852" i="17"/>
  <c r="R631" i="17"/>
  <c r="R871" i="17"/>
  <c r="R996" i="17"/>
  <c r="R375" i="17"/>
  <c r="R951" i="17"/>
  <c r="R479" i="17"/>
  <c r="R707" i="17"/>
  <c r="R208" i="17"/>
  <c r="R489" i="17"/>
  <c r="R576" i="17"/>
  <c r="R840" i="17"/>
  <c r="R280" i="17"/>
  <c r="R931" i="17"/>
  <c r="R626" i="17"/>
  <c r="R380" i="17"/>
  <c r="R200" i="17"/>
  <c r="R431" i="17"/>
  <c r="R76" i="17"/>
  <c r="R947" i="17"/>
  <c r="R752" i="17"/>
  <c r="R642" i="17"/>
  <c r="R289" i="17"/>
  <c r="R7" i="17"/>
  <c r="R224" i="17"/>
  <c r="R423" i="17"/>
  <c r="R616" i="17"/>
  <c r="R256" i="17"/>
  <c r="R457" i="17"/>
  <c r="R308" i="17"/>
  <c r="R89" i="17"/>
  <c r="R591" i="17"/>
  <c r="R851" i="17"/>
  <c r="R57" i="17"/>
  <c r="R892" i="17"/>
  <c r="R312" i="17"/>
  <c r="R478" i="17"/>
  <c r="R424" i="17"/>
  <c r="R687" i="17"/>
  <c r="AD30" i="17"/>
  <c r="AA38" i="17"/>
  <c r="AA47" i="17" s="1"/>
  <c r="AA63" i="17" s="1"/>
  <c r="AA39" i="17"/>
  <c r="AA52" i="17" s="1"/>
  <c r="AD31" i="17"/>
  <c r="AD24" i="17"/>
  <c r="AD26" i="17"/>
  <c r="AD23" i="17"/>
  <c r="Y43" i="17"/>
  <c r="K270" i="17" s="1"/>
  <c r="AD25" i="17"/>
  <c r="AD27" i="17"/>
  <c r="AD22" i="17"/>
  <c r="AE22" i="17" s="1"/>
  <c r="AA24" i="17" s="1"/>
  <c r="AA25" i="17" s="1"/>
  <c r="AA26" i="17" s="1"/>
  <c r="AA27" i="17" s="1"/>
  <c r="AA28" i="17" s="1"/>
  <c r="AA29" i="17" s="1"/>
  <c r="AA30" i="17" s="1"/>
  <c r="AA31" i="17" s="1"/>
  <c r="J28" i="15"/>
  <c r="AB43" i="17"/>
  <c r="AB26" i="17"/>
  <c r="AC62" i="17"/>
  <c r="AD46" i="17"/>
  <c r="Q400" i="17"/>
  <c r="Q915" i="17"/>
  <c r="Q567" i="17"/>
  <c r="Q141" i="17"/>
  <c r="Q927" i="17"/>
  <c r="Q819" i="17"/>
  <c r="Q65" i="17"/>
  <c r="Q987" i="17"/>
  <c r="Q794" i="17"/>
  <c r="Q764" i="17"/>
  <c r="Q901" i="17"/>
  <c r="Q883" i="17"/>
  <c r="Q360" i="17"/>
  <c r="Q921" i="17"/>
  <c r="Q891" i="17"/>
  <c r="Q115" i="17"/>
  <c r="Q414" i="17"/>
  <c r="Q721" i="17"/>
  <c r="Q143" i="17"/>
  <c r="Q698" i="17"/>
  <c r="Q107" i="17"/>
  <c r="Q60" i="17"/>
  <c r="Q24" i="17"/>
  <c r="Q988" i="17"/>
  <c r="Q565" i="17"/>
  <c r="Q577" i="17"/>
  <c r="Q7" i="17"/>
  <c r="Q573" i="17"/>
  <c r="Q544" i="17"/>
  <c r="Q617" i="17"/>
  <c r="Q410" i="17"/>
  <c r="Q725" i="17"/>
  <c r="Q525" i="17"/>
  <c r="Q658" i="17"/>
  <c r="Q341" i="17"/>
  <c r="Q287" i="17"/>
  <c r="Q789" i="17"/>
  <c r="Q188" i="17"/>
  <c r="Q81" i="17"/>
  <c r="Q585" i="17"/>
  <c r="Q549" i="17"/>
  <c r="Q634" i="17"/>
  <c r="Q710" i="17"/>
  <c r="Q261" i="17"/>
  <c r="Q557" i="17"/>
  <c r="Q218" i="17"/>
  <c r="Q804" i="17"/>
  <c r="Q415" i="17"/>
  <c r="Q730" i="17"/>
  <c r="Q711" i="17"/>
  <c r="Q428" i="17"/>
  <c r="Q353" i="17"/>
  <c r="Q63" i="17"/>
  <c r="Q512" i="17"/>
  <c r="Q651" i="17"/>
  <c r="Q362" i="17"/>
  <c r="Q685" i="17"/>
  <c r="Q622" i="17"/>
  <c r="Q700" i="17"/>
  <c r="Q744" i="17"/>
  <c r="Q225" i="17"/>
  <c r="Q679" i="17"/>
  <c r="Q222" i="17"/>
  <c r="Q103" i="17"/>
  <c r="Q951" i="17"/>
  <c r="Q879" i="17"/>
  <c r="Q456" i="17"/>
  <c r="Q37" i="17"/>
  <c r="Q998" i="17"/>
  <c r="Q598" i="17"/>
  <c r="Q278" i="17"/>
  <c r="Q746" i="17"/>
  <c r="Q126" i="17"/>
  <c r="Q687" i="17"/>
  <c r="Q737" i="17"/>
  <c r="Q677" i="17"/>
  <c r="Q524" i="17"/>
  <c r="Q733" i="17"/>
  <c r="Q911" i="17"/>
  <c r="Q501" i="17"/>
  <c r="Q644" i="17"/>
  <c r="Q815" i="17"/>
  <c r="Q461" i="17"/>
  <c r="Q538" i="17"/>
  <c r="Q726" i="17"/>
  <c r="Q199" i="17"/>
  <c r="Q20" i="17"/>
  <c r="Q359" i="17"/>
  <c r="Q330" i="17"/>
  <c r="Q913" i="17"/>
  <c r="Q289" i="17"/>
  <c r="Q534" i="17"/>
  <c r="Q868" i="17"/>
  <c r="Q76" i="17"/>
  <c r="Q71" i="17"/>
  <c r="Q580" i="17"/>
  <c r="Q312" i="17"/>
  <c r="Q488" i="17"/>
  <c r="Q828" i="17"/>
  <c r="Q308" i="17"/>
  <c r="Q691" i="17"/>
  <c r="Q935" i="17"/>
  <c r="Q354" i="17"/>
  <c r="Q759" i="17"/>
  <c r="Q648" i="17"/>
  <c r="Q965" i="17"/>
  <c r="Q8" i="17"/>
  <c r="Q219" i="17"/>
  <c r="Q385" i="17"/>
  <c r="Q298" i="17"/>
  <c r="Q865" i="17"/>
  <c r="Q747" i="17"/>
  <c r="Q975" i="17"/>
  <c r="Q182" i="17"/>
  <c r="Q788" i="17"/>
  <c r="Q369" i="17"/>
  <c r="Q154" i="17"/>
  <c r="Q444" i="17"/>
  <c r="Q513" i="17"/>
  <c r="Q886" i="17"/>
  <c r="Q798" i="17"/>
  <c r="Q163" i="17"/>
  <c r="Q172" i="17"/>
  <c r="Q473" i="17"/>
  <c r="Q670" i="17"/>
  <c r="Q611" i="17"/>
  <c r="Q873" i="17"/>
  <c r="Q380" i="17"/>
  <c r="Q688" i="17"/>
  <c r="Q792" i="17"/>
  <c r="Q378" i="17"/>
  <c r="Q632" i="17"/>
  <c r="Q663" i="17"/>
  <c r="Q855" i="17"/>
  <c r="Q339" i="17"/>
  <c r="Q34" i="17"/>
  <c r="Q723" i="17"/>
  <c r="Q209" i="17"/>
  <c r="Q457" i="17"/>
  <c r="Q772" i="17"/>
  <c r="Q475" i="17"/>
  <c r="Q521" i="17"/>
  <c r="Q146" i="17"/>
  <c r="Q681" i="17"/>
  <c r="Q465" i="17"/>
  <c r="Q624" i="17"/>
  <c r="Q781" i="17"/>
  <c r="Q504" i="17"/>
  <c r="Q751" i="17"/>
  <c r="Q914" i="17"/>
  <c r="Q203" i="17"/>
  <c r="Q908" i="17"/>
  <c r="Q17" i="17"/>
  <c r="Q66" i="17"/>
  <c r="Q618" i="17"/>
  <c r="Q133" i="17"/>
  <c r="Q256" i="17"/>
  <c r="Q712" i="17"/>
  <c r="Q325" i="17"/>
  <c r="Q612" i="17"/>
  <c r="Q526" i="17"/>
  <c r="Q181" i="17"/>
  <c r="Q373" i="17"/>
  <c r="Q67" i="17"/>
  <c r="Q852" i="17"/>
  <c r="Q568" i="17"/>
  <c r="Q520" i="17"/>
  <c r="Q633" i="17"/>
  <c r="Q59" i="17"/>
  <c r="Q472" i="17"/>
  <c r="Q452" i="17"/>
  <c r="Q290" i="17"/>
  <c r="Q138" i="17"/>
  <c r="Q302" i="17"/>
  <c r="Q211" i="17"/>
  <c r="Q920" i="17"/>
  <c r="Q529" i="17"/>
  <c r="Q249" i="17"/>
  <c r="Q478" i="17"/>
  <c r="Q857" i="17"/>
  <c r="Q134" i="17"/>
  <c r="Q159" i="17"/>
  <c r="Q232" i="17"/>
  <c r="Q233" i="17"/>
  <c r="Q168" i="17"/>
  <c r="Q258" i="17"/>
  <c r="Q367" i="17"/>
  <c r="Q971" i="17"/>
  <c r="Q802" i="17"/>
  <c r="Q872" i="17"/>
  <c r="Q584" i="17"/>
  <c r="Q702" i="17"/>
  <c r="Q299" i="17"/>
  <c r="Q821" i="17"/>
  <c r="Q343" i="17"/>
  <c r="Q89" i="17"/>
  <c r="Q861" i="17"/>
  <c r="Q739" i="17"/>
  <c r="Q847" i="17"/>
  <c r="Q757" i="17"/>
  <c r="Q351" i="17"/>
  <c r="Q349" i="17"/>
  <c r="Q889" i="17"/>
  <c r="Q600" i="17"/>
  <c r="Q661" i="17"/>
  <c r="Q522" i="17"/>
  <c r="Q301" i="17"/>
  <c r="Q582" i="17"/>
  <c r="Q200" i="17"/>
  <c r="Q943" i="17"/>
  <c r="Q149" i="17"/>
  <c r="Q267" i="17"/>
  <c r="Q236" i="17"/>
  <c r="Q352" i="17"/>
  <c r="Q820" i="17"/>
  <c r="Q845" i="17"/>
  <c r="Q560" i="17"/>
  <c r="Q507" i="17"/>
  <c r="Q588" i="17"/>
  <c r="Q486" i="17"/>
  <c r="Q294" i="17"/>
  <c r="Q32" i="17"/>
  <c r="Q284" i="17"/>
  <c r="Q462" i="17"/>
  <c r="Q511" i="17"/>
  <c r="Q590" i="17"/>
  <c r="Q682" i="17"/>
  <c r="Q283" i="17"/>
  <c r="Q148" i="17"/>
  <c r="Q875" i="17"/>
  <c r="Q497" i="17"/>
  <c r="Q715" i="17"/>
  <c r="Q627" i="17"/>
  <c r="Q304" i="17"/>
  <c r="Q252" i="17"/>
  <c r="Q35" i="17"/>
  <c r="Q657" i="17"/>
  <c r="Q495" i="17"/>
  <c r="Q242" i="17"/>
  <c r="Q419" i="17"/>
  <c r="Q714" i="17"/>
  <c r="Q27" i="17"/>
  <c r="Q69" i="17"/>
  <c r="Q224" i="17"/>
  <c r="Q16" i="17"/>
  <c r="Q295" i="17"/>
  <c r="Q695" i="17"/>
  <c r="Q763" i="17"/>
  <c r="Q70" i="17"/>
  <c r="Q41" i="17"/>
  <c r="Q812" i="17"/>
  <c r="Q741" i="17"/>
  <c r="Q952" i="17"/>
  <c r="Q986" i="17"/>
  <c r="Q459" i="17"/>
  <c r="Q593" i="17"/>
  <c r="Q941" i="17"/>
  <c r="Q639" i="17"/>
  <c r="Q487" i="17"/>
  <c r="Q379" i="17"/>
  <c r="Q898" i="17"/>
  <c r="Q503" i="17"/>
  <c r="Q825" i="17"/>
  <c r="Q993" i="17"/>
  <c r="Q967" i="17"/>
  <c r="Q972" i="17"/>
  <c r="Q955" i="17"/>
  <c r="Q621" i="17"/>
  <c r="Q750" i="17"/>
  <c r="Q281" i="17"/>
  <c r="Q142" i="17"/>
  <c r="Q363" i="17"/>
  <c r="Q55" i="17"/>
  <c r="Q47" i="17"/>
  <c r="Q731" i="17"/>
  <c r="Q869" i="17"/>
  <c r="Q650" i="17"/>
  <c r="Q810" i="17"/>
  <c r="Q11" i="17"/>
  <c r="Q412" i="17"/>
  <c r="Q594" i="17"/>
  <c r="Q132" i="17"/>
  <c r="Q547" i="17"/>
  <c r="Q421" i="17"/>
  <c r="Q119" i="17"/>
  <c r="Q468" i="17"/>
  <c r="Q813" i="17"/>
  <c r="Q433" i="17"/>
  <c r="Q871" i="17"/>
  <c r="Q684" i="17"/>
  <c r="Q932" i="17"/>
  <c r="Q13" i="17"/>
  <c r="Q853" i="17"/>
  <c r="Q636" i="17"/>
  <c r="Q642" i="17"/>
  <c r="Q690" i="17"/>
  <c r="Q162" i="17"/>
  <c r="Q322" i="17"/>
  <c r="Q888" i="17"/>
  <c r="Q867" i="17"/>
  <c r="Q508" i="17"/>
  <c r="Q984" i="17"/>
  <c r="Q44" i="17"/>
  <c r="Q736" i="17"/>
  <c r="Q801" i="17"/>
  <c r="Q973" i="17"/>
  <c r="Q976" i="17"/>
  <c r="Q104" i="17"/>
  <c r="Q345" i="17"/>
  <c r="Q643" i="17"/>
  <c r="Q169" i="17"/>
  <c r="Q992" i="17"/>
  <c r="Q481" i="17"/>
  <c r="Q310" i="17"/>
  <c r="Q706" i="17"/>
  <c r="Q729" i="17"/>
  <c r="Q895" i="17"/>
  <c r="Q417" i="17"/>
  <c r="Q770" i="17"/>
  <c r="Q388" i="17"/>
  <c r="Q892" i="17"/>
  <c r="Q994" i="17"/>
  <c r="Q707" i="17"/>
  <c r="Q833" i="17"/>
  <c r="Q701" i="17"/>
  <c r="Q215" i="17"/>
  <c r="Q147" i="17"/>
  <c r="Q91" i="17"/>
  <c r="Q33" i="17"/>
  <c r="Q652" i="17"/>
  <c r="Q175" i="17"/>
  <c r="Q823" i="17"/>
  <c r="Q396" i="17"/>
  <c r="Q518" i="17"/>
  <c r="Q654" i="17"/>
  <c r="Q662" i="17"/>
  <c r="Q840" i="17"/>
  <c r="Q14" i="17"/>
  <c r="Q329" i="17"/>
  <c r="Q766" i="17"/>
  <c r="Q836" i="17"/>
  <c r="Q28" i="17"/>
  <c r="Q137" i="17"/>
  <c r="Q758" i="17"/>
  <c r="Q625" i="17"/>
  <c r="Q42" i="17"/>
  <c r="Q814" i="17"/>
  <c r="Q49" i="17"/>
  <c r="Q874" i="17"/>
  <c r="Q863" i="17"/>
  <c r="Q317" i="17"/>
  <c r="Q272" i="17"/>
  <c r="Q265" i="17"/>
  <c r="Q19" i="17"/>
  <c r="Q157" i="17"/>
  <c r="Q57" i="17"/>
  <c r="Q882" i="17"/>
  <c r="Q666" i="17"/>
  <c r="Q94" i="17"/>
  <c r="Q528" i="17"/>
  <c r="Q540" i="17"/>
  <c r="Q139" i="17"/>
  <c r="Q576" i="17"/>
  <c r="Q756" i="17"/>
  <c r="Q985" i="17"/>
  <c r="Q328" i="17"/>
  <c r="Q931" i="17"/>
  <c r="Q546" i="17"/>
  <c r="Q805" i="17"/>
  <c r="Q645" i="17"/>
  <c r="Q441" i="17"/>
  <c r="Q545" i="17"/>
  <c r="Q85" i="17"/>
  <c r="Q270" i="17"/>
  <c r="Q949" i="17"/>
  <c r="Q106" i="17"/>
  <c r="Q253" i="17"/>
  <c r="Q722" i="17"/>
  <c r="Q326" i="17"/>
  <c r="Q305" i="17"/>
  <c r="Q696" i="17"/>
  <c r="Q981" i="17"/>
  <c r="Q774" i="17"/>
  <c r="Q206" i="17"/>
  <c r="Q674" i="17"/>
  <c r="Q991" i="17"/>
  <c r="Q45" i="17"/>
  <c r="Q448" i="17"/>
  <c r="Q273" i="17"/>
  <c r="Q778" i="17"/>
  <c r="Q818" i="17"/>
  <c r="Q296" i="17"/>
  <c r="Q610" i="17"/>
  <c r="Q950" i="17"/>
  <c r="Q599" i="17"/>
  <c r="Q420" i="17"/>
  <c r="Q432" i="17"/>
  <c r="Q843" i="17"/>
  <c r="Q482" i="17"/>
  <c r="Q970" i="17"/>
  <c r="Q791" i="17"/>
  <c r="Q953" i="17"/>
  <c r="Q709" i="17"/>
  <c r="Q167" i="17"/>
  <c r="Q356" i="17"/>
  <c r="Q425" i="17"/>
  <c r="Q335" i="17"/>
  <c r="Q320" i="17"/>
  <c r="Q885" i="17"/>
  <c r="Q438" i="17"/>
  <c r="Q155" i="17"/>
  <c r="Q775" i="17"/>
  <c r="Q201" i="17"/>
  <c r="Q948" i="17"/>
  <c r="Q381" i="17"/>
  <c r="Q800" i="17"/>
  <c r="Q597" i="17"/>
  <c r="Q469" i="17"/>
  <c r="Q564" i="17"/>
  <c r="Q732" i="17"/>
  <c r="Q660" i="17"/>
  <c r="Q195" i="17"/>
  <c r="Q393" i="17"/>
  <c r="Q365" i="17"/>
  <c r="Q780" i="17"/>
  <c r="Q395" i="17"/>
  <c r="Q837" i="17"/>
  <c r="Q193" i="17"/>
  <c r="Q719" i="17"/>
  <c r="Q856" i="17"/>
  <c r="Q904" i="17"/>
  <c r="Q761" i="17"/>
  <c r="Q740" i="17"/>
  <c r="Q409" i="17"/>
  <c r="Q829" i="17"/>
  <c r="Q394" i="17"/>
  <c r="Q675" i="17"/>
  <c r="Q494" i="17"/>
  <c r="Q355" i="17"/>
  <c r="Q83" i="17"/>
  <c r="Q205" i="17"/>
  <c r="Q531" i="17"/>
  <c r="Q250" i="17"/>
  <c r="Q110" i="17"/>
  <c r="Q228" i="17"/>
  <c r="Q646" i="17"/>
  <c r="Q398" i="17"/>
  <c r="Q52" i="17"/>
  <c r="Q647" i="17"/>
  <c r="Q268" i="17"/>
  <c r="Q785" i="17"/>
  <c r="Q108" i="17"/>
  <c r="Q306" i="17"/>
  <c r="Q980" i="17"/>
  <c r="Q109" i="17"/>
  <c r="Q659" i="17"/>
  <c r="Q323" i="17"/>
  <c r="Q742" i="17"/>
  <c r="Q202" i="17"/>
  <c r="Q777" i="17"/>
  <c r="Q790" i="17"/>
  <c r="Q140" i="17"/>
  <c r="Q887" i="17"/>
  <c r="Q716" i="17"/>
  <c r="Q686" i="17"/>
  <c r="Q18" i="17"/>
  <c r="Q158" i="17"/>
  <c r="Q277" i="17"/>
  <c r="Q427" i="17"/>
  <c r="Q90" i="17"/>
  <c r="Q271" i="17"/>
  <c r="Q53" i="17"/>
  <c r="Q479" i="17"/>
  <c r="Q990" i="17"/>
  <c r="Q483" i="17"/>
  <c r="Q734" i="17"/>
  <c r="Q876" i="17"/>
  <c r="Q72" i="17"/>
  <c r="Q954" i="17"/>
  <c r="Q10" i="17"/>
  <c r="Q315" i="17"/>
  <c r="Q496" i="17"/>
  <c r="Q556" i="17"/>
  <c r="Q878" i="17"/>
  <c r="Q266" i="17"/>
  <c r="Q601" i="17"/>
  <c r="Q431" i="17"/>
  <c r="Q98" i="17"/>
  <c r="Q596" i="17"/>
  <c r="Q340" i="17"/>
  <c r="Q919" i="17"/>
  <c r="Q26" i="17"/>
  <c r="Q616" i="17"/>
  <c r="Q554" i="17"/>
  <c r="Q738" i="17"/>
  <c r="Q934" i="17"/>
  <c r="Q197" i="17"/>
  <c r="Q194" i="17"/>
  <c r="Q9" i="17"/>
  <c r="Q125" i="17"/>
  <c r="Q445" i="17"/>
  <c r="Q543" i="17"/>
  <c r="Q574" i="17"/>
  <c r="Q372" i="17"/>
  <c r="Q73" i="17"/>
  <c r="Q498" i="17"/>
  <c r="Q135" i="17"/>
  <c r="Q936" i="17"/>
  <c r="Q177" i="17"/>
  <c r="Q176" i="17"/>
  <c r="Q960" i="17"/>
  <c r="Q683" i="17"/>
  <c r="Q350" i="17"/>
  <c r="Q897" i="17"/>
  <c r="Q375" i="17"/>
  <c r="Q630" i="17"/>
  <c r="Q776" i="17"/>
  <c r="Q752" i="17"/>
  <c r="Q779" i="17"/>
  <c r="Q113" i="17"/>
  <c r="Q826" i="17"/>
  <c r="Q238" i="17"/>
  <c r="Q607" i="17"/>
  <c r="Q603" i="17"/>
  <c r="Q84" i="17"/>
  <c r="Q426" i="17"/>
  <c r="Q537" i="17"/>
  <c r="Q15" i="17"/>
  <c r="Q153" i="17"/>
  <c r="Q165" i="17"/>
  <c r="Q467" i="17"/>
  <c r="Q101" i="17"/>
  <c r="Q727" i="17"/>
  <c r="Q799" i="17"/>
  <c r="Q447" i="17"/>
  <c r="Q464" i="17"/>
  <c r="Q827" i="17"/>
  <c r="Q559" i="17"/>
  <c r="Q244" i="17"/>
  <c r="Q129" i="17"/>
  <c r="Q291" i="17"/>
  <c r="Q170" i="17"/>
  <c r="Q803" i="17"/>
  <c r="Q371" i="17"/>
  <c r="Q561" i="17"/>
  <c r="Q429" i="17"/>
  <c r="Q382" i="17"/>
  <c r="Q562" i="17"/>
  <c r="Q257" i="17"/>
  <c r="Q928" i="17"/>
  <c r="Q958" i="17"/>
  <c r="Q930" i="17"/>
  <c r="Q251" i="17"/>
  <c r="Q841" i="17"/>
  <c r="Q120" i="17"/>
  <c r="Q313" i="17"/>
  <c r="Q105" i="17"/>
  <c r="Q180" i="17"/>
  <c r="Q391" i="17"/>
  <c r="Q248" i="17"/>
  <c r="Q555" i="17"/>
  <c r="Q499" i="17"/>
  <c r="Q190" i="17"/>
  <c r="Q327" i="17"/>
  <c r="Q460" i="17"/>
  <c r="Q533" i="17"/>
  <c r="Q260" i="17"/>
  <c r="Q884" i="17"/>
  <c r="Q331" i="17"/>
  <c r="Q254" i="17"/>
  <c r="Q131" i="17"/>
  <c r="Q216" i="17"/>
  <c r="Q269" i="17"/>
  <c r="Q144" i="17"/>
  <c r="Q680" i="17"/>
  <c r="Q769" i="17"/>
  <c r="Q235" i="17"/>
  <c r="Q389" i="17"/>
  <c r="Q831" i="17"/>
  <c r="Q956" i="17"/>
  <c r="Q724" i="17"/>
  <c r="Q332" i="17"/>
  <c r="Q947" i="17"/>
  <c r="Q46" i="17"/>
  <c r="Q570" i="17"/>
  <c r="Q771" i="17"/>
  <c r="Q655" i="17"/>
  <c r="Q434" i="17"/>
  <c r="Q514" i="17"/>
  <c r="Q454" i="17"/>
  <c r="Q280" i="17"/>
  <c r="Q903" i="17"/>
  <c r="Q720" i="17"/>
  <c r="Q440" i="17"/>
  <c r="Q255" i="17"/>
  <c r="Q816" i="17"/>
  <c r="Q743" i="17"/>
  <c r="Q929" i="17"/>
  <c r="Q817" i="17"/>
  <c r="Q762" i="17"/>
  <c r="Q239" i="17"/>
  <c r="Q243" i="17"/>
  <c r="Q996" i="17"/>
  <c r="Q187" i="17"/>
  <c r="Q489" i="17"/>
  <c r="Q38" i="17"/>
  <c r="Q606" i="17"/>
  <c r="Q870" i="17"/>
  <c r="Q276" i="17"/>
  <c r="Q246" i="17"/>
  <c r="Q437" i="17"/>
  <c r="Q979" i="17"/>
  <c r="Q161" i="17"/>
  <c r="Q859" i="17"/>
  <c r="Q183" i="17"/>
  <c r="Q587" i="17"/>
  <c r="Q912" i="17"/>
  <c r="Q348" i="17"/>
  <c r="Q846" i="17"/>
  <c r="Q623" i="17"/>
  <c r="Q834" i="17"/>
  <c r="Q678" i="17"/>
  <c r="Q21" i="17"/>
  <c r="Q93" i="17"/>
  <c r="Q262" i="17"/>
  <c r="Q6" i="17"/>
  <c r="Q196" i="17"/>
  <c r="Q442" i="17"/>
  <c r="Q553" i="17"/>
  <c r="Q424" i="17"/>
  <c r="Q705" i="17"/>
  <c r="Q51" i="17"/>
  <c r="Q922" i="17"/>
  <c r="Q333" i="17"/>
  <c r="Q640" i="17"/>
  <c r="Q234" i="17"/>
  <c r="Q527" i="17"/>
  <c r="Q145" i="17"/>
  <c r="Q164" i="17"/>
  <c r="Q592" i="17"/>
  <c r="Q208" i="17"/>
  <c r="Q122" i="17"/>
  <c r="Q767" i="17"/>
  <c r="Q3" i="17"/>
  <c r="Q173" i="17"/>
  <c r="Q87" i="17"/>
  <c r="Q408" i="17"/>
  <c r="Q961" i="17"/>
  <c r="Q121" i="17"/>
  <c r="Q938" i="17"/>
  <c r="Q207" i="17"/>
  <c r="Q443" i="17"/>
  <c r="Q535" i="17"/>
  <c r="Q809" i="17"/>
  <c r="Q811" i="17"/>
  <c r="Q999" i="17"/>
  <c r="Q274" i="17"/>
  <c r="Q25" i="17"/>
  <c r="Q54" i="17"/>
  <c r="Q210" i="17"/>
  <c r="Q754" i="17"/>
  <c r="Q449" i="17"/>
  <c r="Q713" i="17"/>
  <c r="Q786" i="17"/>
  <c r="Q982" i="17"/>
  <c r="Q407" i="17"/>
  <c r="Q899" i="17"/>
  <c r="Q404" i="17"/>
  <c r="Q962" i="17"/>
  <c r="Q279" i="17"/>
  <c r="Q902" i="17"/>
  <c r="Q493" i="17"/>
  <c r="Q48" i="17"/>
  <c r="Q530" i="17"/>
  <c r="Q204" i="17"/>
  <c r="Q319" i="17"/>
  <c r="Q79" i="17"/>
  <c r="Q230" i="17"/>
  <c r="Q609" i="17"/>
  <c r="Q783" i="17"/>
  <c r="Q430" i="17"/>
  <c r="Q963" i="17"/>
  <c r="Q605" i="17"/>
  <c r="Q509" i="17"/>
  <c r="Q214" i="17"/>
  <c r="Q689" i="17"/>
  <c r="Q959" i="17"/>
  <c r="Q124" i="17"/>
  <c r="Q338" i="17"/>
  <c r="Q416" i="17"/>
  <c r="Q500" i="17"/>
  <c r="Q782" i="17"/>
  <c r="Q29" i="17"/>
  <c r="Q797" i="17"/>
  <c r="Q866" i="17"/>
  <c r="Q822" i="17"/>
  <c r="Q127" i="17"/>
  <c r="Q552" i="17"/>
  <c r="Q286" i="17"/>
  <c r="Q699" i="17"/>
  <c r="Q357" i="17"/>
  <c r="Q718" i="17"/>
  <c r="Q608" i="17"/>
  <c r="Q97" i="17"/>
  <c r="Q450" i="17"/>
  <c r="Q185" i="17"/>
  <c r="Q213" i="17"/>
  <c r="Q523" i="17"/>
  <c r="Q446" i="17"/>
  <c r="Q245" i="17"/>
  <c r="Q551" i="17"/>
  <c r="Q156" i="17"/>
  <c r="Q217" i="17"/>
  <c r="Q672" i="17"/>
  <c r="Q423" i="17"/>
  <c r="Q358" i="17"/>
  <c r="Q571" i="17"/>
  <c r="Q602" i="17"/>
  <c r="Q383" i="17"/>
  <c r="Q436" i="17"/>
  <c r="Q536" i="17"/>
  <c r="Q130" i="17"/>
  <c r="Q136" i="17"/>
  <c r="Q64" i="17"/>
  <c r="Q519" i="17"/>
  <c r="Q784" i="17"/>
  <c r="Q614" i="17"/>
  <c r="Q860" i="17"/>
  <c r="Q102" i="17"/>
  <c r="Q851" i="17"/>
  <c r="Q189" i="17"/>
  <c r="Q854" i="17"/>
  <c r="Q669" i="17"/>
  <c r="Q558" i="17"/>
  <c r="Q839" i="17"/>
  <c r="Q926" i="17"/>
  <c r="Q264" i="17"/>
  <c r="Q366" i="17"/>
  <c r="Q581" i="17"/>
  <c r="Q406" i="17"/>
  <c r="Q510" i="17"/>
  <c r="Q111" i="17"/>
  <c r="Q114" i="17"/>
  <c r="Q966" i="17"/>
  <c r="Q99" i="17"/>
  <c r="Q392" i="17"/>
  <c r="Q490" i="17"/>
  <c r="Q422" i="17"/>
  <c r="Q668" i="17"/>
  <c r="Q435" i="17"/>
  <c r="Q656" i="17"/>
  <c r="Q673" i="17"/>
  <c r="Q773" i="17"/>
  <c r="Q285" i="17"/>
  <c r="Q178" i="17"/>
  <c r="Q370" i="17"/>
  <c r="Q933" i="17"/>
  <c r="Q100" i="17"/>
  <c r="Q532" i="17"/>
  <c r="Q978" i="17"/>
  <c r="Q795" i="17"/>
  <c r="Q997" i="17"/>
  <c r="Q334" i="17"/>
  <c r="Q824" i="17"/>
  <c r="Q39" i="17"/>
  <c r="Q227" i="17"/>
  <c r="Q649" i="17"/>
  <c r="Q539" i="17"/>
  <c r="Q247" i="17"/>
  <c r="Q894" i="17"/>
  <c r="Q995" i="17"/>
  <c r="Q31" i="17"/>
  <c r="Q150" i="17"/>
  <c r="Q453" i="17"/>
  <c r="Q390" i="17"/>
  <c r="Q477" i="17"/>
  <c r="Q704" i="17"/>
  <c r="Q542" i="17"/>
  <c r="Q796" i="17"/>
  <c r="Q506" i="17"/>
  <c r="Q36" i="17"/>
  <c r="Q708" i="17"/>
  <c r="Q342" i="17"/>
  <c r="Q641" i="17"/>
  <c r="Q628" i="17"/>
  <c r="Q337" i="17"/>
  <c r="Q288" i="17"/>
  <c r="Q676" i="17"/>
  <c r="Q314" i="17"/>
  <c r="Q74" i="17"/>
  <c r="Q925" i="17"/>
  <c r="Q492" i="17"/>
  <c r="Q626" i="17"/>
  <c r="Q944" i="17"/>
  <c r="Q900" i="17"/>
  <c r="Q226" i="17"/>
  <c r="Q806" i="17"/>
  <c r="Q787" i="17"/>
  <c r="Q838" i="17"/>
  <c r="Q212" i="17"/>
  <c r="Q968" i="17"/>
  <c r="Q974" i="17"/>
  <c r="Q263" i="17"/>
  <c r="Q474" i="17"/>
  <c r="Q179" i="17"/>
  <c r="Q23" i="17"/>
  <c r="Q969" i="17"/>
  <c r="Q458" i="17"/>
  <c r="Q653" i="17"/>
  <c r="Q765" i="17"/>
  <c r="Q386" i="17"/>
  <c r="Q835" i="17"/>
  <c r="Q905" i="17"/>
  <c r="Q43" i="17"/>
  <c r="Q80" i="17"/>
  <c r="Q728" i="17"/>
  <c r="Q940" i="17"/>
  <c r="Q694" i="17"/>
  <c r="Q697" i="17"/>
  <c r="Q397" i="17"/>
  <c r="Q151" i="17"/>
  <c r="Q583" i="17"/>
  <c r="Q374" i="17"/>
  <c r="Q377" i="17"/>
  <c r="Q324" i="17"/>
  <c r="Q198" i="17"/>
  <c r="Q939" i="17"/>
  <c r="Q703" i="17"/>
  <c r="Q693" i="17"/>
  <c r="Q275" i="17"/>
  <c r="Q303" i="17"/>
  <c r="Q491" i="17"/>
  <c r="Q635" i="17"/>
  <c r="Q30" i="17"/>
  <c r="Q307" i="17"/>
  <c r="Q78" i="17"/>
  <c r="Q231" i="17"/>
  <c r="Q411" i="17"/>
  <c r="Q613" i="17"/>
  <c r="Q463" i="17"/>
  <c r="Q858" i="17"/>
  <c r="Q937" i="17"/>
  <c r="Q171" i="17"/>
  <c r="Q192" i="17"/>
  <c r="Q909" i="17"/>
  <c r="Q184" i="17"/>
  <c r="Q517" i="17"/>
  <c r="Q300" i="17"/>
  <c r="Q548" i="17"/>
  <c r="Q418" i="17"/>
  <c r="Q615" i="17"/>
  <c r="Q945" i="17"/>
  <c r="Q22" i="17"/>
  <c r="Q977" i="17"/>
  <c r="Q579" i="17"/>
  <c r="Q989" i="17"/>
  <c r="Q864" i="17"/>
  <c r="Q591" i="17"/>
  <c r="Q221" i="17"/>
  <c r="Q910" i="17"/>
  <c r="Q5" i="17"/>
  <c r="Q807" i="17"/>
  <c r="Q753" i="17"/>
  <c r="Q62" i="17"/>
  <c r="Q40" i="17"/>
  <c r="Q241" i="17"/>
  <c r="Q112" i="17"/>
  <c r="Q638" i="17"/>
  <c r="Q760" i="17"/>
  <c r="Q515" i="17"/>
  <c r="Q893" i="17"/>
  <c r="Q297" i="17"/>
  <c r="AE41" i="17"/>
  <c r="AE54" i="17" s="1"/>
  <c r="Q82" i="17"/>
  <c r="Q50" i="17"/>
  <c r="Q667" i="17"/>
  <c r="Q589" i="17"/>
  <c r="Q455" i="17"/>
  <c r="Q116" i="17"/>
  <c r="Q717" i="17"/>
  <c r="Q293" i="17"/>
  <c r="Q830" i="17"/>
  <c r="Q128" i="17"/>
  <c r="Q485" i="17"/>
  <c r="Q502" i="17"/>
  <c r="Q61" i="17"/>
  <c r="Q405" i="17"/>
  <c r="Q665" i="17"/>
  <c r="Q916" i="17"/>
  <c r="Q1000" i="17"/>
  <c r="Q88" i="17"/>
  <c r="Q566" i="17"/>
  <c r="Q451" i="17"/>
  <c r="Q95" i="17"/>
  <c r="Q745" i="17"/>
  <c r="Q413" i="17"/>
  <c r="Q942" i="17"/>
  <c r="Q223" i="17"/>
  <c r="Q191" i="17"/>
  <c r="Q631" i="17"/>
  <c r="Q896" i="17"/>
  <c r="Q4" i="17"/>
  <c r="Q907" i="17"/>
  <c r="Q671" i="17"/>
  <c r="Q476" i="17"/>
  <c r="Q346" i="17"/>
  <c r="Q240" i="17"/>
  <c r="Q58" i="17"/>
  <c r="Q466" i="17"/>
  <c r="Q399" i="17"/>
  <c r="Q92" i="17"/>
  <c r="Q595" i="17"/>
  <c r="Q906" i="17"/>
  <c r="Q259" i="17"/>
  <c r="Q368" i="17"/>
  <c r="Q808" i="17"/>
  <c r="Q917" i="17"/>
  <c r="Q842" i="17"/>
  <c r="Q755" i="17"/>
  <c r="Q862" i="17"/>
  <c r="Q664" i="17"/>
  <c r="Q117" i="17"/>
  <c r="Q480" i="17"/>
  <c r="Q470" i="17"/>
  <c r="Q75" i="17"/>
  <c r="Q152" i="17"/>
  <c r="Q946" i="17"/>
  <c r="Q923" i="17"/>
  <c r="Q344" i="17"/>
  <c r="Q403" i="17"/>
  <c r="Q96" i="17"/>
  <c r="Q402" i="17"/>
  <c r="Q77" i="17"/>
  <c r="Q983" i="17"/>
  <c r="Q924" i="17"/>
  <c r="Q318" i="17"/>
  <c r="Q848" i="17"/>
  <c r="Q86" i="17"/>
  <c r="Q637" i="17"/>
  <c r="Q174" i="17"/>
  <c r="Q629" i="17"/>
  <c r="Q484" i="17"/>
  <c r="Q387" i="17"/>
  <c r="Q768" i="17"/>
  <c r="Q541" i="17"/>
  <c r="Q471" i="17"/>
  <c r="Q376" i="17"/>
  <c r="Q347" i="17"/>
  <c r="Q364" i="17"/>
  <c r="Q401" i="17"/>
  <c r="Q56" i="17"/>
  <c r="Q361" i="17"/>
  <c r="Q166" i="17"/>
  <c r="Q832" i="17"/>
  <c r="Q237" i="17"/>
  <c r="Q575" i="17"/>
  <c r="Q309" i="17"/>
  <c r="Q292" i="17"/>
  <c r="Q793" i="17"/>
  <c r="Q619" i="17"/>
  <c r="Q550" i="17"/>
  <c r="Q220" i="17"/>
  <c r="Q957" i="17"/>
  <c r="Q123" i="17"/>
  <c r="Q692" i="17"/>
  <c r="Q311" i="17"/>
  <c r="Q384" i="17"/>
  <c r="Q578" i="17"/>
  <c r="Q316" i="17"/>
  <c r="Q282" i="17"/>
  <c r="Q12" i="17"/>
  <c r="Q569" i="17"/>
  <c r="Q880" i="17"/>
  <c r="Q748" i="17"/>
  <c r="Q572" i="17"/>
  <c r="Q881" i="17"/>
  <c r="Q844" i="17"/>
  <c r="Q439" i="17"/>
  <c r="Q516" i="17"/>
  <c r="Q336" i="17"/>
  <c r="Q604" i="17"/>
  <c r="Q586" i="17"/>
  <c r="Q918" i="17"/>
  <c r="Q118" i="17"/>
  <c r="Q505" i="17"/>
  <c r="Q68" i="17"/>
  <c r="Q877" i="17"/>
  <c r="Q229" i="17"/>
  <c r="Q563" i="17"/>
  <c r="Q890" i="17"/>
  <c r="Q849" i="17"/>
  <c r="Q850" i="17"/>
  <c r="Q964" i="17"/>
  <c r="Q160" i="17"/>
  <c r="Q1001" i="17"/>
  <c r="Q735" i="17"/>
  <c r="Q620" i="17"/>
  <c r="Q186" i="17"/>
  <c r="Q749" i="17"/>
  <c r="Q321" i="17"/>
  <c r="C21" i="15"/>
  <c r="D21" i="15" s="1"/>
  <c r="P28" i="15"/>
  <c r="O668" i="17"/>
  <c r="O592" i="17"/>
  <c r="O27" i="17"/>
  <c r="O259" i="17"/>
  <c r="O967" i="17"/>
  <c r="O644" i="17"/>
  <c r="O826" i="17"/>
  <c r="O336" i="17"/>
  <c r="O445" i="17"/>
  <c r="O704" i="17"/>
  <c r="O278" i="17"/>
  <c r="O457" i="17"/>
  <c r="O97" i="17"/>
  <c r="O172" i="17"/>
  <c r="O839" i="17"/>
  <c r="O309" i="17"/>
  <c r="O199" i="17"/>
  <c r="O825" i="17"/>
  <c r="O844" i="17"/>
  <c r="O729" i="17"/>
  <c r="O783" i="17"/>
  <c r="O672" i="17"/>
  <c r="O13" i="17"/>
  <c r="O930" i="17"/>
  <c r="O517" i="17"/>
  <c r="O598" i="17"/>
  <c r="O25" i="17"/>
  <c r="O570" i="17"/>
  <c r="O546" i="17"/>
  <c r="O601" i="17"/>
  <c r="O282" i="17"/>
  <c r="O932" i="17"/>
  <c r="O958" i="17"/>
  <c r="O885" i="17"/>
  <c r="O295" i="17"/>
  <c r="O569" i="17"/>
  <c r="O298" i="17"/>
  <c r="O863" i="17"/>
  <c r="O541" i="17"/>
  <c r="O124" i="17"/>
  <c r="O478" i="17"/>
  <c r="O725" i="17"/>
  <c r="O184" i="17"/>
  <c r="O222" i="17"/>
  <c r="O114" i="17"/>
  <c r="O693" i="17"/>
  <c r="O675" i="17"/>
  <c r="O214" i="17"/>
  <c r="O408" i="17"/>
  <c r="O892" i="17"/>
  <c r="O992" i="17"/>
  <c r="O551" i="17"/>
  <c r="O651" i="17"/>
  <c r="O310" i="17"/>
  <c r="O477" i="17"/>
  <c r="O743" i="17"/>
  <c r="O201" i="17"/>
  <c r="O691" i="17"/>
  <c r="O105" i="17"/>
  <c r="O361" i="17"/>
  <c r="O983" i="17"/>
  <c r="O258" i="17"/>
  <c r="O14" i="17"/>
  <c r="O794" i="17"/>
  <c r="O713" i="17"/>
  <c r="O522" i="17"/>
  <c r="O163" i="17"/>
  <c r="O373" i="17"/>
  <c r="O213" i="17"/>
  <c r="O755" i="17"/>
  <c r="O131" i="17"/>
  <c r="O358" i="17"/>
  <c r="O410" i="17"/>
  <c r="O234" i="17"/>
  <c r="O233" i="17"/>
  <c r="O378" i="17"/>
  <c r="O553" i="17"/>
  <c r="O159" i="17"/>
  <c r="O67" i="17"/>
  <c r="O631" i="17"/>
  <c r="O977" i="17"/>
  <c r="O41" i="17"/>
  <c r="O200" i="17"/>
  <c r="O684" i="17"/>
  <c r="O476" i="17"/>
  <c r="O37" i="17"/>
  <c r="O123" i="17"/>
  <c r="O399" i="17"/>
  <c r="O933" i="17"/>
  <c r="O121" i="17"/>
  <c r="O161" i="17"/>
  <c r="O433" i="17"/>
  <c r="O23" i="17"/>
  <c r="O663" i="17"/>
  <c r="O556" i="17"/>
  <c r="O459" i="17"/>
  <c r="O594" i="17"/>
  <c r="O605" i="17"/>
  <c r="O266" i="17"/>
  <c r="O49" i="17"/>
  <c r="O997" i="17"/>
  <c r="O39" i="17"/>
  <c r="O356" i="17"/>
  <c r="O849" i="17"/>
  <c r="O228" i="17"/>
  <c r="O950" i="17"/>
  <c r="O636" i="17"/>
  <c r="O145" i="17"/>
  <c r="O94" i="17"/>
  <c r="O872" i="17"/>
  <c r="O524" i="17"/>
  <c r="O112" i="17"/>
  <c r="O550" i="17"/>
  <c r="O871" i="17"/>
  <c r="O969" i="17"/>
  <c r="O146" i="17"/>
  <c r="O254" i="17"/>
  <c r="O791" i="17"/>
  <c r="O767" i="17"/>
  <c r="O727" i="17"/>
  <c r="O676" i="17"/>
  <c r="O226" i="17"/>
  <c r="O852" i="17"/>
  <c r="O798" i="17"/>
  <c r="O26" i="17"/>
  <c r="O606" i="17"/>
  <c r="O696" i="17"/>
  <c r="O903" i="17"/>
  <c r="O211" i="17"/>
  <c r="O61" i="17"/>
  <c r="O468" i="17"/>
  <c r="O855" i="17"/>
  <c r="O805" i="17"/>
  <c r="O12" i="17"/>
  <c r="O484" i="17"/>
  <c r="O91" i="17"/>
  <c r="O110" i="17"/>
  <c r="O563" i="17"/>
  <c r="O155" i="17"/>
  <c r="O256" i="17"/>
  <c r="O938" i="17"/>
  <c r="O11" i="17"/>
  <c r="O252" i="17"/>
  <c r="O221" i="17"/>
  <c r="O587" i="17"/>
  <c r="O181" i="17"/>
  <c r="O583" i="17"/>
  <c r="O492" i="17"/>
  <c r="O402" i="17"/>
  <c r="O707" i="17"/>
  <c r="O916" i="17"/>
  <c r="O311" i="17"/>
  <c r="O289" i="17"/>
  <c r="O654" i="17"/>
  <c r="O999" i="17"/>
  <c r="O183" i="17"/>
  <c r="O85" i="17"/>
  <c r="O869" i="17"/>
  <c r="O809" i="17"/>
  <c r="O50" i="17"/>
  <c r="O966" i="17"/>
  <c r="O144" i="17"/>
  <c r="O736" i="17"/>
  <c r="O139" i="17"/>
  <c r="O284" i="17"/>
  <c r="O357" i="17"/>
  <c r="O939" i="17"/>
  <c r="O739" i="17"/>
  <c r="O88" i="17"/>
  <c r="O520" i="17"/>
  <c r="O786" i="17"/>
  <c r="O627" i="17"/>
  <c r="O655" i="17"/>
  <c r="O397" i="17"/>
  <c r="O194" i="17"/>
  <c r="O532" i="17"/>
  <c r="O383" i="17"/>
  <c r="O533" i="17"/>
  <c r="O703" i="17"/>
  <c r="O36" i="17"/>
  <c r="O519" i="17"/>
  <c r="O882" i="17"/>
  <c r="O83" i="17"/>
  <c r="O16" i="17"/>
  <c r="O325" i="17"/>
  <c r="O776" i="17"/>
  <c r="O133" i="17"/>
  <c r="O460" i="17"/>
  <c r="O993" i="17"/>
  <c r="O19" i="17"/>
  <c r="O878" i="17"/>
  <c r="O87" i="17"/>
  <c r="O789" i="17"/>
  <c r="O796" i="17"/>
  <c r="O382" i="17"/>
  <c r="O348" i="17"/>
  <c r="O292" i="17"/>
  <c r="O501" i="17"/>
  <c r="O560" i="17"/>
  <c r="O262" i="17"/>
  <c r="O697" i="17"/>
  <c r="O851" i="17"/>
  <c r="O78" i="17"/>
  <c r="O127" i="17"/>
  <c r="O662" i="17"/>
  <c r="O218" i="17"/>
  <c r="O643" i="17"/>
  <c r="O543" i="17"/>
  <c r="O741" i="17"/>
  <c r="O510" i="17"/>
  <c r="O441" i="17"/>
  <c r="O881" i="17"/>
  <c r="O93" i="17"/>
  <c r="O312" i="17"/>
  <c r="O942" i="17"/>
  <c r="O976" i="17"/>
  <c r="O34" i="17"/>
  <c r="O263" i="17"/>
  <c r="O853" i="17"/>
  <c r="O846" i="17"/>
  <c r="O585" i="17"/>
  <c r="O760" i="17"/>
  <c r="O101" i="17"/>
  <c r="O62" i="17"/>
  <c r="O417" i="17"/>
  <c r="O866" i="17"/>
  <c r="O209" i="17"/>
  <c r="O911" i="17"/>
  <c r="O683" i="17"/>
  <c r="O314" i="17"/>
  <c r="O915" i="17"/>
  <c r="O539" i="17"/>
  <c r="O472" i="17"/>
  <c r="O496" i="17"/>
  <c r="O738" i="17"/>
  <c r="O394" i="17"/>
  <c r="O558" i="17"/>
  <c r="O500" i="17"/>
  <c r="O330" i="17"/>
  <c r="O875" i="17"/>
  <c r="O225" i="17"/>
  <c r="O339" i="17"/>
  <c r="O820" i="17"/>
  <c r="O574" i="17"/>
  <c r="O77" i="17"/>
  <c r="O182" i="17"/>
  <c r="O30" i="17"/>
  <c r="O98" i="17"/>
  <c r="O756" i="17"/>
  <c r="O750" i="17"/>
  <c r="O632" i="17"/>
  <c r="O143" i="17"/>
  <c r="O350" i="17"/>
  <c r="O912" i="17"/>
  <c r="O525" i="17"/>
  <c r="O53" i="17"/>
  <c r="O649" i="17"/>
  <c r="O318" i="17"/>
  <c r="O68" i="17"/>
  <c r="O692" i="17"/>
  <c r="O202" i="17"/>
  <c r="O326" i="17"/>
  <c r="O701" i="17"/>
  <c r="O355" i="17"/>
  <c r="O886" i="17"/>
  <c r="O338" i="17"/>
  <c r="O345" i="17"/>
  <c r="O232" i="17"/>
  <c r="O481" i="17"/>
  <c r="O176" i="17"/>
  <c r="O392" i="17"/>
  <c r="O106" i="17"/>
  <c r="O940" i="17"/>
  <c r="O230" i="17"/>
  <c r="O751" i="17"/>
  <c r="O328" i="17"/>
  <c r="O733" i="17"/>
  <c r="O367" i="17"/>
  <c r="O900" i="17"/>
  <c r="O352" i="17"/>
  <c r="O785" i="17"/>
  <c r="O491" i="17"/>
  <c r="O469" i="17"/>
  <c r="O737" i="17"/>
  <c r="O147" i="17"/>
  <c r="O891" i="17"/>
  <c r="O884" i="17"/>
  <c r="O188" i="17"/>
  <c r="O898" i="17"/>
  <c r="O416" i="17"/>
  <c r="O857" i="17"/>
  <c r="O404" i="17"/>
  <c r="O793" i="17"/>
  <c r="O171" i="17"/>
  <c r="O633" i="17"/>
  <c r="O917" i="17"/>
  <c r="O986" i="17"/>
  <c r="O652" i="17"/>
  <c r="O695" i="17"/>
  <c r="O60" i="17"/>
  <c r="O277" i="17"/>
  <c r="O149" i="17"/>
  <c r="O907" i="17"/>
  <c r="O629" i="17"/>
  <c r="O485" i="17"/>
  <c r="O168" i="17"/>
  <c r="O503" i="17"/>
  <c r="O169" i="17"/>
  <c r="O987" i="17"/>
  <c r="O198" i="17"/>
  <c r="O300" i="17"/>
  <c r="O51" i="17"/>
  <c r="O982" i="17"/>
  <c r="O386" i="17"/>
  <c r="O195" i="17"/>
  <c r="O960" i="17"/>
  <c r="O667" i="17"/>
  <c r="O981" i="17"/>
  <c r="O716" i="17"/>
  <c r="O762" i="17"/>
  <c r="O735" i="17"/>
  <c r="O224" i="17"/>
  <c r="O988" i="17"/>
  <c r="O679" i="17"/>
  <c r="O576" i="17"/>
  <c r="O204" i="17"/>
  <c r="O721" i="17"/>
  <c r="O974" i="17"/>
  <c r="O423" i="17"/>
  <c r="O859" i="17"/>
  <c r="O426" i="17"/>
  <c r="O274" i="17"/>
  <c r="O588" i="17"/>
  <c r="O614" i="17"/>
  <c r="O99" i="17"/>
  <c r="O812" i="17"/>
  <c r="O90" i="17"/>
  <c r="O229" i="17"/>
  <c r="O245" i="17"/>
  <c r="O680" i="17"/>
  <c r="O38" i="17"/>
  <c r="O640" i="17"/>
  <c r="O712" i="17"/>
  <c r="O322" i="17"/>
  <c r="O244" i="17"/>
  <c r="O231" i="17"/>
  <c r="O531" i="17"/>
  <c r="O391" i="17"/>
  <c r="O279" i="17"/>
  <c r="O923" i="17"/>
  <c r="O283" i="17"/>
  <c r="O247" i="17"/>
  <c r="O451" i="17"/>
  <c r="O597" i="17"/>
  <c r="O777" i="17"/>
  <c r="O961" i="17"/>
  <c r="O720" i="17"/>
  <c r="O24" i="17"/>
  <c r="O380" i="17"/>
  <c r="O174" i="17"/>
  <c r="O731" i="17"/>
  <c r="O787" i="17"/>
  <c r="O816" i="17"/>
  <c r="O191" i="17"/>
  <c r="O132" i="17"/>
  <c r="O921" i="17"/>
  <c r="O381" i="17"/>
  <c r="O833" i="17"/>
  <c r="O366" i="17"/>
  <c r="O71" i="17"/>
  <c r="O197" i="17"/>
  <c r="O150" i="17"/>
  <c r="O480" i="17"/>
  <c r="O564" i="17"/>
  <c r="O84" i="17"/>
  <c r="O603" i="17"/>
  <c r="O780" i="17"/>
  <c r="O141" i="17"/>
  <c r="O446" i="17"/>
  <c r="O828" i="17"/>
  <c r="O584" i="17"/>
  <c r="O910" i="17"/>
  <c r="O173" i="17"/>
  <c r="O628" i="17"/>
  <c r="O237" i="17"/>
  <c r="O894" i="17"/>
  <c r="O845" i="17"/>
  <c r="O620" i="17"/>
  <c r="O223" i="17"/>
  <c r="O890" i="17"/>
  <c r="O362" i="17"/>
  <c r="O867" i="17"/>
  <c r="O400" i="17"/>
  <c r="O975" i="17"/>
  <c r="O995" i="17"/>
  <c r="O889" i="17"/>
  <c r="O959" i="17"/>
  <c r="O303" i="17"/>
  <c r="O935" i="17"/>
  <c r="O656" i="17"/>
  <c r="O624" i="17"/>
  <c r="O775" i="17"/>
  <c r="O434" i="17"/>
  <c r="O759" i="17"/>
  <c r="O883" i="17"/>
  <c r="O854" i="17"/>
  <c r="O963" i="17"/>
  <c r="O905" i="17"/>
  <c r="O250" i="17"/>
  <c r="O965" i="17"/>
  <c r="O542" i="17"/>
  <c r="O432" i="17"/>
  <c r="O818" i="17"/>
  <c r="O1000" i="17"/>
  <c r="O964" i="17"/>
  <c r="O241" i="17"/>
  <c r="O467" i="17"/>
  <c r="O118" i="17"/>
  <c r="O475" i="17"/>
  <c r="O766" i="17"/>
  <c r="O122" i="17"/>
  <c r="O302" i="17"/>
  <c r="O689" i="17"/>
  <c r="O582" i="17"/>
  <c r="O752" i="17"/>
  <c r="O438" i="17"/>
  <c r="O494" i="17"/>
  <c r="O946" i="17"/>
  <c r="O1001" i="17"/>
  <c r="O645" i="17"/>
  <c r="O893" i="17"/>
  <c r="O586" i="17"/>
  <c r="O321" i="17"/>
  <c r="O985" i="17"/>
  <c r="O749" i="17"/>
  <c r="O635" i="17"/>
  <c r="O639" i="17"/>
  <c r="O474" i="17"/>
  <c r="O717" i="17"/>
  <c r="O425" i="17"/>
  <c r="O346" i="17"/>
  <c r="O70" i="17"/>
  <c r="O769" i="17"/>
  <c r="O4" i="17"/>
  <c r="O212" i="17"/>
  <c r="O372" i="17"/>
  <c r="O774" i="17"/>
  <c r="O941" i="17"/>
  <c r="O581" i="17"/>
  <c r="O562" i="17"/>
  <c r="O297" i="17"/>
  <c r="O86" i="17"/>
  <c r="O428" i="17"/>
  <c r="O333" i="17"/>
  <c r="O293" i="17"/>
  <c r="O548" i="17"/>
  <c r="O646" i="17"/>
  <c r="O970" i="17"/>
  <c r="O377" i="17"/>
  <c r="O165" i="17"/>
  <c r="O280" i="17"/>
  <c r="O306" i="17"/>
  <c r="O251" i="17"/>
  <c r="O990" i="17"/>
  <c r="O579" i="17"/>
  <c r="O216" i="17"/>
  <c r="O420" i="17"/>
  <c r="O442" i="17"/>
  <c r="O401" i="17"/>
  <c r="O832" i="17"/>
  <c r="O516" i="17"/>
  <c r="O210" i="17"/>
  <c r="O955" i="17"/>
  <c r="O353" i="17"/>
  <c r="O429" i="17"/>
  <c r="O80" i="17"/>
  <c r="O768" i="17"/>
  <c r="O742" i="17"/>
  <c r="O565" i="17"/>
  <c r="O267" i="17"/>
  <c r="O908" i="17"/>
  <c r="O909" i="17"/>
  <c r="O781" i="17"/>
  <c r="O108" i="17"/>
  <c r="O792" i="17"/>
  <c r="O799" i="17"/>
  <c r="O591" i="17"/>
  <c r="O45" i="17"/>
  <c r="O770" i="17"/>
  <c r="O443" i="17"/>
  <c r="O471" i="17"/>
  <c r="O637" i="17"/>
  <c r="O21" i="17"/>
  <c r="O673" i="17"/>
  <c r="O320" i="17"/>
  <c r="O205" i="17"/>
  <c r="O972" i="17"/>
  <c r="O685" i="17"/>
  <c r="O718" i="17"/>
  <c r="O797" i="17"/>
  <c r="O337" i="17"/>
  <c r="O724" i="17"/>
  <c r="O660" i="17"/>
  <c r="O823" i="17"/>
  <c r="O638" i="17"/>
  <c r="O493" i="17"/>
  <c r="O880" i="17"/>
  <c r="O44" i="17"/>
  <c r="O327" i="17"/>
  <c r="O220" i="17"/>
  <c r="O943" i="17"/>
  <c r="O261" i="17"/>
  <c r="O653" i="17"/>
  <c r="O140" i="17"/>
  <c r="O177" i="17"/>
  <c r="O447" i="17"/>
  <c r="O634" i="17"/>
  <c r="O529" i="17"/>
  <c r="O572" i="17"/>
  <c r="O406" i="17"/>
  <c r="O268" i="17"/>
  <c r="O305" i="17"/>
  <c r="O918" i="17"/>
  <c r="O896" i="17"/>
  <c r="O838" i="17"/>
  <c r="O439" i="17"/>
  <c r="O924" i="17"/>
  <c r="O681" i="17"/>
  <c r="O618" i="17"/>
  <c r="O670" i="17"/>
  <c r="O28" i="17"/>
  <c r="O190" i="17"/>
  <c r="O527" i="17"/>
  <c r="O555" i="17"/>
  <c r="O906" i="17"/>
  <c r="O931" i="17"/>
  <c r="O508" i="17"/>
  <c r="O659" i="17"/>
  <c r="O82" i="17"/>
  <c r="O694" i="17"/>
  <c r="O611" i="17"/>
  <c r="O58" i="17"/>
  <c r="O290" i="17"/>
  <c r="O75" i="17"/>
  <c r="O119" i="17"/>
  <c r="O613" i="17"/>
  <c r="O800" i="17"/>
  <c r="O385" i="17"/>
  <c r="O700" i="17"/>
  <c r="O5" i="17"/>
  <c r="O709" i="17"/>
  <c r="O902" i="17"/>
  <c r="O464" i="17"/>
  <c r="O535" i="17"/>
  <c r="O351" i="17"/>
  <c r="O479" i="17"/>
  <c r="O69" i="17"/>
  <c r="O409" i="17"/>
  <c r="O20" i="17"/>
  <c r="O991" i="17"/>
  <c r="O281" i="17"/>
  <c r="O138" i="17"/>
  <c r="O621" i="17"/>
  <c r="O772" i="17"/>
  <c r="AC41" i="17"/>
  <c r="AC54" i="17" s="1"/>
  <c r="O604" i="17"/>
  <c r="O511" i="17"/>
  <c r="O100" i="17"/>
  <c r="O600" i="17"/>
  <c r="O113" i="17"/>
  <c r="O647" i="17"/>
  <c r="O502" i="17"/>
  <c r="O895" i="17"/>
  <c r="O371" i="17"/>
  <c r="O203" i="17"/>
  <c r="O589" i="17"/>
  <c r="O937" i="17"/>
  <c r="O33" i="17"/>
  <c r="O129" i="17"/>
  <c r="O858" i="17"/>
  <c r="O43" i="17"/>
  <c r="O829" i="17"/>
  <c r="O728" i="17"/>
  <c r="O732" i="17"/>
  <c r="O379" i="17"/>
  <c r="O523" i="17"/>
  <c r="O848" i="17"/>
  <c r="O308" i="17"/>
  <c r="O876" i="17"/>
  <c r="O688" i="17"/>
  <c r="O453" i="17"/>
  <c r="O926" i="17"/>
  <c r="O925" i="17"/>
  <c r="O538" i="17"/>
  <c r="O31" i="17"/>
  <c r="O545" i="17"/>
  <c r="O782" i="17"/>
  <c r="O566" i="17"/>
  <c r="O271" i="17"/>
  <c r="O72" i="17"/>
  <c r="O901" i="17"/>
  <c r="O463" i="17"/>
  <c r="O387" i="17"/>
  <c r="O623" i="17"/>
  <c r="O158" i="17"/>
  <c r="O843" i="17"/>
  <c r="O831" i="17"/>
  <c r="O291" i="17"/>
  <c r="O744" i="17"/>
  <c r="O128" i="17"/>
  <c r="O719" i="17"/>
  <c r="O956" i="17"/>
  <c r="O619" i="17"/>
  <c r="O389" i="17"/>
  <c r="O608" i="17"/>
  <c r="O686" i="17"/>
  <c r="O54" i="17"/>
  <c r="O814" i="17"/>
  <c r="O104" i="17"/>
  <c r="O415" i="17"/>
  <c r="O927" i="17"/>
  <c r="O989" i="17"/>
  <c r="O95" i="17"/>
  <c r="O887" i="17"/>
  <c r="O186" i="17"/>
  <c r="O630" i="17"/>
  <c r="O514" i="17"/>
  <c r="O945" i="17"/>
  <c r="O928" i="17"/>
  <c r="O788" i="17"/>
  <c r="O998" i="17"/>
  <c r="O316" i="17"/>
  <c r="O495" i="17"/>
  <c r="O488" i="17"/>
  <c r="O802" i="17"/>
  <c r="O286" i="17"/>
  <c r="O590" i="17"/>
  <c r="O288" i="17"/>
  <c r="O758" i="17"/>
  <c r="O189" i="17"/>
  <c r="O364" i="17"/>
  <c r="O444" i="17"/>
  <c r="O419" i="17"/>
  <c r="O235" i="17"/>
  <c r="O363" i="17"/>
  <c r="O596" i="17"/>
  <c r="O343" i="17"/>
  <c r="O507" i="17"/>
  <c r="O996" i="17"/>
  <c r="O287" i="17"/>
  <c r="O914" i="17"/>
  <c r="O111" i="17"/>
  <c r="O763" i="17"/>
  <c r="O79" i="17"/>
  <c r="O427" i="17"/>
  <c r="O486" i="17"/>
  <c r="O170" i="17"/>
  <c r="O42" i="17"/>
  <c r="O753" i="17"/>
  <c r="O822" i="17"/>
  <c r="O922" i="17"/>
  <c r="O804" i="17"/>
  <c r="O573" i="17"/>
  <c r="O64" i="17"/>
  <c r="O748" i="17"/>
  <c r="O580" i="17"/>
  <c r="O375" i="17"/>
  <c r="O599" i="17"/>
  <c r="O723" i="17"/>
  <c r="O865" i="17"/>
  <c r="O664" i="17"/>
  <c r="O393" i="17"/>
  <c r="O10" i="17"/>
  <c r="O984" i="17"/>
  <c r="O705" i="17"/>
  <c r="O617" i="17"/>
  <c r="O179" i="17"/>
  <c r="O534" i="17"/>
  <c r="O164" i="17"/>
  <c r="O273" i="17"/>
  <c r="O665" i="17"/>
  <c r="O726" i="17"/>
  <c r="O515" i="17"/>
  <c r="O842" i="17"/>
  <c r="O557" i="17"/>
  <c r="O435" i="17"/>
  <c r="O860" i="17"/>
  <c r="O187" i="17"/>
  <c r="O461" i="17"/>
  <c r="O458" i="17"/>
  <c r="O454" i="17"/>
  <c r="O626" i="17"/>
  <c r="O437" i="17"/>
  <c r="O968" i="17"/>
  <c r="O403" i="17"/>
  <c r="O864" i="17"/>
  <c r="O489" i="17"/>
  <c r="O9" i="17"/>
  <c r="O761" i="17"/>
  <c r="O821" i="17"/>
  <c r="O824" i="17"/>
  <c r="O92" i="17"/>
  <c r="O625" i="17"/>
  <c r="O834" i="17"/>
  <c r="O407" i="17"/>
  <c r="O957" i="17"/>
  <c r="O365" i="17"/>
  <c r="O953" i="17"/>
  <c r="O29" i="17"/>
  <c r="O8" i="17"/>
  <c r="O18" i="17"/>
  <c r="O671" i="17"/>
  <c r="O215" i="17"/>
  <c r="O22" i="17"/>
  <c r="O272" i="17"/>
  <c r="O57" i="17"/>
  <c r="O296" i="17"/>
  <c r="O615" i="17"/>
  <c r="O264" i="17"/>
  <c r="O929" i="17"/>
  <c r="O971" i="17"/>
  <c r="O674" i="17"/>
  <c r="O17" i="17"/>
  <c r="O561" i="17"/>
  <c r="O285" i="17"/>
  <c r="O504" i="17"/>
  <c r="O773" i="17"/>
  <c r="O612" i="17"/>
  <c r="O323" i="17"/>
  <c r="O162" i="17"/>
  <c r="O115" i="17"/>
  <c r="O949" i="17"/>
  <c r="O666" i="17"/>
  <c r="O315" i="17"/>
  <c r="O430" i="17"/>
  <c r="O73" i="17"/>
  <c r="O979" i="17"/>
  <c r="O15" i="17"/>
  <c r="O120" i="17"/>
  <c r="O609" i="17"/>
  <c r="O422" i="17"/>
  <c r="O699" i="17"/>
  <c r="O837" i="17"/>
  <c r="O497" i="17"/>
  <c r="O96" i="17"/>
  <c r="O276" i="17"/>
  <c r="O754" i="17"/>
  <c r="O388" i="17"/>
  <c r="O807" i="17"/>
  <c r="O765" i="17"/>
  <c r="O424" i="17"/>
  <c r="O102" i="17"/>
  <c r="O490" i="17"/>
  <c r="O757" i="17"/>
  <c r="O482" i="17"/>
  <c r="O462" i="17"/>
  <c r="O954" i="17"/>
  <c r="O658" i="17"/>
  <c r="O269" i="17"/>
  <c r="O861" i="17"/>
  <c r="O868" i="17"/>
  <c r="O265" i="17"/>
  <c r="O294" i="17"/>
  <c r="O593" i="17"/>
  <c r="O376" i="17"/>
  <c r="O125" i="17"/>
  <c r="O952" i="17"/>
  <c r="O962" i="17"/>
  <c r="O817" i="17"/>
  <c r="O65" i="17"/>
  <c r="O934" i="17"/>
  <c r="O595" i="17"/>
  <c r="O452" i="17"/>
  <c r="O722" i="17"/>
  <c r="O208" i="17"/>
  <c r="O347" i="17"/>
  <c r="O334" i="17"/>
  <c r="O413" i="17"/>
  <c r="O648" i="17"/>
  <c r="O304" i="17"/>
  <c r="O577" i="17"/>
  <c r="O835" i="17"/>
  <c r="O745" i="17"/>
  <c r="O411" i="17"/>
  <c r="O499" i="17"/>
  <c r="O47" i="17"/>
  <c r="O340" i="17"/>
  <c r="O708" i="17"/>
  <c r="O711" i="17"/>
  <c r="O657" i="17"/>
  <c r="O384" i="17"/>
  <c r="O978" i="17"/>
  <c r="O35" i="17"/>
  <c r="O518" i="17"/>
  <c r="O257" i="17"/>
  <c r="O116" i="17"/>
  <c r="O487" i="17"/>
  <c r="O521" i="17"/>
  <c r="O730" i="17"/>
  <c r="O238" i="17"/>
  <c r="O747" i="17"/>
  <c r="O56" i="17"/>
  <c r="O421" i="17"/>
  <c r="O332" i="17"/>
  <c r="O904" i="17"/>
  <c r="O678" i="17"/>
  <c r="O342" i="17"/>
  <c r="O509" i="17"/>
  <c r="O246" i="17"/>
  <c r="O405" i="17"/>
  <c r="O192" i="17"/>
  <c r="O55" i="17"/>
  <c r="O899" i="17"/>
  <c r="O528" i="17"/>
  <c r="O331" i="17"/>
  <c r="O117" i="17"/>
  <c r="O431" i="17"/>
  <c r="O610" i="17"/>
  <c r="O813" i="17"/>
  <c r="O81" i="17"/>
  <c r="O567" i="17"/>
  <c r="O359" i="17"/>
  <c r="O552" i="17"/>
  <c r="O313" i="17"/>
  <c r="O549" i="17"/>
  <c r="O714" i="17"/>
  <c r="O360" i="17"/>
  <c r="O913" i="17"/>
  <c r="O830" i="17"/>
  <c r="O449" i="17"/>
  <c r="O370" i="17"/>
  <c r="O166" i="17"/>
  <c r="O206" i="17"/>
  <c r="O396" i="17"/>
  <c r="O771" i="17"/>
  <c r="O418" i="17"/>
  <c r="O920" i="17"/>
  <c r="O341" i="17"/>
  <c r="O270" i="17"/>
  <c r="O734" i="17"/>
  <c r="O779" i="17"/>
  <c r="O706" i="17"/>
  <c r="O470" i="17"/>
  <c r="O790" i="17"/>
  <c r="O473" i="17"/>
  <c r="O465" i="17"/>
  <c r="O870" i="17"/>
  <c r="O810" i="17"/>
  <c r="O329" i="17"/>
  <c r="O874" i="17"/>
  <c r="O575" i="17"/>
  <c r="O48" i="17"/>
  <c r="O642" i="17"/>
  <c r="O126" i="17"/>
  <c r="O107" i="17"/>
  <c r="O897" i="17"/>
  <c r="O414" i="17"/>
  <c r="O178" i="17"/>
  <c r="O554" i="17"/>
  <c r="O526" i="17"/>
  <c r="O196" i="17"/>
  <c r="O398" i="17"/>
  <c r="O505" i="17"/>
  <c r="O307" i="17"/>
  <c r="O803" i="17"/>
  <c r="O571" i="17"/>
  <c r="O661" i="17"/>
  <c r="O850" i="17"/>
  <c r="O856" i="17"/>
  <c r="O137" i="17"/>
  <c r="O440" i="17"/>
  <c r="O153" i="17"/>
  <c r="O811" i="17"/>
  <c r="O301" i="17"/>
  <c r="O6" i="17"/>
  <c r="O801" i="17"/>
  <c r="O536" i="17"/>
  <c r="O784" i="17"/>
  <c r="O89" i="17"/>
  <c r="O344" i="17"/>
  <c r="O260" i="17"/>
  <c r="O622" i="17"/>
  <c r="O944" i="17"/>
  <c r="O74" i="17"/>
  <c r="O63" i="17"/>
  <c r="O335" i="17"/>
  <c r="O103" i="17"/>
  <c r="O242" i="17"/>
  <c r="O7" i="17"/>
  <c r="O602" i="17"/>
  <c r="O369" i="17"/>
  <c r="O498" i="17"/>
  <c r="O879" i="17"/>
  <c r="O76" i="17"/>
  <c r="O836" i="17"/>
  <c r="O448" i="17"/>
  <c r="O862" i="17"/>
  <c r="O151" i="17"/>
  <c r="O193" i="17"/>
  <c r="O319" i="17"/>
  <c r="O412" i="17"/>
  <c r="O59" i="17"/>
  <c r="O395" i="17"/>
  <c r="O778" i="17"/>
  <c r="O253" i="17"/>
  <c r="O973" i="17"/>
  <c r="O827" i="17"/>
  <c r="O740" i="17"/>
  <c r="O136" i="17"/>
  <c r="O32" i="17"/>
  <c r="O650" i="17"/>
  <c r="O317" i="17"/>
  <c r="O40" i="17"/>
  <c r="O219" i="17"/>
  <c r="O764" i="17"/>
  <c r="O456" i="17"/>
  <c r="O135" i="17"/>
  <c r="O559" i="17"/>
  <c r="O682" i="17"/>
  <c r="O109" i="17"/>
  <c r="O240" i="17"/>
  <c r="O715" i="17"/>
  <c r="O888" i="17"/>
  <c r="O248" i="17"/>
  <c r="O847" i="17"/>
  <c r="O877" i="17"/>
  <c r="O160" i="17"/>
  <c r="O512" i="17"/>
  <c r="O690" i="17"/>
  <c r="O390" i="17"/>
  <c r="O134" i="17"/>
  <c r="O873" i="17"/>
  <c r="O641" i="17"/>
  <c r="O249" i="17"/>
  <c r="O530" i="17"/>
  <c r="O947" i="17"/>
  <c r="O795" i="17"/>
  <c r="O616" i="17"/>
  <c r="O436" i="17"/>
  <c r="O483" i="17"/>
  <c r="O506" i="17"/>
  <c r="O466" i="17"/>
  <c r="O951" i="17"/>
  <c r="O540" i="17"/>
  <c r="O841" i="17"/>
  <c r="O275" i="17"/>
  <c r="O255" i="17"/>
  <c r="O3" i="17"/>
  <c r="O368" i="17"/>
  <c r="O46" i="17"/>
  <c r="O156" i="17"/>
  <c r="O148" i="17"/>
  <c r="O130" i="17"/>
  <c r="O746" i="17"/>
  <c r="O669" i="17"/>
  <c r="O299" i="17"/>
  <c r="O142" i="17"/>
  <c r="O185" i="17"/>
  <c r="O607" i="17"/>
  <c r="O450" i="17"/>
  <c r="O819" i="17"/>
  <c r="O840" i="17"/>
  <c r="O455" i="17"/>
  <c r="O994" i="17"/>
  <c r="O677" i="17"/>
  <c r="O980" i="17"/>
  <c r="O698" i="17"/>
  <c r="O167" i="17"/>
  <c r="O154" i="17"/>
  <c r="O702" i="17"/>
  <c r="O537" i="17"/>
  <c r="O710" i="17"/>
  <c r="O354" i="17"/>
  <c r="O568" i="17"/>
  <c r="O578" i="17"/>
  <c r="O207" i="17"/>
  <c r="O236" i="17"/>
  <c r="O175" i="17"/>
  <c r="O687" i="17"/>
  <c r="O547" i="17"/>
  <c r="O243" i="17"/>
  <c r="O349" i="17"/>
  <c r="O227" i="17"/>
  <c r="O217" i="17"/>
  <c r="O239" i="17"/>
  <c r="O806" i="17"/>
  <c r="O52" i="17"/>
  <c r="O513" i="17"/>
  <c r="O324" i="17"/>
  <c r="O157" i="17"/>
  <c r="O544" i="17"/>
  <c r="O936" i="17"/>
  <c r="O180" i="17"/>
  <c r="O948" i="17"/>
  <c r="O919" i="17"/>
  <c r="O815" i="17"/>
  <c r="O374" i="17"/>
  <c r="O808" i="17"/>
  <c r="O66" i="17"/>
  <c r="O152" i="17"/>
  <c r="N28" i="15"/>
  <c r="C19" i="15"/>
  <c r="D19" i="15" s="1"/>
  <c r="P799" i="17"/>
  <c r="P648" i="17"/>
  <c r="P417" i="17"/>
  <c r="P210" i="17"/>
  <c r="P767" i="17"/>
  <c r="P460" i="17"/>
  <c r="P875" i="17"/>
  <c r="P737" i="17"/>
  <c r="P983" i="17"/>
  <c r="P616" i="17"/>
  <c r="P879" i="17"/>
  <c r="P44" i="17"/>
  <c r="P199" i="17"/>
  <c r="P351" i="17"/>
  <c r="P386" i="17"/>
  <c r="P711" i="17"/>
  <c r="P924" i="17"/>
  <c r="P749" i="17"/>
  <c r="P824" i="17"/>
  <c r="P167" i="17"/>
  <c r="P365" i="17"/>
  <c r="P232" i="17"/>
  <c r="P929" i="17"/>
  <c r="P384" i="17"/>
  <c r="P925" i="17"/>
  <c r="P561" i="17"/>
  <c r="P948" i="17"/>
  <c r="P986" i="17"/>
  <c r="P907" i="17"/>
  <c r="P537" i="17"/>
  <c r="P472" i="17"/>
  <c r="P49" i="17"/>
  <c r="P225" i="17"/>
  <c r="P306" i="17"/>
  <c r="P707" i="17"/>
  <c r="P630" i="17"/>
  <c r="P27" i="17"/>
  <c r="P669" i="17"/>
  <c r="P325" i="17"/>
  <c r="P553" i="17"/>
  <c r="P996" i="17"/>
  <c r="P760" i="17"/>
  <c r="P433" i="17"/>
  <c r="P636" i="17"/>
  <c r="P719" i="17"/>
  <c r="P743" i="17"/>
  <c r="P729" i="17"/>
  <c r="P143" i="17"/>
  <c r="P206" i="17"/>
  <c r="P865" i="17"/>
  <c r="P251" i="17"/>
  <c r="P45" i="17"/>
  <c r="P5" i="17"/>
  <c r="P605" i="17"/>
  <c r="P967" i="17"/>
  <c r="P174" i="17"/>
  <c r="P689" i="17"/>
  <c r="P621" i="17"/>
  <c r="P542" i="17"/>
  <c r="P723" i="17"/>
  <c r="P966" i="17"/>
  <c r="P92" i="17"/>
  <c r="P568" i="17"/>
  <c r="P677" i="17"/>
  <c r="P409" i="17"/>
  <c r="P289" i="17"/>
  <c r="P441" i="17"/>
  <c r="P545" i="17"/>
  <c r="P323" i="17"/>
  <c r="P831" i="17"/>
  <c r="P334" i="17"/>
  <c r="P643" i="17"/>
  <c r="P23" i="17"/>
  <c r="P56" i="17"/>
  <c r="P596" i="17"/>
  <c r="P916" i="17"/>
  <c r="P979" i="17"/>
  <c r="P372" i="17"/>
  <c r="P201" i="17"/>
  <c r="P936" i="17"/>
  <c r="P305" i="17"/>
  <c r="P48" i="17"/>
  <c r="P796" i="17"/>
  <c r="P646" i="17"/>
  <c r="P932" i="17"/>
  <c r="P702" i="17"/>
  <c r="P186" i="17"/>
  <c r="P515" i="17"/>
  <c r="P664" i="17"/>
  <c r="P882" i="17"/>
  <c r="P220" i="17"/>
  <c r="P841" i="17"/>
  <c r="P76" i="17"/>
  <c r="P446" i="17"/>
  <c r="P465" i="17"/>
  <c r="P177" i="17"/>
  <c r="P984" i="17"/>
  <c r="P12" i="17"/>
  <c r="P768" i="17"/>
  <c r="P756" i="17"/>
  <c r="P207" i="17"/>
  <c r="P816" i="17"/>
  <c r="P231" i="17"/>
  <c r="P381" i="17"/>
  <c r="P685" i="17"/>
  <c r="P675" i="17"/>
  <c r="P604" i="17"/>
  <c r="P298" i="17"/>
  <c r="P539" i="17"/>
  <c r="P414" i="17"/>
  <c r="P587" i="17"/>
  <c r="P383" i="17"/>
  <c r="P85" i="17"/>
  <c r="P915" i="17"/>
  <c r="P709" i="17"/>
  <c r="P358" i="17"/>
  <c r="P328" i="17"/>
  <c r="P412" i="17"/>
  <c r="P800" i="17"/>
  <c r="P560" i="17"/>
  <c r="P213" i="17"/>
  <c r="P497" i="17"/>
  <c r="P595" i="17"/>
  <c r="P132" i="17"/>
  <c r="P615" i="17"/>
  <c r="P741" i="17"/>
  <c r="P156" i="17"/>
  <c r="P478" i="17"/>
  <c r="P295" i="17"/>
  <c r="P993" i="17"/>
  <c r="P476" i="17"/>
  <c r="P762" i="17"/>
  <c r="P527" i="17"/>
  <c r="P50" i="17"/>
  <c r="P394" i="17"/>
  <c r="P878" i="17"/>
  <c r="P86" i="17"/>
  <c r="P343" i="17"/>
  <c r="P536" i="17"/>
  <c r="P797" i="17"/>
  <c r="P308" i="17"/>
  <c r="P833" i="17"/>
  <c r="P185" i="17"/>
  <c r="P518" i="17"/>
  <c r="P436" i="17"/>
  <c r="P218" i="17"/>
  <c r="P158" i="17"/>
  <c r="P899" i="17"/>
  <c r="P145" i="17"/>
  <c r="P8" i="17"/>
  <c r="P942" i="17"/>
  <c r="P713" i="17"/>
  <c r="P987" i="17"/>
  <c r="P208" i="17"/>
  <c r="P112" i="17"/>
  <c r="P198" i="17"/>
  <c r="P98" i="17"/>
  <c r="P311" i="17"/>
  <c r="P183" i="17"/>
  <c r="P15" i="17"/>
  <c r="P618" i="17"/>
  <c r="P164" i="17"/>
  <c r="P281" i="17"/>
  <c r="P315" i="17"/>
  <c r="P876" i="17"/>
  <c r="P827" i="17"/>
  <c r="P704" i="17"/>
  <c r="P655" i="17"/>
  <c r="P654" i="17"/>
  <c r="P303" i="17"/>
  <c r="P196" i="17"/>
  <c r="P697" i="17"/>
  <c r="P496" i="17"/>
  <c r="P649" i="17"/>
  <c r="P872" i="17"/>
  <c r="P691" i="17"/>
  <c r="P581" i="17"/>
  <c r="P853" i="17"/>
  <c r="P766" i="17"/>
  <c r="P852" i="17"/>
  <c r="P517" i="17"/>
  <c r="P554" i="17"/>
  <c r="P565" i="17"/>
  <c r="P466" i="17"/>
  <c r="P254" i="17"/>
  <c r="P592" i="17"/>
  <c r="P845" i="17"/>
  <c r="P427" i="17"/>
  <c r="P173" i="17"/>
  <c r="P179" i="17"/>
  <c r="P366" i="17"/>
  <c r="P612" i="17"/>
  <c r="P321" i="17"/>
  <c r="P804" i="17"/>
  <c r="P368" i="17"/>
  <c r="P699" i="17"/>
  <c r="P318" i="17"/>
  <c r="P891" i="17"/>
  <c r="P880" i="17"/>
  <c r="P269" i="17"/>
  <c r="P475" i="17"/>
  <c r="P283" i="17"/>
  <c r="P531" i="17"/>
  <c r="P634" i="17"/>
  <c r="P453" i="17"/>
  <c r="P247" i="17"/>
  <c r="P990" i="17"/>
  <c r="P57" i="17"/>
  <c r="P964" i="17"/>
  <c r="P989" i="17"/>
  <c r="P119" i="17"/>
  <c r="P726" i="17"/>
  <c r="P355" i="17"/>
  <c r="P299" i="17"/>
  <c r="P832" i="17"/>
  <c r="P333" i="17"/>
  <c r="P866" i="17"/>
  <c r="P601" i="17"/>
  <c r="P585" i="17"/>
  <c r="P519" i="17"/>
  <c r="P626" i="17"/>
  <c r="P486" i="17"/>
  <c r="P168" i="17"/>
  <c r="P230" i="17"/>
  <c r="P115" i="17"/>
  <c r="P820" i="17"/>
  <c r="P970" i="17"/>
  <c r="P361" i="17"/>
  <c r="P127" i="17"/>
  <c r="P154" i="17"/>
  <c r="P528" i="17"/>
  <c r="P837" i="17"/>
  <c r="P745" i="17"/>
  <c r="P434" i="17"/>
  <c r="P898" i="17"/>
  <c r="P848" i="17"/>
  <c r="P525" i="17"/>
  <c r="P912" i="17"/>
  <c r="P385" i="17"/>
  <c r="P187" i="17"/>
  <c r="P717" i="17"/>
  <c r="P399" i="17"/>
  <c r="P807" i="17"/>
  <c r="P29" i="17"/>
  <c r="P645" i="17"/>
  <c r="P249" i="17"/>
  <c r="P7" i="17"/>
  <c r="P224" i="17"/>
  <c r="P73" i="17"/>
  <c r="P874" i="17"/>
  <c r="P178" i="17"/>
  <c r="P137" i="17"/>
  <c r="P397" i="17"/>
  <c r="P279" i="17"/>
  <c r="P316" i="17"/>
  <c r="P786" i="17"/>
  <c r="P38" i="17"/>
  <c r="P725" i="17"/>
  <c r="P842" i="17"/>
  <c r="P184" i="17"/>
  <c r="P687" i="17"/>
  <c r="P337" i="17"/>
  <c r="P617" i="17"/>
  <c r="P17" i="17"/>
  <c r="P956" i="17"/>
  <c r="P862" i="17"/>
  <c r="P755" i="17"/>
  <c r="P391" i="17"/>
  <c r="P93" i="17"/>
  <c r="P347" i="17"/>
  <c r="P169" i="17"/>
  <c r="P638" i="17"/>
  <c r="P60" i="17"/>
  <c r="P448" i="17"/>
  <c r="P153" i="17"/>
  <c r="P521" i="17"/>
  <c r="P895" i="17"/>
  <c r="P438" i="17"/>
  <c r="P463" i="17"/>
  <c r="P917" i="17"/>
  <c r="P641" i="17"/>
  <c r="P227" i="17"/>
  <c r="P894" i="17"/>
  <c r="P33" i="17"/>
  <c r="P133" i="17"/>
  <c r="P118" i="17"/>
  <c r="P304" i="17"/>
  <c r="P732" i="17"/>
  <c r="P352" i="17"/>
  <c r="P373" i="17"/>
  <c r="P243" i="17"/>
  <c r="P973" i="17"/>
  <c r="P16" i="17"/>
  <c r="P188" i="17"/>
  <c r="P896" i="17"/>
  <c r="P676" i="17"/>
  <c r="P829" i="17"/>
  <c r="P735" i="17"/>
  <c r="P710" i="17"/>
  <c r="P696" i="17"/>
  <c r="P788" i="17"/>
  <c r="P551" i="17"/>
  <c r="P867" i="17"/>
  <c r="P268" i="17"/>
  <c r="P139" i="17"/>
  <c r="P667" i="17"/>
  <c r="P892" i="17"/>
  <c r="P501" i="17"/>
  <c r="P736" i="17"/>
  <c r="P189" i="17"/>
  <c r="P437" i="17"/>
  <c r="P494" i="17"/>
  <c r="P107" i="17"/>
  <c r="P114" i="17"/>
  <c r="P41" i="17"/>
  <c r="P573" i="17"/>
  <c r="P389" i="17"/>
  <c r="P382" i="17"/>
  <c r="P854" i="17"/>
  <c r="P642" i="17"/>
  <c r="P193" i="17"/>
  <c r="P977" i="17"/>
  <c r="P927" i="17"/>
  <c r="P742" i="17"/>
  <c r="P309" i="17"/>
  <c r="P402" i="17"/>
  <c r="P390" i="17"/>
  <c r="P280" i="17"/>
  <c r="P771" i="17"/>
  <c r="P783" i="17"/>
  <c r="P811" i="17"/>
  <c r="P411" i="17"/>
  <c r="P558" i="17"/>
  <c r="P327" i="17"/>
  <c r="P871" i="17"/>
  <c r="P294" i="17"/>
  <c r="P428" i="17"/>
  <c r="P423" i="17"/>
  <c r="P991" i="17"/>
  <c r="P533" i="17"/>
  <c r="P111" i="17"/>
  <c r="P694" i="17"/>
  <c r="P684" i="17"/>
  <c r="P470" i="17"/>
  <c r="P415" i="17"/>
  <c r="P240" i="17"/>
  <c r="P718" i="17"/>
  <c r="P913" i="17"/>
  <c r="P469" i="17"/>
  <c r="P784" i="17"/>
  <c r="P214" i="17"/>
  <c r="P125" i="17"/>
  <c r="P994" i="17"/>
  <c r="P140" i="17"/>
  <c r="P588" i="17"/>
  <c r="P858" i="17"/>
  <c r="P432" i="17"/>
  <c r="P997" i="17"/>
  <c r="P806" i="17"/>
  <c r="P36" i="17"/>
  <c r="P682" i="17"/>
  <c r="P77" i="17"/>
  <c r="P91" i="17"/>
  <c r="P591" i="17"/>
  <c r="P31" i="17"/>
  <c r="P175" i="17"/>
  <c r="P547" i="17"/>
  <c r="P813" i="17"/>
  <c r="P272" i="17"/>
  <c r="P812" i="17"/>
  <c r="P329" i="17"/>
  <c r="P331" i="17"/>
  <c r="P374" i="17"/>
  <c r="P972" i="17"/>
  <c r="P597" i="17"/>
  <c r="P834" i="17"/>
  <c r="P778" i="17"/>
  <c r="P148" i="17"/>
  <c r="P449" i="17"/>
  <c r="P312" i="17"/>
  <c r="P959" i="17"/>
  <c r="P748" i="17"/>
  <c r="P512" i="17"/>
  <c r="P128" i="17"/>
  <c r="P847" i="17"/>
  <c r="P340" i="17"/>
  <c r="P375" i="17"/>
  <c r="P246" i="17"/>
  <c r="P504" i="17"/>
  <c r="P513" i="17"/>
  <c r="P401" i="17"/>
  <c r="P576" i="17"/>
  <c r="P68" i="17"/>
  <c r="P974" i="17"/>
  <c r="P730" i="17"/>
  <c r="P255" i="17"/>
  <c r="P28" i="17"/>
  <c r="P134" i="17"/>
  <c r="P505" i="17"/>
  <c r="P161" i="17"/>
  <c r="P662" i="17"/>
  <c r="P495" i="17"/>
  <c r="P129" i="17"/>
  <c r="P90" i="17"/>
  <c r="P150" i="17"/>
  <c r="P267" i="17"/>
  <c r="P302" i="17"/>
  <c r="P920" i="17"/>
  <c r="P136" i="17"/>
  <c r="P479" i="17"/>
  <c r="P769" i="17"/>
  <c r="P110" i="17"/>
  <c r="P70" i="17"/>
  <c r="P673" i="17"/>
  <c r="P950" i="17"/>
  <c r="P252" i="17"/>
  <c r="P363" i="17"/>
  <c r="P886" i="17"/>
  <c r="P72" i="17"/>
  <c r="P640" i="17"/>
  <c r="P336" i="17"/>
  <c r="P714" i="17"/>
  <c r="P492" i="17"/>
  <c r="P408" i="17"/>
  <c r="P776" i="17"/>
  <c r="P285" i="17"/>
  <c r="P670" i="17"/>
  <c r="P40" i="17"/>
  <c r="P266" i="17"/>
  <c r="P611" i="17"/>
  <c r="P698" i="17"/>
  <c r="P652" i="17"/>
  <c r="P367" i="17"/>
  <c r="P995" i="17"/>
  <c r="P901" i="17"/>
  <c r="P953" i="17"/>
  <c r="P583" i="17"/>
  <c r="P750" i="17"/>
  <c r="P483" i="17"/>
  <c r="P672" i="17"/>
  <c r="P584" i="17"/>
  <c r="P821" i="17"/>
  <c r="P509" i="17"/>
  <c r="P562" i="17"/>
  <c r="P46" i="17"/>
  <c r="P97" i="17"/>
  <c r="P968" i="17"/>
  <c r="P624" i="17"/>
  <c r="P313" i="17"/>
  <c r="P579" i="17"/>
  <c r="P11" i="17"/>
  <c r="P507" i="17"/>
  <c r="P203" i="17"/>
  <c r="P975" i="17"/>
  <c r="P815" i="17"/>
  <c r="P861" i="17"/>
  <c r="P946" i="17"/>
  <c r="P25" i="17"/>
  <c r="P105" i="17"/>
  <c r="P541" i="17"/>
  <c r="P236" i="17"/>
  <c r="P37" i="17"/>
  <c r="P191" i="17"/>
  <c r="P782" i="17"/>
  <c r="P680" i="17"/>
  <c r="P52" i="17"/>
  <c r="P362" i="17"/>
  <c r="P332" i="17"/>
  <c r="P556" i="17"/>
  <c r="P200" i="17"/>
  <c r="P101" i="17"/>
  <c r="P982" i="17"/>
  <c r="P651" i="17"/>
  <c r="P194" i="17"/>
  <c r="P377" i="17"/>
  <c r="P58" i="17"/>
  <c r="P455" i="17"/>
  <c r="P61" i="17"/>
  <c r="P442" i="17"/>
  <c r="P522" i="17"/>
  <c r="P613" i="17"/>
  <c r="P282" i="17"/>
  <c r="P644" i="17"/>
  <c r="P599" i="17"/>
  <c r="P625" i="17"/>
  <c r="P420" i="17"/>
  <c r="P493" i="17"/>
  <c r="P600" i="17"/>
  <c r="P371" i="17"/>
  <c r="P338" i="17"/>
  <c r="P245" i="17"/>
  <c r="P657" i="17"/>
  <c r="P934" i="17"/>
  <c r="P215" i="17"/>
  <c r="P864" i="17"/>
  <c r="P165" i="17"/>
  <c r="P403" i="17"/>
  <c r="P364" i="17"/>
  <c r="P345" i="17"/>
  <c r="P116" i="17"/>
  <c r="P440" i="17"/>
  <c r="P889" i="17"/>
  <c r="P241" i="17"/>
  <c r="P284" i="17"/>
  <c r="P100" i="17"/>
  <c r="P454" i="17"/>
  <c r="P480" i="17"/>
  <c r="P775" i="17"/>
  <c r="P451" i="17"/>
  <c r="P84" i="17"/>
  <c r="P575" i="17"/>
  <c r="P563" i="17"/>
  <c r="P666" i="17"/>
  <c r="P795" i="17"/>
  <c r="P104" i="17"/>
  <c r="P370" i="17"/>
  <c r="P981" i="17"/>
  <c r="P690" i="17"/>
  <c r="P258" i="17"/>
  <c r="P393" i="17"/>
  <c r="P607" i="17"/>
  <c r="P922" i="17"/>
  <c r="P13" i="17"/>
  <c r="P830" i="17"/>
  <c r="P529" i="17"/>
  <c r="P877" i="17"/>
  <c r="P192" i="17"/>
  <c r="P802" i="17"/>
  <c r="P510" i="17"/>
  <c r="P62" i="17"/>
  <c r="P520" i="17"/>
  <c r="P488" i="17"/>
  <c r="P122" i="17"/>
  <c r="P126" i="17"/>
  <c r="P897" i="17"/>
  <c r="P883" i="17"/>
  <c r="P905" i="17"/>
  <c r="P484" i="17"/>
  <c r="P506" i="17"/>
  <c r="P477" i="17"/>
  <c r="P310" i="17"/>
  <c r="P559" i="17"/>
  <c r="P623" i="17"/>
  <c r="P526" i="17"/>
  <c r="P349" i="17"/>
  <c r="P955" i="17"/>
  <c r="P765" i="17"/>
  <c r="P94" i="17"/>
  <c r="P130" i="17"/>
  <c r="P392" i="17"/>
  <c r="P661" i="17"/>
  <c r="P586" i="17"/>
  <c r="P407" i="17"/>
  <c r="P801" i="17"/>
  <c r="P840" i="17"/>
  <c r="P751" i="17"/>
  <c r="P18" i="17"/>
  <c r="P489" i="17"/>
  <c r="P290" i="17"/>
  <c r="P482" i="17"/>
  <c r="P564" i="17"/>
  <c r="P121" i="17"/>
  <c r="P523" i="17"/>
  <c r="P71" i="17"/>
  <c r="P149" i="17"/>
  <c r="P753" i="17"/>
  <c r="P443" i="17"/>
  <c r="P461" i="17"/>
  <c r="P456" i="17"/>
  <c r="P759" i="17"/>
  <c r="P42" i="17"/>
  <c r="P30" i="17"/>
  <c r="P63" i="17"/>
  <c r="P275" i="17"/>
  <c r="P320" i="17"/>
  <c r="P903" i="17"/>
  <c r="P205" i="17"/>
  <c r="P671" i="17"/>
  <c r="P307" i="17"/>
  <c r="P296" i="17"/>
  <c r="P380" i="17"/>
  <c r="P74" i="17"/>
  <c r="P933" i="17"/>
  <c r="P965" i="17"/>
  <c r="P471" i="17"/>
  <c r="P418" i="17"/>
  <c r="P292" i="17"/>
  <c r="P785" i="17"/>
  <c r="P798" i="17"/>
  <c r="P546" i="17"/>
  <c r="P171" i="17"/>
  <c r="P166" i="17"/>
  <c r="P949" i="17"/>
  <c r="P83" i="17"/>
  <c r="P761" i="17"/>
  <c r="P764" i="17"/>
  <c r="P819" i="17"/>
  <c r="P659" i="17"/>
  <c r="P81" i="17"/>
  <c r="P720" i="17"/>
  <c r="P147" i="17"/>
  <c r="P701" i="17"/>
  <c r="P963" i="17"/>
  <c r="P926" i="17"/>
  <c r="P980" i="17"/>
  <c r="P26" i="17"/>
  <c r="P534" i="17"/>
  <c r="P330" i="17"/>
  <c r="P906" i="17"/>
  <c r="P450" i="17"/>
  <c r="P728" i="17"/>
  <c r="P162" i="17"/>
  <c r="P859" i="17"/>
  <c r="P810" i="17"/>
  <c r="P708" i="17"/>
  <c r="P543" i="17"/>
  <c r="P264" i="17"/>
  <c r="P910" i="17"/>
  <c r="P516" i="17"/>
  <c r="P141" i="17"/>
  <c r="P491" i="17"/>
  <c r="P487" i="17"/>
  <c r="P24" i="17"/>
  <c r="P567" i="17"/>
  <c r="P908" i="17"/>
  <c r="P633" i="17"/>
  <c r="P457" i="17"/>
  <c r="P881" i="17"/>
  <c r="P825" i="17"/>
  <c r="P54" i="17"/>
  <c r="P75" i="17"/>
  <c r="P614" i="17"/>
  <c r="P35" i="17"/>
  <c r="P971" i="17"/>
  <c r="P978" i="17"/>
  <c r="P791" i="17"/>
  <c r="P270" i="17"/>
  <c r="P102" i="17"/>
  <c r="P88" i="17"/>
  <c r="P51" i="17"/>
  <c r="P620" i="17"/>
  <c r="P235" i="17"/>
  <c r="P444" i="17"/>
  <c r="P32" i="17"/>
  <c r="P273" i="17"/>
  <c r="P14" i="17"/>
  <c r="P314" i="17"/>
  <c r="P293" i="17"/>
  <c r="P508" i="17"/>
  <c r="P904" i="17"/>
  <c r="P763" i="17"/>
  <c r="P914" i="17"/>
  <c r="P34" i="17"/>
  <c r="P928" i="17"/>
  <c r="P378" i="17"/>
  <c r="P395" i="17"/>
  <c r="P911" i="17"/>
  <c r="P341" i="17"/>
  <c r="P151" i="17"/>
  <c r="P674" i="17"/>
  <c r="P474" i="17"/>
  <c r="P238" i="17"/>
  <c r="P931" i="17"/>
  <c r="P622" i="17"/>
  <c r="P954" i="17"/>
  <c r="P943" i="17"/>
  <c r="P445" i="17"/>
  <c r="P566" i="17"/>
  <c r="P10" i="17"/>
  <c r="P961" i="17"/>
  <c r="P937" i="17"/>
  <c r="P416" i="17"/>
  <c r="P211" i="17"/>
  <c r="P99" i="17"/>
  <c r="P335" i="17"/>
  <c r="P900" i="17"/>
  <c r="P263" i="17"/>
  <c r="P485" i="17"/>
  <c r="P67" i="17"/>
  <c r="P144" i="17"/>
  <c r="P524" i="17"/>
  <c r="P805" i="17"/>
  <c r="P467" i="17"/>
  <c r="P421" i="17"/>
  <c r="P223" i="17"/>
  <c r="P181" i="17"/>
  <c r="P288" i="17"/>
  <c r="P317" i="17"/>
  <c r="P53" i="17"/>
  <c r="P712" i="17"/>
  <c r="P1000" i="17"/>
  <c r="P635" i="17"/>
  <c r="P159" i="17"/>
  <c r="P668" i="17"/>
  <c r="P952" i="17"/>
  <c r="P511" i="17"/>
  <c r="P19" i="17"/>
  <c r="P869" i="17"/>
  <c r="P261" i="17"/>
  <c r="P535" i="17"/>
  <c r="P135" i="17"/>
  <c r="P909" i="17"/>
  <c r="P744" i="17"/>
  <c r="P780" i="17"/>
  <c r="P195" i="17"/>
  <c r="P468" i="17"/>
  <c r="P435" i="17"/>
  <c r="P248" i="17"/>
  <c r="P142" i="17"/>
  <c r="P78" i="17"/>
  <c r="P772" i="17"/>
  <c r="P647" i="17"/>
  <c r="P354" i="17"/>
  <c r="P660" i="17"/>
  <c r="P109" i="17"/>
  <c r="P353" i="17"/>
  <c r="P552" i="17"/>
  <c r="P850" i="17"/>
  <c r="P538" i="17"/>
  <c r="P190" i="17"/>
  <c r="P770" i="17"/>
  <c r="P747" i="17"/>
  <c r="P260" i="17"/>
  <c r="P940" i="17"/>
  <c r="P157" i="17"/>
  <c r="P256" i="17"/>
  <c r="P665" i="17"/>
  <c r="P170" i="17"/>
  <c r="P823" i="17"/>
  <c r="P22" i="17"/>
  <c r="P818" i="17"/>
  <c r="P939" i="17"/>
  <c r="P277" i="17"/>
  <c r="P43" i="17"/>
  <c r="P55" i="17"/>
  <c r="P419" i="17"/>
  <c r="P838" i="17"/>
  <c r="P490" i="17"/>
  <c r="P629" i="17"/>
  <c r="P856" i="17"/>
  <c r="P244" i="17"/>
  <c r="P131" i="17"/>
  <c r="P569" i="17"/>
  <c r="P237" i="17"/>
  <c r="P835" i="17"/>
  <c r="P794" i="17"/>
  <c r="P582" i="17"/>
  <c r="P286" i="17"/>
  <c r="P609" i="17"/>
  <c r="P217" i="17"/>
  <c r="P530" i="17"/>
  <c r="P348" i="17"/>
  <c r="P578" i="17"/>
  <c r="P557" i="17"/>
  <c r="P123" i="17"/>
  <c r="P229" i="17"/>
  <c r="P103" i="17"/>
  <c r="P863" i="17"/>
  <c r="P893" i="17"/>
  <c r="P941" i="17"/>
  <c r="P120" i="17"/>
  <c r="P686" i="17"/>
  <c r="P608" i="17"/>
  <c r="P663" i="17"/>
  <c r="P628" i="17"/>
  <c r="P678" i="17"/>
  <c r="P580" i="17"/>
  <c r="P138" i="17"/>
  <c r="P589" i="17"/>
  <c r="P935" i="17"/>
  <c r="P234" i="17"/>
  <c r="P814" i="17"/>
  <c r="P884" i="17"/>
  <c r="P6" i="17"/>
  <c r="P716" i="17"/>
  <c r="P951" i="17"/>
  <c r="P398" i="17"/>
  <c r="P590" i="17"/>
  <c r="P124" i="17"/>
  <c r="P777" i="17"/>
  <c r="P809" i="17"/>
  <c r="P95" i="17"/>
  <c r="P855" i="17"/>
  <c r="P947" i="17"/>
  <c r="P857" i="17"/>
  <c r="P873" i="17"/>
  <c r="P359" i="17"/>
  <c r="P918" i="17"/>
  <c r="P619" i="17"/>
  <c r="P944" i="17"/>
  <c r="P550" i="17"/>
  <c r="P602" i="17"/>
  <c r="P746" i="17"/>
  <c r="P430" i="17"/>
  <c r="P180" i="17"/>
  <c r="P405" i="17"/>
  <c r="P322" i="17"/>
  <c r="P425" i="17"/>
  <c r="P822" i="17"/>
  <c r="P603" i="17"/>
  <c r="P992" i="17"/>
  <c r="P413" i="17"/>
  <c r="P259" i="17"/>
  <c r="P239" i="17"/>
  <c r="P740" i="17"/>
  <c r="P792" i="17"/>
  <c r="P473" i="17"/>
  <c r="P113" i="17"/>
  <c r="P632" i="17"/>
  <c r="P87" i="17"/>
  <c r="P683" i="17"/>
  <c r="P222" i="17"/>
  <c r="P808" i="17"/>
  <c r="P262" i="17"/>
  <c r="P774" i="17"/>
  <c r="P250" i="17"/>
  <c r="P836" i="17"/>
  <c r="P957" i="17"/>
  <c r="P324" i="17"/>
  <c r="P452" i="17"/>
  <c r="P639" i="17"/>
  <c r="P706" i="17"/>
  <c r="P376" i="17"/>
  <c r="P593" i="17"/>
  <c r="P887" i="17"/>
  <c r="P988" i="17"/>
  <c r="P514" i="17"/>
  <c r="P577" i="17"/>
  <c r="P176" i="17"/>
  <c r="P253" i="17"/>
  <c r="P459" i="17"/>
  <c r="P923" i="17"/>
  <c r="P163" i="17"/>
  <c r="AD41" i="17"/>
  <c r="AD54" i="17" s="1"/>
  <c r="P839" i="17"/>
  <c r="P571" i="17"/>
  <c r="P233" i="17"/>
  <c r="P342" i="17"/>
  <c r="P228" i="17"/>
  <c r="P631" i="17"/>
  <c r="P828" i="17"/>
  <c r="P458" i="17"/>
  <c r="P498" i="17"/>
  <c r="P481" i="17"/>
  <c r="P387" i="17"/>
  <c r="P319" i="17"/>
  <c r="P688" i="17"/>
  <c r="P242" i="17"/>
  <c r="P65" i="17"/>
  <c r="P96" i="17"/>
  <c r="P739" i="17"/>
  <c r="P681" i="17"/>
  <c r="P297" i="17"/>
  <c r="P752" i="17"/>
  <c r="P503" i="17"/>
  <c r="P789" i="17"/>
  <c r="P431" i="17"/>
  <c r="P606" i="17"/>
  <c r="P388" i="17"/>
  <c r="P257" i="17"/>
  <c r="P339" i="17"/>
  <c r="P172" i="17"/>
  <c r="P885" i="17"/>
  <c r="P276" i="17"/>
  <c r="P627" i="17"/>
  <c r="P219" i="17"/>
  <c r="P301" i="17"/>
  <c r="P790" i="17"/>
  <c r="P1001" i="17"/>
  <c r="P781" i="17"/>
  <c r="P598" i="17"/>
  <c r="P360" i="17"/>
  <c r="P637" i="17"/>
  <c r="P82" i="17"/>
  <c r="P715" i="17"/>
  <c r="P64" i="17"/>
  <c r="P3" i="17"/>
  <c r="P870" i="17"/>
  <c r="P265" i="17"/>
  <c r="P39" i="17"/>
  <c r="P695" i="17"/>
  <c r="P722" i="17"/>
  <c r="P976" i="17"/>
  <c r="P779" i="17"/>
  <c r="P960" i="17"/>
  <c r="P152" i="17"/>
  <c r="P396" i="17"/>
  <c r="P344" i="17"/>
  <c r="P817" i="17"/>
  <c r="P197" i="17"/>
  <c r="P79" i="17"/>
  <c r="P999" i="17"/>
  <c r="P464" i="17"/>
  <c r="P679" i="17"/>
  <c r="P221" i="17"/>
  <c r="P962" i="17"/>
  <c r="P271" i="17"/>
  <c r="P4" i="17"/>
  <c r="P969" i="17"/>
  <c r="P754" i="17"/>
  <c r="P410" i="17"/>
  <c r="P843" i="17"/>
  <c r="P406" i="17"/>
  <c r="P106" i="17"/>
  <c r="P868" i="17"/>
  <c r="P532" i="17"/>
  <c r="P738" i="17"/>
  <c r="P658" i="17"/>
  <c r="P369" i="17"/>
  <c r="P429" i="17"/>
  <c r="P985" i="17"/>
  <c r="P656" i="17"/>
  <c r="P209" i="17"/>
  <c r="P356" i="17"/>
  <c r="P758" i="17"/>
  <c r="P653" i="17"/>
  <c r="P548" i="17"/>
  <c r="P216" i="17"/>
  <c r="P202" i="17"/>
  <c r="P21" i="17"/>
  <c r="P930" i="17"/>
  <c r="P692" i="17"/>
  <c r="P462" i="17"/>
  <c r="P346" i="17"/>
  <c r="P544" i="17"/>
  <c r="P117" i="17"/>
  <c r="P727" i="17"/>
  <c r="P422" i="17"/>
  <c r="P851" i="17"/>
  <c r="P787" i="17"/>
  <c r="P204" i="17"/>
  <c r="P9" i="17"/>
  <c r="P108" i="17"/>
  <c r="P731" i="17"/>
  <c r="P773" i="17"/>
  <c r="P555" i="17"/>
  <c r="P499" i="17"/>
  <c r="P849" i="17"/>
  <c r="P700" i="17"/>
  <c r="P20" i="17"/>
  <c r="P300" i="17"/>
  <c r="P226" i="17"/>
  <c r="P945" i="17"/>
  <c r="P350" i="17"/>
  <c r="P958" i="17"/>
  <c r="P182" i="17"/>
  <c r="P998" i="17"/>
  <c r="P793" i="17"/>
  <c r="P66" i="17"/>
  <c r="P919" i="17"/>
  <c r="P721" i="17"/>
  <c r="P724" i="17"/>
  <c r="P426" i="17"/>
  <c r="P160" i="17"/>
  <c r="P705" i="17"/>
  <c r="P733" i="17"/>
  <c r="P703" i="17"/>
  <c r="P278" i="17"/>
  <c r="P404" i="17"/>
  <c r="P59" i="17"/>
  <c r="P540" i="17"/>
  <c r="P844" i="17"/>
  <c r="P860" i="17"/>
  <c r="P400" i="17"/>
  <c r="P47" i="17"/>
  <c r="P921" i="17"/>
  <c r="P570" i="17"/>
  <c r="P890" i="17"/>
  <c r="P693" i="17"/>
  <c r="P757" i="17"/>
  <c r="P80" i="17"/>
  <c r="P594" i="17"/>
  <c r="P439" i="17"/>
  <c r="P212" i="17"/>
  <c r="P888" i="17"/>
  <c r="P357" i="17"/>
  <c r="P938" i="17"/>
  <c r="P826" i="17"/>
  <c r="P803" i="17"/>
  <c r="P549" i="17"/>
  <c r="P502" i="17"/>
  <c r="P447" i="17"/>
  <c r="P287" i="17"/>
  <c r="P424" i="17"/>
  <c r="P326" i="17"/>
  <c r="P734" i="17"/>
  <c r="P379" i="17"/>
  <c r="P500" i="17"/>
  <c r="P574" i="17"/>
  <c r="P650" i="17"/>
  <c r="P146" i="17"/>
  <c r="P69" i="17"/>
  <c r="P274" i="17"/>
  <c r="P902" i="17"/>
  <c r="P846" i="17"/>
  <c r="P572" i="17"/>
  <c r="P610" i="17"/>
  <c r="P89" i="17"/>
  <c r="P155" i="17"/>
  <c r="P291" i="17"/>
  <c r="O28" i="15"/>
  <c r="C20" i="15"/>
  <c r="D20" i="15" s="1"/>
  <c r="AF38" i="17" l="1"/>
  <c r="AF39" i="17"/>
  <c r="K444" i="17"/>
  <c r="K452" i="17"/>
  <c r="J810" i="17"/>
  <c r="AE24" i="17"/>
  <c r="K212" i="17"/>
  <c r="J926" i="17"/>
  <c r="K569" i="17"/>
  <c r="J35" i="17"/>
  <c r="J261" i="17"/>
  <c r="J190" i="17"/>
  <c r="J750" i="17"/>
  <c r="J237" i="17"/>
  <c r="K65" i="17"/>
  <c r="K596" i="17"/>
  <c r="J288" i="17"/>
  <c r="J198" i="17"/>
  <c r="J290" i="17"/>
  <c r="J652" i="17"/>
  <c r="J37" i="17"/>
  <c r="J196" i="17"/>
  <c r="J659" i="17"/>
  <c r="J379" i="17"/>
  <c r="J693" i="17"/>
  <c r="J641" i="17"/>
  <c r="J438" i="17"/>
  <c r="J26" i="17"/>
  <c r="J630" i="17"/>
  <c r="J937" i="17"/>
  <c r="J516" i="17"/>
  <c r="J797" i="17"/>
  <c r="J215" i="17"/>
  <c r="J905" i="17"/>
  <c r="J115" i="17"/>
  <c r="J472" i="17"/>
  <c r="J365" i="17"/>
  <c r="J51" i="17"/>
  <c r="J176" i="17"/>
  <c r="J289" i="17"/>
  <c r="J471" i="17"/>
  <c r="J246" i="17"/>
  <c r="J885" i="17"/>
  <c r="J174" i="17"/>
  <c r="J50" i="17"/>
  <c r="J836" i="17"/>
  <c r="J506" i="17"/>
  <c r="J334" i="17"/>
  <c r="J783" i="17"/>
  <c r="J989" i="17"/>
  <c r="J780" i="17"/>
  <c r="J97" i="17"/>
  <c r="J278" i="17"/>
  <c r="J340" i="17"/>
  <c r="J507" i="17"/>
  <c r="J754" i="17"/>
  <c r="J585" i="17"/>
  <c r="J266" i="17"/>
  <c r="J543" i="17"/>
  <c r="J664" i="17"/>
  <c r="J699" i="17"/>
  <c r="J920" i="17"/>
  <c r="J448" i="17"/>
  <c r="J241" i="17"/>
  <c r="J782" i="17"/>
  <c r="J828" i="17"/>
  <c r="J105" i="17"/>
  <c r="J110" i="17"/>
  <c r="J33" i="17"/>
  <c r="J408" i="17"/>
  <c r="J212" i="17"/>
  <c r="J30" i="17"/>
  <c r="J638" i="17"/>
  <c r="J232" i="17"/>
  <c r="J307" i="17"/>
  <c r="J161" i="17"/>
  <c r="J182" i="17"/>
  <c r="J188" i="17"/>
  <c r="J155" i="17"/>
  <c r="J285" i="17"/>
  <c r="J454" i="17"/>
  <c r="J180" i="17"/>
  <c r="J637" i="17"/>
  <c r="J553" i="17"/>
  <c r="J214" i="17"/>
  <c r="J540" i="17"/>
  <c r="J544" i="17"/>
  <c r="J220" i="17"/>
  <c r="J725" i="17"/>
  <c r="J53" i="17"/>
  <c r="J971" i="17"/>
  <c r="J801" i="17"/>
  <c r="J420" i="17"/>
  <c r="J358" i="17"/>
  <c r="J207" i="17"/>
  <c r="J118" i="17"/>
  <c r="J460" i="17"/>
  <c r="J163" i="17"/>
  <c r="J774" i="17"/>
  <c r="J908" i="17"/>
  <c r="J488" i="17"/>
  <c r="J804" i="17"/>
  <c r="J141" i="17"/>
  <c r="J203" i="17"/>
  <c r="J225" i="17"/>
  <c r="J133" i="17"/>
  <c r="J156" i="17"/>
  <c r="J348" i="17"/>
  <c r="J536" i="17"/>
  <c r="J877" i="17"/>
  <c r="J961" i="17"/>
  <c r="J428" i="17"/>
  <c r="J590" i="17"/>
  <c r="J529" i="17"/>
  <c r="J617" i="17"/>
  <c r="J292" i="17"/>
  <c r="J32" i="17"/>
  <c r="J236" i="17"/>
  <c r="J380" i="17"/>
  <c r="J832" i="17"/>
  <c r="J712" i="17"/>
  <c r="J191" i="17"/>
  <c r="J85" i="17"/>
  <c r="J609" i="17"/>
  <c r="J303" i="17"/>
  <c r="J765" i="17"/>
  <c r="J31" i="17"/>
  <c r="J99" i="17"/>
  <c r="J668" i="17"/>
  <c r="J431" i="17"/>
  <c r="J217" i="17"/>
  <c r="J825" i="17"/>
  <c r="J381" i="17"/>
  <c r="J603" i="17"/>
  <c r="J411" i="17"/>
  <c r="J719" i="17"/>
  <c r="J558" i="17"/>
  <c r="J47" i="17"/>
  <c r="J842" i="17"/>
  <c r="J605" i="17"/>
  <c r="J739" i="17"/>
  <c r="J848" i="17"/>
  <c r="J390" i="17"/>
  <c r="J724" i="17"/>
  <c r="J122" i="17"/>
  <c r="J119" i="17"/>
  <c r="J564" i="17"/>
  <c r="J871" i="17"/>
  <c r="J874" i="17"/>
  <c r="J313" i="17"/>
  <c r="J697" i="17"/>
  <c r="J735" i="17"/>
  <c r="J752" i="17"/>
  <c r="J949" i="17"/>
  <c r="J619" i="17"/>
  <c r="J291" i="17"/>
  <c r="J931" i="17"/>
  <c r="J952" i="17"/>
  <c r="J575" i="17"/>
  <c r="J67" i="17"/>
  <c r="J565" i="17"/>
  <c r="J614" i="17"/>
  <c r="L702" i="17"/>
  <c r="L124" i="17"/>
  <c r="L394" i="17"/>
  <c r="J56" i="17"/>
  <c r="J615" i="17"/>
  <c r="J784" i="17"/>
  <c r="J114" i="17"/>
  <c r="J39" i="17"/>
  <c r="J914" i="17"/>
  <c r="J872" i="17"/>
  <c r="J940" i="17"/>
  <c r="J538" i="17"/>
  <c r="J531" i="17"/>
  <c r="J632" i="17"/>
  <c r="J260" i="17"/>
  <c r="J202" i="17"/>
  <c r="J955" i="17"/>
  <c r="J921" i="17"/>
  <c r="J593" i="17"/>
  <c r="J10" i="17"/>
  <c r="J673" i="17"/>
  <c r="J22" i="17"/>
  <c r="J645" i="17"/>
  <c r="J592" i="17"/>
  <c r="J128" i="17"/>
  <c r="J371" i="17"/>
  <c r="J628" i="17"/>
  <c r="J514" i="17"/>
  <c r="J322" i="17"/>
  <c r="J560" i="17"/>
  <c r="J238" i="17"/>
  <c r="J500" i="17"/>
  <c r="J71" i="17"/>
  <c r="J14" i="17"/>
  <c r="J417" i="17"/>
  <c r="J569" i="17"/>
  <c r="J483" i="17"/>
  <c r="J254" i="17"/>
  <c r="L182" i="17"/>
  <c r="J808" i="17"/>
  <c r="J418" i="17"/>
  <c r="J80" i="17"/>
  <c r="J7" i="17"/>
  <c r="J262" i="17"/>
  <c r="J998" i="17"/>
  <c r="J319" i="17"/>
  <c r="J79" i="17"/>
  <c r="J532" i="17"/>
  <c r="J21" i="17"/>
  <c r="J427" i="17"/>
  <c r="J899" i="17"/>
  <c r="J337" i="17"/>
  <c r="J875" i="17"/>
  <c r="J397" i="17"/>
  <c r="J976" i="17"/>
  <c r="J709" i="17"/>
  <c r="J439" i="17"/>
  <c r="J374" i="17"/>
  <c r="J187" i="17"/>
  <c r="J143" i="17"/>
  <c r="J474" i="17"/>
  <c r="J939" i="17"/>
  <c r="J366" i="17"/>
  <c r="J249" i="17"/>
  <c r="J255" i="17"/>
  <c r="J297" i="17"/>
  <c r="J683" i="17"/>
  <c r="J705" i="17"/>
  <c r="J655" i="17"/>
  <c r="J166" i="17"/>
  <c r="J829" i="17"/>
  <c r="J552" i="17"/>
  <c r="J332" i="17"/>
  <c r="J672" i="17"/>
  <c r="J776" i="17"/>
  <c r="J301" i="17"/>
  <c r="J561" i="17"/>
  <c r="J440" i="17"/>
  <c r="J582" i="17"/>
  <c r="J197" i="17"/>
  <c r="J505" i="17"/>
  <c r="J61" i="17"/>
  <c r="J478" i="17"/>
  <c r="J694" i="17"/>
  <c r="J92" i="17"/>
  <c r="J982" i="17"/>
  <c r="J77" i="17"/>
  <c r="J268" i="17"/>
  <c r="J847" i="17"/>
  <c r="J864" i="17"/>
  <c r="J576" i="17"/>
  <c r="J893" i="17"/>
  <c r="J331" i="17"/>
  <c r="J346" i="17"/>
  <c r="J508" i="17"/>
  <c r="J257" i="17"/>
  <c r="J537" i="17"/>
  <c r="J132" i="17"/>
  <c r="J316" i="17"/>
  <c r="J11" i="17"/>
  <c r="J95" i="17"/>
  <c r="J817" i="17"/>
  <c r="J530" i="17"/>
  <c r="J218" i="17"/>
  <c r="J296" i="17"/>
  <c r="J635" i="17"/>
  <c r="J777" i="17"/>
  <c r="J912" i="17"/>
  <c r="J147" i="17"/>
  <c r="J264" i="17"/>
  <c r="J983" i="17"/>
  <c r="J310" i="17"/>
  <c r="J157" i="17"/>
  <c r="J357" i="17"/>
  <c r="J964" i="17"/>
  <c r="J195" i="17"/>
  <c r="J146" i="17"/>
  <c r="J936" i="17"/>
  <c r="J962" i="17"/>
  <c r="J117" i="17"/>
  <c r="J494" i="17"/>
  <c r="J988" i="17"/>
  <c r="J230" i="17"/>
  <c r="J280" i="17"/>
  <c r="J995" i="17"/>
  <c r="J9" i="17"/>
  <c r="J162" i="17"/>
  <c r="J577" i="17"/>
  <c r="J144" i="17"/>
  <c r="J3" i="17"/>
  <c r="J495" i="17"/>
  <c r="J918" i="17"/>
  <c r="J734" i="17"/>
  <c r="J882" i="17"/>
  <c r="J17" i="17"/>
  <c r="J107" i="17"/>
  <c r="J193" i="17"/>
  <c r="J738" i="17"/>
  <c r="J168" i="17"/>
  <c r="J979" i="17"/>
  <c r="J587" i="17"/>
  <c r="J662" i="17"/>
  <c r="J436" i="17"/>
  <c r="J409" i="17"/>
  <c r="J326" i="17"/>
  <c r="J349" i="17"/>
  <c r="J525" i="17"/>
  <c r="J853" i="17"/>
  <c r="J748" i="17"/>
  <c r="J589" i="17"/>
  <c r="J396" i="17"/>
  <c r="J456" i="17"/>
  <c r="J402" i="17"/>
  <c r="J404" i="17"/>
  <c r="J450" i="17"/>
  <c r="J83" i="17"/>
  <c r="J816" i="17"/>
  <c r="J559" i="17"/>
  <c r="J770" i="17"/>
  <c r="J886" i="17"/>
  <c r="J185" i="17"/>
  <c r="J916" i="17"/>
  <c r="J228" i="17"/>
  <c r="J728" i="17"/>
  <c r="J959" i="17"/>
  <c r="J270" i="17"/>
  <c r="J325" i="17"/>
  <c r="J281" i="17"/>
  <c r="J642" i="17"/>
  <c r="J468" i="17"/>
  <c r="J763" i="17"/>
  <c r="J15" i="17"/>
  <c r="J701" i="17"/>
  <c r="J455" i="17"/>
  <c r="J679" i="17"/>
  <c r="J359" i="17"/>
  <c r="J639" i="17"/>
  <c r="J704" i="17"/>
  <c r="J451" i="17"/>
  <c r="J631" i="17"/>
  <c r="J517" i="17"/>
  <c r="J657" i="17"/>
  <c r="J951" i="17"/>
  <c r="J123" i="17"/>
  <c r="J606" i="17"/>
  <c r="J64" i="17"/>
  <c r="J901" i="17"/>
  <c r="J480" i="17"/>
  <c r="J216" i="17"/>
  <c r="J562" i="17"/>
  <c r="J309" i="17"/>
  <c r="J706" i="17"/>
  <c r="J467" i="17"/>
  <c r="J239" i="17"/>
  <c r="J503" i="17"/>
  <c r="J347" i="17"/>
  <c r="J400" i="17"/>
  <c r="J911" i="17"/>
  <c r="J745" i="17"/>
  <c r="J482" i="17"/>
  <c r="J656" i="17"/>
  <c r="J948" i="17"/>
  <c r="J116" i="17"/>
  <c r="J604" i="17"/>
  <c r="J967" i="17"/>
  <c r="J835" i="17"/>
  <c r="J104" i="17"/>
  <c r="J764" i="17"/>
  <c r="J333" i="17"/>
  <c r="J981" i="17"/>
  <c r="J625" i="17"/>
  <c r="J283" i="17"/>
  <c r="J213" i="17"/>
  <c r="J790" i="17"/>
  <c r="J861" i="17"/>
  <c r="J24" i="17"/>
  <c r="J944" i="17"/>
  <c r="J688" i="17"/>
  <c r="J950" i="17"/>
  <c r="J395" i="17"/>
  <c r="J372" i="17"/>
  <c r="J815" i="17"/>
  <c r="J42" i="17"/>
  <c r="J399" i="17"/>
  <c r="J481" i="17"/>
  <c r="J806" i="17"/>
  <c r="J222" i="17"/>
  <c r="J897" i="17"/>
  <c r="J373" i="17"/>
  <c r="J866" i="17"/>
  <c r="J610" i="17"/>
  <c r="J103" i="17"/>
  <c r="J759" i="17"/>
  <c r="J277" i="17"/>
  <c r="J279" i="17"/>
  <c r="J707" i="17"/>
  <c r="J793" i="17"/>
  <c r="J49" i="17"/>
  <c r="J258" i="17"/>
  <c r="J522" i="17"/>
  <c r="J59" i="17"/>
  <c r="J150" i="17"/>
  <c r="J917" i="17"/>
  <c r="J700" i="17"/>
  <c r="J681" i="17"/>
  <c r="J669" i="17"/>
  <c r="J873" i="17"/>
  <c r="J760" i="17"/>
  <c r="J737" i="17"/>
  <c r="J860" i="17"/>
  <c r="J312" i="17"/>
  <c r="J183" i="17"/>
  <c r="J722" i="17"/>
  <c r="J263" i="17"/>
  <c r="J286" i="17"/>
  <c r="J252" i="17"/>
  <c r="J771" i="17"/>
  <c r="J633" i="17"/>
  <c r="J376" i="17"/>
  <c r="J970" i="17"/>
  <c r="J534" i="17"/>
  <c r="J479" i="17"/>
  <c r="J328" i="17"/>
  <c r="J868" i="17"/>
  <c r="J870" i="17"/>
  <c r="J691" i="17"/>
  <c r="J670" i="17"/>
  <c r="J383" i="17"/>
  <c r="J43" i="17"/>
  <c r="J384" i="17"/>
  <c r="J678" i="17"/>
  <c r="J48" i="17"/>
  <c r="J434" i="17"/>
  <c r="J226" i="17"/>
  <c r="J317" i="17"/>
  <c r="J339" i="17"/>
  <c r="J598" i="17"/>
  <c r="J766" i="17"/>
  <c r="J186" i="17"/>
  <c r="J542" i="17"/>
  <c r="J464" i="17"/>
  <c r="J996" i="17"/>
  <c r="J602" i="17"/>
  <c r="J240" i="17"/>
  <c r="J653" i="17"/>
  <c r="J354" i="17"/>
  <c r="J978" i="17"/>
  <c r="J311" i="17"/>
  <c r="J667" i="17"/>
  <c r="J36" i="17"/>
  <c r="J963" i="17"/>
  <c r="J620" i="17"/>
  <c r="J906" i="17"/>
  <c r="J486" i="17"/>
  <c r="J335" i="17"/>
  <c r="J881" i="17"/>
  <c r="J883" i="17"/>
  <c r="J5" i="17"/>
  <c r="J648" i="17"/>
  <c r="J344" i="17"/>
  <c r="J844" i="17"/>
  <c r="J838" i="17"/>
  <c r="J247" i="17"/>
  <c r="J907" i="17"/>
  <c r="J556" i="17"/>
  <c r="J12" i="17"/>
  <c r="J412" i="17"/>
  <c r="J88" i="17"/>
  <c r="J13" i="17"/>
  <c r="J23" i="17"/>
  <c r="J744" i="17"/>
  <c r="J568" i="17"/>
  <c r="J884" i="17"/>
  <c r="J492" i="17"/>
  <c r="J956" i="17"/>
  <c r="J814" i="17"/>
  <c r="J113" i="17"/>
  <c r="J687" i="17"/>
  <c r="J851" i="17"/>
  <c r="J785" i="17"/>
  <c r="J101" i="17"/>
  <c r="J623" i="17"/>
  <c r="J60" i="17"/>
  <c r="J644" i="17"/>
  <c r="J345" i="17"/>
  <c r="J927" i="17"/>
  <c r="J820" i="17"/>
  <c r="J293" i="17"/>
  <c r="J386" i="17"/>
  <c r="J259" i="17"/>
  <c r="J923" i="17"/>
  <c r="J369" i="17"/>
  <c r="J72" i="17"/>
  <c r="J935" i="17"/>
  <c r="J749" i="17"/>
  <c r="J410" i="17"/>
  <c r="J273" i="17"/>
  <c r="J504" i="17"/>
  <c r="J362" i="17"/>
  <c r="J867" i="17"/>
  <c r="J583" i="17"/>
  <c r="J646" i="17"/>
  <c r="J717" i="17"/>
  <c r="J862" i="17"/>
  <c r="J549" i="17"/>
  <c r="J78" i="17"/>
  <c r="J743" i="17"/>
  <c r="J171" i="17"/>
  <c r="J100" i="17"/>
  <c r="J649" i="17"/>
  <c r="J599" i="17"/>
  <c r="J791" i="17"/>
  <c r="J393" i="17"/>
  <c r="J985" i="17"/>
  <c r="J282" i="17"/>
  <c r="J134" i="17"/>
  <c r="J27" i="17"/>
  <c r="J461" i="17"/>
  <c r="J44" i="17"/>
  <c r="J665" i="17"/>
  <c r="J999" i="17"/>
  <c r="J567" i="17"/>
  <c r="J329" i="17"/>
  <c r="J235" i="17"/>
  <c r="J895" i="17"/>
  <c r="J276" i="17"/>
  <c r="J121" i="17"/>
  <c r="J453" i="17"/>
  <c r="J994" i="17"/>
  <c r="J789" i="17"/>
  <c r="J993" i="17"/>
  <c r="J968" i="17"/>
  <c r="J769" i="17"/>
  <c r="J112" i="17"/>
  <c r="J819" i="17"/>
  <c r="J928" i="17"/>
  <c r="J294" i="17"/>
  <c r="J703" i="17"/>
  <c r="J730" i="17"/>
  <c r="J323" i="17"/>
  <c r="J581" i="17"/>
  <c r="J25" i="17"/>
  <c r="J663" i="17"/>
  <c r="J126" i="17"/>
  <c r="J579" i="17"/>
  <c r="J469" i="17"/>
  <c r="J86" i="17"/>
  <c r="J626" i="17"/>
  <c r="J302" i="17"/>
  <c r="J640" i="17"/>
  <c r="J863" i="17"/>
  <c r="J980" i="17"/>
  <c r="J943" i="17"/>
  <c r="J966" i="17"/>
  <c r="J519" i="17"/>
  <c r="J175" i="17"/>
  <c r="J900" i="17"/>
  <c r="J137" i="17"/>
  <c r="J845" i="17"/>
  <c r="J73" i="17"/>
  <c r="J244" i="17"/>
  <c r="J778" i="17"/>
  <c r="J444" i="17"/>
  <c r="X41" i="17"/>
  <c r="X54" i="17" s="1"/>
  <c r="J355" i="17"/>
  <c r="J751" i="17"/>
  <c r="J554" i="17"/>
  <c r="J304" i="17"/>
  <c r="J729" i="17"/>
  <c r="J84" i="17"/>
  <c r="J698" i="17"/>
  <c r="J973" i="17"/>
  <c r="J773" i="17"/>
  <c r="J677" i="17"/>
  <c r="J421" i="17"/>
  <c r="J330" i="17"/>
  <c r="J426" i="17"/>
  <c r="J695" i="17"/>
  <c r="J38" i="17"/>
  <c r="J136" i="17"/>
  <c r="J352" i="17"/>
  <c r="J227" i="17"/>
  <c r="J140" i="17"/>
  <c r="J184" i="17"/>
  <c r="J721" i="17"/>
  <c r="J477" i="17"/>
  <c r="J419" i="17"/>
  <c r="J584" i="17"/>
  <c r="J387" i="17"/>
  <c r="J654" i="17"/>
  <c r="J788" i="17"/>
  <c r="J40" i="17"/>
  <c r="J627" i="17"/>
  <c r="J350" i="17"/>
  <c r="J904" i="17"/>
  <c r="J389" i="17"/>
  <c r="J925" i="17"/>
  <c r="J271" i="17"/>
  <c r="J647" i="17"/>
  <c r="J338" i="17"/>
  <c r="J826" i="17"/>
  <c r="J181" i="17"/>
  <c r="J142" i="17"/>
  <c r="J253" i="17"/>
  <c r="J200" i="17"/>
  <c r="J541" i="17"/>
  <c r="J377" i="17"/>
  <c r="J69" i="17"/>
  <c r="J613" i="17"/>
  <c r="J204" i="17"/>
  <c r="J169" i="17"/>
  <c r="J485" i="17"/>
  <c r="J634" i="17"/>
  <c r="J205" i="17"/>
  <c r="J442" i="17"/>
  <c r="J733" i="17"/>
  <c r="J690" i="17"/>
  <c r="J437" i="17"/>
  <c r="J475" i="17"/>
  <c r="J401" i="17"/>
  <c r="J919" i="17"/>
  <c r="J382" i="17"/>
  <c r="J586" i="17"/>
  <c r="J422" i="17"/>
  <c r="J457" i="17"/>
  <c r="J772" i="17"/>
  <c r="J986" i="17"/>
  <c r="J798" i="17"/>
  <c r="J823" i="17"/>
  <c r="J489" i="17"/>
  <c r="J711" i="17"/>
  <c r="J591" i="17"/>
  <c r="J124" i="17"/>
  <c r="J498" i="17"/>
  <c r="J177" i="17"/>
  <c r="J957" i="17"/>
  <c r="J179" i="17"/>
  <c r="J363" i="17"/>
  <c r="J221" i="17"/>
  <c r="J658" i="17"/>
  <c r="J545" i="17"/>
  <c r="J496" i="17"/>
  <c r="J600" i="17"/>
  <c r="J680" i="17"/>
  <c r="J52" i="17"/>
  <c r="J111" i="17"/>
  <c r="J596" i="17"/>
  <c r="J696" i="17"/>
  <c r="J93" i="17"/>
  <c r="J353" i="17"/>
  <c r="J367" i="17"/>
  <c r="J753" i="17"/>
  <c r="J879" i="17"/>
  <c r="J713" i="17"/>
  <c r="J767" i="17"/>
  <c r="J65" i="17"/>
  <c r="J837" i="17"/>
  <c r="J636" i="17"/>
  <c r="J360" i="17"/>
  <c r="J391" i="17"/>
  <c r="J243" i="17"/>
  <c r="J209" i="17"/>
  <c r="J757" i="17"/>
  <c r="J580" i="17"/>
  <c r="J74" i="17"/>
  <c r="J941" i="17"/>
  <c r="J370" i="17"/>
  <c r="J462" i="17"/>
  <c r="J902" i="17"/>
  <c r="J807" i="17"/>
  <c r="J865" i="17"/>
  <c r="J526" i="17"/>
  <c r="J513" i="17"/>
  <c r="J234" i="17"/>
  <c r="J858" i="17"/>
  <c r="J327" i="17"/>
  <c r="J151" i="17"/>
  <c r="J148" i="17"/>
  <c r="J812" i="17"/>
  <c r="J320" i="17"/>
  <c r="J732" i="17"/>
  <c r="J62" i="17"/>
  <c r="J887" i="17"/>
  <c r="J922" i="17"/>
  <c r="J164" i="17"/>
  <c r="J551" i="17"/>
  <c r="J958" i="17"/>
  <c r="J18" i="17"/>
  <c r="J447" i="17"/>
  <c r="J720" i="17"/>
  <c r="J736" i="17"/>
  <c r="J178" i="17"/>
  <c r="J527" i="17"/>
  <c r="J55" i="17"/>
  <c r="J869" i="17"/>
  <c r="J913" i="17"/>
  <c r="J194" i="17"/>
  <c r="J63" i="17"/>
  <c r="J903" i="17"/>
  <c r="J811" i="17"/>
  <c r="J76" i="17"/>
  <c r="J305" i="17"/>
  <c r="J621" i="17"/>
  <c r="J351" i="17"/>
  <c r="J574" i="17"/>
  <c r="J318" i="17"/>
  <c r="J572" i="17"/>
  <c r="J406" i="17"/>
  <c r="J167" i="17"/>
  <c r="J987" i="17"/>
  <c r="J29" i="17"/>
  <c r="J511" i="17"/>
  <c r="J889" i="17"/>
  <c r="J761" i="17"/>
  <c r="J830" i="17"/>
  <c r="J892" i="17"/>
  <c r="J731" i="17"/>
  <c r="J741" i="17"/>
  <c r="J686" i="17"/>
  <c r="J650" i="17"/>
  <c r="J933" i="17"/>
  <c r="J89" i="17"/>
  <c r="J839" i="17"/>
  <c r="J250" i="17"/>
  <c r="J497" i="17"/>
  <c r="J493" i="17"/>
  <c r="J997" i="17"/>
  <c r="J87" i="17"/>
  <c r="J170" i="17"/>
  <c r="J484" i="17"/>
  <c r="J256" i="17"/>
  <c r="J41" i="17"/>
  <c r="J75" i="17"/>
  <c r="J915" i="17"/>
  <c r="J129" i="17"/>
  <c r="J716" i="17"/>
  <c r="J601" i="17"/>
  <c r="J878" i="17"/>
  <c r="J231" i="17"/>
  <c r="J843" i="17"/>
  <c r="J629" i="17"/>
  <c r="J924" i="17"/>
  <c r="J523" i="17"/>
  <c r="J68" i="17"/>
  <c r="J414" i="17"/>
  <c r="J299" i="17"/>
  <c r="J473" i="17"/>
  <c r="J969" i="17"/>
  <c r="J96" i="17"/>
  <c r="J660" i="17"/>
  <c r="J510" i="17"/>
  <c r="J487" i="17"/>
  <c r="J413" i="17"/>
  <c r="J781" i="17"/>
  <c r="J314" i="17"/>
  <c r="J795" i="17"/>
  <c r="J443" i="17"/>
  <c r="J588" i="17"/>
  <c r="J524" i="17"/>
  <c r="J211" i="17"/>
  <c r="J890" i="17"/>
  <c r="J242" i="17"/>
  <c r="J856" i="17"/>
  <c r="J855" i="17"/>
  <c r="J715" i="17"/>
  <c r="J432" i="17"/>
  <c r="J274" i="17"/>
  <c r="J466" i="17"/>
  <c r="J308" i="17"/>
  <c r="J676" i="17"/>
  <c r="J425" i="17"/>
  <c r="J1000" i="17"/>
  <c r="J145" i="17"/>
  <c r="J859" i="17"/>
  <c r="J298" i="17"/>
  <c r="J533" i="17"/>
  <c r="J28" i="17"/>
  <c r="J430" i="17"/>
  <c r="J666" i="17"/>
  <c r="J192" i="17"/>
  <c r="J710" i="17"/>
  <c r="J135" i="17"/>
  <c r="J974" i="17"/>
  <c r="J70" i="17"/>
  <c r="J224" i="17"/>
  <c r="J622" i="17"/>
  <c r="J98" i="17"/>
  <c r="J546" i="17"/>
  <c r="J138" i="17"/>
  <c r="J199" i="17"/>
  <c r="J977" i="17"/>
  <c r="J465" i="17"/>
  <c r="J449" i="17"/>
  <c r="J786" i="17"/>
  <c r="J768" i="17"/>
  <c r="J894" i="17"/>
  <c r="J682" i="17"/>
  <c r="J612" i="17"/>
  <c r="J490" i="17"/>
  <c r="J251" i="17"/>
  <c r="J800" i="17"/>
  <c r="J528" i="17"/>
  <c r="J992" i="17"/>
  <c r="J106" i="17"/>
  <c r="J423" i="17"/>
  <c r="J125" i="17"/>
  <c r="J792" i="17"/>
  <c r="J692" i="17"/>
  <c r="J965" i="17"/>
  <c r="J375" i="17"/>
  <c r="J512" i="17"/>
  <c r="J689" i="17"/>
  <c r="J54" i="17"/>
  <c r="J930" i="17"/>
  <c r="J388" i="17"/>
  <c r="J573" i="17"/>
  <c r="J597" i="17"/>
  <c r="J34" i="17"/>
  <c r="J932" i="17"/>
  <c r="J94" i="17"/>
  <c r="J954" i="17"/>
  <c r="J555" i="17"/>
  <c r="J550" i="17"/>
  <c r="J91" i="17"/>
  <c r="J934" i="17"/>
  <c r="J685" i="17"/>
  <c r="J416" i="17"/>
  <c r="J671" i="17"/>
  <c r="J102" i="17"/>
  <c r="J445" i="17"/>
  <c r="J518" i="17"/>
  <c r="J458" i="17"/>
  <c r="J356" i="17"/>
  <c r="J4" i="17"/>
  <c r="J805" i="17"/>
  <c r="J755" i="17"/>
  <c r="J563" i="17"/>
  <c r="J910" i="17"/>
  <c r="J433" i="17"/>
  <c r="J794" i="17"/>
  <c r="J108" i="17"/>
  <c r="J888" i="17"/>
  <c r="J502" i="17"/>
  <c r="J160" i="17"/>
  <c r="J742" i="17"/>
  <c r="J90" i="17"/>
  <c r="J643" i="17"/>
  <c r="J499" i="17"/>
  <c r="J452" i="17"/>
  <c r="J392" i="17"/>
  <c r="J149" i="17"/>
  <c r="J265" i="17"/>
  <c r="J398" i="17"/>
  <c r="J172" i="17"/>
  <c r="J758" i="17"/>
  <c r="J557" i="17"/>
  <c r="J109" i="17"/>
  <c r="J521" i="17"/>
  <c r="J850" i="17"/>
  <c r="J405" i="17"/>
  <c r="J708" i="17"/>
  <c r="J718" i="17"/>
  <c r="J154" i="17"/>
  <c r="J857" i="17"/>
  <c r="J929" i="17"/>
  <c r="J45" i="17"/>
  <c r="J284" i="17"/>
  <c r="J429" i="17"/>
  <c r="J321" i="17"/>
  <c r="J616" i="17"/>
  <c r="J849" i="17"/>
  <c r="J459" i="17"/>
  <c r="J219" i="17"/>
  <c r="J233" i="17"/>
  <c r="J809" i="17"/>
  <c r="J834" i="17"/>
  <c r="J896" i="17"/>
  <c r="J571" i="17"/>
  <c r="J802" i="17"/>
  <c r="J946" i="17"/>
  <c r="J378" i="17"/>
  <c r="J818" i="17"/>
  <c r="J840" i="17"/>
  <c r="J46" i="17"/>
  <c r="J158" i="17"/>
  <c r="J394" i="17"/>
  <c r="J139" i="17"/>
  <c r="J608" i="17"/>
  <c r="J938" i="17"/>
  <c r="J336" i="17"/>
  <c r="J787" i="17"/>
  <c r="J269" i="17"/>
  <c r="J272" i="17"/>
  <c r="J82" i="17"/>
  <c r="J8" i="17"/>
  <c r="J159" i="17"/>
  <c r="J152" i="17"/>
  <c r="J661" i="17"/>
  <c r="J19" i="17"/>
  <c r="J618" i="17"/>
  <c r="J1001" i="17"/>
  <c r="J947" i="17"/>
  <c r="J245" i="17"/>
  <c r="J248" i="17"/>
  <c r="J435" i="17"/>
  <c r="J223" i="17"/>
  <c r="C16" i="15"/>
  <c r="D16" i="15" s="1"/>
  <c r="K27" i="15" s="1"/>
  <c r="AE23" i="17"/>
  <c r="J674" i="17"/>
  <c r="J841" i="17"/>
  <c r="J539" i="17"/>
  <c r="J799" i="17"/>
  <c r="J165" i="17"/>
  <c r="J324" i="17"/>
  <c r="J342" i="17"/>
  <c r="J463" i="17"/>
  <c r="J594" i="17"/>
  <c r="J407" i="17"/>
  <c r="J876" i="17"/>
  <c r="J566" i="17"/>
  <c r="J127" i="17"/>
  <c r="J201" i="17"/>
  <c r="J821" i="17"/>
  <c r="J208" i="17"/>
  <c r="J446" i="17"/>
  <c r="J972" i="17"/>
  <c r="J611" i="17"/>
  <c r="J684" i="17"/>
  <c r="J595" i="17"/>
  <c r="J891" i="17"/>
  <c r="J548" i="17"/>
  <c r="J762" i="17"/>
  <c r="J153" i="17"/>
  <c r="J803" i="17"/>
  <c r="J520" i="17"/>
  <c r="J131" i="17"/>
  <c r="J470" i="17"/>
  <c r="J714" i="17"/>
  <c r="J990" i="17"/>
  <c r="J16" i="17"/>
  <c r="J343" i="17"/>
  <c r="J953" i="17"/>
  <c r="J779" i="17"/>
  <c r="J441" i="17"/>
  <c r="J415" i="17"/>
  <c r="J315" i="17"/>
  <c r="J535" i="17"/>
  <c r="J702" i="17"/>
  <c r="J229" i="17"/>
  <c r="J515" i="17"/>
  <c r="J385" i="17"/>
  <c r="J945" i="17"/>
  <c r="J547" i="17"/>
  <c r="J833" i="17"/>
  <c r="J300" i="17"/>
  <c r="J58" i="17"/>
  <c r="J726" i="17"/>
  <c r="J570" i="17"/>
  <c r="J747" i="17"/>
  <c r="J66" i="17"/>
  <c r="J130" i="17"/>
  <c r="J827" i="17"/>
  <c r="J361" i="17"/>
  <c r="J20" i="17"/>
  <c r="J206" i="17"/>
  <c r="J6" i="17"/>
  <c r="X38" i="17" s="1"/>
  <c r="J275" i="17"/>
  <c r="J746" i="17"/>
  <c r="J403" i="17"/>
  <c r="J476" i="17"/>
  <c r="J81" i="17"/>
  <c r="J607" i="17"/>
  <c r="J991" i="17"/>
  <c r="J189" i="17"/>
  <c r="J756" i="17"/>
  <c r="J813" i="17"/>
  <c r="J364" i="17"/>
  <c r="J651" i="17"/>
  <c r="J210" i="17"/>
  <c r="J173" i="17"/>
  <c r="J341" i="17"/>
  <c r="J267" i="17"/>
  <c r="J723" i="17"/>
  <c r="J854" i="17"/>
  <c r="J898" i="17"/>
  <c r="J306" i="17"/>
  <c r="J491" i="17"/>
  <c r="J501" i="17"/>
  <c r="J57" i="17"/>
  <c r="J578" i="17"/>
  <c r="J368" i="17"/>
  <c r="J675" i="17"/>
  <c r="J846" i="17"/>
  <c r="J740" i="17"/>
  <c r="J509" i="17"/>
  <c r="J624" i="17"/>
  <c r="J975" i="17"/>
  <c r="J909" i="17"/>
  <c r="J824" i="17"/>
  <c r="J796" i="17"/>
  <c r="J727" i="17"/>
  <c r="J880" i="17"/>
  <c r="J424" i="17"/>
  <c r="J775" i="17"/>
  <c r="J852" i="17"/>
  <c r="J942" i="17"/>
  <c r="J960" i="17"/>
  <c r="J295" i="17"/>
  <c r="J120" i="17"/>
  <c r="J287" i="17"/>
  <c r="J831" i="17"/>
  <c r="J822" i="17"/>
  <c r="L240" i="17"/>
  <c r="L350" i="17"/>
  <c r="L284" i="17"/>
  <c r="L783" i="17"/>
  <c r="L226" i="17"/>
  <c r="L38" i="17"/>
  <c r="L568" i="17"/>
  <c r="L140" i="17"/>
  <c r="L854" i="17"/>
  <c r="L634" i="17"/>
  <c r="L571" i="17"/>
  <c r="L368" i="17"/>
  <c r="L486" i="17"/>
  <c r="L33" i="17"/>
  <c r="L187" i="17"/>
  <c r="L605" i="17"/>
  <c r="L737" i="17"/>
  <c r="L665" i="17"/>
  <c r="L646" i="17"/>
  <c r="L380" i="17"/>
  <c r="L898" i="17"/>
  <c r="L871" i="17"/>
  <c r="L483" i="17"/>
  <c r="L722" i="17"/>
  <c r="L690" i="17"/>
  <c r="L811" i="17"/>
  <c r="L962" i="17"/>
  <c r="L359" i="17"/>
  <c r="L256" i="17"/>
  <c r="L17" i="17"/>
  <c r="L227" i="17"/>
  <c r="L791" i="17"/>
  <c r="L870" i="17"/>
  <c r="L700" i="17"/>
  <c r="L286" i="17"/>
  <c r="L493" i="17"/>
  <c r="L913" i="17"/>
  <c r="L670" i="17"/>
  <c r="L674" i="17"/>
  <c r="L92" i="17"/>
  <c r="L160" i="17"/>
  <c r="L211" i="17"/>
  <c r="L329" i="17"/>
  <c r="L208" i="17"/>
  <c r="L48" i="17"/>
  <c r="L711" i="17"/>
  <c r="L900" i="17"/>
  <c r="L115" i="17"/>
  <c r="L81" i="17"/>
  <c r="L578" i="17"/>
  <c r="L699" i="17"/>
  <c r="L289" i="17"/>
  <c r="L892" i="17"/>
  <c r="L602" i="17"/>
  <c r="L16" i="17"/>
  <c r="L759" i="17"/>
  <c r="L338" i="17"/>
  <c r="L283" i="17"/>
  <c r="L428" i="17"/>
  <c r="L119" i="17"/>
  <c r="L527" i="17"/>
  <c r="L360" i="17"/>
  <c r="L426" i="17"/>
  <c r="L865" i="17"/>
  <c r="L127" i="17"/>
  <c r="L752" i="17"/>
  <c r="L849" i="17"/>
  <c r="L530" i="17"/>
  <c r="L482" i="17"/>
  <c r="L55" i="17"/>
  <c r="L565" i="17"/>
  <c r="L790" i="17"/>
  <c r="L807" i="17"/>
  <c r="L959" i="17"/>
  <c r="L775" i="17"/>
  <c r="L597" i="17"/>
  <c r="L834" i="17"/>
  <c r="L43" i="17"/>
  <c r="L388" i="17"/>
  <c r="L481" i="17"/>
  <c r="L122" i="17"/>
  <c r="L763" i="17"/>
  <c r="L103" i="17"/>
  <c r="L451" i="17"/>
  <c r="L536" i="17"/>
  <c r="L129" i="17"/>
  <c r="L553" i="17"/>
  <c r="L747" i="17"/>
  <c r="L306" i="17"/>
  <c r="L853" i="17"/>
  <c r="L758" i="17"/>
  <c r="L698" i="17"/>
  <c r="L90" i="17"/>
  <c r="L835" i="17"/>
  <c r="L985" i="17"/>
  <c r="L885" i="17"/>
  <c r="L593" i="17"/>
  <c r="L756" i="17"/>
  <c r="L9" i="17"/>
  <c r="L185" i="17"/>
  <c r="L521" i="17"/>
  <c r="L180" i="17"/>
  <c r="L393" i="17"/>
  <c r="L476" i="17"/>
  <c r="L607" i="17"/>
  <c r="L860" i="17"/>
  <c r="L979" i="17"/>
  <c r="L376" i="17"/>
  <c r="L79" i="17"/>
  <c r="L170" i="17"/>
  <c r="L939" i="17"/>
  <c r="L420" i="17"/>
  <c r="L151" i="17"/>
  <c r="L686" i="17"/>
  <c r="L661" i="17"/>
  <c r="L369" i="17"/>
  <c r="L174" i="17"/>
  <c r="L766" i="17"/>
  <c r="L598" i="17"/>
  <c r="L843" i="17"/>
  <c r="L984" i="17"/>
  <c r="L444" i="17"/>
  <c r="L7" i="17"/>
  <c r="L374" i="17"/>
  <c r="L921" i="17"/>
  <c r="L186" i="17"/>
  <c r="L201" i="17"/>
  <c r="L440" i="17"/>
  <c r="L772" i="17"/>
  <c r="L713" i="17"/>
  <c r="L570" i="17"/>
  <c r="L292" i="17"/>
  <c r="L708" i="17"/>
  <c r="L916" i="17"/>
  <c r="L857" i="17"/>
  <c r="L72" i="17"/>
  <c r="L970" i="17"/>
  <c r="L616" i="17"/>
  <c r="L577" i="17"/>
  <c r="L552" i="17"/>
  <c r="L573" i="17"/>
  <c r="L59" i="17"/>
  <c r="L318" i="17"/>
  <c r="L392" i="17"/>
  <c r="L435" i="17"/>
  <c r="L678" i="17"/>
  <c r="L684" i="17"/>
  <c r="L480" i="17"/>
  <c r="L206" i="17"/>
  <c r="Z41" i="17"/>
  <c r="Z54" i="17" s="1"/>
  <c r="L219" i="17"/>
  <c r="L754" i="17"/>
  <c r="L875" i="17"/>
  <c r="L609" i="17"/>
  <c r="L316" i="17"/>
  <c r="L764" i="17"/>
  <c r="L202" i="17"/>
  <c r="L425" i="17"/>
  <c r="L816" i="17"/>
  <c r="L13" i="17"/>
  <c r="L694" i="17"/>
  <c r="L53" i="17"/>
  <c r="L679" i="17"/>
  <c r="L125" i="17"/>
  <c r="L27" i="17"/>
  <c r="L192" i="17"/>
  <c r="L97" i="17"/>
  <c r="L366" i="17"/>
  <c r="L695" i="17"/>
  <c r="L465" i="17"/>
  <c r="L888" i="17"/>
  <c r="L919" i="17"/>
  <c r="L779" i="17"/>
  <c r="L137" i="17"/>
  <c r="L520" i="17"/>
  <c r="L26" i="17"/>
  <c r="L813" i="17"/>
  <c r="L445" i="17"/>
  <c r="L951" i="17"/>
  <c r="L136" i="17"/>
  <c r="L576" i="17"/>
  <c r="L457" i="17"/>
  <c r="L84" i="17"/>
  <c r="L956" i="17"/>
  <c r="L815" i="17"/>
  <c r="L355" i="17"/>
  <c r="L372" i="17"/>
  <c r="L540" i="17"/>
  <c r="L995" i="17"/>
  <c r="L382" i="17"/>
  <c r="L934" i="17"/>
  <c r="L651" i="17"/>
  <c r="L550" i="17"/>
  <c r="L516" i="17"/>
  <c r="L681" i="17"/>
  <c r="L364" i="17"/>
  <c r="L466" i="17"/>
  <c r="L617" i="17"/>
  <c r="L272" i="17"/>
  <c r="L378" i="17"/>
  <c r="L28" i="17"/>
  <c r="L341" i="17"/>
  <c r="L873" i="17"/>
  <c r="L497" i="17"/>
  <c r="L918" i="17"/>
  <c r="L667" i="17"/>
  <c r="L294" i="17"/>
  <c r="L317" i="17"/>
  <c r="L944" i="17"/>
  <c r="L14" i="17"/>
  <c r="L387" i="17"/>
  <c r="L471" i="17"/>
  <c r="L532" i="17"/>
  <c r="L268" i="17"/>
  <c r="L141" i="17"/>
  <c r="L415" i="17"/>
  <c r="L29" i="17"/>
  <c r="L492" i="17"/>
  <c r="L693" i="17"/>
  <c r="L216" i="17"/>
  <c r="L784" i="17"/>
  <c r="L517" i="17"/>
  <c r="L817" i="17"/>
  <c r="L453" i="17"/>
  <c r="L833" i="17"/>
  <c r="L273" i="17"/>
  <c r="L826" i="17"/>
  <c r="L175" i="17"/>
  <c r="L831" i="17"/>
  <c r="L198" i="17"/>
  <c r="L986" i="17"/>
  <c r="L61" i="17"/>
  <c r="L936" i="17"/>
  <c r="L462" i="17"/>
  <c r="L958" i="17"/>
  <c r="L937" i="17"/>
  <c r="L375" i="17"/>
  <c r="L220" i="17"/>
  <c r="L712" i="17"/>
  <c r="L25" i="17"/>
  <c r="L606" i="17"/>
  <c r="L296" i="17"/>
  <c r="L62" i="17"/>
  <c r="L546" i="17"/>
  <c r="L190" i="17"/>
  <c r="L93" i="17"/>
  <c r="L809" i="17"/>
  <c r="L654" i="17"/>
  <c r="L430" i="17"/>
  <c r="L299" i="17"/>
  <c r="L840" i="17"/>
  <c r="L635" i="17"/>
  <c r="L768" i="17"/>
  <c r="L285" i="17"/>
  <c r="L68" i="17"/>
  <c r="L773" i="17"/>
  <c r="L395" i="17"/>
  <c r="L769" i="17"/>
  <c r="L628" i="17"/>
  <c r="L543" i="17"/>
  <c r="L60" i="17"/>
  <c r="L629" i="17"/>
  <c r="L505" i="17"/>
  <c r="L977" i="17"/>
  <c r="L547" i="17"/>
  <c r="L274" i="17"/>
  <c r="L212" i="17"/>
  <c r="L264" i="17"/>
  <c r="L569" i="17"/>
  <c r="L748" i="17"/>
  <c r="L249" i="17"/>
  <c r="L381" i="17"/>
  <c r="L308" i="17"/>
  <c r="L78" i="17"/>
  <c r="L282" i="17"/>
  <c r="L47" i="17"/>
  <c r="L731" i="17"/>
  <c r="L715" i="17"/>
  <c r="L265" i="17"/>
  <c r="L586" i="17"/>
  <c r="L513" i="17"/>
  <c r="L278" i="17"/>
  <c r="L701" i="17"/>
  <c r="L179" i="17"/>
  <c r="L771" i="17"/>
  <c r="L864" i="17"/>
  <c r="L743" i="17"/>
  <c r="L649" i="17"/>
  <c r="L988" i="17"/>
  <c r="L126" i="17"/>
  <c r="L596" i="17"/>
  <c r="L850" i="17"/>
  <c r="L439" i="17"/>
  <c r="L193" i="17"/>
  <c r="L91" i="17"/>
  <c r="L6" i="17"/>
  <c r="L353" i="17"/>
  <c r="L478" i="17"/>
  <c r="L668" i="17"/>
  <c r="L677" i="17"/>
  <c r="L373" i="17"/>
  <c r="L414" i="17"/>
  <c r="L994" i="17"/>
  <c r="L191" i="17"/>
  <c r="L533" i="17"/>
  <c r="L839" i="17"/>
  <c r="L595" i="17"/>
  <c r="L897" i="17"/>
  <c r="L623" i="17"/>
  <c r="L720" i="17"/>
  <c r="L403" i="17"/>
  <c r="L510" i="17"/>
  <c r="L967" i="17"/>
  <c r="L938" i="17"/>
  <c r="L145" i="17"/>
  <c r="L207" i="17"/>
  <c r="L551" i="17"/>
  <c r="L287" i="17"/>
  <c r="L45" i="17"/>
  <c r="L580" i="17"/>
  <c r="L804" i="17"/>
  <c r="L156" i="17"/>
  <c r="L886" i="17"/>
  <c r="L166" i="17"/>
  <c r="L75" i="17"/>
  <c r="L101" i="17"/>
  <c r="L948" i="17"/>
  <c r="L139" i="17"/>
  <c r="L788" i="17"/>
  <c r="L572" i="17"/>
  <c r="L110" i="17"/>
  <c r="L357" i="17"/>
  <c r="L829" i="17"/>
  <c r="L11" i="17"/>
  <c r="L504" i="17"/>
  <c r="L407" i="17"/>
  <c r="L990" i="17"/>
  <c r="L955" i="17"/>
  <c r="L257" i="17"/>
  <c r="L697" i="17"/>
  <c r="L922" i="17"/>
  <c r="L203" i="17"/>
  <c r="L734" i="17"/>
  <c r="L66" i="17"/>
  <c r="L721" i="17"/>
  <c r="L780" i="17"/>
  <c r="L554" i="17"/>
  <c r="L243" i="17"/>
  <c r="L687" i="17"/>
  <c r="L823" i="17"/>
  <c r="L337" i="17"/>
  <c r="L656" i="17"/>
  <c r="L290" i="17"/>
  <c r="L291" i="17"/>
  <c r="L824" i="17"/>
  <c r="L529" i="17"/>
  <c r="L648" i="17"/>
  <c r="L671" i="17"/>
  <c r="L100" i="17"/>
  <c r="L65" i="17"/>
  <c r="L704" i="17"/>
  <c r="L965" i="17"/>
  <c r="L224" i="17"/>
  <c r="L135" i="17"/>
  <c r="L876" i="17"/>
  <c r="L881" i="17"/>
  <c r="L866" i="17"/>
  <c r="L535" i="17"/>
  <c r="L803" i="17"/>
  <c r="L418" i="17"/>
  <c r="L836" i="17"/>
  <c r="L396" i="17"/>
  <c r="L441" i="17"/>
  <c r="L326" i="17"/>
  <c r="L409" i="17"/>
  <c r="L398" i="17"/>
  <c r="L855" i="17"/>
  <c r="L555" i="17"/>
  <c r="L323" i="17"/>
  <c r="L464" i="17"/>
  <c r="L502" i="17"/>
  <c r="L221" i="17"/>
  <c r="L692" i="17"/>
  <c r="L717" i="17"/>
  <c r="L332" i="17"/>
  <c r="L102" i="17"/>
  <c r="L406" i="17"/>
  <c r="L200" i="17"/>
  <c r="L266" i="17"/>
  <c r="L67" i="17"/>
  <c r="L739" i="17"/>
  <c r="L271" i="17"/>
  <c r="L358" i="17"/>
  <c r="L309" i="17"/>
  <c r="L54" i="17"/>
  <c r="L503" i="17"/>
  <c r="L365" i="17"/>
  <c r="L87" i="17"/>
  <c r="L275" i="17"/>
  <c r="L147" i="17"/>
  <c r="L915" i="17"/>
  <c r="L307" i="17"/>
  <c r="L242" i="17"/>
  <c r="L509" i="17"/>
  <c r="L448" i="17"/>
  <c r="L953" i="17"/>
  <c r="L345" i="17"/>
  <c r="L633" i="17"/>
  <c r="L288" i="17"/>
  <c r="L10" i="17"/>
  <c r="L442" i="17"/>
  <c r="L631" i="17"/>
  <c r="L971" i="17"/>
  <c r="L491" i="17"/>
  <c r="L782" i="17"/>
  <c r="L165" i="17"/>
  <c r="L786" i="17"/>
  <c r="L452" i="17"/>
  <c r="L894" i="17"/>
  <c r="L429" i="17"/>
  <c r="L310" i="17"/>
  <c r="L891" i="17"/>
  <c r="L349" i="17"/>
  <c r="L173" i="17"/>
  <c r="L82" i="17"/>
  <c r="L647" i="17"/>
  <c r="L77" i="17"/>
  <c r="L545" i="17"/>
  <c r="L838" i="17"/>
  <c r="L446" i="17"/>
  <c r="L802" i="17"/>
  <c r="L304" i="17"/>
  <c r="L217" i="17"/>
  <c r="L640" i="17"/>
  <c r="L34" i="17"/>
  <c r="L354" i="17"/>
  <c r="L531" i="17"/>
  <c r="L104" i="17"/>
  <c r="L417" i="17"/>
  <c r="L404" i="17"/>
  <c r="L238" i="17"/>
  <c r="L456" i="17"/>
  <c r="L298" i="17"/>
  <c r="L218" i="17"/>
  <c r="L460" i="17"/>
  <c r="L431" i="17"/>
  <c r="L295" i="17"/>
  <c r="L469" i="17"/>
  <c r="L997" i="17"/>
  <c r="L620" i="17"/>
  <c r="L820" i="17"/>
  <c r="L470" i="17"/>
  <c r="L706" i="17"/>
  <c r="L600" i="17"/>
  <c r="L229" i="17"/>
  <c r="L950" i="17"/>
  <c r="L153" i="17"/>
  <c r="L447" i="17"/>
  <c r="L879" i="17"/>
  <c r="L733" i="17"/>
  <c r="L500" i="17"/>
  <c r="L662" i="17"/>
  <c r="L914" i="17"/>
  <c r="L436" i="17"/>
  <c r="L730" i="17"/>
  <c r="L386" i="17"/>
  <c r="L805" i="17"/>
  <c r="L907" i="17"/>
  <c r="L158" i="17"/>
  <c r="L85" i="17"/>
  <c r="L924" i="17"/>
  <c r="L664" i="17"/>
  <c r="L148" i="17"/>
  <c r="L669" i="17"/>
  <c r="L412" i="17"/>
  <c r="L340" i="17"/>
  <c r="L993" i="17"/>
  <c r="L246" i="17"/>
  <c r="L714" i="17"/>
  <c r="L659" i="17"/>
  <c r="L210" i="17"/>
  <c r="L528" i="17"/>
  <c r="L738" i="17"/>
  <c r="L63" i="17"/>
  <c r="L792" i="17"/>
  <c r="L615" i="17"/>
  <c r="L544" i="17"/>
  <c r="L159" i="17"/>
  <c r="L475" i="17"/>
  <c r="L144" i="17"/>
  <c r="L155" i="17"/>
  <c r="L557" i="17"/>
  <c r="L342" i="17"/>
  <c r="L112" i="17"/>
  <c r="L506" i="17"/>
  <c r="L673" i="17"/>
  <c r="L676" i="17"/>
  <c r="L254" i="17"/>
  <c r="L582" i="17"/>
  <c r="L73" i="17"/>
  <c r="L511" i="17"/>
  <c r="L467" i="17"/>
  <c r="L952" i="17"/>
  <c r="L644" i="17"/>
  <c r="L705" i="17"/>
  <c r="L277" i="17"/>
  <c r="L143" i="17"/>
  <c r="L636" i="17"/>
  <c r="L76" i="17"/>
  <c r="L293" i="17"/>
  <c r="L933" i="17"/>
  <c r="L109" i="17"/>
  <c r="L311" i="17"/>
  <c r="L795" i="17"/>
  <c r="L895" i="17"/>
  <c r="L776" i="17"/>
  <c r="L223" i="17"/>
  <c r="L391" i="17"/>
  <c r="L641" i="17"/>
  <c r="L621" i="17"/>
  <c r="L334" i="17"/>
  <c r="L331" i="17"/>
  <c r="L107" i="17"/>
  <c r="L614" i="17"/>
  <c r="L413" i="17"/>
  <c r="L163" i="17"/>
  <c r="L632" i="17"/>
  <c r="L541" i="17"/>
  <c r="L36" i="17"/>
  <c r="L972" i="17"/>
  <c r="L925" i="17"/>
  <c r="L1000" i="17"/>
  <c r="L113" i="17"/>
  <c r="L622" i="17"/>
  <c r="L966" i="17"/>
  <c r="L83" i="17"/>
  <c r="L564" i="17"/>
  <c r="L917" i="17"/>
  <c r="L588" i="17"/>
  <c r="L794" i="17"/>
  <c r="L463" i="17"/>
  <c r="L590" i="17"/>
  <c r="L539" i="17"/>
  <c r="L559" i="17"/>
  <c r="L755" i="17"/>
  <c r="L911" i="17"/>
  <c r="L123" i="17"/>
  <c r="L592" i="17"/>
  <c r="L241" i="17"/>
  <c r="L996" i="17"/>
  <c r="L905" i="17"/>
  <c r="L52" i="17"/>
  <c r="L658" i="17"/>
  <c r="L494" i="17"/>
  <c r="L171" i="17"/>
  <c r="L940" i="17"/>
  <c r="L344" i="17"/>
  <c r="L149" i="17"/>
  <c r="L762" i="17"/>
  <c r="L117" i="17"/>
  <c r="L637" i="17"/>
  <c r="L5" i="17"/>
  <c r="L594" i="17"/>
  <c r="L167" i="17"/>
  <c r="L736" i="17"/>
  <c r="L245" i="17"/>
  <c r="L181" i="17"/>
  <c r="L244" i="17"/>
  <c r="L534" i="17"/>
  <c r="L613" i="17"/>
  <c r="L280" i="17"/>
  <c r="L932" i="17"/>
  <c r="L400" i="17"/>
  <c r="L800" i="17"/>
  <c r="L880" i="17"/>
  <c r="L927" i="17"/>
  <c r="L538" i="17"/>
  <c r="L44" i="17"/>
  <c r="L603" i="17"/>
  <c r="L599" i="17"/>
  <c r="L146" i="17"/>
  <c r="L19" i="17"/>
  <c r="L798" i="17"/>
  <c r="L781" i="17"/>
  <c r="L655" i="17"/>
  <c r="L449" i="17"/>
  <c r="L741" i="17"/>
  <c r="L450" i="17"/>
  <c r="L987" i="17"/>
  <c r="L696" i="17"/>
  <c r="L519" i="17"/>
  <c r="L890" i="17"/>
  <c r="L118" i="17"/>
  <c r="L963" i="17"/>
  <c r="L501" i="17"/>
  <c r="L893" i="17"/>
  <c r="L863" i="17"/>
  <c r="L999" i="17"/>
  <c r="L812" i="17"/>
  <c r="L973" i="17"/>
  <c r="L261" i="17"/>
  <c r="L751" i="17"/>
  <c r="L89" i="17"/>
  <c r="L98" i="17"/>
  <c r="L468" i="17"/>
  <c r="L379" i="17"/>
  <c r="L778" i="17"/>
  <c r="L526" i="17"/>
  <c r="L434" i="17"/>
  <c r="L184" i="17"/>
  <c r="L161" i="17"/>
  <c r="L828" i="17"/>
  <c r="L908" i="17"/>
  <c r="L887" i="17"/>
  <c r="L80" i="17"/>
  <c r="L459" i="17"/>
  <c r="L422" i="17"/>
  <c r="L760" i="17"/>
  <c r="L321" i="17"/>
  <c r="L583" i="17"/>
  <c r="L213" i="17"/>
  <c r="L209" i="17"/>
  <c r="L335" i="17"/>
  <c r="L111" i="17"/>
  <c r="L37" i="17"/>
  <c r="L408" i="17"/>
  <c r="L235" i="17"/>
  <c r="L443" i="17"/>
  <c r="L320" i="17"/>
  <c r="L522" i="17"/>
  <c r="L362" i="17"/>
  <c r="L856" i="17"/>
  <c r="L356" i="17"/>
  <c r="L56" i="17"/>
  <c r="L114" i="17"/>
  <c r="L343" i="17"/>
  <c r="L709" i="17"/>
  <c r="L777" i="17"/>
  <c r="L384" i="17"/>
  <c r="L975" i="17"/>
  <c r="L32" i="17"/>
  <c r="L998" i="17"/>
  <c r="L172" i="17"/>
  <c r="L765" i="17"/>
  <c r="L899" i="17"/>
  <c r="L108" i="17"/>
  <c r="L458" i="17"/>
  <c r="L433" i="17"/>
  <c r="L827" i="17"/>
  <c r="L477" i="17"/>
  <c r="L630" i="17"/>
  <c r="L710" i="17"/>
  <c r="L247" i="17"/>
  <c r="L498" i="17"/>
  <c r="L178" i="17"/>
  <c r="L120" i="17"/>
  <c r="L484" i="17"/>
  <c r="L169" i="17"/>
  <c r="L262" i="17"/>
  <c r="L40" i="17"/>
  <c r="L562" i="17"/>
  <c r="L474" i="17"/>
  <c r="L508" i="17"/>
  <c r="L844" i="17"/>
  <c r="L847" i="17"/>
  <c r="L626" i="17"/>
  <c r="L560" i="17"/>
  <c r="L742" i="17"/>
  <c r="L438" i="17"/>
  <c r="L4" i="17"/>
  <c r="L69" i="17"/>
  <c r="L64" i="17"/>
  <c r="L132" i="17"/>
  <c r="L231" i="17"/>
  <c r="L232" i="17"/>
  <c r="L230" i="17"/>
  <c r="L195" i="17"/>
  <c r="L35" i="17"/>
  <c r="L785" i="17"/>
  <c r="L197" i="17"/>
  <c r="L587" i="17"/>
  <c r="L902" i="17"/>
  <c r="L253" i="17"/>
  <c r="L726" i="17"/>
  <c r="L234" i="17"/>
  <c r="L563" i="17"/>
  <c r="L561" i="17"/>
  <c r="L825" i="17"/>
  <c r="L903" i="17"/>
  <c r="L819" i="17"/>
  <c r="L327" i="17"/>
  <c r="L154" i="17"/>
  <c r="L205" i="17"/>
  <c r="L619" i="17"/>
  <c r="L86" i="17"/>
  <c r="L22" i="17"/>
  <c r="L660" i="17"/>
  <c r="L980" i="17"/>
  <c r="L745" i="17"/>
  <c r="L926" i="17"/>
  <c r="L237" i="17"/>
  <c r="L643" i="17"/>
  <c r="L797" i="17"/>
  <c r="L707" i="17"/>
  <c r="L411" i="17"/>
  <c r="L882" i="17"/>
  <c r="L131" i="17"/>
  <c r="L250" i="17"/>
  <c r="L363" i="17"/>
  <c r="L716" i="17"/>
  <c r="L150" i="17"/>
  <c r="L691" i="17"/>
  <c r="L168" i="17"/>
  <c r="L255" i="17"/>
  <c r="L566" i="17"/>
  <c r="L377" i="17"/>
  <c r="L991" i="17"/>
  <c r="L591" i="17"/>
  <c r="L912" i="17"/>
  <c r="L199" i="17"/>
  <c r="L801" i="17"/>
  <c r="L851" i="17"/>
  <c r="L652" i="17"/>
  <c r="L1001" i="17"/>
  <c r="L542" i="17"/>
  <c r="L910" i="17"/>
  <c r="L968" i="17"/>
  <c r="L276" i="17"/>
  <c r="L370" i="17"/>
  <c r="L983" i="17"/>
  <c r="L969" i="17"/>
  <c r="L260" i="17"/>
  <c r="L432" i="17"/>
  <c r="L746" i="17"/>
  <c r="L842" i="17"/>
  <c r="L106" i="17"/>
  <c r="L121" i="17"/>
  <c r="L116" i="17"/>
  <c r="L612" i="17"/>
  <c r="L472" i="17"/>
  <c r="L682" i="17"/>
  <c r="L941" i="17"/>
  <c r="L183" i="17"/>
  <c r="L832" i="17"/>
  <c r="L490" i="17"/>
  <c r="L361" i="17"/>
  <c r="L424" i="17"/>
  <c r="L818" i="17"/>
  <c r="L611" i="17"/>
  <c r="L796" i="17"/>
  <c r="L604" i="17"/>
  <c r="L960" i="17"/>
  <c r="L981" i="17"/>
  <c r="L259" i="17"/>
  <c r="L848" i="17"/>
  <c r="L589" i="17"/>
  <c r="L901" i="17"/>
  <c r="L416" i="17"/>
  <c r="L489" i="17"/>
  <c r="L846" i="17"/>
  <c r="L753" i="17"/>
  <c r="L399" i="17"/>
  <c r="L225" i="17"/>
  <c r="L947" i="17"/>
  <c r="L906" i="17"/>
  <c r="L943" i="17"/>
  <c r="L389" i="17"/>
  <c r="L585" i="17"/>
  <c r="L50" i="17"/>
  <c r="L215" i="17"/>
  <c r="L650" i="17"/>
  <c r="L397" i="17"/>
  <c r="L675" i="17"/>
  <c r="L314" i="17"/>
  <c r="L421" i="17"/>
  <c r="L821" i="17"/>
  <c r="L485" i="17"/>
  <c r="L41" i="17"/>
  <c r="L729" i="17"/>
  <c r="L624" i="17"/>
  <c r="L703" i="17"/>
  <c r="L928" i="17"/>
  <c r="L419" i="17"/>
  <c r="L188" i="17"/>
  <c r="L348" i="17"/>
  <c r="L515" i="17"/>
  <c r="L672" i="17"/>
  <c r="L352" i="17"/>
  <c r="L837" i="17"/>
  <c r="L537" i="17"/>
  <c r="L385" i="17"/>
  <c r="L49" i="17"/>
  <c r="L872" i="17"/>
  <c r="L138" i="17"/>
  <c r="L688" i="17"/>
  <c r="L71" i="17"/>
  <c r="L336" i="17"/>
  <c r="L845" i="17"/>
  <c r="L859" i="17"/>
  <c r="L339" i="17"/>
  <c r="L964" i="17"/>
  <c r="L42" i="17"/>
  <c r="L961" i="17"/>
  <c r="L236" i="17"/>
  <c r="L523" i="17"/>
  <c r="L945" i="17"/>
  <c r="L281" i="17"/>
  <c r="L638" i="17"/>
  <c r="L30" i="17"/>
  <c r="L976" i="17"/>
  <c r="L473" i="17"/>
  <c r="L923" i="17"/>
  <c r="L496" i="17"/>
  <c r="L301" i="17"/>
  <c r="L177" i="17"/>
  <c r="L189" i="17"/>
  <c r="L346" i="17"/>
  <c r="L989" i="17"/>
  <c r="L575" i="17"/>
  <c r="L789" i="17"/>
  <c r="L830" i="17"/>
  <c r="L133" i="17"/>
  <c r="L39" i="17"/>
  <c r="L931" i="17"/>
  <c r="L548" i="17"/>
  <c r="L437" i="17"/>
  <c r="L549" i="17"/>
  <c r="L852" i="17"/>
  <c r="L495" i="17"/>
  <c r="L877" i="17"/>
  <c r="L799" i="17"/>
  <c r="L874" i="17"/>
  <c r="L383" i="17"/>
  <c r="L347" i="17"/>
  <c r="L974" i="17"/>
  <c r="L723" i="17"/>
  <c r="L858" i="17"/>
  <c r="L525" i="17"/>
  <c r="L718" i="17"/>
  <c r="L653" i="17"/>
  <c r="L808" i="17"/>
  <c r="L581" i="17"/>
  <c r="L105" i="17"/>
  <c r="L20" i="17"/>
  <c r="L750" i="17"/>
  <c r="L767" i="17"/>
  <c r="L312" i="17"/>
  <c r="L315" i="17"/>
  <c r="L761" i="17"/>
  <c r="L270" i="17"/>
  <c r="L31" i="17"/>
  <c r="L992" i="17"/>
  <c r="L423" i="17"/>
  <c r="L94" i="17"/>
  <c r="L954" i="17"/>
  <c r="L402" i="17"/>
  <c r="L618" i="17"/>
  <c r="L258" i="17"/>
  <c r="L584" i="17"/>
  <c r="L657" i="17"/>
  <c r="L942" i="17"/>
  <c r="L639" i="17"/>
  <c r="L18" i="17"/>
  <c r="L814" i="17"/>
  <c r="L793" i="17"/>
  <c r="L727" i="17"/>
  <c r="L978" i="17"/>
  <c r="L390" i="17"/>
  <c r="L263" i="17"/>
  <c r="L929" i="17"/>
  <c r="L770" i="17"/>
  <c r="L625" i="17"/>
  <c r="L579" i="17"/>
  <c r="L455" i="17"/>
  <c r="L982" i="17"/>
  <c r="L663" i="17"/>
  <c r="L735" i="17"/>
  <c r="L608" i="17"/>
  <c r="L251" i="17"/>
  <c r="L512" i="17"/>
  <c r="L142" i="17"/>
  <c r="L454" i="17"/>
  <c r="L99" i="17"/>
  <c r="L204" i="17"/>
  <c r="L567" i="17"/>
  <c r="L774" i="17"/>
  <c r="L744" i="17"/>
  <c r="L479" i="17"/>
  <c r="L367" i="17"/>
  <c r="L8" i="17"/>
  <c r="L313" i="17"/>
  <c r="L749" i="17"/>
  <c r="L267" i="17"/>
  <c r="L21" i="17"/>
  <c r="L930" i="17"/>
  <c r="L507" i="17"/>
  <c r="L351" i="17"/>
  <c r="L325" i="17"/>
  <c r="L889" i="17"/>
  <c r="L46" i="17"/>
  <c r="L58" i="17"/>
  <c r="L627" i="17"/>
  <c r="L194" i="17"/>
  <c r="L248" i="17"/>
  <c r="L867" i="17"/>
  <c r="L305" i="17"/>
  <c r="L322" i="17"/>
  <c r="L558" i="17"/>
  <c r="L949" i="17"/>
  <c r="L70" i="17"/>
  <c r="L461" i="17"/>
  <c r="L574" i="17"/>
  <c r="L157" i="17"/>
  <c r="L162" i="17"/>
  <c r="L524" i="17"/>
  <c r="L239" i="17"/>
  <c r="L904" i="17"/>
  <c r="L333" i="17"/>
  <c r="L128" i="17"/>
  <c r="L724" i="17"/>
  <c r="L24" i="17"/>
  <c r="L642" i="17"/>
  <c r="L689" i="17"/>
  <c r="L909" i="17"/>
  <c r="L645" i="17"/>
  <c r="L757" i="17"/>
  <c r="L214" i="17"/>
  <c r="L15" i="17"/>
  <c r="L12" i="17"/>
  <c r="L685" i="17"/>
  <c r="L152" i="17"/>
  <c r="L371" i="17"/>
  <c r="L556" i="17"/>
  <c r="L252" i="17"/>
  <c r="L725" i="17"/>
  <c r="L88" i="17"/>
  <c r="L868" i="17"/>
  <c r="L57" i="17"/>
  <c r="L487" i="17"/>
  <c r="L196" i="17"/>
  <c r="L330" i="17"/>
  <c r="L405" i="17"/>
  <c r="L806" i="17"/>
  <c r="L302" i="17"/>
  <c r="L920" i="17"/>
  <c r="L74" i="17"/>
  <c r="L610" i="17"/>
  <c r="L269" i="17"/>
  <c r="L883" i="17"/>
  <c r="L23" i="17"/>
  <c r="L324" i="17"/>
  <c r="L427" i="17"/>
  <c r="L228" i="17"/>
  <c r="L884" i="17"/>
  <c r="L488" i="17"/>
  <c r="L862" i="17"/>
  <c r="L666" i="17"/>
  <c r="L130" i="17"/>
  <c r="L869" i="17"/>
  <c r="L841" i="17"/>
  <c r="L861" i="17"/>
  <c r="L601" i="17"/>
  <c r="L410" i="17"/>
  <c r="L233" i="17"/>
  <c r="L878" i="17"/>
  <c r="L222" i="17"/>
  <c r="L514" i="17"/>
  <c r="L680" i="17"/>
  <c r="L176" i="17"/>
  <c r="L303" i="17"/>
  <c r="L683" i="17"/>
  <c r="L732" i="17"/>
  <c r="L297" i="17"/>
  <c r="L95" i="17"/>
  <c r="L719" i="17"/>
  <c r="L328" i="17"/>
  <c r="L946" i="17"/>
  <c r="L787" i="17"/>
  <c r="L822" i="17"/>
  <c r="L319" i="17"/>
  <c r="L728" i="17"/>
  <c r="L3" i="17"/>
  <c r="L51" i="17"/>
  <c r="L279" i="17"/>
  <c r="L300" i="17"/>
  <c r="L96" i="17"/>
  <c r="L518" i="17"/>
  <c r="L935" i="17"/>
  <c r="L896" i="17"/>
  <c r="L810" i="17"/>
  <c r="L740" i="17"/>
  <c r="L499" i="17"/>
  <c r="L401" i="17"/>
  <c r="L164" i="17"/>
  <c r="AF52" i="17"/>
  <c r="L957" i="17"/>
  <c r="L134" i="17"/>
  <c r="K295" i="17"/>
  <c r="K268" i="17"/>
  <c r="K128" i="17"/>
  <c r="K795" i="17"/>
  <c r="K412" i="17"/>
  <c r="K956" i="17"/>
  <c r="K324" i="17"/>
  <c r="K961" i="17"/>
  <c r="K643" i="17"/>
  <c r="K332" i="17"/>
  <c r="K227" i="17"/>
  <c r="K854" i="17"/>
  <c r="K642" i="17"/>
  <c r="K410" i="17"/>
  <c r="K676" i="17"/>
  <c r="K3" i="17"/>
  <c r="K620" i="17"/>
  <c r="K132" i="17"/>
  <c r="K952" i="17"/>
  <c r="AE25" i="17"/>
  <c r="K460" i="17"/>
  <c r="K373" i="17"/>
  <c r="K51" i="17"/>
  <c r="K852" i="17"/>
  <c r="K804" i="17"/>
  <c r="K296" i="17"/>
  <c r="K100" i="17"/>
  <c r="K661" i="17"/>
  <c r="K52" i="17"/>
  <c r="K574" i="17"/>
  <c r="K204" i="17"/>
  <c r="K761" i="17"/>
  <c r="K908" i="17"/>
  <c r="K638" i="17"/>
  <c r="K72" i="17"/>
  <c r="K23" i="17"/>
  <c r="K779" i="17"/>
  <c r="K664" i="17"/>
  <c r="K356" i="17"/>
  <c r="K442" i="17"/>
  <c r="K630" i="17"/>
  <c r="K37" i="17"/>
  <c r="K636" i="17"/>
  <c r="K519" i="17"/>
  <c r="AE29" i="17"/>
  <c r="AA42" i="17"/>
  <c r="AA36" i="17" s="1"/>
  <c r="AE31" i="17"/>
  <c r="C14" i="15"/>
  <c r="D14" i="15" s="1"/>
  <c r="I27" i="15" s="1"/>
  <c r="I28" i="15"/>
  <c r="K66" i="17"/>
  <c r="K458" i="17"/>
  <c r="K436" i="17"/>
  <c r="K724" i="17"/>
  <c r="K260" i="17"/>
  <c r="K559" i="17"/>
  <c r="K446" i="17"/>
  <c r="K474" i="17"/>
  <c r="K392" i="17"/>
  <c r="K578" i="17"/>
  <c r="K169" i="17"/>
  <c r="K514" i="17"/>
  <c r="K200" i="17"/>
  <c r="K473" i="17"/>
  <c r="K653" i="17"/>
  <c r="K904" i="17"/>
  <c r="K451" i="17"/>
  <c r="K869" i="17"/>
  <c r="K81" i="17"/>
  <c r="K680" i="17"/>
  <c r="K115" i="17"/>
  <c r="K767" i="17"/>
  <c r="K756" i="17"/>
  <c r="K96" i="17"/>
  <c r="K301" i="17"/>
  <c r="K387" i="17"/>
  <c r="K901" i="17"/>
  <c r="K954" i="17"/>
  <c r="K441" i="17"/>
  <c r="K459" i="17"/>
  <c r="K207" i="17"/>
  <c r="K760" i="17"/>
  <c r="K775" i="17"/>
  <c r="K322" i="17"/>
  <c r="K960" i="17"/>
  <c r="K414" i="17"/>
  <c r="K34" i="17"/>
  <c r="K849" i="17"/>
  <c r="K570" i="17"/>
  <c r="K735" i="17"/>
  <c r="K50" i="17"/>
  <c r="K759" i="17"/>
  <c r="K362" i="17"/>
  <c r="K174" i="17"/>
  <c r="K990" i="17"/>
  <c r="K786" i="17"/>
  <c r="K748" i="17"/>
  <c r="K946" i="17"/>
  <c r="K253" i="17"/>
  <c r="K267" i="17"/>
  <c r="K157" i="17"/>
  <c r="K531" i="17"/>
  <c r="K126" i="17"/>
  <c r="K725" i="17"/>
  <c r="K317" i="17"/>
  <c r="K820" i="17"/>
  <c r="K977" i="17"/>
  <c r="K671" i="17"/>
  <c r="K76" i="17"/>
  <c r="K12" i="17"/>
  <c r="K920" i="17"/>
  <c r="K577" i="17"/>
  <c r="K418" i="17"/>
  <c r="K215" i="17"/>
  <c r="K731" i="17"/>
  <c r="K965" i="17"/>
  <c r="K584" i="17"/>
  <c r="K147" i="17"/>
  <c r="K801" i="17"/>
  <c r="K792" i="17"/>
  <c r="K276" i="17"/>
  <c r="K492" i="17"/>
  <c r="K563" i="17"/>
  <c r="K942" i="17"/>
  <c r="K358" i="17"/>
  <c r="K602" i="17"/>
  <c r="K715" i="17"/>
  <c r="K78" i="17"/>
  <c r="K61" i="17"/>
  <c r="K71" i="17"/>
  <c r="K145" i="17"/>
  <c r="K971" i="17"/>
  <c r="K557" i="17"/>
  <c r="K193" i="17"/>
  <c r="K223" i="17"/>
  <c r="K188" i="17"/>
  <c r="K523" i="17"/>
  <c r="K793" i="17"/>
  <c r="K911" i="17"/>
  <c r="K111" i="17"/>
  <c r="K992" i="17"/>
  <c r="K687" i="17"/>
  <c r="K959" i="17"/>
  <c r="K163" i="17"/>
  <c r="K325" i="17"/>
  <c r="K101" i="17"/>
  <c r="K874" i="17"/>
  <c r="K39" i="17"/>
  <c r="K499" i="17"/>
  <c r="K97" i="17"/>
  <c r="K631" i="17"/>
  <c r="K757" i="17"/>
  <c r="K516" i="17"/>
  <c r="K940" i="17"/>
  <c r="K119" i="17"/>
  <c r="K788" i="17"/>
  <c r="K610" i="17"/>
  <c r="K613" i="17"/>
  <c r="K313" i="17"/>
  <c r="K625" i="17"/>
  <c r="K394" i="17"/>
  <c r="K803" i="17"/>
  <c r="K133" i="17"/>
  <c r="K857" i="17"/>
  <c r="K19" i="17"/>
  <c r="K718" i="17"/>
  <c r="K987" i="17"/>
  <c r="K255" i="17"/>
  <c r="K747" i="17"/>
  <c r="K553" i="17"/>
  <c r="K815" i="17"/>
  <c r="K116" i="17"/>
  <c r="K868" i="17"/>
  <c r="K22" i="17"/>
  <c r="K456" i="17"/>
  <c r="K843" i="17"/>
  <c r="K590" i="17"/>
  <c r="K290" i="17"/>
  <c r="K675" i="17"/>
  <c r="K513" i="17"/>
  <c r="K966" i="17"/>
  <c r="K185" i="17"/>
  <c r="K328" i="17"/>
  <c r="K624" i="17"/>
  <c r="K964" i="17"/>
  <c r="K376" i="17"/>
  <c r="K171" i="17"/>
  <c r="K905" i="17"/>
  <c r="K997" i="17"/>
  <c r="K768" i="17"/>
  <c r="K533" i="17"/>
  <c r="K420" i="17"/>
  <c r="K216" i="17"/>
  <c r="K711" i="17"/>
  <c r="K686" i="17"/>
  <c r="K532" i="17"/>
  <c r="K814" i="17"/>
  <c r="K592" i="17"/>
  <c r="K967" i="17"/>
  <c r="K575" i="17"/>
  <c r="K861" i="17"/>
  <c r="K673" i="17"/>
  <c r="K352" i="17"/>
  <c r="K281" i="17"/>
  <c r="K490" i="17"/>
  <c r="K203" i="17"/>
  <c r="K461" i="17"/>
  <c r="K508" i="17"/>
  <c r="K549" i="17"/>
  <c r="K417" i="17"/>
  <c r="K821" i="17"/>
  <c r="K897" i="17"/>
  <c r="K485" i="17"/>
  <c r="K895" i="17"/>
  <c r="K155" i="17"/>
  <c r="K623" i="17"/>
  <c r="K844" i="17"/>
  <c r="K69" i="17"/>
  <c r="K231" i="17"/>
  <c r="K953" i="17"/>
  <c r="K778" i="17"/>
  <c r="K242" i="17"/>
  <c r="K122" i="17"/>
  <c r="K693" i="17"/>
  <c r="K933" i="17"/>
  <c r="K13" i="17"/>
  <c r="K359" i="17"/>
  <c r="K104" i="17"/>
  <c r="K645" i="17"/>
  <c r="K263" i="17"/>
  <c r="K455" i="17"/>
  <c r="K665" i="17"/>
  <c r="K309" i="17"/>
  <c r="K35" i="17"/>
  <c r="K609" i="17"/>
  <c r="K272" i="17"/>
  <c r="K542" i="17"/>
  <c r="K958" i="17"/>
  <c r="K274" i="17"/>
  <c r="K248" i="17"/>
  <c r="K95" i="17"/>
  <c r="K774" i="17"/>
  <c r="K343" i="17"/>
  <c r="K374" i="17"/>
  <c r="K637" i="17"/>
  <c r="K297" i="17"/>
  <c r="K7" i="17"/>
  <c r="K683" i="17"/>
  <c r="K341" i="17"/>
  <c r="K432" i="17"/>
  <c r="K721" i="17"/>
  <c r="K677" i="17"/>
  <c r="K537" i="17"/>
  <c r="K434" i="17"/>
  <c r="K837" i="17"/>
  <c r="K230" i="17"/>
  <c r="K882" i="17"/>
  <c r="K565" i="17"/>
  <c r="K666" i="17"/>
  <c r="K794" i="17"/>
  <c r="K603" i="17"/>
  <c r="K316" i="17"/>
  <c r="K150" i="17"/>
  <c r="K73" i="17"/>
  <c r="K54" i="17"/>
  <c r="K142" i="17"/>
  <c r="K107" i="17"/>
  <c r="K527" i="17"/>
  <c r="K884" i="17"/>
  <c r="K805" i="17"/>
  <c r="K929" i="17"/>
  <c r="K825" i="17"/>
  <c r="K506" i="17"/>
  <c r="K134" i="17"/>
  <c r="K644" i="17"/>
  <c r="K836" i="17"/>
  <c r="K783" i="17"/>
  <c r="K753" i="17"/>
  <c r="K579" i="17"/>
  <c r="K591" i="17"/>
  <c r="K14" i="17"/>
  <c r="K729" i="17"/>
  <c r="K528" i="17"/>
  <c r="K829" i="17"/>
  <c r="K893" i="17"/>
  <c r="K228" i="17"/>
  <c r="K87" i="17"/>
  <c r="K937" i="17"/>
  <c r="K535" i="17"/>
  <c r="K292" i="17"/>
  <c r="K766" i="17"/>
  <c r="K639" i="17"/>
  <c r="K865" i="17"/>
  <c r="K770" i="17"/>
  <c r="K521" i="17"/>
  <c r="K36" i="17"/>
  <c r="K118" i="17"/>
  <c r="K350" i="17"/>
  <c r="K396" i="17"/>
  <c r="K94" i="17"/>
  <c r="K280" i="17"/>
  <c r="K648" i="17"/>
  <c r="K909" i="17"/>
  <c r="K936" i="17"/>
  <c r="K838" i="17"/>
  <c r="K214" i="17"/>
  <c r="K978" i="17"/>
  <c r="K962" i="17"/>
  <c r="K393" i="17"/>
  <c r="K629" i="17"/>
  <c r="K880" i="17"/>
  <c r="K500" i="17"/>
  <c r="K370" i="17"/>
  <c r="K489" i="17"/>
  <c r="K985" i="17"/>
  <c r="K819" i="17"/>
  <c r="K320" i="17"/>
  <c r="K833" i="17"/>
  <c r="K247" i="17"/>
  <c r="K658" i="17"/>
  <c r="K86" i="17"/>
  <c r="K10" i="17"/>
  <c r="K47" i="17"/>
  <c r="K702" i="17"/>
  <c r="K790" i="17"/>
  <c r="K175" i="17"/>
  <c r="K191" i="17"/>
  <c r="K210" i="17"/>
  <c r="K165" i="17"/>
  <c r="K771" i="17"/>
  <c r="K703" i="17"/>
  <c r="K900" i="17"/>
  <c r="K136" i="17"/>
  <c r="K728" i="17"/>
  <c r="K827" i="17"/>
  <c r="K727" i="17"/>
  <c r="K40" i="17"/>
  <c r="K233" i="17"/>
  <c r="K58" i="17"/>
  <c r="K754" i="17"/>
  <c r="K217" i="17"/>
  <c r="K302" i="17"/>
  <c r="K872" i="17"/>
  <c r="K130" i="17"/>
  <c r="K226" i="17"/>
  <c r="K863" i="17"/>
  <c r="K415" i="17"/>
  <c r="K606" i="17"/>
  <c r="K149" i="17"/>
  <c r="K68" i="17"/>
  <c r="K685" i="17"/>
  <c r="K408" i="17"/>
  <c r="K749" i="17"/>
  <c r="K851" i="17"/>
  <c r="K998" i="17"/>
  <c r="K16" i="17"/>
  <c r="K491" i="17"/>
  <c r="K615" i="17"/>
  <c r="K278" i="17"/>
  <c r="K970" i="17"/>
  <c r="K980" i="17"/>
  <c r="K657" i="17"/>
  <c r="K235" i="17"/>
  <c r="K540" i="17"/>
  <c r="K355" i="17"/>
  <c r="K293" i="17"/>
  <c r="K334" i="17"/>
  <c r="K32" i="17"/>
  <c r="K934" i="17"/>
  <c r="K43" i="17"/>
  <c r="K365" i="17"/>
  <c r="K765" i="17"/>
  <c r="K944" i="17"/>
  <c r="K259" i="17"/>
  <c r="K172" i="17"/>
  <c r="K463" i="17"/>
  <c r="K475" i="17"/>
  <c r="K277" i="17"/>
  <c r="K480" i="17"/>
  <c r="K49" i="17"/>
  <c r="K903" i="17"/>
  <c r="K131" i="17"/>
  <c r="K547" i="17"/>
  <c r="K877" i="17"/>
  <c r="K750" i="17"/>
  <c r="K312" i="17"/>
  <c r="K743" i="17"/>
  <c r="K573" i="17"/>
  <c r="K399" i="17"/>
  <c r="K141" i="17"/>
  <c r="K751" i="17"/>
  <c r="K939" i="17"/>
  <c r="K250" i="17"/>
  <c r="K714" i="17"/>
  <c r="K979" i="17"/>
  <c r="K283" i="17"/>
  <c r="K158" i="17"/>
  <c r="K712" i="17"/>
  <c r="K252" i="17"/>
  <c r="K327" i="17"/>
  <c r="K755" i="17"/>
  <c r="K349" i="17"/>
  <c r="K439" i="17"/>
  <c r="K59" i="17"/>
  <c r="K848" i="17"/>
  <c r="K797" i="17"/>
  <c r="K656" i="17"/>
  <c r="K873" i="17"/>
  <c r="K91" i="17"/>
  <c r="K674" i="17"/>
  <c r="K124" i="17"/>
  <c r="K24" i="17"/>
  <c r="K781" i="17"/>
  <c r="K225" i="17"/>
  <c r="K206" i="17"/>
  <c r="K522" i="17"/>
  <c r="K198" i="17"/>
  <c r="K730" i="17"/>
  <c r="K264" i="17"/>
  <c r="K254" i="17"/>
  <c r="K405" i="17"/>
  <c r="K841" i="17"/>
  <c r="K776" i="17"/>
  <c r="K622" i="17"/>
  <c r="K409" i="17"/>
  <c r="K178" i="17"/>
  <c r="K8" i="17"/>
  <c r="K518" i="17"/>
  <c r="K60" i="17"/>
  <c r="K389" i="17"/>
  <c r="K477" i="17"/>
  <c r="K310" i="17"/>
  <c r="K930" i="17"/>
  <c r="K505" i="17"/>
  <c r="K860" i="17"/>
  <c r="K30" i="17"/>
  <c r="K830" i="17"/>
  <c r="K704" i="17"/>
  <c r="K736" i="17"/>
  <c r="K847" i="17"/>
  <c r="K38" i="17"/>
  <c r="K152" i="17"/>
  <c r="K440" i="17"/>
  <c r="K876" i="17"/>
  <c r="K536" i="17"/>
  <c r="K951" i="17"/>
  <c r="K177" i="17"/>
  <c r="K943" i="17"/>
  <c r="K18" i="17"/>
  <c r="K585" i="17"/>
  <c r="K192" i="17"/>
  <c r="K326" i="17"/>
  <c r="K739" i="17"/>
  <c r="K871" i="17"/>
  <c r="K164" i="17"/>
  <c r="K380" i="17"/>
  <c r="K57" i="17"/>
  <c r="K654" i="17"/>
  <c r="K974" i="17"/>
  <c r="K42" i="17"/>
  <c r="K5" i="17"/>
  <c r="K798" i="17"/>
  <c r="K888" i="17"/>
  <c r="K388" i="17"/>
  <c r="K544" i="17"/>
  <c r="K659" i="17"/>
  <c r="K229" i="17"/>
  <c r="K973" i="17"/>
  <c r="K879" i="17"/>
  <c r="K520" i="17"/>
  <c r="K605" i="17"/>
  <c r="K558" i="17"/>
  <c r="K360" i="17"/>
  <c r="K556" i="17"/>
  <c r="K303" i="17"/>
  <c r="K742" i="17"/>
  <c r="K828" i="17"/>
  <c r="K678" i="17"/>
  <c r="K273" i="17"/>
  <c r="K286" i="17"/>
  <c r="K912" i="17"/>
  <c r="K17" i="17"/>
  <c r="K29" i="17"/>
  <c r="K991" i="17"/>
  <c r="K945" i="17"/>
  <c r="K74" i="17"/>
  <c r="K161" i="17"/>
  <c r="K368" i="17"/>
  <c r="K176" i="17"/>
  <c r="K635" i="17"/>
  <c r="K261" i="17"/>
  <c r="K496" i="17"/>
  <c r="K906" i="17"/>
  <c r="K938" i="17"/>
  <c r="K220" i="17"/>
  <c r="K530" i="17"/>
  <c r="K669" i="17"/>
  <c r="K526" i="17"/>
  <c r="K834" i="17"/>
  <c r="K251" i="17"/>
  <c r="K758" i="17"/>
  <c r="K572" i="17"/>
  <c r="K511" i="17"/>
  <c r="K910" i="17"/>
  <c r="K467" i="17"/>
  <c r="K258" i="17"/>
  <c r="K497" i="17"/>
  <c r="K488" i="17"/>
  <c r="K621" i="17"/>
  <c r="K391" i="17"/>
  <c r="K137" i="17"/>
  <c r="K146" i="17"/>
  <c r="K342" i="17"/>
  <c r="K564" i="17"/>
  <c r="K106" i="17"/>
  <c r="K546" i="17"/>
  <c r="K726" i="17"/>
  <c r="K102" i="17"/>
  <c r="K117" i="17"/>
  <c r="K734" i="17"/>
  <c r="K103" i="17"/>
  <c r="K791" i="17"/>
  <c r="K555" i="17"/>
  <c r="K780" i="17"/>
  <c r="K923" i="17"/>
  <c r="K299" i="17"/>
  <c r="K337" i="17"/>
  <c r="K429" i="17"/>
  <c r="K811" i="17"/>
  <c r="K928" i="17"/>
  <c r="K257" i="17"/>
  <c r="K870" i="17"/>
  <c r="K300" i="17"/>
  <c r="K454" i="17"/>
  <c r="K478" i="17"/>
  <c r="K93" i="17"/>
  <c r="K244" i="17"/>
  <c r="K127" i="17"/>
  <c r="K236" i="17"/>
  <c r="K159" i="17"/>
  <c r="K813" i="17"/>
  <c r="K867" i="17"/>
  <c r="K738" i="17"/>
  <c r="K304" i="17"/>
  <c r="K462" i="17"/>
  <c r="K697" i="17"/>
  <c r="K398" i="17"/>
  <c r="K407" i="17"/>
  <c r="K503" i="17"/>
  <c r="K918" i="17"/>
  <c r="K541" i="17"/>
  <c r="K741" i="17"/>
  <c r="K448" i="17"/>
  <c r="K924" i="17"/>
  <c r="K88" i="17"/>
  <c r="K927" i="17"/>
  <c r="K698" i="17"/>
  <c r="K315" i="17"/>
  <c r="K692" i="17"/>
  <c r="K593" i="17"/>
  <c r="K495" i="17"/>
  <c r="K720" i="17"/>
  <c r="K949" i="17"/>
  <c r="K385" i="17"/>
  <c r="K894" i="17"/>
  <c r="K378" i="17"/>
  <c r="K802" i="17"/>
  <c r="K948" i="17"/>
  <c r="K787" i="17"/>
  <c r="K437" i="17"/>
  <c r="K453" i="17"/>
  <c r="K319" i="17"/>
  <c r="K855" i="17"/>
  <c r="K83" i="17"/>
  <c r="K538" i="17"/>
  <c r="K850" i="17"/>
  <c r="K493" i="17"/>
  <c r="K548" i="17"/>
  <c r="K64" i="17"/>
  <c r="K249" i="17"/>
  <c r="K806" i="17"/>
  <c r="K650" i="17"/>
  <c r="K580" i="17"/>
  <c r="K400" i="17"/>
  <c r="K194" i="17"/>
  <c r="K430" i="17"/>
  <c r="K383" i="17"/>
  <c r="K588" i="17"/>
  <c r="K586" i="17"/>
  <c r="K377" i="17"/>
  <c r="K689" i="17"/>
  <c r="K694" i="17"/>
  <c r="K364" i="17"/>
  <c r="K975" i="17"/>
  <c r="K785" i="17"/>
  <c r="K913" i="17"/>
  <c r="K354" i="17"/>
  <c r="K515" i="17"/>
  <c r="K63" i="17"/>
  <c r="K294" i="17"/>
  <c r="K808" i="17"/>
  <c r="K421" i="17"/>
  <c r="K719" i="17"/>
  <c r="K120" i="17"/>
  <c r="K470" i="17"/>
  <c r="K917" i="17"/>
  <c r="K279" i="17"/>
  <c r="K213" i="17"/>
  <c r="K85" i="17"/>
  <c r="K668" i="17"/>
  <c r="K425" i="17"/>
  <c r="K265" i="17"/>
  <c r="K357" i="17"/>
  <c r="K6" i="17"/>
  <c r="K205" i="17"/>
  <c r="K466" i="17"/>
  <c r="K269" i="17"/>
  <c r="K291" i="17"/>
  <c r="K599" i="17"/>
  <c r="K28" i="17"/>
  <c r="K886" i="17"/>
  <c r="K123" i="17"/>
  <c r="K121" i="17"/>
  <c r="K708" i="17"/>
  <c r="K608" i="17"/>
  <c r="K891" i="17"/>
  <c r="K981" i="17"/>
  <c r="K21" i="17"/>
  <c r="K984" i="17"/>
  <c r="K885" i="17"/>
  <c r="K866" i="17"/>
  <c r="K426" i="17"/>
  <c r="K428" i="17"/>
  <c r="K764" i="17"/>
  <c r="K262" i="17"/>
  <c r="K641" i="17"/>
  <c r="K550" i="17"/>
  <c r="K607" i="17"/>
  <c r="K807" i="17"/>
  <c r="K551" i="17"/>
  <c r="K989" i="17"/>
  <c r="K109" i="17"/>
  <c r="K472" i="17"/>
  <c r="K941" i="17"/>
  <c r="K186" i="17"/>
  <c r="K9" i="17"/>
  <c r="K709" i="17"/>
  <c r="K468" i="17"/>
  <c r="K922" i="17"/>
  <c r="K465" i="17"/>
  <c r="K336" i="17"/>
  <c r="K1000" i="17"/>
  <c r="K612" i="17"/>
  <c r="K670" i="17"/>
  <c r="K404" i="17"/>
  <c r="K799" i="17"/>
  <c r="K371" i="17"/>
  <c r="K464" i="17"/>
  <c r="K614" i="17"/>
  <c r="K479" i="17"/>
  <c r="K995" i="17"/>
  <c r="K926" i="17"/>
  <c r="K634" i="17"/>
  <c r="K846" i="17"/>
  <c r="K529" i="17"/>
  <c r="K561" i="17"/>
  <c r="K809" i="17"/>
  <c r="K375" i="17"/>
  <c r="K597" i="17"/>
  <c r="K562" i="17"/>
  <c r="K80" i="17"/>
  <c r="K826" i="17"/>
  <c r="K684" i="17"/>
  <c r="K883" i="17"/>
  <c r="K433" i="17"/>
  <c r="K166" i="17"/>
  <c r="K817" i="17"/>
  <c r="K831" i="17"/>
  <c r="K810" i="17"/>
  <c r="K195" i="17"/>
  <c r="K256" i="17"/>
  <c r="K318" i="17"/>
  <c r="K384" i="17"/>
  <c r="K494" i="17"/>
  <c r="K139" i="17"/>
  <c r="K611" i="17"/>
  <c r="K524" i="17"/>
  <c r="K397" i="17"/>
  <c r="K289" i="17"/>
  <c r="K633" i="17"/>
  <c r="K181" i="17"/>
  <c r="K379" i="17"/>
  <c r="K372" i="17"/>
  <c r="K239" i="17"/>
  <c r="K70" i="17"/>
  <c r="K600" i="17"/>
  <c r="K144" i="17"/>
  <c r="K75" i="17"/>
  <c r="K79" i="17"/>
  <c r="K617" i="17"/>
  <c r="K311" i="17"/>
  <c r="K581" i="17"/>
  <c r="K321" i="17"/>
  <c r="K329" i="17"/>
  <c r="K762" i="17"/>
  <c r="K11" i="17"/>
  <c r="K84" i="17"/>
  <c r="K431" i="17"/>
  <c r="K587" i="17"/>
  <c r="K140" i="17"/>
  <c r="K4" i="17"/>
  <c r="K737" i="17"/>
  <c r="K173" i="17"/>
  <c r="K129" i="17"/>
  <c r="K777" i="17"/>
  <c r="K646" i="17"/>
  <c r="K92" i="17"/>
  <c r="K199" i="17"/>
  <c r="K858" i="17"/>
  <c r="K647" i="17"/>
  <c r="K243" i="17"/>
  <c r="K832" i="17"/>
  <c r="K395" i="17"/>
  <c r="K1001" i="17"/>
  <c r="K812" i="17"/>
  <c r="K113" i="17"/>
  <c r="K931" i="17"/>
  <c r="K919" i="17"/>
  <c r="K153" i="17"/>
  <c r="K240" i="17"/>
  <c r="K20" i="17"/>
  <c r="K932" i="17"/>
  <c r="K346" i="17"/>
  <c r="K512" i="17"/>
  <c r="K691" i="17"/>
  <c r="K187" i="17"/>
  <c r="K471" i="17"/>
  <c r="K82" i="17"/>
  <c r="K915" i="17"/>
  <c r="K700" i="17"/>
  <c r="K552" i="17"/>
  <c r="K438" i="17"/>
  <c r="K976" i="17"/>
  <c r="K800" i="17"/>
  <c r="K345" i="17"/>
  <c r="K695" i="17"/>
  <c r="K110" i="17"/>
  <c r="K183" i="17"/>
  <c r="K652" i="17"/>
  <c r="K723" i="17"/>
  <c r="K138" i="17"/>
  <c r="K386" i="17"/>
  <c r="K45" i="17"/>
  <c r="K382" i="17"/>
  <c r="K180" i="17"/>
  <c r="K769" i="17"/>
  <c r="K154" i="17"/>
  <c r="K619" i="17"/>
  <c r="K907" i="17"/>
  <c r="K402" i="17"/>
  <c r="K772" i="17"/>
  <c r="K197" i="17"/>
  <c r="K856" i="17"/>
  <c r="K284" i="17"/>
  <c r="K222" i="17"/>
  <c r="K25" i="17"/>
  <c r="K211" i="17"/>
  <c r="K567" i="17"/>
  <c r="K627" i="17"/>
  <c r="K148" i="17"/>
  <c r="K156" i="17"/>
  <c r="K307" i="17"/>
  <c r="K46" i="17"/>
  <c r="K618" i="17"/>
  <c r="K27" i="17"/>
  <c r="K419" i="17"/>
  <c r="K182" i="17"/>
  <c r="K62" i="17"/>
  <c r="K90" i="17"/>
  <c r="K595" i="17"/>
  <c r="K98" i="17"/>
  <c r="K33" i="17"/>
  <c r="K422" i="17"/>
  <c r="K835" i="17"/>
  <c r="K219" i="17"/>
  <c r="K469" i="17"/>
  <c r="K955" i="17"/>
  <c r="K859" i="17"/>
  <c r="K56" i="17"/>
  <c r="K443" i="17"/>
  <c r="K796" i="17"/>
  <c r="K554" i="17"/>
  <c r="K752" i="17"/>
  <c r="K406" i="17"/>
  <c r="K853" i="17"/>
  <c r="K234" i="17"/>
  <c r="K308" i="17"/>
  <c r="K202" i="17"/>
  <c r="K916" i="17"/>
  <c r="K746" i="17"/>
  <c r="K745" i="17"/>
  <c r="K487" i="17"/>
  <c r="K784" i="17"/>
  <c r="K482" i="17"/>
  <c r="K534" i="17"/>
  <c r="Y41" i="17"/>
  <c r="Y54" i="17" s="1"/>
  <c r="K246" i="17"/>
  <c r="K996" i="17"/>
  <c r="K401" i="17"/>
  <c r="K972" i="17"/>
  <c r="K201" i="17"/>
  <c r="K616" i="17"/>
  <c r="K99" i="17"/>
  <c r="K190" i="17"/>
  <c r="K266" i="17"/>
  <c r="K589" i="17"/>
  <c r="K740" i="17"/>
  <c r="K288" i="17"/>
  <c r="K892" i="17"/>
  <c r="K218" i="17"/>
  <c r="K48" i="17"/>
  <c r="K271" i="17"/>
  <c r="K682" i="17"/>
  <c r="K890" i="17"/>
  <c r="K447" i="17"/>
  <c r="K314" i="17"/>
  <c r="K423" i="17"/>
  <c r="K993" i="17"/>
  <c r="K690" i="17"/>
  <c r="K298" i="17"/>
  <c r="K44" i="17"/>
  <c r="K323" i="17"/>
  <c r="K483" i="17"/>
  <c r="K170" i="17"/>
  <c r="K108" i="17"/>
  <c r="K545" i="17"/>
  <c r="K381" i="17"/>
  <c r="K89" i="17"/>
  <c r="K125" i="17"/>
  <c r="K517" i="17"/>
  <c r="K716" i="17"/>
  <c r="K363" i="17"/>
  <c r="K699" i="17"/>
  <c r="K842" i="17"/>
  <c r="K285" i="17"/>
  <c r="K681" i="17"/>
  <c r="K504" i="17"/>
  <c r="K105" i="17"/>
  <c r="K160" i="17"/>
  <c r="K706" i="17"/>
  <c r="K571" i="17"/>
  <c r="K840" i="17"/>
  <c r="K632" i="17"/>
  <c r="K209" i="17"/>
  <c r="K449" i="17"/>
  <c r="K560" i="17"/>
  <c r="K763" i="17"/>
  <c r="K238" i="17"/>
  <c r="K994" i="17"/>
  <c r="K77" i="17"/>
  <c r="K782" i="17"/>
  <c r="K338" i="17"/>
  <c r="K287" i="17"/>
  <c r="K53" i="17"/>
  <c r="K672" i="17"/>
  <c r="K208" i="17"/>
  <c r="K902" i="17"/>
  <c r="K143" i="17"/>
  <c r="K427" i="17"/>
  <c r="K486" i="17"/>
  <c r="K773" i="17"/>
  <c r="K732" i="17"/>
  <c r="K484" i="17"/>
  <c r="K947" i="17"/>
  <c r="K999" i="17"/>
  <c r="K237" i="17"/>
  <c r="K348" i="17"/>
  <c r="K707" i="17"/>
  <c r="K925" i="17"/>
  <c r="K818" i="17"/>
  <c r="K733" i="17"/>
  <c r="K26" i="17"/>
  <c r="K184" i="17"/>
  <c r="K445" i="17"/>
  <c r="K167" i="17"/>
  <c r="K162" i="17"/>
  <c r="K502" i="17"/>
  <c r="K878" i="17"/>
  <c r="K628" i="17"/>
  <c r="K823" i="17"/>
  <c r="K331" i="17"/>
  <c r="K416" i="17"/>
  <c r="K339" i="17"/>
  <c r="K306" i="17"/>
  <c r="K245" i="17"/>
  <c r="K413" i="17"/>
  <c r="K424" i="17"/>
  <c r="K369" i="17"/>
  <c r="K196" i="17"/>
  <c r="K601" i="17"/>
  <c r="K353" i="17"/>
  <c r="K330" i="17"/>
  <c r="K340" i="17"/>
  <c r="K921" i="17"/>
  <c r="K705" i="17"/>
  <c r="K582" i="17"/>
  <c r="K713" i="17"/>
  <c r="K509" i="17"/>
  <c r="K275" i="17"/>
  <c r="K662" i="17"/>
  <c r="K568" i="17"/>
  <c r="K822" i="17"/>
  <c r="K688" i="17"/>
  <c r="K224" i="17"/>
  <c r="K151" i="17"/>
  <c r="K660" i="17"/>
  <c r="K710" i="17"/>
  <c r="K881" i="17"/>
  <c r="K583" i="17"/>
  <c r="K862" i="17"/>
  <c r="K351" i="17"/>
  <c r="K679" i="17"/>
  <c r="K232" i="17"/>
  <c r="K539" i="17"/>
  <c r="K481" i="17"/>
  <c r="K896" i="17"/>
  <c r="K576" i="17"/>
  <c r="K367" i="17"/>
  <c r="K335" i="17"/>
  <c r="K344" i="17"/>
  <c r="K305" i="17"/>
  <c r="K950" i="17"/>
  <c r="K241" i="17"/>
  <c r="K626" i="17"/>
  <c r="K898" i="17"/>
  <c r="K510" i="17"/>
  <c r="K55" i="17"/>
  <c r="K875" i="17"/>
  <c r="K701" i="17"/>
  <c r="K845" i="17"/>
  <c r="K889" i="17"/>
  <c r="K112" i="17"/>
  <c r="K403" i="17"/>
  <c r="K507" i="17"/>
  <c r="K411" i="17"/>
  <c r="K67" i="17"/>
  <c r="K717" i="17"/>
  <c r="K864" i="17"/>
  <c r="K655" i="17"/>
  <c r="K282" i="17"/>
  <c r="K501" i="17"/>
  <c r="K649" i="17"/>
  <c r="K221" i="17"/>
  <c r="K696" i="17"/>
  <c r="K361" i="17"/>
  <c r="K640" i="17"/>
  <c r="K983" i="17"/>
  <c r="K899" i="17"/>
  <c r="K498" i="17"/>
  <c r="K935" i="17"/>
  <c r="K914" i="17"/>
  <c r="K651" i="17"/>
  <c r="K663" i="17"/>
  <c r="K816" i="17"/>
  <c r="K41" i="17"/>
  <c r="K988" i="17"/>
  <c r="K789" i="17"/>
  <c r="K839" i="17"/>
  <c r="K457" i="17"/>
  <c r="K969" i="17"/>
  <c r="K604" i="17"/>
  <c r="K366" i="17"/>
  <c r="K347" i="17"/>
  <c r="K333" i="17"/>
  <c r="K179" i="17"/>
  <c r="K594" i="17"/>
  <c r="K963" i="17"/>
  <c r="K435" i="17"/>
  <c r="K476" i="17"/>
  <c r="K15" i="17"/>
  <c r="K450" i="17"/>
  <c r="K667" i="17"/>
  <c r="K824" i="17"/>
  <c r="K543" i="17"/>
  <c r="K598" i="17"/>
  <c r="K390" i="17"/>
  <c r="K986" i="17"/>
  <c r="K957" i="17"/>
  <c r="K114" i="17"/>
  <c r="K968" i="17"/>
  <c r="K135" i="17"/>
  <c r="K168" i="17"/>
  <c r="K31" i="17"/>
  <c r="K566" i="17"/>
  <c r="K982" i="17"/>
  <c r="K744" i="17"/>
  <c r="K525" i="17"/>
  <c r="K722" i="17"/>
  <c r="K189" i="17"/>
  <c r="K887" i="17"/>
  <c r="AE28" i="17"/>
  <c r="AE26" i="17"/>
  <c r="AE30" i="17"/>
  <c r="AE27" i="17"/>
  <c r="AA22" i="17"/>
  <c r="AA23" i="17" s="1"/>
  <c r="M28" i="15"/>
  <c r="C18" i="15"/>
  <c r="D18" i="15" s="1"/>
  <c r="M27" i="15" s="1"/>
  <c r="N386" i="17"/>
  <c r="N801" i="17"/>
  <c r="N255" i="17"/>
  <c r="N929" i="17"/>
  <c r="N475" i="17"/>
  <c r="N289" i="17"/>
  <c r="N382" i="17"/>
  <c r="N517" i="17"/>
  <c r="N884" i="17"/>
  <c r="N270" i="17"/>
  <c r="N188" i="17"/>
  <c r="N348" i="17"/>
  <c r="N1000" i="17"/>
  <c r="N291" i="17"/>
  <c r="N915" i="17"/>
  <c r="N903" i="17"/>
  <c r="N831" i="17"/>
  <c r="N866" i="17"/>
  <c r="N583" i="17"/>
  <c r="N169" i="17"/>
  <c r="N876" i="17"/>
  <c r="N590" i="17"/>
  <c r="N511" i="17"/>
  <c r="N463" i="17"/>
  <c r="N577" i="17"/>
  <c r="N620" i="17"/>
  <c r="N191" i="17"/>
  <c r="N593" i="17"/>
  <c r="N459" i="17"/>
  <c r="N860" i="17"/>
  <c r="N916" i="17"/>
  <c r="N943" i="17"/>
  <c r="N660" i="17"/>
  <c r="N687" i="17"/>
  <c r="N662" i="17"/>
  <c r="N21" i="17"/>
  <c r="N468" i="17"/>
  <c r="N704" i="17"/>
  <c r="N728" i="17"/>
  <c r="N336" i="17"/>
  <c r="N917" i="17"/>
  <c r="N970" i="17"/>
  <c r="N656" i="17"/>
  <c r="N436" i="17"/>
  <c r="N55" i="17"/>
  <c r="N399" i="17"/>
  <c r="N170" i="17"/>
  <c r="N227" i="17"/>
  <c r="N301" i="17"/>
  <c r="N368" i="17"/>
  <c r="N899" i="17"/>
  <c r="N317" i="17"/>
  <c r="N602" i="17"/>
  <c r="N39" i="17"/>
  <c r="N834" i="17"/>
  <c r="N258" i="17"/>
  <c r="N266" i="17"/>
  <c r="N880" i="17"/>
  <c r="N814" i="17"/>
  <c r="N85" i="17"/>
  <c r="N750" i="17"/>
  <c r="N580" i="17"/>
  <c r="N937" i="17"/>
  <c r="N241" i="17"/>
  <c r="N40" i="17"/>
  <c r="N419" i="17"/>
  <c r="N268" i="17"/>
  <c r="N665" i="17"/>
  <c r="N307" i="17"/>
  <c r="N79" i="17"/>
  <c r="N614" i="17"/>
  <c r="N74" i="17"/>
  <c r="N319" i="17"/>
  <c r="N703" i="17"/>
  <c r="N826" i="17"/>
  <c r="N698" i="17"/>
  <c r="N66" i="17"/>
  <c r="N606" i="17"/>
  <c r="N513" i="17"/>
  <c r="N230" i="17"/>
  <c r="N450" i="17"/>
  <c r="N111" i="17"/>
  <c r="N567" i="17"/>
  <c r="N242" i="17"/>
  <c r="N494" i="17"/>
  <c r="N469" i="17"/>
  <c r="N99" i="17"/>
  <c r="N202" i="17"/>
  <c r="N440" i="17"/>
  <c r="N674" i="17"/>
  <c r="N420" i="17"/>
  <c r="N971" i="17"/>
  <c r="N976" i="17"/>
  <c r="N724" i="17"/>
  <c r="N566" i="17"/>
  <c r="N649" i="17"/>
  <c r="N546" i="17"/>
  <c r="N112" i="17"/>
  <c r="N829" i="17"/>
  <c r="N996" i="17"/>
  <c r="N756" i="17"/>
  <c r="N473" i="17"/>
  <c r="N616" i="17"/>
  <c r="N872" i="17"/>
  <c r="N427" i="17"/>
  <c r="N596" i="17"/>
  <c r="N732" i="17"/>
  <c r="N492" i="17"/>
  <c r="N464" i="17"/>
  <c r="N257" i="17"/>
  <c r="N666" i="17"/>
  <c r="N62" i="17"/>
  <c r="N474" i="17"/>
  <c r="N556" i="17"/>
  <c r="N639" i="17"/>
  <c r="N624" i="17"/>
  <c r="N779" i="17"/>
  <c r="N104" i="17"/>
  <c r="N393" i="17"/>
  <c r="N696" i="17"/>
  <c r="N145" i="17"/>
  <c r="N928" i="17"/>
  <c r="N594" i="17"/>
  <c r="N378" i="17"/>
  <c r="N835" i="17"/>
  <c r="N18" i="17"/>
  <c r="N932" i="17"/>
  <c r="N859" i="17"/>
  <c r="N421" i="17"/>
  <c r="N501" i="17"/>
  <c r="N476" i="17"/>
  <c r="N124" i="17"/>
  <c r="N114" i="17"/>
  <c r="N103" i="17"/>
  <c r="N82" i="17"/>
  <c r="N523" i="17"/>
  <c r="N362" i="17"/>
  <c r="N777" i="17"/>
  <c r="N786" i="17"/>
  <c r="N597" i="17"/>
  <c r="N553" i="17"/>
  <c r="N26" i="17"/>
  <c r="N15" i="17"/>
  <c r="N531" i="17"/>
  <c r="N458" i="17"/>
  <c r="N356" i="17"/>
  <c r="N259" i="17"/>
  <c r="N789" i="17"/>
  <c r="N927" i="17"/>
  <c r="N535" i="17"/>
  <c r="N716" i="17"/>
  <c r="N456" i="17"/>
  <c r="N573" i="17"/>
  <c r="N672" i="17"/>
  <c r="N627" i="17"/>
  <c r="N275" i="17"/>
  <c r="N457" i="17"/>
  <c r="N108" i="17"/>
  <c r="N561" i="17"/>
  <c r="N508" i="17"/>
  <c r="N212" i="17"/>
  <c r="N874" i="17"/>
  <c r="N771" i="17"/>
  <c r="N455" i="17"/>
  <c r="N837" i="17"/>
  <c r="N741" i="17"/>
  <c r="N385" i="17"/>
  <c r="N334" i="17"/>
  <c r="N16" i="17"/>
  <c r="N487" i="17"/>
  <c r="N636" i="17"/>
  <c r="N800" i="17"/>
  <c r="N638" i="17"/>
  <c r="N973" i="17"/>
  <c r="N56" i="17"/>
  <c r="N353" i="17"/>
  <c r="N509" i="17"/>
  <c r="N521" i="17"/>
  <c r="N199" i="17"/>
  <c r="N633" i="17"/>
  <c r="N661" i="17"/>
  <c r="N151" i="17"/>
  <c r="N754" i="17"/>
  <c r="N881" i="17"/>
  <c r="N651" i="17"/>
  <c r="N84" i="17"/>
  <c r="N843" i="17"/>
  <c r="N206" i="17"/>
  <c r="N391" i="17"/>
  <c r="N740" i="17"/>
  <c r="N283" i="17"/>
  <c r="N445" i="17"/>
  <c r="N159" i="17"/>
  <c r="N300" i="17"/>
  <c r="N913" i="17"/>
  <c r="N180" i="17"/>
  <c r="N533" i="17"/>
  <c r="N80" i="17"/>
  <c r="N189" i="17"/>
  <c r="N35" i="17"/>
  <c r="N302" i="17"/>
  <c r="N330" i="17"/>
  <c r="N352" i="17"/>
  <c r="N775" i="17"/>
  <c r="N810" i="17"/>
  <c r="N708" i="17"/>
  <c r="N961" i="17"/>
  <c r="N648" i="17"/>
  <c r="N895" i="17"/>
  <c r="N827" i="17"/>
  <c r="N324" i="17"/>
  <c r="N397" i="17"/>
  <c r="N138" i="17"/>
  <c r="N392" i="17"/>
  <c r="N621" i="17"/>
  <c r="N910" i="17"/>
  <c r="N94" i="17"/>
  <c r="N549" i="17"/>
  <c r="N907" i="17"/>
  <c r="N215" i="17"/>
  <c r="N806" i="17"/>
  <c r="N135" i="17"/>
  <c r="N96" i="17"/>
  <c r="N609" i="17"/>
  <c r="N299" i="17"/>
  <c r="N655" i="17"/>
  <c r="N572" i="17"/>
  <c r="N751" i="17"/>
  <c r="N972" i="17"/>
  <c r="N987" i="17"/>
  <c r="N250" i="17"/>
  <c r="N560" i="17"/>
  <c r="N252" i="17"/>
  <c r="N29" i="17"/>
  <c r="N726" i="17"/>
  <c r="N284" i="17"/>
  <c r="N288" i="17"/>
  <c r="N555" i="17"/>
  <c r="N4" i="17"/>
  <c r="N153" i="17"/>
  <c r="N194" i="17"/>
  <c r="N631" i="17"/>
  <c r="N287" i="17"/>
  <c r="N264" i="17"/>
  <c r="N125" i="17"/>
  <c r="N418" i="17"/>
  <c r="N221" i="17"/>
  <c r="N69" i="17"/>
  <c r="N285" i="17"/>
  <c r="N722" i="17"/>
  <c r="N333" i="17"/>
  <c r="N702" i="17"/>
  <c r="N67" i="17"/>
  <c r="N659" i="17"/>
  <c r="N360" i="17"/>
  <c r="N681" i="17"/>
  <c r="N27" i="17"/>
  <c r="N747" i="17"/>
  <c r="N889" i="17"/>
  <c r="N413" i="17"/>
  <c r="N863" i="17"/>
  <c r="N314" i="17"/>
  <c r="N102" i="17"/>
  <c r="N9" i="17"/>
  <c r="N931" i="17"/>
  <c r="N650" i="17"/>
  <c r="N670" i="17"/>
  <c r="N13" i="17"/>
  <c r="N482" i="17"/>
  <c r="N343" i="17"/>
  <c r="N406" i="17"/>
  <c r="N944" i="17"/>
  <c r="N460" i="17"/>
  <c r="N184" i="17"/>
  <c r="N142" i="17"/>
  <c r="N719" i="17"/>
  <c r="N12" i="17"/>
  <c r="N328" i="17"/>
  <c r="N400" i="17"/>
  <c r="N772" i="17"/>
  <c r="N883" i="17"/>
  <c r="N168" i="17"/>
  <c r="N423" i="17"/>
  <c r="N707" i="17"/>
  <c r="N568" i="17"/>
  <c r="N305" i="17"/>
  <c r="N354" i="17"/>
  <c r="N795" i="17"/>
  <c r="N234" i="17"/>
  <c r="N575" i="17"/>
  <c r="N387" i="17"/>
  <c r="N737" i="17"/>
  <c r="N390" i="17"/>
  <c r="N131" i="17"/>
  <c r="N744" i="17"/>
  <c r="N803" i="17"/>
  <c r="N537" i="17"/>
  <c r="N239" i="17"/>
  <c r="N150" i="17"/>
  <c r="N404" i="17"/>
  <c r="N765" i="17"/>
  <c r="N331" i="17"/>
  <c r="N105" i="17"/>
  <c r="N955" i="17"/>
  <c r="N520" i="17"/>
  <c r="N817" i="17"/>
  <c r="N496" i="17"/>
  <c r="N689" i="17"/>
  <c r="N232" i="17"/>
  <c r="N49" i="17"/>
  <c r="N6" i="17"/>
  <c r="N879" i="17"/>
  <c r="N133" i="17"/>
  <c r="N762" i="17"/>
  <c r="N92" i="17"/>
  <c r="N547" i="17"/>
  <c r="N502" i="17"/>
  <c r="N853" i="17"/>
  <c r="N276" i="17"/>
  <c r="N676" i="17"/>
  <c r="N761" i="17"/>
  <c r="N196" i="17"/>
  <c r="N821" i="17"/>
  <c r="N900" i="17"/>
  <c r="N545" i="17"/>
  <c r="N978" i="17"/>
  <c r="N855" i="17"/>
  <c r="N923" i="17"/>
  <c r="N540" i="17"/>
  <c r="N8" i="17"/>
  <c r="N925" i="17"/>
  <c r="N89" i="17"/>
  <c r="N7" i="17"/>
  <c r="AB41" i="17"/>
  <c r="AB54" i="17" s="1"/>
  <c r="N320" i="17"/>
  <c r="N444" i="17"/>
  <c r="N585" i="17"/>
  <c r="N395" i="17"/>
  <c r="N997" i="17"/>
  <c r="N604" i="17"/>
  <c r="N341" i="17"/>
  <c r="N113" i="17"/>
  <c r="N477" i="17"/>
  <c r="N434" i="17"/>
  <c r="N805" i="17"/>
  <c r="N279" i="17"/>
  <c r="N894" i="17"/>
  <c r="N711" i="17"/>
  <c r="N480" i="17"/>
  <c r="N683" i="17"/>
  <c r="N790" i="17"/>
  <c r="N203" i="17"/>
  <c r="N130" i="17"/>
  <c r="N278" i="17"/>
  <c r="N530" i="17"/>
  <c r="N389" i="17"/>
  <c r="N306" i="17"/>
  <c r="N93" i="17"/>
  <c r="N98" i="17"/>
  <c r="N117" i="17"/>
  <c r="N238" i="17"/>
  <c r="N725" i="17"/>
  <c r="N736" i="17"/>
  <c r="N338" i="17"/>
  <c r="N123" i="17"/>
  <c r="N946" i="17"/>
  <c r="N25" i="17"/>
  <c r="N626" i="17"/>
  <c r="N871" i="17"/>
  <c r="N960" i="17"/>
  <c r="N497" i="17"/>
  <c r="N298" i="17"/>
  <c r="N154" i="17"/>
  <c r="N65" i="17"/>
  <c r="N155" i="17"/>
  <c r="N495" i="17"/>
  <c r="N952" i="17"/>
  <c r="N637" i="17"/>
  <c r="N226" i="17"/>
  <c r="N525" i="17"/>
  <c r="N198" i="17"/>
  <c r="N410" i="17"/>
  <c r="N610" i="17"/>
  <c r="N788" i="17"/>
  <c r="N216" i="17"/>
  <c r="N109" i="17"/>
  <c r="N267" i="17"/>
  <c r="N442" i="17"/>
  <c r="N78" i="17"/>
  <c r="N642" i="17"/>
  <c r="N260" i="17"/>
  <c r="N425" i="17"/>
  <c r="N176" i="17"/>
  <c r="N488" i="17"/>
  <c r="N554" i="17"/>
  <c r="N290" i="17"/>
  <c r="N967" i="17"/>
  <c r="N782" i="17"/>
  <c r="N68" i="17"/>
  <c r="N914" i="17"/>
  <c r="N842" i="17"/>
  <c r="N629" i="17"/>
  <c r="N507" i="17"/>
  <c r="N149" i="17"/>
  <c r="N601" i="17"/>
  <c r="N428" i="17"/>
  <c r="N344" i="17"/>
  <c r="N403" i="17"/>
  <c r="N161" i="17"/>
  <c r="N466" i="17"/>
  <c r="N528" i="17"/>
  <c r="N763" i="17"/>
  <c r="N148" i="17"/>
  <c r="N729" i="17"/>
  <c r="N139" i="17"/>
  <c r="N34" i="17"/>
  <c r="N947" i="17"/>
  <c r="N858" i="17"/>
  <c r="N110" i="17"/>
  <c r="N527" i="17"/>
  <c r="N576" i="17"/>
  <c r="N865" i="17"/>
  <c r="N658" i="17"/>
  <c r="N653" i="17"/>
  <c r="N262" i="17"/>
  <c r="N767" i="17"/>
  <c r="N759" i="17"/>
  <c r="N634" i="17"/>
  <c r="N792" i="17"/>
  <c r="N524" i="17"/>
  <c r="N171" i="17"/>
  <c r="N870" i="17"/>
  <c r="N721" i="17"/>
  <c r="N671" i="17"/>
  <c r="N812" i="17"/>
  <c r="N253" i="17"/>
  <c r="N37" i="17"/>
  <c r="N311" i="17"/>
  <c r="N81" i="17"/>
  <c r="N72" i="17"/>
  <c r="N296" i="17"/>
  <c r="N738" i="17"/>
  <c r="N980" i="17"/>
  <c r="N244" i="17"/>
  <c r="N808" i="17"/>
  <c r="N185" i="17"/>
  <c r="N607" i="17"/>
  <c r="N766" i="17"/>
  <c r="N785" i="17"/>
  <c r="N887" i="17"/>
  <c r="N106" i="17"/>
  <c r="N569" i="17"/>
  <c r="N115" i="17"/>
  <c r="N706" i="17"/>
  <c r="N581" i="17"/>
  <c r="N179" i="17"/>
  <c r="N195" i="17"/>
  <c r="N920" i="17"/>
  <c r="N809" i="17"/>
  <c r="N342" i="17"/>
  <c r="N33" i="17"/>
  <c r="N608" i="17"/>
  <c r="N781" i="17"/>
  <c r="N280" i="17"/>
  <c r="N663" i="17"/>
  <c r="N77" i="17"/>
  <c r="N17" i="17"/>
  <c r="N885" i="17"/>
  <c r="N713" i="17"/>
  <c r="N224" i="17"/>
  <c r="N857" i="17"/>
  <c r="N97" i="17"/>
  <c r="N514" i="17"/>
  <c r="N720" i="17"/>
  <c r="N472" i="17"/>
  <c r="N977" i="17"/>
  <c r="N83" i="17"/>
  <c r="N235" i="17"/>
  <c r="N804" i="17"/>
  <c r="N574" i="17"/>
  <c r="N515" i="17"/>
  <c r="N281" i="17"/>
  <c r="N165" i="17"/>
  <c r="N963" i="17"/>
  <c r="N893" i="17"/>
  <c r="N519" i="17"/>
  <c r="N146" i="17"/>
  <c r="N282" i="17"/>
  <c r="N503" i="17"/>
  <c r="N699" i="17"/>
  <c r="N358" i="17"/>
  <c r="N46" i="17"/>
  <c r="N852" i="17"/>
  <c r="N797" i="17"/>
  <c r="N994" i="17"/>
  <c r="N220" i="17"/>
  <c r="N933" i="17"/>
  <c r="N693" i="17"/>
  <c r="N437" i="17"/>
  <c r="S437" i="17" s="1"/>
  <c r="N641" i="17"/>
  <c r="N950" i="17"/>
  <c r="N143" i="17"/>
  <c r="N20" i="17"/>
  <c r="N31" i="17"/>
  <c r="N162" i="17"/>
  <c r="N136" i="17"/>
  <c r="N564" i="17"/>
  <c r="N988" i="17"/>
  <c r="N499" i="17"/>
  <c r="N313" i="17"/>
  <c r="N898" i="17"/>
  <c r="N936" i="17"/>
  <c r="N539" i="17"/>
  <c r="N351" i="17"/>
  <c r="N54" i="17"/>
  <c r="N256" i="17"/>
  <c r="N182" i="17"/>
  <c r="N375" i="17"/>
  <c r="N690" i="17"/>
  <c r="N998" i="17"/>
  <c r="N345" i="17"/>
  <c r="N934" i="17"/>
  <c r="N479" i="17"/>
  <c r="N172" i="17"/>
  <c r="N968" i="17"/>
  <c r="N802" i="17"/>
  <c r="N158" i="17"/>
  <c r="N526" i="17"/>
  <c r="N409" i="17"/>
  <c r="N875" i="17"/>
  <c r="N443" i="17"/>
  <c r="N746" i="17"/>
  <c r="N784" i="17"/>
  <c r="N127" i="17"/>
  <c r="N630" i="17"/>
  <c r="N304" i="17"/>
  <c r="N63" i="17"/>
  <c r="N504" i="17"/>
  <c r="N845" i="17"/>
  <c r="N435" i="17"/>
  <c r="N388" i="17"/>
  <c r="N461" i="17"/>
  <c r="N121" i="17"/>
  <c r="N363" i="17"/>
  <c r="N776" i="17"/>
  <c r="N38" i="17"/>
  <c r="N309" i="17"/>
  <c r="N563" i="17"/>
  <c r="N370" i="17"/>
  <c r="N598" i="17"/>
  <c r="N491" i="17"/>
  <c r="N773" i="17"/>
  <c r="N350" i="17"/>
  <c r="N303" i="17"/>
  <c r="N261" i="17"/>
  <c r="N595" i="17"/>
  <c r="N935" i="17"/>
  <c r="N101" i="17"/>
  <c r="N90" i="17"/>
  <c r="N137" i="17"/>
  <c r="N591" i="17"/>
  <c r="N327" i="17"/>
  <c r="N462" i="17"/>
  <c r="N824" i="17"/>
  <c r="N890" i="17"/>
  <c r="N613" i="17"/>
  <c r="N178" i="17"/>
  <c r="N992" i="17"/>
  <c r="N677" i="17"/>
  <c r="N739" i="17"/>
  <c r="N329" i="17"/>
  <c r="N70" i="17"/>
  <c r="N877" i="17"/>
  <c r="N743" i="17"/>
  <c r="N44" i="17"/>
  <c r="N493" i="17"/>
  <c r="N922" i="17"/>
  <c r="N668" i="17"/>
  <c r="N294" i="17"/>
  <c r="N841" i="17"/>
  <c r="N948" i="17"/>
  <c r="N844" i="17"/>
  <c r="N64" i="17"/>
  <c r="N807" i="17"/>
  <c r="N543" i="17"/>
  <c r="N586" i="17"/>
  <c r="N448" i="17"/>
  <c r="N408" i="17"/>
  <c r="N714" i="17"/>
  <c r="N28" i="17"/>
  <c r="N986" i="17"/>
  <c r="N516" i="17"/>
  <c r="N522" i="17"/>
  <c r="N966" i="17"/>
  <c r="N625" i="17"/>
  <c r="N355" i="17"/>
  <c r="N490" i="17"/>
  <c r="N465" i="17"/>
  <c r="N673" i="17"/>
  <c r="N231" i="17"/>
  <c r="N246" i="17"/>
  <c r="N204" i="17"/>
  <c r="N799" i="17"/>
  <c r="N489" i="17"/>
  <c r="N628" i="17"/>
  <c r="N1001" i="17"/>
  <c r="N983" i="17"/>
  <c r="N749" i="17"/>
  <c r="N405" i="17"/>
  <c r="N91" i="17"/>
  <c r="N582" i="17"/>
  <c r="N850" i="17"/>
  <c r="N411" i="17"/>
  <c r="N652" i="17"/>
  <c r="N993" i="17"/>
  <c r="N930" i="17"/>
  <c r="N36" i="17"/>
  <c r="N42" i="17"/>
  <c r="N618" i="17"/>
  <c r="N645" i="17"/>
  <c r="N201" i="17"/>
  <c r="N949" i="17"/>
  <c r="N76" i="17"/>
  <c r="N861" i="17"/>
  <c r="N432" i="17"/>
  <c r="N315" i="17"/>
  <c r="N902" i="17"/>
  <c r="N86" i="17"/>
  <c r="N791" i="17"/>
  <c r="N939" i="17"/>
  <c r="N295" i="17"/>
  <c r="N632" i="17"/>
  <c r="N431" i="17"/>
  <c r="N768" i="17"/>
  <c r="N359" i="17"/>
  <c r="N449" i="17"/>
  <c r="N316" i="17"/>
  <c r="N959" i="17"/>
  <c r="N45" i="17"/>
  <c r="N57" i="17"/>
  <c r="N822" i="17"/>
  <c r="N88" i="17"/>
  <c r="N909" i="17"/>
  <c r="N557" i="17"/>
  <c r="N30" i="17"/>
  <c r="N60" i="17"/>
  <c r="N11" i="17"/>
  <c r="N757" i="17"/>
  <c r="N891" i="17"/>
  <c r="N974" i="17"/>
  <c r="N323" i="17"/>
  <c r="N181" i="17"/>
  <c r="N847" i="17"/>
  <c r="N764" i="17"/>
  <c r="N991" i="17"/>
  <c r="N439" i="17"/>
  <c r="N175" i="17"/>
  <c r="N426" i="17"/>
  <c r="N318" i="17"/>
  <c r="N956" i="17"/>
  <c r="N407" i="17"/>
  <c r="N293" i="17"/>
  <c r="N603" i="17"/>
  <c r="N584" i="17"/>
  <c r="N47" i="17"/>
  <c r="N588" i="17"/>
  <c r="N14" i="17"/>
  <c r="N542" i="17"/>
  <c r="N878" i="17"/>
  <c r="N819" i="17"/>
  <c r="N377" i="17"/>
  <c r="N210" i="17"/>
  <c r="N240" i="17"/>
  <c r="N559" i="17"/>
  <c r="N705" i="17"/>
  <c r="N100" i="17"/>
  <c r="N424" i="17"/>
  <c r="N484" i="17"/>
  <c r="N734" i="17"/>
  <c r="N926" i="17"/>
  <c r="N818" i="17"/>
  <c r="N904" i="17"/>
  <c r="N896" i="17"/>
  <c r="N3" i="17"/>
  <c r="N61" i="17"/>
  <c r="N478" i="17"/>
  <c r="N167" i="17"/>
  <c r="N209" i="17"/>
  <c r="N433" i="17"/>
  <c r="N605" i="17"/>
  <c r="N534" i="17"/>
  <c r="N794" i="17"/>
  <c r="N587" i="17"/>
  <c r="N510" i="17"/>
  <c r="N541" i="17"/>
  <c r="N447" i="17"/>
  <c r="N745" i="17"/>
  <c r="N906" i="17"/>
  <c r="N940" i="17"/>
  <c r="N225" i="17"/>
  <c r="N962" i="17"/>
  <c r="N200" i="17"/>
  <c r="N758" i="17"/>
  <c r="N128" i="17"/>
  <c r="N233" i="17"/>
  <c r="N867" i="17"/>
  <c r="N441" i="17"/>
  <c r="N798" i="17"/>
  <c r="N396" i="17"/>
  <c r="N446" i="17"/>
  <c r="N684" i="17"/>
  <c r="N731" i="17"/>
  <c r="N892" i="17"/>
  <c r="N453" i="17"/>
  <c r="N53" i="17"/>
  <c r="N823" i="17"/>
  <c r="N644" i="17"/>
  <c r="N357" i="17"/>
  <c r="N680" i="17"/>
  <c r="N839" i="17"/>
  <c r="N207" i="17"/>
  <c r="N552" i="17"/>
  <c r="N873" i="17"/>
  <c r="N193" i="17"/>
  <c r="N190" i="17"/>
  <c r="N22" i="17"/>
  <c r="N942" i="17"/>
  <c r="N310" i="17"/>
  <c r="N954" i="17"/>
  <c r="N715" i="17"/>
  <c r="N254" i="17"/>
  <c r="N984" i="17"/>
  <c r="N868" i="17"/>
  <c r="N938" i="17"/>
  <c r="N816" i="17"/>
  <c r="N485" i="17"/>
  <c r="N536" i="17"/>
  <c r="N675" i="17"/>
  <c r="N654" i="17"/>
  <c r="N486" i="17"/>
  <c r="N274" i="17"/>
  <c r="N848" i="17"/>
  <c r="N685" i="17"/>
  <c r="N422" i="17"/>
  <c r="N682" i="17"/>
  <c r="N416" i="17"/>
  <c r="N619" i="17"/>
  <c r="N286" i="17"/>
  <c r="N828" i="17"/>
  <c r="N412" i="17"/>
  <c r="N912" i="17"/>
  <c r="N888" i="17"/>
  <c r="N748" i="17"/>
  <c r="N332" i="17"/>
  <c r="N95" i="17"/>
  <c r="N122" i="17"/>
  <c r="N263" i="17"/>
  <c r="N383" i="17"/>
  <c r="N692" i="17"/>
  <c r="N384" i="17"/>
  <c r="N349" i="17"/>
  <c r="N921" i="17"/>
  <c r="N120" i="17"/>
  <c r="N381" i="17"/>
  <c r="N796" i="17"/>
  <c r="N854" i="17"/>
  <c r="N570" i="17"/>
  <c r="N793" i="17"/>
  <c r="N366" i="17"/>
  <c r="N500" i="17"/>
  <c r="N367" i="17"/>
  <c r="N833" i="17"/>
  <c r="N742" i="17"/>
  <c r="N134" i="17"/>
  <c r="N989" i="17"/>
  <c r="N335" i="17"/>
  <c r="N192" i="17"/>
  <c r="N830" i="17"/>
  <c r="N869" i="17"/>
  <c r="N723" i="17"/>
  <c r="N941" i="17"/>
  <c r="N470" i="17"/>
  <c r="N783" i="17"/>
  <c r="N712" i="17"/>
  <c r="N774" i="17"/>
  <c r="N838" i="17"/>
  <c r="N617" i="17"/>
  <c r="N905" i="17"/>
  <c r="N248" i="17"/>
  <c r="N735" i="17"/>
  <c r="N679" i="17"/>
  <c r="N551" i="17"/>
  <c r="N615" i="17"/>
  <c r="N19" i="17"/>
  <c r="N691" i="17"/>
  <c r="N346" i="17"/>
  <c r="N640" i="17"/>
  <c r="N269" i="17"/>
  <c r="N273" i="17"/>
  <c r="N371" i="17"/>
  <c r="N59" i="17"/>
  <c r="N364" i="17"/>
  <c r="N414" i="17"/>
  <c r="N532" i="17"/>
  <c r="N271" i="17"/>
  <c r="N851" i="17"/>
  <c r="N760" i="17"/>
  <c r="N982" i="17"/>
  <c r="N217" i="17"/>
  <c r="N669" i="17"/>
  <c r="N417" i="17"/>
  <c r="N325" i="17"/>
  <c r="N340" i="17"/>
  <c r="N75" i="17"/>
  <c r="N695" i="17"/>
  <c r="N51" i="17"/>
  <c r="N813" i="17"/>
  <c r="N467" i="17"/>
  <c r="N981" i="17"/>
  <c r="N529" i="17"/>
  <c r="N177" i="17"/>
  <c r="N646" i="17"/>
  <c r="N152" i="17"/>
  <c r="N975" i="17"/>
  <c r="N173" i="17"/>
  <c r="N694" i="17"/>
  <c r="N498" i="17"/>
  <c r="N308" i="17"/>
  <c r="N87" i="17"/>
  <c r="N770" i="17"/>
  <c r="N211" i="17"/>
  <c r="N538" i="17"/>
  <c r="N451" i="17"/>
  <c r="N339" i="17"/>
  <c r="N562" i="17"/>
  <c r="N73" i="17"/>
  <c r="N969" i="17"/>
  <c r="N778" i="17"/>
  <c r="N686" i="17"/>
  <c r="N635" i="17"/>
  <c r="N361" i="17"/>
  <c r="N832" i="17"/>
  <c r="N592" i="17"/>
  <c r="N965" i="17"/>
  <c r="N454" i="17"/>
  <c r="N579" i="17"/>
  <c r="N667" i="17"/>
  <c r="N752" i="17"/>
  <c r="N374" i="17"/>
  <c r="N156" i="17"/>
  <c r="N164" i="17"/>
  <c r="N372" i="17"/>
  <c r="N119" i="17"/>
  <c r="N118" i="17"/>
  <c r="N326" i="17"/>
  <c r="N213" i="17"/>
  <c r="N911" i="17"/>
  <c r="N840" i="17"/>
  <c r="N558" i="17"/>
  <c r="N733" i="17"/>
  <c r="N951" i="17"/>
  <c r="N365" i="17"/>
  <c r="N402" i="17"/>
  <c r="N985" i="17"/>
  <c r="N430" i="17"/>
  <c r="N846" i="17"/>
  <c r="N710" i="17"/>
  <c r="N918" i="17"/>
  <c r="N380" i="17"/>
  <c r="N755" i="17"/>
  <c r="N544" i="17"/>
  <c r="N623" i="17"/>
  <c r="N611" i="17"/>
  <c r="N897" i="17"/>
  <c r="N548" i="17"/>
  <c r="N647" i="17"/>
  <c r="N243" i="17"/>
  <c r="N600" i="17"/>
  <c r="N277" i="17"/>
  <c r="N820" i="17"/>
  <c r="N10" i="17"/>
  <c r="N780" i="17"/>
  <c r="N292" i="17"/>
  <c r="N401" i="17"/>
  <c r="N58" i="17"/>
  <c r="N376" i="17"/>
  <c r="N322" i="17"/>
  <c r="N398" i="17"/>
  <c r="N218" i="17"/>
  <c r="N48" i="17"/>
  <c r="N483" i="17"/>
  <c r="N769" i="17"/>
  <c r="N908" i="17"/>
  <c r="N657" i="17"/>
  <c r="N147" i="17"/>
  <c r="N52" i="17"/>
  <c r="N471" i="17"/>
  <c r="N222" i="17"/>
  <c r="N272" i="17"/>
  <c r="N571" i="17"/>
  <c r="N337" i="17"/>
  <c r="N599" i="17"/>
  <c r="N43" i="17"/>
  <c r="N237" i="17"/>
  <c r="N5" i="17"/>
  <c r="N481" i="17"/>
  <c r="N849" i="17"/>
  <c r="N506" i="17"/>
  <c r="N116" i="17"/>
  <c r="N126" i="17"/>
  <c r="N140" i="17"/>
  <c r="N157" i="17"/>
  <c r="N249" i="17"/>
  <c r="N429" i="17"/>
  <c r="N174" i="17"/>
  <c r="N415" i="17"/>
  <c r="N589" i="17"/>
  <c r="N836" i="17"/>
  <c r="N223" i="17"/>
  <c r="N678" i="17"/>
  <c r="N369" i="17"/>
  <c r="N787" i="17"/>
  <c r="N438" i="17"/>
  <c r="N321" i="17"/>
  <c r="N919" i="17"/>
  <c r="N23" i="17"/>
  <c r="N24" i="17"/>
  <c r="N41" i="17"/>
  <c r="N452" i="17"/>
  <c r="N144" i="17"/>
  <c r="N990" i="17"/>
  <c r="N753" i="17"/>
  <c r="N251" i="17"/>
  <c r="N197" i="17"/>
  <c r="N229" i="17"/>
  <c r="N183" i="17"/>
  <c r="N811" i="17"/>
  <c r="N107" i="17"/>
  <c r="N825" i="17"/>
  <c r="N727" i="17"/>
  <c r="N228" i="17"/>
  <c r="N924" i="17"/>
  <c r="N953" i="17"/>
  <c r="N373" i="17"/>
  <c r="N957" i="17"/>
  <c r="N518" i="17"/>
  <c r="N236" i="17"/>
  <c r="N995" i="17"/>
  <c r="N247" i="17"/>
  <c r="N347" i="17"/>
  <c r="N187" i="17"/>
  <c r="N882" i="17"/>
  <c r="N512" i="17"/>
  <c r="N717" i="17"/>
  <c r="N141" i="17"/>
  <c r="N245" i="17"/>
  <c r="N945" i="17"/>
  <c r="N730" i="17"/>
  <c r="N964" i="17"/>
  <c r="N999" i="17"/>
  <c r="N701" i="17"/>
  <c r="N643" i="17"/>
  <c r="N578" i="17"/>
  <c r="N709" i="17"/>
  <c r="N312" i="17"/>
  <c r="N612" i="17"/>
  <c r="N132" i="17"/>
  <c r="N71" i="17"/>
  <c r="N622" i="17"/>
  <c r="N700" i="17"/>
  <c r="N718" i="17"/>
  <c r="N219" i="17"/>
  <c r="N379" i="17"/>
  <c r="N394" i="17"/>
  <c r="N32" i="17"/>
  <c r="N214" i="17"/>
  <c r="N697" i="17"/>
  <c r="N186" i="17"/>
  <c r="N265" i="17"/>
  <c r="N856" i="17"/>
  <c r="N958" i="17"/>
  <c r="N565" i="17"/>
  <c r="N297" i="17"/>
  <c r="N862" i="17"/>
  <c r="N208" i="17"/>
  <c r="N550" i="17"/>
  <c r="N166" i="17"/>
  <c r="N129" i="17"/>
  <c r="N160" i="17"/>
  <c r="N815" i="17"/>
  <c r="N50" i="17"/>
  <c r="N205" i="17"/>
  <c r="N864" i="17"/>
  <c r="N163" i="17"/>
  <c r="N664" i="17"/>
  <c r="N886" i="17"/>
  <c r="N688" i="17"/>
  <c r="N979" i="17"/>
  <c r="N901" i="17"/>
  <c r="N505" i="17"/>
  <c r="AD62" i="17"/>
  <c r="AE46" i="17"/>
  <c r="X39" i="17"/>
  <c r="N27" i="15"/>
  <c r="F23" i="15"/>
  <c r="B23" i="15" s="1"/>
  <c r="F22" i="15"/>
  <c r="B22" i="15" s="1"/>
  <c r="AE39" i="17"/>
  <c r="AE52" i="17" s="1"/>
  <c r="AD38" i="17"/>
  <c r="AD47" i="17" s="1"/>
  <c r="AD42" i="17" s="1"/>
  <c r="AD34" i="17" s="1"/>
  <c r="AE38" i="17"/>
  <c r="AC38" i="17"/>
  <c r="AC47" i="17" s="1"/>
  <c r="AC39" i="17"/>
  <c r="AC52" i="17" s="1"/>
  <c r="F21" i="15"/>
  <c r="B21" i="15" s="1"/>
  <c r="P27" i="15"/>
  <c r="F19" i="15"/>
  <c r="B19" i="15" s="1"/>
  <c r="F20" i="15"/>
  <c r="B20" i="15" s="1"/>
  <c r="O27" i="15"/>
  <c r="AD39" i="17"/>
  <c r="AD52" i="17" s="1"/>
  <c r="S864" i="17" l="1"/>
  <c r="S379" i="17"/>
  <c r="S622" i="17"/>
  <c r="S640" i="17"/>
  <c r="S662" i="17"/>
  <c r="S82" i="17"/>
  <c r="S23" i="17"/>
  <c r="S669" i="17"/>
  <c r="S270" i="17"/>
  <c r="S78" i="17"/>
  <c r="S186" i="17"/>
  <c r="S394" i="17"/>
  <c r="S612" i="17"/>
  <c r="S643" i="17"/>
  <c r="S787" i="17"/>
  <c r="S222" i="17"/>
  <c r="S778" i="17"/>
  <c r="S19" i="17"/>
  <c r="S412" i="17"/>
  <c r="S652" i="17"/>
  <c r="S966" i="17"/>
  <c r="S739" i="17"/>
  <c r="S38" i="17"/>
  <c r="S519" i="17"/>
  <c r="S428" i="17"/>
  <c r="S782" i="17"/>
  <c r="S817" i="17"/>
  <c r="S300" i="17"/>
  <c r="S740" i="17"/>
  <c r="S672" i="17"/>
  <c r="S596" i="17"/>
  <c r="S590" i="17"/>
  <c r="AA34" i="17"/>
  <c r="AA35" i="17"/>
  <c r="S962" i="17"/>
  <c r="AE47" i="17"/>
  <c r="AE42" i="17" s="1"/>
  <c r="Y39" i="17"/>
  <c r="Y52" i="17" s="1"/>
  <c r="S339" i="17"/>
  <c r="S848" i="17"/>
  <c r="S552" i="17"/>
  <c r="S91" i="17"/>
  <c r="S586" i="17"/>
  <c r="S136" i="17"/>
  <c r="S608" i="17"/>
  <c r="S865" i="17"/>
  <c r="S960" i="17"/>
  <c r="S762" i="17"/>
  <c r="S747" i="17"/>
  <c r="S535" i="17"/>
  <c r="S103" i="17"/>
  <c r="S18" i="17"/>
  <c r="S399" i="17"/>
  <c r="S620" i="17"/>
  <c r="S289" i="17"/>
  <c r="S137" i="17"/>
  <c r="S438" i="17"/>
  <c r="S174" i="17"/>
  <c r="F16" i="15"/>
  <c r="B16" i="15" s="1"/>
  <c r="Y38" i="17"/>
  <c r="Y47" i="17" s="1"/>
  <c r="Y63" i="17" s="1"/>
  <c r="S297" i="17"/>
  <c r="S43" i="17"/>
  <c r="S581" i="17"/>
  <c r="S132" i="17"/>
  <c r="Z39" i="17"/>
  <c r="Z52" i="17" s="1"/>
  <c r="F15" i="15"/>
  <c r="B15" i="15" s="1"/>
  <c r="F17" i="15"/>
  <c r="B17" i="15" s="1"/>
  <c r="S264" i="17"/>
  <c r="S604" i="17"/>
  <c r="Z38" i="17"/>
  <c r="Z47" i="17" s="1"/>
  <c r="S360" i="17"/>
  <c r="S716" i="17"/>
  <c r="S382" i="17"/>
  <c r="S841" i="17"/>
  <c r="S165" i="17"/>
  <c r="S896" i="17"/>
  <c r="S667" i="17"/>
  <c r="S102" i="17"/>
  <c r="S550" i="17"/>
  <c r="S565" i="17"/>
  <c r="S730" i="17"/>
  <c r="S924" i="17"/>
  <c r="S144" i="17"/>
  <c r="S481" i="17"/>
  <c r="S99" i="17"/>
  <c r="S980" i="17"/>
  <c r="S548" i="17"/>
  <c r="S170" i="17"/>
  <c r="S561" i="17"/>
  <c r="S564" i="17"/>
  <c r="S197" i="17"/>
  <c r="S657" i="17"/>
  <c r="S376" i="17"/>
  <c r="S755" i="17"/>
  <c r="S118" i="17"/>
  <c r="S832" i="17"/>
  <c r="S467" i="17"/>
  <c r="S364" i="17"/>
  <c r="S838" i="17"/>
  <c r="S830" i="17"/>
  <c r="S332" i="17"/>
  <c r="S22" i="17"/>
  <c r="S446" i="17"/>
  <c r="S293" i="17"/>
  <c r="S60" i="17"/>
  <c r="S844" i="17"/>
  <c r="S613" i="17"/>
  <c r="S598" i="17"/>
  <c r="S797" i="17"/>
  <c r="S311" i="17"/>
  <c r="S729" i="17"/>
  <c r="S629" i="17"/>
  <c r="S642" i="17"/>
  <c r="S410" i="17"/>
  <c r="S65" i="17"/>
  <c r="S946" i="17"/>
  <c r="S655" i="17"/>
  <c r="S330" i="17"/>
  <c r="S724" i="17"/>
  <c r="S687" i="17"/>
  <c r="S167" i="17"/>
  <c r="S98" i="17"/>
  <c r="S95" i="17"/>
  <c r="S570" i="17"/>
  <c r="S324" i="17"/>
  <c r="S975" i="17"/>
  <c r="S443" i="17"/>
  <c r="S940" i="17"/>
  <c r="S179" i="17"/>
  <c r="S406" i="17"/>
  <c r="S178" i="17"/>
  <c r="S344" i="17"/>
  <c r="S728" i="17"/>
  <c r="S912" i="17"/>
  <c r="S268" i="17"/>
  <c r="S452" i="17"/>
  <c r="S908" i="17"/>
  <c r="S430" i="17"/>
  <c r="S454" i="17"/>
  <c r="S615" i="17"/>
  <c r="S954" i="17"/>
  <c r="S190" i="17"/>
  <c r="S233" i="17"/>
  <c r="S316" i="17"/>
  <c r="S714" i="17"/>
  <c r="S784" i="17"/>
  <c r="S515" i="17"/>
  <c r="S33" i="17"/>
  <c r="S37" i="17"/>
  <c r="S576" i="17"/>
  <c r="S148" i="17"/>
  <c r="S871" i="17"/>
  <c r="S238" i="17"/>
  <c r="S306" i="17"/>
  <c r="S805" i="17"/>
  <c r="S520" i="17"/>
  <c r="S460" i="17"/>
  <c r="S288" i="17"/>
  <c r="S972" i="17"/>
  <c r="S299" i="17"/>
  <c r="S895" i="17"/>
  <c r="S302" i="17"/>
  <c r="S212" i="17"/>
  <c r="S779" i="17"/>
  <c r="S474" i="17"/>
  <c r="S602" i="17"/>
  <c r="S267" i="17"/>
  <c r="S333" i="17"/>
  <c r="S888" i="17"/>
  <c r="S227" i="17"/>
  <c r="S572" i="17"/>
  <c r="S417" i="17"/>
  <c r="S48" i="17"/>
  <c r="S75" i="17"/>
  <c r="S851" i="17"/>
  <c r="S269" i="17"/>
  <c r="S735" i="17"/>
  <c r="S470" i="17"/>
  <c r="S134" i="17"/>
  <c r="S938" i="17"/>
  <c r="S867" i="17"/>
  <c r="S906" i="17"/>
  <c r="S904" i="17"/>
  <c r="S768" i="17"/>
  <c r="S668" i="17"/>
  <c r="S101" i="17"/>
  <c r="S127" i="17"/>
  <c r="S934" i="17"/>
  <c r="S720" i="17"/>
  <c r="S185" i="17"/>
  <c r="S637" i="17"/>
  <c r="S131" i="17"/>
  <c r="S418" i="17"/>
  <c r="S690" i="17"/>
  <c r="S534" i="17"/>
  <c r="S56" i="17"/>
  <c r="S627" i="17"/>
  <c r="S92" i="17"/>
  <c r="S354" i="17"/>
  <c r="S726" i="17"/>
  <c r="S781" i="17"/>
  <c r="S226" i="17"/>
  <c r="S54" i="17"/>
  <c r="S610" i="17"/>
  <c r="S76" i="17"/>
  <c r="S377" i="17"/>
  <c r="S592" i="17"/>
  <c r="S6" i="17"/>
  <c r="S25" i="17"/>
  <c r="S894" i="17"/>
  <c r="S753" i="17"/>
  <c r="S24" i="17"/>
  <c r="S705" i="17"/>
  <c r="S205" i="17"/>
  <c r="S373" i="17"/>
  <c r="S833" i="17"/>
  <c r="S486" i="17"/>
  <c r="S823" i="17"/>
  <c r="S439" i="17"/>
  <c r="S988" i="17"/>
  <c r="S574" i="17"/>
  <c r="S290" i="17"/>
  <c r="S434" i="17"/>
  <c r="S676" i="17"/>
  <c r="S531" i="17"/>
  <c r="S492" i="17"/>
  <c r="S491" i="17"/>
  <c r="S758" i="17"/>
  <c r="S621" i="17"/>
  <c r="S122" i="17"/>
  <c r="S569" i="17"/>
  <c r="S202" i="17"/>
  <c r="S659" i="17"/>
  <c r="S855" i="17"/>
  <c r="S320" i="17"/>
  <c r="S952" i="17"/>
  <c r="S342" i="17"/>
  <c r="S804" i="17"/>
  <c r="S957" i="17"/>
  <c r="S119" i="17"/>
  <c r="S813" i="17"/>
  <c r="S217" i="17"/>
  <c r="S748" i="17"/>
  <c r="S868" i="17"/>
  <c r="S61" i="17"/>
  <c r="S240" i="17"/>
  <c r="S591" i="17"/>
  <c r="S370" i="17"/>
  <c r="S968" i="17"/>
  <c r="S933" i="17"/>
  <c r="S503" i="17"/>
  <c r="S83" i="17"/>
  <c r="S176" i="17"/>
  <c r="S585" i="17"/>
  <c r="S661" i="17"/>
  <c r="S458" i="17"/>
  <c r="S427" i="17"/>
  <c r="S750" i="17"/>
  <c r="S884" i="17"/>
  <c r="S935" i="17"/>
  <c r="S388" i="17"/>
  <c r="S420" i="17"/>
  <c r="X47" i="17"/>
  <c r="X63" i="17" s="1"/>
  <c r="S129" i="17"/>
  <c r="S856" i="17"/>
  <c r="S71" i="17"/>
  <c r="S245" i="17"/>
  <c r="S882" i="17"/>
  <c r="S321" i="17"/>
  <c r="S415" i="17"/>
  <c r="S571" i="17"/>
  <c r="S52" i="17"/>
  <c r="S398" i="17"/>
  <c r="S918" i="17"/>
  <c r="S985" i="17"/>
  <c r="S733" i="17"/>
  <c r="S752" i="17"/>
  <c r="S529" i="17"/>
  <c r="S712" i="17"/>
  <c r="S723" i="17"/>
  <c r="S381" i="17"/>
  <c r="S422" i="17"/>
  <c r="S485" i="17"/>
  <c r="S984" i="17"/>
  <c r="S128" i="17"/>
  <c r="S447" i="17"/>
  <c r="S542" i="17"/>
  <c r="S956" i="17"/>
  <c r="S557" i="17"/>
  <c r="S57" i="17"/>
  <c r="S749" i="17"/>
  <c r="S489" i="17"/>
  <c r="S355" i="17"/>
  <c r="S516" i="17"/>
  <c r="S493" i="17"/>
  <c r="S992" i="17"/>
  <c r="S256" i="17"/>
  <c r="S282" i="17"/>
  <c r="S885" i="17"/>
  <c r="S244" i="17"/>
  <c r="S763" i="17"/>
  <c r="S403" i="17"/>
  <c r="S149" i="17"/>
  <c r="S442" i="17"/>
  <c r="S389" i="17"/>
  <c r="S711" i="17"/>
  <c r="S444" i="17"/>
  <c r="S89" i="17"/>
  <c r="S879" i="17"/>
  <c r="S707" i="17"/>
  <c r="S944" i="17"/>
  <c r="S13" i="17"/>
  <c r="S9" i="17"/>
  <c r="S648" i="17"/>
  <c r="S633" i="17"/>
  <c r="S353" i="17"/>
  <c r="S597" i="17"/>
  <c r="S698" i="17"/>
  <c r="S85" i="17"/>
  <c r="S436" i="17"/>
  <c r="S903" i="17"/>
  <c r="S688" i="17"/>
  <c r="S208" i="17"/>
  <c r="S945" i="17"/>
  <c r="S589" i="17"/>
  <c r="S5" i="17"/>
  <c r="S366" i="17"/>
  <c r="S536" i="17"/>
  <c r="S207" i="17"/>
  <c r="S791" i="17"/>
  <c r="S628" i="17"/>
  <c r="S922" i="17"/>
  <c r="S409" i="17"/>
  <c r="S345" i="17"/>
  <c r="S499" i="17"/>
  <c r="S852" i="17"/>
  <c r="S893" i="17"/>
  <c r="S514" i="17"/>
  <c r="S947" i="17"/>
  <c r="S198" i="17"/>
  <c r="S154" i="17"/>
  <c r="S123" i="17"/>
  <c r="S341" i="17"/>
  <c r="S761" i="17"/>
  <c r="S537" i="17"/>
  <c r="S285" i="17"/>
  <c r="S194" i="17"/>
  <c r="S806" i="17"/>
  <c r="S391" i="17"/>
  <c r="S362" i="17"/>
  <c r="S464" i="17"/>
  <c r="S40" i="17"/>
  <c r="S120" i="17"/>
  <c r="F14" i="15"/>
  <c r="X52" i="17"/>
  <c r="S901" i="17"/>
  <c r="S718" i="17"/>
  <c r="S964" i="17"/>
  <c r="S141" i="17"/>
  <c r="S140" i="17"/>
  <c r="S147" i="17"/>
  <c r="S483" i="17"/>
  <c r="S292" i="17"/>
  <c r="S544" i="17"/>
  <c r="S152" i="17"/>
  <c r="S679" i="17"/>
  <c r="S783" i="17"/>
  <c r="S680" i="17"/>
  <c r="S14" i="17"/>
  <c r="S45" i="17"/>
  <c r="S295" i="17"/>
  <c r="S630" i="17"/>
  <c r="S158" i="17"/>
  <c r="S81" i="17"/>
  <c r="S997" i="17"/>
  <c r="S3" i="17"/>
  <c r="S795" i="17"/>
  <c r="S961" i="17"/>
  <c r="S854" i="17"/>
  <c r="S180" i="17"/>
  <c r="S634" i="17"/>
  <c r="S15" i="17"/>
  <c r="S845" i="17"/>
  <c r="S367" i="17"/>
  <c r="S53" i="17"/>
  <c r="S560" i="17"/>
  <c r="S842" i="17"/>
  <c r="S323" i="17"/>
  <c r="S993" i="17"/>
  <c r="S616" i="17"/>
  <c r="S554" i="17"/>
  <c r="S567" i="17"/>
  <c r="S402" i="17"/>
  <c r="S919" i="17"/>
  <c r="S826" i="17"/>
  <c r="S479" i="17"/>
  <c r="S799" i="17"/>
  <c r="S265" i="17"/>
  <c r="S850" i="17"/>
  <c r="S593" i="17"/>
  <c r="S146" i="17"/>
  <c r="S530" i="17"/>
  <c r="S991" i="17"/>
  <c r="S943" i="17"/>
  <c r="S727" i="17"/>
  <c r="S937" i="17"/>
  <c r="S575" i="17"/>
  <c r="S843" i="17"/>
  <c r="S255" i="17"/>
  <c r="S971" i="17"/>
  <c r="S942" i="17"/>
  <c r="S786" i="17"/>
  <c r="S869" i="17"/>
  <c r="S636" i="17"/>
  <c r="S543" i="17"/>
  <c r="S950" i="17"/>
  <c r="S539" i="17"/>
  <c r="S822" i="17"/>
  <c r="S601" i="17"/>
  <c r="S818" i="17"/>
  <c r="S545" i="17"/>
  <c r="S890" i="17"/>
  <c r="S234" i="17"/>
  <c r="S307" i="17"/>
  <c r="S1000" i="17"/>
  <c r="S941" i="17"/>
  <c r="S249" i="17"/>
  <c r="S319" i="17"/>
  <c r="S407" i="17"/>
  <c r="S159" i="17"/>
  <c r="S546" i="17"/>
  <c r="S742" i="17"/>
  <c r="S876" i="17"/>
  <c r="S30" i="17"/>
  <c r="S59" i="17"/>
  <c r="S573" i="17"/>
  <c r="S765" i="17"/>
  <c r="S540" i="17"/>
  <c r="S248" i="17"/>
  <c r="S201" i="17"/>
  <c r="S660" i="17"/>
  <c r="S509" i="17"/>
  <c r="S878" i="17"/>
  <c r="S218" i="17"/>
  <c r="S482" i="17"/>
  <c r="S835" i="17"/>
  <c r="S386" i="17"/>
  <c r="S431" i="17"/>
  <c r="S494" i="17"/>
  <c r="S195" i="17"/>
  <c r="S468" i="17"/>
  <c r="S948" i="17"/>
  <c r="S927" i="17"/>
  <c r="S251" i="17"/>
  <c r="S847" i="17"/>
  <c r="S522" i="17"/>
  <c r="S877" i="17"/>
  <c r="S16" i="17"/>
  <c r="S677" i="17"/>
  <c r="S892" i="17"/>
  <c r="S192" i="17"/>
  <c r="S296" i="17"/>
  <c r="S380" i="17"/>
  <c r="S130" i="17"/>
  <c r="S36" i="17"/>
  <c r="S374" i="17"/>
  <c r="S116" i="17"/>
  <c r="S862" i="17"/>
  <c r="S237" i="17"/>
  <c r="S769" i="17"/>
  <c r="S623" i="17"/>
  <c r="S73" i="17"/>
  <c r="S51" i="17"/>
  <c r="S905" i="17"/>
  <c r="S286" i="17"/>
  <c r="S839" i="17"/>
  <c r="S794" i="17"/>
  <c r="S210" i="17"/>
  <c r="S757" i="17"/>
  <c r="S595" i="17"/>
  <c r="S304" i="17"/>
  <c r="S870" i="17"/>
  <c r="S788" i="17"/>
  <c r="S900" i="17"/>
  <c r="S413" i="17"/>
  <c r="S702" i="17"/>
  <c r="S397" i="17"/>
  <c r="S508" i="17"/>
  <c r="S624" i="17"/>
  <c r="S649" i="17"/>
  <c r="S230" i="17"/>
  <c r="S663" i="17"/>
  <c r="S138" i="17"/>
  <c r="S810" i="17"/>
  <c r="S66" i="17"/>
  <c r="S638" i="17"/>
  <c r="AA37" i="17"/>
  <c r="AA48" i="17" s="1"/>
  <c r="AA64" i="17" s="1"/>
  <c r="S94" i="17"/>
  <c r="S792" i="17"/>
  <c r="S577" i="17"/>
  <c r="S459" i="17"/>
  <c r="S183" i="17"/>
  <c r="S647" i="17"/>
  <c r="S213" i="17"/>
  <c r="S965" i="17"/>
  <c r="S532" i="17"/>
  <c r="S551" i="17"/>
  <c r="S310" i="17"/>
  <c r="S100" i="17"/>
  <c r="S408" i="17"/>
  <c r="S746" i="17"/>
  <c r="S936" i="17"/>
  <c r="S641" i="17"/>
  <c r="S72" i="17"/>
  <c r="S527" i="17"/>
  <c r="S737" i="17"/>
  <c r="S284" i="17"/>
  <c r="S910" i="17"/>
  <c r="S445" i="17"/>
  <c r="S800" i="17"/>
  <c r="S859" i="17"/>
  <c r="S996" i="17"/>
  <c r="S665" i="17"/>
  <c r="S21" i="17"/>
  <c r="S463" i="17"/>
  <c r="S517" i="17"/>
  <c r="S824" i="17"/>
  <c r="S252" i="17"/>
  <c r="S664" i="17"/>
  <c r="S166" i="17"/>
  <c r="S32" i="17"/>
  <c r="S578" i="17"/>
  <c r="S187" i="17"/>
  <c r="S953" i="17"/>
  <c r="S825" i="17"/>
  <c r="S849" i="17"/>
  <c r="S272" i="17"/>
  <c r="S322" i="17"/>
  <c r="S558" i="17"/>
  <c r="S326" i="17"/>
  <c r="S617" i="17"/>
  <c r="S816" i="17"/>
  <c r="S254" i="17"/>
  <c r="S873" i="17"/>
  <c r="S734" i="17"/>
  <c r="S625" i="17"/>
  <c r="S294" i="17"/>
  <c r="S329" i="17"/>
  <c r="S857" i="17"/>
  <c r="S759" i="17"/>
  <c r="S658" i="17"/>
  <c r="S507" i="17"/>
  <c r="S496" i="17"/>
  <c r="S105" i="17"/>
  <c r="S744" i="17"/>
  <c r="S387" i="17"/>
  <c r="S400" i="17"/>
  <c r="S913" i="17"/>
  <c r="S283" i="17"/>
  <c r="S754" i="17"/>
  <c r="S385" i="17"/>
  <c r="S932" i="17"/>
  <c r="S594" i="17"/>
  <c r="S639" i="17"/>
  <c r="S732" i="17"/>
  <c r="S829" i="17"/>
  <c r="S513" i="17"/>
  <c r="S188" i="17"/>
  <c r="S163" i="17"/>
  <c r="S700" i="17"/>
  <c r="S518" i="17"/>
  <c r="S836" i="17"/>
  <c r="S429" i="17"/>
  <c r="S780" i="17"/>
  <c r="S600" i="17"/>
  <c r="S897" i="17"/>
  <c r="S846" i="17"/>
  <c r="S840" i="17"/>
  <c r="S694" i="17"/>
  <c r="S646" i="17"/>
  <c r="S500" i="17"/>
  <c r="S921" i="17"/>
  <c r="S416" i="17"/>
  <c r="S510" i="17"/>
  <c r="S559" i="17"/>
  <c r="S819" i="17"/>
  <c r="S588" i="17"/>
  <c r="S426" i="17"/>
  <c r="S939" i="17"/>
  <c r="S42" i="17"/>
  <c r="S1001" i="17"/>
  <c r="S204" i="17"/>
  <c r="S28" i="17"/>
  <c r="S327" i="17"/>
  <c r="S375" i="17"/>
  <c r="S143" i="17"/>
  <c r="S693" i="17"/>
  <c r="S281" i="17"/>
  <c r="S77" i="17"/>
  <c r="S887" i="17"/>
  <c r="S671" i="17"/>
  <c r="S767" i="17"/>
  <c r="S466" i="17"/>
  <c r="S488" i="17"/>
  <c r="S725" i="17"/>
  <c r="S93" i="17"/>
  <c r="S683" i="17"/>
  <c r="S8" i="17"/>
  <c r="S49" i="17"/>
  <c r="S168" i="17"/>
  <c r="S343" i="17"/>
  <c r="S708" i="17"/>
  <c r="S973" i="17"/>
  <c r="S741" i="17"/>
  <c r="S356" i="17"/>
  <c r="S104" i="17"/>
  <c r="S473" i="17"/>
  <c r="S111" i="17"/>
  <c r="S606" i="17"/>
  <c r="S419" i="17"/>
  <c r="S39" i="17"/>
  <c r="S368" i="17"/>
  <c r="S970" i="17"/>
  <c r="S457" i="17"/>
  <c r="S55" i="17"/>
  <c r="S31" i="17"/>
  <c r="S963" i="17"/>
  <c r="S351" i="17"/>
  <c r="S476" i="17"/>
  <c r="S361" i="17"/>
  <c r="S701" i="17"/>
  <c r="S898" i="17"/>
  <c r="S232" i="17"/>
  <c r="S583" i="17"/>
  <c r="S568" i="17"/>
  <c r="S713" i="17"/>
  <c r="S340" i="17"/>
  <c r="S331" i="17"/>
  <c r="S502" i="17"/>
  <c r="S925" i="17"/>
  <c r="S773" i="17"/>
  <c r="S449" i="17"/>
  <c r="S125" i="17"/>
  <c r="S44" i="17"/>
  <c r="S423" i="17"/>
  <c r="S682" i="17"/>
  <c r="S266" i="17"/>
  <c r="S246" i="17"/>
  <c r="S853" i="17"/>
  <c r="S796" i="17"/>
  <c r="S27" i="17"/>
  <c r="S110" i="17"/>
  <c r="S976" i="17"/>
  <c r="S691" i="17"/>
  <c r="S931" i="17"/>
  <c r="S181" i="17"/>
  <c r="S384" i="17"/>
  <c r="S433" i="17"/>
  <c r="S614" i="17"/>
  <c r="S404" i="17"/>
  <c r="S336" i="17"/>
  <c r="S709" i="17"/>
  <c r="S807" i="17"/>
  <c r="S262" i="17"/>
  <c r="S121" i="17"/>
  <c r="S63" i="17"/>
  <c r="S785" i="17"/>
  <c r="S689" i="17"/>
  <c r="S538" i="17"/>
  <c r="S692" i="17"/>
  <c r="S337" i="17"/>
  <c r="S555" i="17"/>
  <c r="S117" i="17"/>
  <c r="S220" i="17"/>
  <c r="S161" i="17"/>
  <c r="S605" i="17"/>
  <c r="S177" i="17"/>
  <c r="S440" i="17"/>
  <c r="S477" i="17"/>
  <c r="S776" i="17"/>
  <c r="S206" i="17"/>
  <c r="S124" i="17"/>
  <c r="S480" i="17"/>
  <c r="S172" i="17"/>
  <c r="S334" i="17"/>
  <c r="S998" i="17"/>
  <c r="S58" i="17"/>
  <c r="S47" i="17"/>
  <c r="S247" i="17"/>
  <c r="S396" i="17"/>
  <c r="S766" i="17"/>
  <c r="S87" i="17"/>
  <c r="S528" i="17"/>
  <c r="S644" i="17"/>
  <c r="S929" i="17"/>
  <c r="S150" i="17"/>
  <c r="S837" i="17"/>
  <c r="S721" i="17"/>
  <c r="S7" i="17"/>
  <c r="S274" i="17"/>
  <c r="S231" i="17"/>
  <c r="S155" i="17"/>
  <c r="S967" i="17"/>
  <c r="S533" i="17"/>
  <c r="S171" i="17"/>
  <c r="S133" i="17"/>
  <c r="S145" i="17"/>
  <c r="S563" i="17"/>
  <c r="S253" i="17"/>
  <c r="S441" i="17"/>
  <c r="S301" i="17"/>
  <c r="S115" i="17"/>
  <c r="S451" i="17"/>
  <c r="S999" i="17"/>
  <c r="S955" i="17"/>
  <c r="S425" i="17"/>
  <c r="S872" i="17"/>
  <c r="S455" i="17"/>
  <c r="S456" i="17"/>
  <c r="S731" i="17"/>
  <c r="S34" i="17"/>
  <c r="S775" i="17"/>
  <c r="S979" i="17"/>
  <c r="S815" i="17"/>
  <c r="S717" i="17"/>
  <c r="S107" i="17"/>
  <c r="S982" i="17"/>
  <c r="S789" i="17"/>
  <c r="S70" i="17"/>
  <c r="S719" i="17"/>
  <c r="S751" i="17"/>
  <c r="S547" i="17"/>
  <c r="S609" i="17"/>
  <c r="S977" i="17"/>
  <c r="F18" i="15"/>
  <c r="B18" i="15" s="1"/>
  <c r="S50" i="17"/>
  <c r="S236" i="17"/>
  <c r="S229" i="17"/>
  <c r="S990" i="17"/>
  <c r="S223" i="17"/>
  <c r="S164" i="17"/>
  <c r="S686" i="17"/>
  <c r="S211" i="17"/>
  <c r="S498" i="17"/>
  <c r="S981" i="17"/>
  <c r="S273" i="17"/>
  <c r="S685" i="17"/>
  <c r="S541" i="17"/>
  <c r="S909" i="17"/>
  <c r="S359" i="17"/>
  <c r="S902" i="17"/>
  <c r="S986" i="17"/>
  <c r="S64" i="17"/>
  <c r="S90" i="17"/>
  <c r="S261" i="17"/>
  <c r="S20" i="17"/>
  <c r="S994" i="17"/>
  <c r="S472" i="17"/>
  <c r="S809" i="17"/>
  <c r="S106" i="17"/>
  <c r="S260" i="17"/>
  <c r="S497" i="17"/>
  <c r="S736" i="17"/>
  <c r="S821" i="17"/>
  <c r="S287" i="17"/>
  <c r="S4" i="17"/>
  <c r="S907" i="17"/>
  <c r="S352" i="17"/>
  <c r="S189" i="17"/>
  <c r="S666" i="17"/>
  <c r="S834" i="17"/>
  <c r="S656" i="17"/>
  <c r="S916" i="17"/>
  <c r="S191" i="17"/>
  <c r="S511" i="17"/>
  <c r="S915" i="17"/>
  <c r="S126" i="17"/>
  <c r="S599" i="17"/>
  <c r="S365" i="17"/>
  <c r="S156" i="17"/>
  <c r="S579" i="17"/>
  <c r="S383" i="17"/>
  <c r="S675" i="17"/>
  <c r="S715" i="17"/>
  <c r="S453" i="17"/>
  <c r="S200" i="17"/>
  <c r="S478" i="17"/>
  <c r="S974" i="17"/>
  <c r="S88" i="17"/>
  <c r="S959" i="17"/>
  <c r="S949" i="17"/>
  <c r="S743" i="17"/>
  <c r="S303" i="17"/>
  <c r="S461" i="17"/>
  <c r="S504" i="17"/>
  <c r="S802" i="17"/>
  <c r="S313" i="17"/>
  <c r="S699" i="17"/>
  <c r="S235" i="17"/>
  <c r="S920" i="17"/>
  <c r="S738" i="17"/>
  <c r="S524" i="17"/>
  <c r="S858" i="17"/>
  <c r="S278" i="17"/>
  <c r="S279" i="17"/>
  <c r="S395" i="17"/>
  <c r="S978" i="17"/>
  <c r="S196" i="17"/>
  <c r="S305" i="17"/>
  <c r="S328" i="17"/>
  <c r="S184" i="17"/>
  <c r="S631" i="17"/>
  <c r="S29" i="17"/>
  <c r="S987" i="17"/>
  <c r="S392" i="17"/>
  <c r="S827" i="17"/>
  <c r="S80" i="17"/>
  <c r="S84" i="17"/>
  <c r="S151" i="17"/>
  <c r="S521" i="17"/>
  <c r="S874" i="17"/>
  <c r="S108" i="17"/>
  <c r="S777" i="17"/>
  <c r="S257" i="17"/>
  <c r="S703" i="17"/>
  <c r="S79" i="17"/>
  <c r="S580" i="17"/>
  <c r="S880" i="17"/>
  <c r="S860" i="17"/>
  <c r="S866" i="17"/>
  <c r="S801" i="17"/>
  <c r="S911" i="17"/>
  <c r="S566" i="17"/>
  <c r="S390" i="17"/>
  <c r="S435" i="17"/>
  <c r="S969" i="17"/>
  <c r="S651" i="17"/>
  <c r="S899" i="17"/>
  <c r="S696" i="17"/>
  <c r="S67" i="17"/>
  <c r="S875" i="17"/>
  <c r="S626" i="17"/>
  <c r="S881" i="17"/>
  <c r="S582" i="17"/>
  <c r="S369" i="17"/>
  <c r="S162" i="17"/>
  <c r="S26" i="17"/>
  <c r="S338" i="17"/>
  <c r="S209" i="17"/>
  <c r="S681" i="17"/>
  <c r="S363" i="17"/>
  <c r="S298" i="17"/>
  <c r="S62" i="17"/>
  <c r="S695" i="17"/>
  <c r="S831" i="17"/>
  <c r="S883" i="17"/>
  <c r="S670" i="17"/>
  <c r="S891" i="17"/>
  <c r="S917" i="17"/>
  <c r="S421" i="17"/>
  <c r="S378" i="17"/>
  <c r="S315" i="17"/>
  <c r="S258" i="17"/>
  <c r="S526" i="17"/>
  <c r="S74" i="17"/>
  <c r="S798" i="17"/>
  <c r="S951" i="17"/>
  <c r="S225" i="17"/>
  <c r="S349" i="17"/>
  <c r="S312" i="17"/>
  <c r="S277" i="17"/>
  <c r="S863" i="17"/>
  <c r="S771" i="17"/>
  <c r="S175" i="17"/>
  <c r="S10" i="17"/>
  <c r="S350" i="17"/>
  <c r="S228" i="17"/>
  <c r="S774" i="17"/>
  <c r="S958" i="17"/>
  <c r="S35" i="17"/>
  <c r="S263" i="17"/>
  <c r="S242" i="17"/>
  <c r="S69" i="17"/>
  <c r="S203" i="17"/>
  <c r="S553" i="17"/>
  <c r="S803" i="17"/>
  <c r="S97" i="17"/>
  <c r="S193" i="17"/>
  <c r="S215" i="17"/>
  <c r="S12" i="17"/>
  <c r="S820" i="17"/>
  <c r="S414" i="17"/>
  <c r="S760" i="17"/>
  <c r="S525" i="17"/>
  <c r="S114" i="17"/>
  <c r="S450" i="17"/>
  <c r="S347" i="17"/>
  <c r="S914" i="17"/>
  <c r="S983" i="17"/>
  <c r="S221" i="17"/>
  <c r="S411" i="17"/>
  <c r="S889" i="17"/>
  <c r="S241" i="17"/>
  <c r="S275" i="17"/>
  <c r="S424" i="17"/>
  <c r="S348" i="17"/>
  <c r="S484" i="17"/>
  <c r="S632" i="17"/>
  <c r="S160" i="17"/>
  <c r="S401" i="17"/>
  <c r="S745" i="17"/>
  <c r="S308" i="17"/>
  <c r="S182" i="17"/>
  <c r="S46" i="17"/>
  <c r="S772" i="17"/>
  <c r="S346" i="17"/>
  <c r="S153" i="17"/>
  <c r="S243" i="17"/>
  <c r="S173" i="17"/>
  <c r="S587" i="17"/>
  <c r="S372" i="17"/>
  <c r="S684" i="17"/>
  <c r="S995" i="17"/>
  <c r="S808" i="17"/>
  <c r="S495" i="17"/>
  <c r="S923" i="17"/>
  <c r="S405" i="17"/>
  <c r="S475" i="17"/>
  <c r="S86" i="17"/>
  <c r="S280" i="17"/>
  <c r="S645" i="17"/>
  <c r="S490" i="17"/>
  <c r="S861" i="17"/>
  <c r="S216" i="17"/>
  <c r="S325" i="17"/>
  <c r="S523" i="17"/>
  <c r="S317" i="17"/>
  <c r="S756" i="17"/>
  <c r="S653" i="17"/>
  <c r="S169" i="17"/>
  <c r="S618" i="17"/>
  <c r="S619" i="17"/>
  <c r="S199" i="17"/>
  <c r="S11" i="17"/>
  <c r="S318" i="17"/>
  <c r="S562" i="17"/>
  <c r="S607" i="17"/>
  <c r="S764" i="17"/>
  <c r="S17" i="17"/>
  <c r="S654" i="17"/>
  <c r="S259" i="17"/>
  <c r="S68" i="17"/>
  <c r="S770" i="17"/>
  <c r="S142" i="17"/>
  <c r="S673" i="17"/>
  <c r="S96" i="17"/>
  <c r="S224" i="17"/>
  <c r="S113" i="17"/>
  <c r="S928" i="17"/>
  <c r="S556" i="17"/>
  <c r="S674" i="17"/>
  <c r="S710" i="17"/>
  <c r="S812" i="17"/>
  <c r="S139" i="17"/>
  <c r="S989" i="17"/>
  <c r="S357" i="17"/>
  <c r="S448" i="17"/>
  <c r="S462" i="17"/>
  <c r="S250" i="17"/>
  <c r="S790" i="17"/>
  <c r="S393" i="17"/>
  <c r="S603" i="17"/>
  <c r="S309" i="17"/>
  <c r="S549" i="17"/>
  <c r="S814" i="17"/>
  <c r="S358" i="17"/>
  <c r="S276" i="17"/>
  <c r="S465" i="17"/>
  <c r="S706" i="17"/>
  <c r="S109" i="17"/>
  <c r="S239" i="17"/>
  <c r="S650" i="17"/>
  <c r="S505" i="17"/>
  <c r="S886" i="17"/>
  <c r="S214" i="17"/>
  <c r="S219" i="17"/>
  <c r="S41" i="17"/>
  <c r="S678" i="17"/>
  <c r="S157" i="17"/>
  <c r="S506" i="17"/>
  <c r="S635" i="17"/>
  <c r="S371" i="17"/>
  <c r="S335" i="17"/>
  <c r="S793" i="17"/>
  <c r="S926" i="17"/>
  <c r="S584" i="17"/>
  <c r="S930" i="17"/>
  <c r="S697" i="17"/>
  <c r="S512" i="17"/>
  <c r="S811" i="17"/>
  <c r="S471" i="17"/>
  <c r="S611" i="17"/>
  <c r="S271" i="17"/>
  <c r="S828" i="17"/>
  <c r="S432" i="17"/>
  <c r="S314" i="17"/>
  <c r="S722" i="17"/>
  <c r="S487" i="17"/>
  <c r="S112" i="17"/>
  <c r="S469" i="17"/>
  <c r="S704" i="17"/>
  <c r="S291" i="17"/>
  <c r="AB39" i="17"/>
  <c r="AB52" i="17" s="1"/>
  <c r="S135" i="17"/>
  <c r="S501" i="17"/>
  <c r="AB38" i="17"/>
  <c r="AB47" i="17" s="1"/>
  <c r="AB42" i="17" s="1"/>
  <c r="AF46" i="17"/>
  <c r="AF47" i="17" s="1"/>
  <c r="AF42" i="17" s="1"/>
  <c r="AE62" i="17"/>
  <c r="AD37" i="17"/>
  <c r="AD48" i="17" s="1"/>
  <c r="AD63" i="17"/>
  <c r="AD35" i="17"/>
  <c r="AD51" i="17" s="1"/>
  <c r="AD36" i="17"/>
  <c r="AC42" i="17"/>
  <c r="AC63" i="17"/>
  <c r="AA50" i="17"/>
  <c r="AA40" i="17"/>
  <c r="AA53" i="17" s="1"/>
  <c r="AA51" i="17"/>
  <c r="AD40" i="17"/>
  <c r="AD53" i="17" s="1"/>
  <c r="AE63" i="17" l="1"/>
  <c r="AA49" i="17"/>
  <c r="E17" i="15"/>
  <c r="L26" i="15" s="1"/>
  <c r="AG35" i="17"/>
  <c r="Z63" i="17"/>
  <c r="Z42" i="17"/>
  <c r="E16" i="15"/>
  <c r="K26" i="15" s="1"/>
  <c r="E14" i="15"/>
  <c r="I26" i="15" s="1"/>
  <c r="G14" i="15"/>
  <c r="AA65" i="17"/>
  <c r="AA66" i="17" s="1"/>
  <c r="AG37" i="17"/>
  <c r="E15" i="15"/>
  <c r="J26" i="15" s="1"/>
  <c r="B14" i="15"/>
  <c r="X42" i="17"/>
  <c r="X35" i="17" s="1"/>
  <c r="E23" i="15"/>
  <c r="R26" i="15" s="1"/>
  <c r="AG38" i="17"/>
  <c r="E20" i="15"/>
  <c r="O26" i="15" s="1"/>
  <c r="E22" i="15"/>
  <c r="Q26" i="15" s="1"/>
  <c r="E21" i="15"/>
  <c r="P26" i="15" s="1"/>
  <c r="E18" i="15"/>
  <c r="M26" i="15" s="1"/>
  <c r="E19" i="15"/>
  <c r="N26" i="15" s="1"/>
  <c r="Y42" i="17"/>
  <c r="Y34" i="17" s="1"/>
  <c r="AG36" i="17"/>
  <c r="AG34" i="17"/>
  <c r="AG40" i="17" s="1"/>
  <c r="AG53" i="17" s="1"/>
  <c r="AB63" i="17"/>
  <c r="AF34" i="17"/>
  <c r="AF35" i="17"/>
  <c r="AF36" i="17"/>
  <c r="AF37" i="17"/>
  <c r="AF48" i="17" s="1"/>
  <c r="AB36" i="17"/>
  <c r="AB34" i="17"/>
  <c r="AB37" i="17"/>
  <c r="AB48" i="17" s="1"/>
  <c r="AB35" i="17"/>
  <c r="AG46" i="17"/>
  <c r="AG62" i="17" s="1"/>
  <c r="AG63" i="17" s="1"/>
  <c r="AF62" i="17"/>
  <c r="AF63" i="17" s="1"/>
  <c r="AD50" i="17"/>
  <c r="AD49" i="17"/>
  <c r="AD64" i="17"/>
  <c r="AE36" i="17"/>
  <c r="AE34" i="17"/>
  <c r="AE37" i="17"/>
  <c r="AE48" i="17" s="1"/>
  <c r="AE35" i="17"/>
  <c r="AC36" i="17"/>
  <c r="AC35" i="17"/>
  <c r="AC34" i="17"/>
  <c r="AC37" i="17"/>
  <c r="AC48" i="17" s="1"/>
  <c r="AC64" i="17" s="1"/>
  <c r="AE64" i="17" l="1"/>
  <c r="AF49" i="17"/>
  <c r="X37" i="17"/>
  <c r="X48" i="17" s="1"/>
  <c r="X64" i="17" s="1"/>
  <c r="AF50" i="17"/>
  <c r="Z36" i="17"/>
  <c r="Z35" i="17"/>
  <c r="Z37" i="17"/>
  <c r="Z48" i="17" s="1"/>
  <c r="Z64" i="17" s="1"/>
  <c r="Z34" i="17"/>
  <c r="Y36" i="17"/>
  <c r="X34" i="17"/>
  <c r="X59" i="17" s="1"/>
  <c r="X36" i="17"/>
  <c r="X58" i="17" s="1"/>
  <c r="Y35" i="17"/>
  <c r="Y37" i="17"/>
  <c r="Y48" i="17" s="1"/>
  <c r="Y64" i="17" s="1"/>
  <c r="AG49" i="17"/>
  <c r="AB64" i="17"/>
  <c r="AF64" i="17"/>
  <c r="AG39" i="17"/>
  <c r="AG52" i="17" s="1"/>
  <c r="AG48" i="17"/>
  <c r="AG64" i="17" s="1"/>
  <c r="AG65" i="17" s="1"/>
  <c r="AG51" i="17"/>
  <c r="AG50" i="17"/>
  <c r="AB50" i="17"/>
  <c r="AB40" i="17"/>
  <c r="AB53" i="17" s="1"/>
  <c r="AB51" i="17"/>
  <c r="AB49" i="17"/>
  <c r="AF40" i="17"/>
  <c r="AF53" i="17" s="1"/>
  <c r="AF51" i="17"/>
  <c r="X40" i="17"/>
  <c r="X53" i="17" s="1"/>
  <c r="AD65" i="17"/>
  <c r="AD66" i="17" s="1"/>
  <c r="AC49" i="17"/>
  <c r="AC65" i="17" s="1"/>
  <c r="AE49" i="17"/>
  <c r="AE65" i="17" s="1"/>
  <c r="AE40" i="17"/>
  <c r="AE53" i="17" s="1"/>
  <c r="AE51" i="17"/>
  <c r="AE50" i="17"/>
  <c r="AC40" i="17"/>
  <c r="AC53" i="17" s="1"/>
  <c r="AC51" i="17"/>
  <c r="AC50" i="17"/>
  <c r="Y40" i="17"/>
  <c r="Y53" i="17" s="1"/>
  <c r="AF65" i="17" l="1"/>
  <c r="AF66" i="17" s="1"/>
  <c r="X56" i="17"/>
  <c r="X60" i="17"/>
  <c r="X51" i="17"/>
  <c r="Y49" i="17"/>
  <c r="Y65" i="17" s="1"/>
  <c r="Y50" i="17"/>
  <c r="X49" i="17"/>
  <c r="X65" i="17" s="1"/>
  <c r="Y51" i="17"/>
  <c r="X50" i="17"/>
  <c r="X57" i="17"/>
  <c r="Z50" i="17"/>
  <c r="Z40" i="17"/>
  <c r="Z53" i="17" s="1"/>
  <c r="Z51" i="17"/>
  <c r="Z49" i="17"/>
  <c r="Z65" i="17" s="1"/>
  <c r="AB65" i="17"/>
  <c r="AB66" i="17" s="1"/>
  <c r="AG66" i="17"/>
  <c r="AC66" i="17"/>
  <c r="AE66" i="17"/>
  <c r="Y66" i="17" l="1"/>
  <c r="X66" i="17"/>
  <c r="Z66" i="17"/>
</calcChain>
</file>

<file path=xl/comments1.xml><?xml version="1.0" encoding="utf-8"?>
<comments xmlns="http://schemas.openxmlformats.org/spreadsheetml/2006/main">
  <authors>
    <author>Tom Dunn</author>
  </authors>
  <commentList>
    <comment ref="B1" authorId="0" shapeId="0">
      <text>
        <r>
          <rPr>
            <b/>
            <sz val="12"/>
            <color indexed="81"/>
            <rFont val="Tahoma"/>
            <family val="2"/>
          </rPr>
          <t>INSTRUCTIONS</t>
        </r>
        <r>
          <rPr>
            <sz val="12"/>
            <color indexed="81"/>
            <rFont val="Tahoma"/>
            <family val="2"/>
          </rPr>
          <t xml:space="preserve">
To get started, provide the high level project information in the fields with a YELLOW background.
When finished go to the next Worksheet.
</t>
        </r>
      </text>
    </comment>
  </commentList>
</comments>
</file>

<file path=xl/sharedStrings.xml><?xml version="1.0" encoding="utf-8"?>
<sst xmlns="http://schemas.openxmlformats.org/spreadsheetml/2006/main" count="134" uniqueCount="99">
  <si>
    <t>INSTRUCTIONS</t>
  </si>
  <si>
    <t>Project Name</t>
  </si>
  <si>
    <t>Date Started</t>
  </si>
  <si>
    <t>MODE</t>
  </si>
  <si>
    <t>Project Owner</t>
  </si>
  <si>
    <t>Project Champion</t>
  </si>
  <si>
    <t>John Doe</t>
  </si>
  <si>
    <t>PROJECT INFORMATION</t>
  </si>
  <si>
    <t>Process Area</t>
  </si>
  <si>
    <t>Project Leader</t>
  </si>
  <si>
    <t>Improvement Needed</t>
  </si>
  <si>
    <t>Make Choice</t>
  </si>
  <si>
    <t>Improvement %</t>
  </si>
  <si>
    <t>Data Mining Setup</t>
  </si>
  <si>
    <t>Cost or Count Data</t>
  </si>
  <si>
    <t>NO COST OR COUNT DATA</t>
  </si>
  <si>
    <t>Factor</t>
  </si>
  <si>
    <t>Sub Group</t>
  </si>
  <si>
    <t>Acc%</t>
  </si>
  <si>
    <t>Percent</t>
  </si>
  <si>
    <t>Qty</t>
  </si>
  <si>
    <t>Selected Data from Raw</t>
  </si>
  <si>
    <t>Rolling Tot</t>
  </si>
  <si>
    <t>Total</t>
  </si>
  <si>
    <t>No Rand()</t>
  </si>
  <si>
    <t>Pareto ID1</t>
  </si>
  <si>
    <t>Pareto ID2</t>
  </si>
  <si>
    <t>Pareto ID3</t>
  </si>
  <si>
    <t>Pareto ID4</t>
  </si>
  <si>
    <t>Pareto ID5</t>
  </si>
  <si>
    <t>Pareto ID6</t>
  </si>
  <si>
    <t>Pareto ID7</t>
  </si>
  <si>
    <t>Pareto ID8</t>
  </si>
  <si>
    <t>Pareto ID9</t>
  </si>
  <si>
    <t>Pareto ID10</t>
  </si>
  <si>
    <t>Based on Controls</t>
  </si>
  <si>
    <t>Factor Results</t>
  </si>
  <si>
    <t>Qty Results</t>
  </si>
  <si>
    <t>ID</t>
  </si>
  <si>
    <t>ID2</t>
  </si>
  <si>
    <t>Time Stamp</t>
  </si>
  <si>
    <t>QTY</t>
  </si>
  <si>
    <t>Count</t>
  </si>
  <si>
    <t>QUANTITY</t>
  </si>
  <si>
    <t>Item</t>
  </si>
  <si>
    <t>Columns</t>
  </si>
  <si>
    <t>USE 1,2,3 etc.</t>
  </si>
  <si>
    <t>FreqColumns</t>
  </si>
  <si>
    <t>Frequency</t>
  </si>
  <si>
    <t>List of Pulldown 1 Options</t>
  </si>
  <si>
    <t>Other</t>
  </si>
  <si>
    <t>List of Pulldown 2 Options</t>
  </si>
  <si>
    <t>ParetoColumns</t>
  </si>
  <si>
    <t>Pareto</t>
  </si>
  <si>
    <t>Pareto Data</t>
  </si>
  <si>
    <t>Selected Values</t>
  </si>
  <si>
    <t>BoxPlot Raw Data</t>
  </si>
  <si>
    <t>MAX</t>
  </si>
  <si>
    <t>Q3</t>
  </si>
  <si>
    <t>MEDIAN</t>
  </si>
  <si>
    <t>Q1</t>
  </si>
  <si>
    <t>MIN</t>
  </si>
  <si>
    <t>AVG</t>
  </si>
  <si>
    <t>RANGE</t>
  </si>
  <si>
    <t>Boxplot Chart Data</t>
  </si>
  <si>
    <t>MIN(OA)</t>
  </si>
  <si>
    <t>%Tot</t>
  </si>
  <si>
    <t>XYZ Defect Reduction</t>
  </si>
  <si>
    <t>Thomas Dunn</t>
  </si>
  <si>
    <t>Acc %</t>
  </si>
  <si>
    <t>DAY</t>
  </si>
  <si>
    <t>MO</t>
  </si>
  <si>
    <t>QTR</t>
  </si>
  <si>
    <t>x</t>
  </si>
  <si>
    <t>M</t>
  </si>
  <si>
    <t>Jan</t>
  </si>
  <si>
    <t>T</t>
  </si>
  <si>
    <t>Feb</t>
  </si>
  <si>
    <t>W</t>
  </si>
  <si>
    <t>Mar</t>
  </si>
  <si>
    <t>TH</t>
  </si>
  <si>
    <t>Apr</t>
  </si>
  <si>
    <t>Q2</t>
  </si>
  <si>
    <t>F</t>
  </si>
  <si>
    <t>May</t>
  </si>
  <si>
    <t>SA</t>
  </si>
  <si>
    <t>Jun</t>
  </si>
  <si>
    <t>SU</t>
  </si>
  <si>
    <t>Jul</t>
  </si>
  <si>
    <t>Aug</t>
  </si>
  <si>
    <t>Sep</t>
  </si>
  <si>
    <t>Oct</t>
  </si>
  <si>
    <t>Q4</t>
  </si>
  <si>
    <t>Nov</t>
  </si>
  <si>
    <t>Dec</t>
  </si>
  <si>
    <t>Most Critical Date Column</t>
  </si>
  <si>
    <t>Select (if applicable)</t>
  </si>
  <si>
    <t>Opportunity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</si>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</sst>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.\-\-\-00000000000000000000000;0000000000000000000000000000000000000000000000000000000000000000000000000000000000"/>
    <numFmt numFmtId="165" formatCode="0.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11"/>
      <color indexed="8"/>
      <name val="Arial"/>
      <family val="2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0"/>
      <color theme="1" tint="0.249977111117893"/>
      <name val="Arial"/>
      <family val="2"/>
    </font>
    <font>
      <sz val="20"/>
      <name val="Arial"/>
      <family val="2"/>
    </font>
    <font>
      <sz val="10"/>
      <color rgb="FFFFFF00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"/>
      <color theme="0"/>
      <name val="Arial"/>
      <family val="2"/>
    </font>
    <font>
      <sz val="9"/>
      <color theme="0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9">
    <xf numFmtId="0" fontId="0" fillId="0" borderId="0"/>
    <xf numFmtId="0" fontId="4" fillId="0" borderId="0" applyNumberFormat="0" applyAlignment="0"/>
    <xf numFmtId="0" fontId="4" fillId="2" borderId="0" applyNumberFormat="0" applyBorder="0" applyAlignment="0" applyProtection="0"/>
    <xf numFmtId="0" fontId="6" fillId="0" borderId="1" applyNumberFormat="0" applyAlignment="0" applyProtection="0"/>
    <xf numFmtId="0" fontId="6" fillId="0" borderId="2">
      <alignment horizontal="left" vertical="center"/>
    </xf>
    <xf numFmtId="0" fontId="4" fillId="2" borderId="0" applyNumberFormat="0" applyBorder="0" applyAlignment="0" applyProtection="0"/>
    <xf numFmtId="164" fontId="5" fillId="0" borderId="0"/>
    <xf numFmtId="10" fontId="5" fillId="0" borderId="0" applyFill="0" applyBorder="0" applyAlignment="0" applyProtection="0"/>
    <xf numFmtId="0" fontId="3" fillId="0" borderId="0"/>
    <xf numFmtId="0" fontId="5" fillId="0" borderId="0"/>
    <xf numFmtId="9" fontId="3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0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89">
    <xf numFmtId="0" fontId="0" fillId="0" borderId="0" xfId="0"/>
    <xf numFmtId="0" fontId="5" fillId="3" borderId="3" xfId="9" applyFill="1" applyBorder="1" applyAlignment="1">
      <alignment horizontal="center" vertical="center"/>
    </xf>
    <xf numFmtId="0" fontId="1" fillId="0" borderId="0" xfId="14" applyAlignment="1">
      <alignment horizontal="center" vertical="center"/>
    </xf>
    <xf numFmtId="0" fontId="1" fillId="0" borderId="0" xfId="14" applyAlignment="1">
      <alignment vertical="center"/>
    </xf>
    <xf numFmtId="0" fontId="5" fillId="0" borderId="0" xfId="9" applyAlignment="1">
      <alignment vertical="center"/>
    </xf>
    <xf numFmtId="0" fontId="5" fillId="0" borderId="0" xfId="9" applyAlignment="1">
      <alignment vertical="center" shrinkToFit="1"/>
    </xf>
    <xf numFmtId="0" fontId="16" fillId="0" borderId="0" xfId="9" applyFont="1" applyAlignment="1">
      <alignment vertical="center"/>
    </xf>
    <xf numFmtId="0" fontId="5" fillId="0" borderId="0" xfId="9" applyAlignment="1">
      <alignment horizontal="center"/>
    </xf>
    <xf numFmtId="1" fontId="1" fillId="0" borderId="0" xfId="14" applyNumberFormat="1"/>
    <xf numFmtId="14" fontId="5" fillId="0" borderId="0" xfId="9" applyNumberFormat="1" applyAlignment="1">
      <alignment horizontal="center"/>
    </xf>
    <xf numFmtId="0" fontId="18" fillId="0" borderId="3" xfId="9" applyFont="1" applyBorder="1" applyAlignment="1">
      <alignment horizontal="center"/>
    </xf>
    <xf numFmtId="0" fontId="19" fillId="0" borderId="0" xfId="9" applyFont="1" applyAlignment="1">
      <alignment horizontal="center"/>
    </xf>
    <xf numFmtId="0" fontId="5" fillId="0" borderId="0" xfId="9" applyFont="1" applyAlignment="1">
      <alignment horizontal="center"/>
    </xf>
    <xf numFmtId="14" fontId="5" fillId="0" borderId="0" xfId="9" applyNumberFormat="1" applyFont="1" applyAlignment="1">
      <alignment horizontal="center"/>
    </xf>
    <xf numFmtId="0" fontId="5" fillId="0" borderId="3" xfId="9" applyFont="1" applyBorder="1" applyAlignment="1">
      <alignment horizontal="center"/>
    </xf>
    <xf numFmtId="0" fontId="5" fillId="0" borderId="3" xfId="9" applyBorder="1" applyAlignment="1">
      <alignment horizontal="center"/>
    </xf>
    <xf numFmtId="0" fontId="7" fillId="0" borderId="0" xfId="9" applyFont="1" applyAlignment="1">
      <alignment horizontal="center"/>
    </xf>
    <xf numFmtId="0" fontId="5" fillId="10" borderId="0" xfId="9" applyFill="1" applyBorder="1" applyAlignment="1">
      <alignment horizontal="center"/>
    </xf>
    <xf numFmtId="0" fontId="5" fillId="10" borderId="0" xfId="9" applyFont="1" applyFill="1" applyBorder="1" applyAlignment="1">
      <alignment horizontal="center"/>
    </xf>
    <xf numFmtId="0" fontId="5" fillId="10" borderId="6" xfId="9" applyFill="1" applyBorder="1" applyAlignment="1">
      <alignment horizontal="center"/>
    </xf>
    <xf numFmtId="0" fontId="5" fillId="10" borderId="4" xfId="9" applyFill="1" applyBorder="1" applyAlignment="1">
      <alignment horizontal="center"/>
    </xf>
    <xf numFmtId="0" fontId="5" fillId="4" borderId="4" xfId="9" applyFill="1" applyBorder="1" applyAlignment="1">
      <alignment horizontal="center"/>
    </xf>
    <xf numFmtId="0" fontId="5" fillId="4" borderId="0" xfId="9" applyFill="1" applyBorder="1" applyAlignment="1">
      <alignment horizontal="center"/>
    </xf>
    <xf numFmtId="0" fontId="5" fillId="4" borderId="0" xfId="9" applyFont="1" applyFill="1" applyBorder="1" applyAlignment="1">
      <alignment horizontal="center"/>
    </xf>
    <xf numFmtId="0" fontId="5" fillId="4" borderId="6" xfId="9" applyFill="1" applyBorder="1" applyAlignment="1">
      <alignment horizontal="center"/>
    </xf>
    <xf numFmtId="9" fontId="5" fillId="0" borderId="3" xfId="9" applyNumberFormat="1" applyBorder="1" applyAlignment="1">
      <alignment horizontal="center"/>
    </xf>
    <xf numFmtId="0" fontId="5" fillId="4" borderId="10" xfId="9" applyFont="1" applyFill="1" applyBorder="1" applyAlignment="1">
      <alignment horizontal="center"/>
    </xf>
    <xf numFmtId="0" fontId="5" fillId="4" borderId="10" xfId="9" applyFill="1" applyBorder="1" applyAlignment="1">
      <alignment horizontal="center"/>
    </xf>
    <xf numFmtId="0" fontId="18" fillId="0" borderId="0" xfId="9" applyFont="1" applyBorder="1" applyAlignment="1">
      <alignment horizontal="center"/>
    </xf>
    <xf numFmtId="0" fontId="16" fillId="0" borderId="0" xfId="9" applyFont="1" applyAlignment="1">
      <alignment horizontal="center"/>
    </xf>
    <xf numFmtId="14" fontId="9" fillId="7" borderId="3" xfId="14" applyNumberFormat="1" applyFont="1" applyFill="1" applyBorder="1" applyAlignment="1" applyProtection="1">
      <alignment horizontal="center" vertical="center"/>
    </xf>
    <xf numFmtId="1" fontId="9" fillId="7" borderId="3" xfId="14" applyNumberFormat="1" applyFont="1" applyFill="1" applyBorder="1" applyAlignment="1" applyProtection="1">
      <alignment horizontal="center" vertical="center"/>
    </xf>
    <xf numFmtId="9" fontId="9" fillId="7" borderId="3" xfId="14" applyNumberFormat="1" applyFont="1" applyFill="1" applyBorder="1" applyAlignment="1" applyProtection="1">
      <alignment horizontal="center" vertical="center"/>
    </xf>
    <xf numFmtId="9" fontId="5" fillId="0" borderId="0" xfId="9" applyNumberFormat="1" applyAlignment="1">
      <alignment horizontal="center"/>
    </xf>
    <xf numFmtId="165" fontId="5" fillId="0" borderId="0" xfId="9" applyNumberFormat="1" applyAlignment="1">
      <alignment horizontal="center"/>
    </xf>
    <xf numFmtId="10" fontId="5" fillId="0" borderId="0" xfId="9" applyNumberFormat="1" applyAlignment="1">
      <alignment horizontal="center"/>
    </xf>
    <xf numFmtId="9" fontId="5" fillId="0" borderId="0" xfId="17" applyFont="1" applyAlignment="1">
      <alignment horizontal="center"/>
    </xf>
    <xf numFmtId="165" fontId="5" fillId="0" borderId="3" xfId="9" applyNumberFormat="1" applyBorder="1" applyAlignment="1">
      <alignment horizontal="center"/>
    </xf>
    <xf numFmtId="0" fontId="5" fillId="4" borderId="11" xfId="9" applyFont="1" applyFill="1" applyBorder="1" applyAlignment="1">
      <alignment horizontal="right" vertical="center" shrinkToFit="1"/>
    </xf>
    <xf numFmtId="0" fontId="15" fillId="9" borderId="11" xfId="9" applyFont="1" applyFill="1" applyBorder="1" applyAlignment="1">
      <alignment horizontal="right" vertical="center" shrinkToFit="1"/>
    </xf>
    <xf numFmtId="0" fontId="5" fillId="7" borderId="11" xfId="9" applyFont="1" applyFill="1" applyBorder="1" applyAlignment="1" applyProtection="1">
      <alignment horizontal="center" vertical="center" shrinkToFit="1"/>
      <protection locked="0"/>
    </xf>
    <xf numFmtId="0" fontId="5" fillId="7" borderId="11" xfId="9" applyFont="1" applyFill="1" applyBorder="1" applyAlignment="1" applyProtection="1">
      <alignment horizontal="center" vertical="center"/>
      <protection locked="0"/>
    </xf>
    <xf numFmtId="0" fontId="5" fillId="5" borderId="11" xfId="9" applyFont="1" applyFill="1" applyBorder="1" applyAlignment="1">
      <alignment horizontal="center" vertical="center" shrinkToFit="1"/>
    </xf>
    <xf numFmtId="0" fontId="5" fillId="5" borderId="11" xfId="9" applyFont="1" applyFill="1" applyBorder="1" applyAlignment="1">
      <alignment horizontal="center" vertical="center"/>
    </xf>
    <xf numFmtId="0" fontId="17" fillId="0" borderId="11" xfId="9" applyFont="1" applyBorder="1" applyAlignment="1">
      <alignment horizontal="center" vertical="center" shrinkToFit="1"/>
    </xf>
    <xf numFmtId="0" fontId="17" fillId="0" borderId="11" xfId="9" applyFont="1" applyBorder="1" applyAlignment="1">
      <alignment horizontal="center" vertical="center"/>
    </xf>
    <xf numFmtId="9" fontId="17" fillId="0" borderId="11" xfId="16" applyNumberFormat="1" applyFont="1" applyBorder="1" applyAlignment="1">
      <alignment horizontal="center" vertical="center"/>
    </xf>
    <xf numFmtId="9" fontId="4" fillId="0" borderId="11" xfId="9" applyNumberFormat="1" applyFont="1" applyBorder="1" applyAlignment="1">
      <alignment horizontal="center" vertical="center"/>
    </xf>
    <xf numFmtId="0" fontId="4" fillId="0" borderId="11" xfId="9" applyFont="1" applyBorder="1" applyAlignment="1">
      <alignment horizontal="center" vertical="center"/>
    </xf>
    <xf numFmtId="0" fontId="21" fillId="0" borderId="0" xfId="9" applyFont="1" applyAlignment="1">
      <alignment vertical="center"/>
    </xf>
    <xf numFmtId="0" fontId="5" fillId="0" borderId="0" xfId="9" applyAlignment="1">
      <alignment vertical="top"/>
    </xf>
    <xf numFmtId="0" fontId="5" fillId="0" borderId="0" xfId="9" applyAlignment="1">
      <alignment vertical="top" shrinkToFit="1"/>
    </xf>
    <xf numFmtId="49" fontId="4" fillId="0" borderId="11" xfId="9" applyNumberFormat="1" applyFont="1" applyBorder="1" applyAlignment="1">
      <alignment horizontal="center" vertical="top" wrapText="1"/>
    </xf>
    <xf numFmtId="0" fontId="7" fillId="0" borderId="0" xfId="9" applyFont="1"/>
    <xf numFmtId="0" fontId="7" fillId="0" borderId="3" xfId="9" applyFont="1" applyBorder="1" applyAlignment="1">
      <alignment horizontal="center" vertical="center"/>
    </xf>
    <xf numFmtId="9" fontId="22" fillId="11" borderId="11" xfId="16" applyNumberFormat="1" applyFont="1" applyFill="1" applyBorder="1" applyAlignment="1">
      <alignment horizontal="center" vertical="center"/>
    </xf>
    <xf numFmtId="0" fontId="7" fillId="4" borderId="0" xfId="9" applyNumberFormat="1" applyFont="1" applyFill="1" applyBorder="1" applyAlignment="1" applyProtection="1">
      <alignment horizontal="center" vertical="center"/>
    </xf>
    <xf numFmtId="0" fontId="13" fillId="8" borderId="0" xfId="9" applyNumberFormat="1" applyFont="1" applyFill="1" applyBorder="1" applyAlignment="1" applyProtection="1">
      <alignment horizontal="center" vertical="center"/>
    </xf>
    <xf numFmtId="0" fontId="13" fillId="8" borderId="0" xfId="9" applyNumberFormat="1" applyFont="1" applyFill="1" applyBorder="1" applyAlignment="1" applyProtection="1">
      <alignment horizontal="left" vertical="center"/>
    </xf>
    <xf numFmtId="0" fontId="7" fillId="6" borderId="0" xfId="9" applyNumberFormat="1" applyFont="1" applyFill="1" applyBorder="1" applyAlignment="1" applyProtection="1">
      <alignment horizontal="center" vertical="center"/>
    </xf>
    <xf numFmtId="0" fontId="7" fillId="8" borderId="0" xfId="9" applyNumberFormat="1" applyFont="1" applyFill="1" applyBorder="1" applyAlignment="1" applyProtection="1">
      <alignment horizontal="center" vertical="center"/>
    </xf>
    <xf numFmtId="0" fontId="0" fillId="8" borderId="0" xfId="0" applyFill="1" applyProtection="1"/>
    <xf numFmtId="0" fontId="13" fillId="4" borderId="11" xfId="9" applyNumberFormat="1" applyFont="1" applyFill="1" applyBorder="1" applyAlignment="1" applyProtection="1">
      <alignment horizontal="center" vertical="center"/>
      <protection locked="0"/>
    </xf>
    <xf numFmtId="14" fontId="13" fillId="6" borderId="11" xfId="9" applyNumberFormat="1" applyFont="1" applyFill="1" applyBorder="1" applyAlignment="1" applyProtection="1">
      <alignment horizontal="center" vertical="center"/>
      <protection locked="0"/>
    </xf>
    <xf numFmtId="0" fontId="13" fillId="6" borderId="11" xfId="9" applyNumberFormat="1" applyFont="1" applyFill="1" applyBorder="1" applyAlignment="1" applyProtection="1">
      <alignment horizontal="center" vertical="center"/>
      <protection locked="0"/>
    </xf>
    <xf numFmtId="0" fontId="13" fillId="8" borderId="0" xfId="9" applyNumberFormat="1" applyFont="1" applyFill="1" applyBorder="1" applyAlignment="1" applyProtection="1">
      <alignment horizontal="center" vertical="center"/>
      <protection locked="0"/>
    </xf>
    <xf numFmtId="14" fontId="7" fillId="6" borderId="0" xfId="9" applyNumberFormat="1" applyFont="1" applyFill="1" applyBorder="1" applyAlignment="1" applyProtection="1">
      <alignment horizontal="center" vertical="center"/>
    </xf>
    <xf numFmtId="44" fontId="13" fillId="4" borderId="11" xfId="18" applyFont="1" applyFill="1" applyBorder="1" applyAlignment="1" applyProtection="1">
      <alignment horizontal="center" vertical="center"/>
      <protection locked="0"/>
    </xf>
    <xf numFmtId="44" fontId="13" fillId="6" borderId="11" xfId="18" applyFont="1" applyFill="1" applyBorder="1" applyAlignment="1" applyProtection="1">
      <alignment horizontal="center" vertical="center"/>
      <protection locked="0"/>
    </xf>
    <xf numFmtId="44" fontId="13" fillId="8" borderId="0" xfId="18" applyFont="1" applyFill="1" applyBorder="1" applyAlignment="1" applyProtection="1">
      <alignment horizontal="center" vertical="center"/>
      <protection locked="0"/>
    </xf>
    <xf numFmtId="14" fontId="5" fillId="7" borderId="11" xfId="9" applyNumberFormat="1" applyFill="1" applyBorder="1" applyAlignment="1" applyProtection="1">
      <alignment horizontal="left" vertical="center"/>
      <protection locked="0"/>
    </xf>
    <xf numFmtId="1" fontId="5" fillId="7" borderId="11" xfId="9" applyNumberFormat="1" applyFill="1" applyBorder="1" applyAlignment="1" applyProtection="1">
      <alignment horizontal="left" vertical="center"/>
      <protection locked="0"/>
    </xf>
    <xf numFmtId="9" fontId="5" fillId="7" borderId="11" xfId="15" applyFont="1" applyFill="1" applyBorder="1" applyAlignment="1" applyProtection="1">
      <alignment horizontal="left" vertical="center"/>
      <protection locked="0"/>
    </xf>
    <xf numFmtId="0" fontId="4" fillId="4" borderId="11" xfId="9" applyFont="1" applyFill="1" applyBorder="1" applyAlignment="1">
      <alignment horizontal="right" vertical="top"/>
    </xf>
    <xf numFmtId="0" fontId="4" fillId="4" borderId="11" xfId="9" applyFont="1" applyFill="1" applyBorder="1" applyAlignment="1">
      <alignment horizontal="right" vertical="center"/>
    </xf>
    <xf numFmtId="1" fontId="5" fillId="7" borderId="11" xfId="9" applyNumberFormat="1" applyFill="1" applyBorder="1" applyAlignment="1" applyProtection="1">
      <alignment horizontal="left" vertical="center"/>
      <protection locked="0"/>
    </xf>
    <xf numFmtId="0" fontId="5" fillId="4" borderId="11" xfId="9" applyFill="1" applyBorder="1" applyAlignment="1">
      <alignment horizontal="center" vertical="center"/>
    </xf>
    <xf numFmtId="0" fontId="14" fillId="0" borderId="0" xfId="9" applyFont="1" applyAlignment="1">
      <alignment horizontal="center" vertical="center" shrinkToFit="1"/>
    </xf>
    <xf numFmtId="9" fontId="17" fillId="0" borderId="13" xfId="16" applyNumberFormat="1" applyFont="1" applyBorder="1" applyAlignment="1">
      <alignment horizontal="center" vertical="center"/>
    </xf>
    <xf numFmtId="9" fontId="17" fillId="0" borderId="14" xfId="16" applyNumberFormat="1" applyFont="1" applyBorder="1" applyAlignment="1">
      <alignment horizontal="center" vertical="center"/>
    </xf>
    <xf numFmtId="9" fontId="17" fillId="0" borderId="12" xfId="16" applyNumberFormat="1" applyFont="1" applyBorder="1" applyAlignment="1">
      <alignment horizontal="center" vertical="center"/>
    </xf>
    <xf numFmtId="0" fontId="18" fillId="0" borderId="3" xfId="9" applyFont="1" applyBorder="1" applyAlignment="1">
      <alignment horizontal="center"/>
    </xf>
    <xf numFmtId="0" fontId="18" fillId="0" borderId="8" xfId="9" applyFont="1" applyBorder="1" applyAlignment="1">
      <alignment horizontal="center"/>
    </xf>
    <xf numFmtId="0" fontId="18" fillId="0" borderId="9" xfId="9" applyFont="1" applyBorder="1" applyAlignment="1">
      <alignment horizontal="center"/>
    </xf>
    <xf numFmtId="0" fontId="18" fillId="0" borderId="4" xfId="9" applyFont="1" applyBorder="1" applyAlignment="1">
      <alignment horizontal="center"/>
    </xf>
    <xf numFmtId="0" fontId="18" fillId="0" borderId="5" xfId="9" applyFont="1" applyBorder="1" applyAlignment="1">
      <alignment horizontal="center"/>
    </xf>
    <xf numFmtId="0" fontId="9" fillId="0" borderId="7" xfId="14" applyFont="1" applyBorder="1" applyAlignment="1">
      <alignment horizontal="center" vertical="center"/>
    </xf>
    <xf numFmtId="0" fontId="9" fillId="0" borderId="9" xfId="14" applyFont="1" applyBorder="1" applyAlignment="1">
      <alignment horizontal="center" vertical="center"/>
    </xf>
    <xf numFmtId="0" fontId="10" fillId="0" borderId="3" xfId="14" applyFont="1" applyBorder="1" applyAlignment="1">
      <alignment horizontal="center" vertical="center"/>
    </xf>
  </cellXfs>
  <cellStyles count="19">
    <cellStyle name="active" xfId="1"/>
    <cellStyle name="Currency" xfId="18" builtinId="4"/>
    <cellStyle name="Grey" xfId="2"/>
    <cellStyle name="Header1" xfId="3"/>
    <cellStyle name="Header2" xfId="4"/>
    <cellStyle name="Input [yellow]" xfId="5"/>
    <cellStyle name="Normal" xfId="0" builtinId="0"/>
    <cellStyle name="Normal - Style1" xfId="6"/>
    <cellStyle name="Normal 2" xfId="8"/>
    <cellStyle name="Normal 3" xfId="9"/>
    <cellStyle name="Normal 4" xfId="11"/>
    <cellStyle name="Normal 5" xfId="13"/>
    <cellStyle name="Normal 6" xfId="14"/>
    <cellStyle name="Percent" xfId="17" builtinId="5"/>
    <cellStyle name="Percent [2]" xfId="7"/>
    <cellStyle name="Percent 2" xfId="10"/>
    <cellStyle name="Percent 3" xfId="12"/>
    <cellStyle name="Percent 3 2" xfId="16"/>
    <cellStyle name="Percent 4" xfId="15"/>
  </cellStyles>
  <dxfs count="3">
    <dxf>
      <font>
        <color rgb="FFFF0000"/>
      </font>
      <fill>
        <patternFill>
          <bgColor rgb="FFFFC000"/>
        </patternFill>
      </fill>
    </dxf>
    <dxf>
      <font>
        <color theme="1"/>
      </font>
      <fill>
        <patternFill>
          <bgColor rgb="FF66FF33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  <color rgb="FF66FF33"/>
      <color rgb="FFFFFF99"/>
      <color rgb="FF333333"/>
      <color rgb="FF29292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38183177184686E-2"/>
          <c:y val="2.9775409429753485E-2"/>
          <c:w val="0.95315701464736258"/>
          <c:h val="0.9076156052363624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C0C0C0"/>
            </a:solidFill>
            <a:ln w="635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'2 Pareto Analysis'!$B$14:$B$23</c:f>
              <c:strCache>
                <c:ptCount val="10"/>
                <c:pt idx="0">
                  <c:v>0%</c:v>
                </c:pt>
                <c:pt idx="1">
                  <c:v>0%</c:v>
                </c:pt>
                <c:pt idx="2">
                  <c:v>0%</c:v>
                </c:pt>
                <c:pt idx="3">
                  <c:v>0%</c:v>
                </c:pt>
                <c:pt idx="4">
                  <c:v>0%</c:v>
                </c:pt>
                <c:pt idx="5">
                  <c:v>0%</c:v>
                </c:pt>
                <c:pt idx="6">
                  <c:v>0%</c:v>
                </c:pt>
                <c:pt idx="7">
                  <c:v>0%</c:v>
                </c:pt>
                <c:pt idx="8">
                  <c:v>0%</c:v>
                </c:pt>
                <c:pt idx="9">
                  <c:v>0%</c:v>
                </c:pt>
              </c:strCache>
            </c:strRef>
          </c:cat>
          <c:val>
            <c:numRef>
              <c:f>'2 Pareto Analysis'!$F$14:$F$23</c:f>
              <c:numCache>
                <c:formatCode>0%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556675296"/>
        <c:axId val="556677256"/>
      </c:barChart>
      <c:catAx>
        <c:axId val="556675296"/>
        <c:scaling>
          <c:orientation val="minMax"/>
        </c:scaling>
        <c:delete val="0"/>
        <c:axPos val="b"/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677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5667725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566752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0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186690</xdr:colOff>
      <xdr:row>3</xdr:row>
      <xdr:rowOff>57150</xdr:rowOff>
    </xdr:from>
    <xdr:to>
      <xdr:col>18</xdr:col>
      <xdr:colOff>95250</xdr:colOff>
      <xdr:row>24</xdr:row>
      <xdr:rowOff>152400</xdr:rowOff>
    </xdr:to>
    <xdr:graphicFrame macro="">
      <xdr:nvGraphicFramePr>
        <xdr:cNvPr id="2" name="Chart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179070</xdr:colOff>
      <xdr:row>7</xdr:row>
      <xdr:rowOff>68580</xdr:rowOff>
    </xdr:from>
    <xdr:to>
      <xdr:col>5</xdr:col>
      <xdr:colOff>266700</xdr:colOff>
      <xdr:row>9</xdr:row>
      <xdr:rowOff>106680</xdr:rowOff>
    </xdr:to>
    <xdr:sp macro="" textlink="">
      <xdr:nvSpPr>
        <xdr:cNvPr id="3" name="Striped Right Arrow 2"/>
        <xdr:cNvSpPr/>
      </xdr:nvSpPr>
      <xdr:spPr>
        <a:xfrm rot="10800000">
          <a:off x="4240530" y="1253490"/>
          <a:ext cx="979170" cy="365760"/>
        </a:xfrm>
        <a:prstGeom prst="stripedRightArrow">
          <a:avLst/>
        </a:prstGeom>
        <a:solidFill>
          <a:schemeClr val="accent3">
            <a:lumMod val="50000"/>
          </a:schemeClr>
        </a:solidFill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dunn/Desktop/Tools_NEW/Pareto_Analysis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1 Data Entry"/>
      <sheetName val="Sheet1"/>
      <sheetName val="2 Pareto Analysis"/>
      <sheetName val="Pareto Math"/>
      <sheetName val="1 Setup"/>
    </sheetNames>
    <sheetDataSet>
      <sheetData sheetId="0" refreshError="1"/>
      <sheetData sheetId="1"/>
      <sheetData sheetId="2"/>
      <sheetData sheetId="3" refreshError="1"/>
      <sheetData sheetId="4">
        <row r="2">
          <cell r="B2" t="str">
            <v>ID2</v>
          </cell>
          <cell r="E2" t="str">
            <v>QTY</v>
          </cell>
        </row>
        <row r="3">
          <cell r="B3">
            <v>1</v>
          </cell>
          <cell r="E3" t="e">
            <v>#N/A</v>
          </cell>
        </row>
        <row r="4">
          <cell r="B4">
            <v>2</v>
          </cell>
          <cell r="E4" t="e">
            <v>#N/A</v>
          </cell>
        </row>
        <row r="5">
          <cell r="B5">
            <v>3</v>
          </cell>
          <cell r="E5" t="e">
            <v>#N/A</v>
          </cell>
        </row>
        <row r="6">
          <cell r="B6">
            <v>4</v>
          </cell>
          <cell r="E6" t="e">
            <v>#N/A</v>
          </cell>
        </row>
        <row r="7">
          <cell r="B7">
            <v>5</v>
          </cell>
          <cell r="E7" t="e">
            <v>#N/A</v>
          </cell>
        </row>
        <row r="8">
          <cell r="B8">
            <v>6</v>
          </cell>
          <cell r="E8" t="e">
            <v>#N/A</v>
          </cell>
        </row>
        <row r="9">
          <cell r="B9">
            <v>7</v>
          </cell>
          <cell r="E9" t="e">
            <v>#N/A</v>
          </cell>
        </row>
        <row r="10">
          <cell r="B10">
            <v>8</v>
          </cell>
          <cell r="E10" t="e">
            <v>#N/A</v>
          </cell>
        </row>
        <row r="11">
          <cell r="B11">
            <v>9</v>
          </cell>
          <cell r="E11" t="e">
            <v>#N/A</v>
          </cell>
        </row>
        <row r="12">
          <cell r="B12">
            <v>10</v>
          </cell>
          <cell r="E12" t="e">
            <v>#N/A</v>
          </cell>
        </row>
        <row r="13">
          <cell r="B13">
            <v>11</v>
          </cell>
          <cell r="E13" t="e">
            <v>#N/A</v>
          </cell>
        </row>
        <row r="14">
          <cell r="B14">
            <v>12</v>
          </cell>
          <cell r="E14" t="e">
            <v>#N/A</v>
          </cell>
        </row>
        <row r="15">
          <cell r="B15">
            <v>13</v>
          </cell>
          <cell r="E15" t="e">
            <v>#N/A</v>
          </cell>
        </row>
        <row r="16">
          <cell r="B16">
            <v>14</v>
          </cell>
          <cell r="E16" t="e">
            <v>#N/A</v>
          </cell>
        </row>
        <row r="17">
          <cell r="B17">
            <v>15</v>
          </cell>
          <cell r="E17" t="e">
            <v>#N/A</v>
          </cell>
        </row>
        <row r="18">
          <cell r="B18">
            <v>16</v>
          </cell>
          <cell r="E18" t="e">
            <v>#N/A</v>
          </cell>
        </row>
        <row r="19">
          <cell r="B19">
            <v>17</v>
          </cell>
          <cell r="E19" t="e">
            <v>#N/A</v>
          </cell>
        </row>
        <row r="20">
          <cell r="B20">
            <v>18</v>
          </cell>
          <cell r="E20" t="e">
            <v>#N/A</v>
          </cell>
        </row>
        <row r="21">
          <cell r="B21">
            <v>19</v>
          </cell>
          <cell r="E21" t="e">
            <v>#N/A</v>
          </cell>
        </row>
        <row r="22">
          <cell r="B22">
            <v>20</v>
          </cell>
          <cell r="E22" t="e">
            <v>#N/A</v>
          </cell>
        </row>
        <row r="23">
          <cell r="B23">
            <v>21</v>
          </cell>
          <cell r="E23" t="e">
            <v>#N/A</v>
          </cell>
        </row>
        <row r="24">
          <cell r="B24">
            <v>22</v>
          </cell>
          <cell r="E24" t="e">
            <v>#N/A</v>
          </cell>
        </row>
        <row r="25">
          <cell r="B25">
            <v>23</v>
          </cell>
          <cell r="E25" t="e">
            <v>#N/A</v>
          </cell>
        </row>
        <row r="26">
          <cell r="B26">
            <v>24</v>
          </cell>
          <cell r="E26" t="e">
            <v>#N/A</v>
          </cell>
        </row>
        <row r="27">
          <cell r="B27">
            <v>25</v>
          </cell>
          <cell r="E27" t="e">
            <v>#N/A</v>
          </cell>
        </row>
        <row r="28">
          <cell r="B28">
            <v>26</v>
          </cell>
          <cell r="E28" t="e">
            <v>#N/A</v>
          </cell>
        </row>
        <row r="29">
          <cell r="B29">
            <v>27</v>
          </cell>
          <cell r="E29" t="e">
            <v>#N/A</v>
          </cell>
        </row>
        <row r="30">
          <cell r="B30">
            <v>28</v>
          </cell>
          <cell r="E30" t="e">
            <v>#N/A</v>
          </cell>
        </row>
        <row r="31">
          <cell r="B31">
            <v>29</v>
          </cell>
          <cell r="E31" t="e">
            <v>#N/A</v>
          </cell>
        </row>
        <row r="32">
          <cell r="B32">
            <v>30</v>
          </cell>
          <cell r="E32" t="e">
            <v>#N/A</v>
          </cell>
        </row>
        <row r="33">
          <cell r="B33">
            <v>31</v>
          </cell>
          <cell r="E33" t="e">
            <v>#N/A</v>
          </cell>
        </row>
        <row r="34">
          <cell r="B34">
            <v>32</v>
          </cell>
          <cell r="E34" t="e">
            <v>#N/A</v>
          </cell>
        </row>
        <row r="35">
          <cell r="B35">
            <v>33</v>
          </cell>
          <cell r="E35" t="e">
            <v>#N/A</v>
          </cell>
        </row>
        <row r="36">
          <cell r="B36">
            <v>34</v>
          </cell>
          <cell r="E36" t="e">
            <v>#N/A</v>
          </cell>
        </row>
        <row r="37">
          <cell r="B37">
            <v>35</v>
          </cell>
          <cell r="E37" t="e">
            <v>#N/A</v>
          </cell>
        </row>
        <row r="38">
          <cell r="B38">
            <v>36</v>
          </cell>
          <cell r="E38" t="e">
            <v>#N/A</v>
          </cell>
        </row>
        <row r="39">
          <cell r="B39">
            <v>37</v>
          </cell>
          <cell r="E39" t="e">
            <v>#N/A</v>
          </cell>
        </row>
        <row r="40">
          <cell r="B40">
            <v>38</v>
          </cell>
          <cell r="E40" t="e">
            <v>#N/A</v>
          </cell>
        </row>
        <row r="41">
          <cell r="B41">
            <v>39</v>
          </cell>
          <cell r="E41" t="e">
            <v>#N/A</v>
          </cell>
        </row>
        <row r="42">
          <cell r="B42">
            <v>40</v>
          </cell>
          <cell r="E42" t="e">
            <v>#N/A</v>
          </cell>
        </row>
        <row r="43">
          <cell r="B43">
            <v>41</v>
          </cell>
          <cell r="E43" t="e">
            <v>#N/A</v>
          </cell>
        </row>
        <row r="44">
          <cell r="B44">
            <v>42</v>
          </cell>
          <cell r="E44" t="e">
            <v>#N/A</v>
          </cell>
        </row>
        <row r="45">
          <cell r="B45">
            <v>43</v>
          </cell>
          <cell r="E45" t="e">
            <v>#N/A</v>
          </cell>
        </row>
        <row r="46">
          <cell r="B46">
            <v>44</v>
          </cell>
          <cell r="E46" t="e">
            <v>#N/A</v>
          </cell>
        </row>
        <row r="47">
          <cell r="B47">
            <v>45</v>
          </cell>
          <cell r="E47" t="e">
            <v>#N/A</v>
          </cell>
        </row>
        <row r="48">
          <cell r="B48">
            <v>46</v>
          </cell>
          <cell r="E48" t="e">
            <v>#N/A</v>
          </cell>
        </row>
        <row r="49">
          <cell r="B49">
            <v>47</v>
          </cell>
          <cell r="E49" t="e">
            <v>#N/A</v>
          </cell>
        </row>
        <row r="50">
          <cell r="B50">
            <v>48</v>
          </cell>
          <cell r="E50" t="e">
            <v>#N/A</v>
          </cell>
        </row>
        <row r="51">
          <cell r="B51">
            <v>49</v>
          </cell>
          <cell r="E51" t="e">
            <v>#N/A</v>
          </cell>
        </row>
        <row r="52">
          <cell r="B52">
            <v>50</v>
          </cell>
          <cell r="E52" t="e">
            <v>#N/A</v>
          </cell>
        </row>
        <row r="53">
          <cell r="B53">
            <v>51</v>
          </cell>
          <cell r="E53" t="e">
            <v>#N/A</v>
          </cell>
        </row>
        <row r="54">
          <cell r="B54">
            <v>52</v>
          </cell>
          <cell r="E54" t="e">
            <v>#N/A</v>
          </cell>
        </row>
        <row r="55">
          <cell r="B55">
            <v>53</v>
          </cell>
          <cell r="E55" t="e">
            <v>#N/A</v>
          </cell>
        </row>
        <row r="56">
          <cell r="B56">
            <v>54</v>
          </cell>
          <cell r="E56" t="e">
            <v>#N/A</v>
          </cell>
        </row>
        <row r="57">
          <cell r="B57">
            <v>55</v>
          </cell>
          <cell r="E57" t="e">
            <v>#N/A</v>
          </cell>
        </row>
        <row r="58">
          <cell r="B58">
            <v>56</v>
          </cell>
          <cell r="E58" t="e">
            <v>#N/A</v>
          </cell>
        </row>
        <row r="59">
          <cell r="B59">
            <v>57</v>
          </cell>
          <cell r="E59" t="e">
            <v>#N/A</v>
          </cell>
        </row>
        <row r="60">
          <cell r="B60">
            <v>58</v>
          </cell>
          <cell r="E60" t="e">
            <v>#N/A</v>
          </cell>
        </row>
        <row r="61">
          <cell r="B61">
            <v>59</v>
          </cell>
          <cell r="E61" t="e">
            <v>#N/A</v>
          </cell>
        </row>
        <row r="62">
          <cell r="B62">
            <v>60</v>
          </cell>
          <cell r="E62" t="e">
            <v>#N/A</v>
          </cell>
        </row>
        <row r="63">
          <cell r="B63">
            <v>61</v>
          </cell>
          <cell r="E63" t="e">
            <v>#N/A</v>
          </cell>
        </row>
        <row r="64">
          <cell r="B64">
            <v>62</v>
          </cell>
          <cell r="E64" t="e">
            <v>#N/A</v>
          </cell>
        </row>
        <row r="65">
          <cell r="B65">
            <v>63</v>
          </cell>
          <cell r="E65" t="e">
            <v>#N/A</v>
          </cell>
        </row>
        <row r="66">
          <cell r="B66">
            <v>64</v>
          </cell>
          <cell r="E66" t="e">
            <v>#N/A</v>
          </cell>
        </row>
        <row r="67">
          <cell r="B67">
            <v>65</v>
          </cell>
          <cell r="E67" t="e">
            <v>#N/A</v>
          </cell>
        </row>
        <row r="68">
          <cell r="B68">
            <v>66</v>
          </cell>
          <cell r="E68" t="e">
            <v>#N/A</v>
          </cell>
        </row>
        <row r="69">
          <cell r="B69">
            <v>67</v>
          </cell>
          <cell r="E69" t="e">
            <v>#N/A</v>
          </cell>
        </row>
        <row r="70">
          <cell r="B70">
            <v>68</v>
          </cell>
          <cell r="E70" t="e">
            <v>#N/A</v>
          </cell>
        </row>
        <row r="71">
          <cell r="B71">
            <v>69</v>
          </cell>
          <cell r="E71" t="e">
            <v>#N/A</v>
          </cell>
        </row>
        <row r="72">
          <cell r="B72">
            <v>70</v>
          </cell>
          <cell r="E72" t="e">
            <v>#N/A</v>
          </cell>
        </row>
        <row r="73">
          <cell r="B73">
            <v>71</v>
          </cell>
          <cell r="E73" t="e">
            <v>#N/A</v>
          </cell>
        </row>
        <row r="74">
          <cell r="B74">
            <v>72</v>
          </cell>
          <cell r="E74" t="e">
            <v>#N/A</v>
          </cell>
        </row>
        <row r="75">
          <cell r="B75">
            <v>73</v>
          </cell>
          <cell r="E75" t="e">
            <v>#N/A</v>
          </cell>
        </row>
        <row r="76">
          <cell r="B76">
            <v>74</v>
          </cell>
          <cell r="E76" t="e">
            <v>#N/A</v>
          </cell>
        </row>
        <row r="77">
          <cell r="B77">
            <v>75</v>
          </cell>
          <cell r="E77" t="e">
            <v>#N/A</v>
          </cell>
        </row>
        <row r="78">
          <cell r="B78">
            <v>76</v>
          </cell>
          <cell r="E78" t="e">
            <v>#N/A</v>
          </cell>
        </row>
        <row r="79">
          <cell r="B79">
            <v>77</v>
          </cell>
          <cell r="E79" t="e">
            <v>#N/A</v>
          </cell>
        </row>
        <row r="80">
          <cell r="B80">
            <v>78</v>
          </cell>
          <cell r="E80" t="e">
            <v>#N/A</v>
          </cell>
        </row>
        <row r="81">
          <cell r="B81">
            <v>79</v>
          </cell>
          <cell r="E81" t="e">
            <v>#N/A</v>
          </cell>
        </row>
        <row r="82">
          <cell r="B82">
            <v>80</v>
          </cell>
          <cell r="E82" t="e">
            <v>#N/A</v>
          </cell>
        </row>
        <row r="83">
          <cell r="B83">
            <v>81</v>
          </cell>
          <cell r="E83" t="e">
            <v>#N/A</v>
          </cell>
        </row>
        <row r="84">
          <cell r="B84">
            <v>82</v>
          </cell>
          <cell r="E84" t="e">
            <v>#N/A</v>
          </cell>
        </row>
        <row r="85">
          <cell r="B85">
            <v>83</v>
          </cell>
          <cell r="E85" t="e">
            <v>#N/A</v>
          </cell>
        </row>
        <row r="86">
          <cell r="B86">
            <v>84</v>
          </cell>
          <cell r="E86" t="e">
            <v>#N/A</v>
          </cell>
        </row>
        <row r="87">
          <cell r="B87">
            <v>85</v>
          </cell>
          <cell r="E87" t="e">
            <v>#N/A</v>
          </cell>
        </row>
        <row r="88">
          <cell r="B88">
            <v>86</v>
          </cell>
          <cell r="E88" t="e">
            <v>#N/A</v>
          </cell>
        </row>
        <row r="89">
          <cell r="B89">
            <v>87</v>
          </cell>
          <cell r="E89" t="e">
            <v>#N/A</v>
          </cell>
        </row>
        <row r="90">
          <cell r="B90">
            <v>88</v>
          </cell>
          <cell r="E90" t="e">
            <v>#N/A</v>
          </cell>
        </row>
        <row r="91">
          <cell r="B91">
            <v>89</v>
          </cell>
          <cell r="E91" t="e">
            <v>#N/A</v>
          </cell>
        </row>
        <row r="92">
          <cell r="B92">
            <v>90</v>
          </cell>
          <cell r="E92" t="e">
            <v>#N/A</v>
          </cell>
        </row>
        <row r="93">
          <cell r="B93">
            <v>91</v>
          </cell>
          <cell r="E93" t="e">
            <v>#N/A</v>
          </cell>
        </row>
        <row r="94">
          <cell r="B94">
            <v>92</v>
          </cell>
          <cell r="E94" t="e">
            <v>#N/A</v>
          </cell>
        </row>
        <row r="95">
          <cell r="B95">
            <v>93</v>
          </cell>
          <cell r="E95" t="e">
            <v>#N/A</v>
          </cell>
        </row>
        <row r="96">
          <cell r="B96">
            <v>94</v>
          </cell>
          <cell r="E96" t="e">
            <v>#N/A</v>
          </cell>
        </row>
        <row r="97">
          <cell r="B97">
            <v>95</v>
          </cell>
          <cell r="E97" t="e">
            <v>#N/A</v>
          </cell>
        </row>
        <row r="98">
          <cell r="B98">
            <v>96</v>
          </cell>
          <cell r="E98" t="e">
            <v>#N/A</v>
          </cell>
        </row>
        <row r="99">
          <cell r="B99">
            <v>97</v>
          </cell>
          <cell r="E99" t="e">
            <v>#N/A</v>
          </cell>
        </row>
        <row r="100">
          <cell r="B100">
            <v>98</v>
          </cell>
          <cell r="E100" t="e">
            <v>#N/A</v>
          </cell>
        </row>
        <row r="101">
          <cell r="B101">
            <v>99</v>
          </cell>
          <cell r="E101" t="e">
            <v>#N/A</v>
          </cell>
        </row>
        <row r="102">
          <cell r="B102">
            <v>100</v>
          </cell>
          <cell r="E102" t="e">
            <v>#N/A</v>
          </cell>
        </row>
        <row r="103">
          <cell r="B103">
            <v>101</v>
          </cell>
          <cell r="E103" t="e">
            <v>#N/A</v>
          </cell>
        </row>
        <row r="104">
          <cell r="B104">
            <v>102</v>
          </cell>
          <cell r="E104" t="e">
            <v>#N/A</v>
          </cell>
        </row>
        <row r="105">
          <cell r="B105">
            <v>103</v>
          </cell>
          <cell r="E105" t="e">
            <v>#N/A</v>
          </cell>
        </row>
        <row r="106">
          <cell r="B106">
            <v>104</v>
          </cell>
          <cell r="E106" t="e">
            <v>#N/A</v>
          </cell>
        </row>
        <row r="107">
          <cell r="B107">
            <v>105</v>
          </cell>
          <cell r="E107" t="e">
            <v>#N/A</v>
          </cell>
        </row>
        <row r="108">
          <cell r="B108">
            <v>106</v>
          </cell>
          <cell r="E108" t="e">
            <v>#N/A</v>
          </cell>
        </row>
        <row r="109">
          <cell r="B109">
            <v>107</v>
          </cell>
          <cell r="E109" t="e">
            <v>#N/A</v>
          </cell>
        </row>
        <row r="110">
          <cell r="B110">
            <v>108</v>
          </cell>
          <cell r="E110" t="e">
            <v>#N/A</v>
          </cell>
        </row>
        <row r="111">
          <cell r="B111">
            <v>109</v>
          </cell>
          <cell r="E111" t="e">
            <v>#N/A</v>
          </cell>
        </row>
        <row r="112">
          <cell r="B112">
            <v>110</v>
          </cell>
          <cell r="E112" t="e">
            <v>#N/A</v>
          </cell>
        </row>
        <row r="113">
          <cell r="B113">
            <v>111</v>
          </cell>
          <cell r="E113" t="e">
            <v>#N/A</v>
          </cell>
        </row>
        <row r="114">
          <cell r="B114">
            <v>112</v>
          </cell>
          <cell r="E114" t="e">
            <v>#N/A</v>
          </cell>
        </row>
        <row r="115">
          <cell r="B115">
            <v>113</v>
          </cell>
          <cell r="E115" t="e">
            <v>#N/A</v>
          </cell>
        </row>
        <row r="116">
          <cell r="B116">
            <v>114</v>
          </cell>
          <cell r="E116" t="e">
            <v>#N/A</v>
          </cell>
        </row>
        <row r="117">
          <cell r="B117">
            <v>115</v>
          </cell>
          <cell r="E117" t="e">
            <v>#N/A</v>
          </cell>
        </row>
        <row r="118">
          <cell r="B118">
            <v>116</v>
          </cell>
          <cell r="E118" t="e">
            <v>#N/A</v>
          </cell>
        </row>
        <row r="119">
          <cell r="B119">
            <v>117</v>
          </cell>
          <cell r="E119" t="e">
            <v>#N/A</v>
          </cell>
        </row>
        <row r="120">
          <cell r="B120">
            <v>118</v>
          </cell>
          <cell r="E120" t="e">
            <v>#N/A</v>
          </cell>
        </row>
        <row r="121">
          <cell r="B121">
            <v>119</v>
          </cell>
          <cell r="E121" t="e">
            <v>#N/A</v>
          </cell>
        </row>
        <row r="122">
          <cell r="B122">
            <v>120</v>
          </cell>
          <cell r="E122" t="e">
            <v>#N/A</v>
          </cell>
        </row>
        <row r="123">
          <cell r="B123">
            <v>121</v>
          </cell>
          <cell r="E123" t="e">
            <v>#N/A</v>
          </cell>
        </row>
        <row r="124">
          <cell r="B124">
            <v>122</v>
          </cell>
          <cell r="E124" t="e">
            <v>#N/A</v>
          </cell>
        </row>
        <row r="125">
          <cell r="B125">
            <v>123</v>
          </cell>
          <cell r="E125" t="e">
            <v>#N/A</v>
          </cell>
        </row>
        <row r="126">
          <cell r="B126">
            <v>124</v>
          </cell>
          <cell r="E126" t="e">
            <v>#N/A</v>
          </cell>
        </row>
        <row r="127">
          <cell r="B127">
            <v>125</v>
          </cell>
          <cell r="E127" t="e">
            <v>#N/A</v>
          </cell>
        </row>
        <row r="128">
          <cell r="B128">
            <v>126</v>
          </cell>
          <cell r="E128" t="e">
            <v>#N/A</v>
          </cell>
        </row>
        <row r="129">
          <cell r="B129">
            <v>127</v>
          </cell>
          <cell r="E129" t="e">
            <v>#N/A</v>
          </cell>
        </row>
        <row r="130">
          <cell r="B130">
            <v>128</v>
          </cell>
          <cell r="E130" t="e">
            <v>#N/A</v>
          </cell>
        </row>
        <row r="131">
          <cell r="B131">
            <v>129</v>
          </cell>
          <cell r="E131" t="e">
            <v>#N/A</v>
          </cell>
        </row>
        <row r="132">
          <cell r="B132">
            <v>130</v>
          </cell>
          <cell r="E132" t="e">
            <v>#N/A</v>
          </cell>
        </row>
        <row r="133">
          <cell r="B133">
            <v>131</v>
          </cell>
          <cell r="E133" t="e">
            <v>#N/A</v>
          </cell>
        </row>
        <row r="134">
          <cell r="B134">
            <v>132</v>
          </cell>
          <cell r="E134" t="e">
            <v>#N/A</v>
          </cell>
        </row>
        <row r="135">
          <cell r="B135">
            <v>133</v>
          </cell>
          <cell r="E135" t="e">
            <v>#N/A</v>
          </cell>
        </row>
        <row r="136">
          <cell r="B136">
            <v>134</v>
          </cell>
          <cell r="E136" t="e">
            <v>#N/A</v>
          </cell>
        </row>
        <row r="137">
          <cell r="B137">
            <v>135</v>
          </cell>
          <cell r="E137" t="e">
            <v>#N/A</v>
          </cell>
        </row>
        <row r="138">
          <cell r="B138">
            <v>136</v>
          </cell>
          <cell r="E138" t="e">
            <v>#N/A</v>
          </cell>
        </row>
        <row r="139">
          <cell r="B139">
            <v>137</v>
          </cell>
          <cell r="E139" t="e">
            <v>#N/A</v>
          </cell>
        </row>
        <row r="140">
          <cell r="B140">
            <v>138</v>
          </cell>
          <cell r="E140" t="e">
            <v>#N/A</v>
          </cell>
        </row>
        <row r="141">
          <cell r="B141">
            <v>139</v>
          </cell>
          <cell r="E141" t="e">
            <v>#N/A</v>
          </cell>
        </row>
        <row r="142">
          <cell r="B142">
            <v>140</v>
          </cell>
          <cell r="E142" t="e">
            <v>#N/A</v>
          </cell>
        </row>
        <row r="143">
          <cell r="B143">
            <v>141</v>
          </cell>
          <cell r="E143" t="e">
            <v>#N/A</v>
          </cell>
        </row>
        <row r="144">
          <cell r="B144">
            <v>142</v>
          </cell>
          <cell r="E144" t="e">
            <v>#N/A</v>
          </cell>
        </row>
        <row r="145">
          <cell r="B145">
            <v>143</v>
          </cell>
          <cell r="E145" t="e">
            <v>#N/A</v>
          </cell>
        </row>
        <row r="146">
          <cell r="B146">
            <v>144</v>
          </cell>
          <cell r="E146" t="e">
            <v>#N/A</v>
          </cell>
        </row>
        <row r="147">
          <cell r="B147">
            <v>145</v>
          </cell>
          <cell r="E147" t="e">
            <v>#N/A</v>
          </cell>
        </row>
        <row r="148">
          <cell r="B148">
            <v>146</v>
          </cell>
          <cell r="E148" t="e">
            <v>#N/A</v>
          </cell>
        </row>
        <row r="149">
          <cell r="B149">
            <v>147</v>
          </cell>
          <cell r="E149" t="e">
            <v>#N/A</v>
          </cell>
        </row>
        <row r="150">
          <cell r="B150">
            <v>148</v>
          </cell>
          <cell r="E150" t="e">
            <v>#N/A</v>
          </cell>
        </row>
        <row r="151">
          <cell r="B151">
            <v>149</v>
          </cell>
          <cell r="E151" t="e">
            <v>#N/A</v>
          </cell>
        </row>
        <row r="152">
          <cell r="B152">
            <v>150</v>
          </cell>
          <cell r="E152" t="e">
            <v>#N/A</v>
          </cell>
        </row>
        <row r="153">
          <cell r="B153">
            <v>151</v>
          </cell>
          <cell r="E153" t="e">
            <v>#N/A</v>
          </cell>
        </row>
        <row r="154">
          <cell r="B154">
            <v>152</v>
          </cell>
          <cell r="E154" t="e">
            <v>#N/A</v>
          </cell>
        </row>
        <row r="155">
          <cell r="B155">
            <v>153</v>
          </cell>
          <cell r="E155" t="e">
            <v>#N/A</v>
          </cell>
        </row>
        <row r="156">
          <cell r="B156">
            <v>154</v>
          </cell>
          <cell r="E156" t="e">
            <v>#N/A</v>
          </cell>
        </row>
        <row r="157">
          <cell r="B157">
            <v>155</v>
          </cell>
          <cell r="E157" t="e">
            <v>#N/A</v>
          </cell>
        </row>
        <row r="158">
          <cell r="B158">
            <v>156</v>
          </cell>
          <cell r="E158" t="e">
            <v>#N/A</v>
          </cell>
        </row>
        <row r="159">
          <cell r="B159">
            <v>157</v>
          </cell>
          <cell r="E159" t="e">
            <v>#N/A</v>
          </cell>
        </row>
        <row r="160">
          <cell r="B160">
            <v>158</v>
          </cell>
          <cell r="E160" t="e">
            <v>#N/A</v>
          </cell>
        </row>
        <row r="161">
          <cell r="B161">
            <v>159</v>
          </cell>
          <cell r="E161" t="e">
            <v>#N/A</v>
          </cell>
        </row>
        <row r="162">
          <cell r="B162">
            <v>160</v>
          </cell>
          <cell r="E162" t="e">
            <v>#N/A</v>
          </cell>
        </row>
        <row r="163">
          <cell r="B163">
            <v>161</v>
          </cell>
          <cell r="E163" t="e">
            <v>#N/A</v>
          </cell>
        </row>
        <row r="164">
          <cell r="B164">
            <v>162</v>
          </cell>
          <cell r="E164" t="e">
            <v>#N/A</v>
          </cell>
        </row>
        <row r="165">
          <cell r="B165">
            <v>163</v>
          </cell>
          <cell r="E165" t="e">
            <v>#N/A</v>
          </cell>
        </row>
        <row r="166">
          <cell r="B166">
            <v>164</v>
          </cell>
          <cell r="E166" t="e">
            <v>#N/A</v>
          </cell>
        </row>
        <row r="167">
          <cell r="B167">
            <v>165</v>
          </cell>
          <cell r="E167" t="e">
            <v>#N/A</v>
          </cell>
        </row>
        <row r="168">
          <cell r="B168">
            <v>166</v>
          </cell>
          <cell r="E168" t="e">
            <v>#N/A</v>
          </cell>
        </row>
        <row r="169">
          <cell r="B169">
            <v>167</v>
          </cell>
          <cell r="E169" t="e">
            <v>#N/A</v>
          </cell>
        </row>
        <row r="170">
          <cell r="B170">
            <v>168</v>
          </cell>
          <cell r="E170" t="e">
            <v>#N/A</v>
          </cell>
        </row>
        <row r="171">
          <cell r="B171">
            <v>169</v>
          </cell>
          <cell r="E171" t="e">
            <v>#N/A</v>
          </cell>
        </row>
        <row r="172">
          <cell r="B172">
            <v>170</v>
          </cell>
          <cell r="E172" t="e">
            <v>#N/A</v>
          </cell>
        </row>
        <row r="173">
          <cell r="B173">
            <v>171</v>
          </cell>
          <cell r="E173" t="e">
            <v>#N/A</v>
          </cell>
        </row>
        <row r="174">
          <cell r="B174">
            <v>172</v>
          </cell>
          <cell r="E174" t="e">
            <v>#N/A</v>
          </cell>
        </row>
        <row r="175">
          <cell r="B175">
            <v>173</v>
          </cell>
          <cell r="E175" t="e">
            <v>#N/A</v>
          </cell>
        </row>
        <row r="176">
          <cell r="B176">
            <v>174</v>
          </cell>
          <cell r="E176" t="e">
            <v>#N/A</v>
          </cell>
        </row>
        <row r="177">
          <cell r="B177">
            <v>175</v>
          </cell>
          <cell r="E177" t="e">
            <v>#N/A</v>
          </cell>
        </row>
        <row r="178">
          <cell r="B178">
            <v>176</v>
          </cell>
          <cell r="E178" t="e">
            <v>#N/A</v>
          </cell>
        </row>
        <row r="179">
          <cell r="B179">
            <v>177</v>
          </cell>
          <cell r="E179" t="e">
            <v>#N/A</v>
          </cell>
        </row>
        <row r="180">
          <cell r="B180">
            <v>178</v>
          </cell>
          <cell r="E180" t="e">
            <v>#N/A</v>
          </cell>
        </row>
        <row r="181">
          <cell r="B181">
            <v>179</v>
          </cell>
          <cell r="E181" t="e">
            <v>#N/A</v>
          </cell>
        </row>
        <row r="182">
          <cell r="B182">
            <v>180</v>
          </cell>
          <cell r="E182" t="e">
            <v>#N/A</v>
          </cell>
        </row>
        <row r="183">
          <cell r="B183">
            <v>181</v>
          </cell>
          <cell r="E183" t="e">
            <v>#N/A</v>
          </cell>
        </row>
        <row r="184">
          <cell r="B184">
            <v>182</v>
          </cell>
          <cell r="E184" t="e">
            <v>#N/A</v>
          </cell>
        </row>
        <row r="185">
          <cell r="B185">
            <v>183</v>
          </cell>
          <cell r="E185" t="e">
            <v>#N/A</v>
          </cell>
        </row>
        <row r="186">
          <cell r="B186">
            <v>184</v>
          </cell>
          <cell r="E186" t="e">
            <v>#N/A</v>
          </cell>
        </row>
        <row r="187">
          <cell r="B187">
            <v>185</v>
          </cell>
          <cell r="E187" t="e">
            <v>#N/A</v>
          </cell>
        </row>
        <row r="188">
          <cell r="B188">
            <v>186</v>
          </cell>
          <cell r="E188" t="e">
            <v>#N/A</v>
          </cell>
        </row>
        <row r="189">
          <cell r="B189">
            <v>187</v>
          </cell>
          <cell r="E189" t="e">
            <v>#N/A</v>
          </cell>
        </row>
        <row r="190">
          <cell r="B190">
            <v>188</v>
          </cell>
          <cell r="E190" t="e">
            <v>#N/A</v>
          </cell>
        </row>
        <row r="191">
          <cell r="B191">
            <v>189</v>
          </cell>
          <cell r="E191" t="e">
            <v>#N/A</v>
          </cell>
        </row>
        <row r="192">
          <cell r="B192">
            <v>190</v>
          </cell>
          <cell r="E192" t="e">
            <v>#N/A</v>
          </cell>
        </row>
        <row r="193">
          <cell r="B193">
            <v>191</v>
          </cell>
          <cell r="E193" t="e">
            <v>#N/A</v>
          </cell>
        </row>
        <row r="194">
          <cell r="B194">
            <v>192</v>
          </cell>
          <cell r="E194" t="e">
            <v>#N/A</v>
          </cell>
        </row>
        <row r="195">
          <cell r="B195">
            <v>193</v>
          </cell>
          <cell r="E195" t="e">
            <v>#N/A</v>
          </cell>
        </row>
        <row r="196">
          <cell r="B196">
            <v>194</v>
          </cell>
          <cell r="E196" t="e">
            <v>#N/A</v>
          </cell>
        </row>
        <row r="197">
          <cell r="B197">
            <v>195</v>
          </cell>
          <cell r="E197" t="e">
            <v>#N/A</v>
          </cell>
        </row>
        <row r="198">
          <cell r="B198">
            <v>196</v>
          </cell>
          <cell r="E198" t="e">
            <v>#N/A</v>
          </cell>
        </row>
        <row r="199">
          <cell r="B199">
            <v>197</v>
          </cell>
          <cell r="E199" t="e">
            <v>#N/A</v>
          </cell>
        </row>
        <row r="200">
          <cell r="B200">
            <v>198</v>
          </cell>
          <cell r="E200" t="e">
            <v>#N/A</v>
          </cell>
        </row>
        <row r="201">
          <cell r="B201">
            <v>199</v>
          </cell>
          <cell r="E201" t="e">
            <v>#N/A</v>
          </cell>
        </row>
        <row r="202">
          <cell r="B202">
            <v>200</v>
          </cell>
          <cell r="E202" t="e">
            <v>#N/A</v>
          </cell>
        </row>
        <row r="203">
          <cell r="B203">
            <v>201</v>
          </cell>
          <cell r="E203" t="e">
            <v>#N/A</v>
          </cell>
        </row>
        <row r="204">
          <cell r="B204">
            <v>202</v>
          </cell>
          <cell r="E204" t="e">
            <v>#N/A</v>
          </cell>
        </row>
        <row r="205">
          <cell r="B205">
            <v>203</v>
          </cell>
          <cell r="E205" t="e">
            <v>#N/A</v>
          </cell>
        </row>
        <row r="206">
          <cell r="B206">
            <v>204</v>
          </cell>
          <cell r="E206" t="e">
            <v>#N/A</v>
          </cell>
        </row>
        <row r="207">
          <cell r="B207">
            <v>205</v>
          </cell>
          <cell r="E207" t="e">
            <v>#N/A</v>
          </cell>
        </row>
        <row r="208">
          <cell r="B208">
            <v>206</v>
          </cell>
          <cell r="E208" t="e">
            <v>#N/A</v>
          </cell>
        </row>
        <row r="209">
          <cell r="B209">
            <v>207</v>
          </cell>
          <cell r="E209" t="e">
            <v>#N/A</v>
          </cell>
        </row>
        <row r="210">
          <cell r="B210">
            <v>208</v>
          </cell>
          <cell r="E210" t="e">
            <v>#N/A</v>
          </cell>
        </row>
        <row r="211">
          <cell r="B211">
            <v>209</v>
          </cell>
          <cell r="E211" t="e">
            <v>#N/A</v>
          </cell>
        </row>
        <row r="212">
          <cell r="B212">
            <v>210</v>
          </cell>
          <cell r="E212" t="e">
            <v>#N/A</v>
          </cell>
        </row>
        <row r="213">
          <cell r="B213">
            <v>211</v>
          </cell>
          <cell r="E213" t="e">
            <v>#N/A</v>
          </cell>
        </row>
        <row r="214">
          <cell r="B214">
            <v>212</v>
          </cell>
          <cell r="E214" t="e">
            <v>#N/A</v>
          </cell>
        </row>
        <row r="215">
          <cell r="B215">
            <v>213</v>
          </cell>
          <cell r="E215" t="e">
            <v>#N/A</v>
          </cell>
        </row>
        <row r="216">
          <cell r="B216">
            <v>214</v>
          </cell>
          <cell r="E216" t="e">
            <v>#N/A</v>
          </cell>
        </row>
        <row r="217">
          <cell r="B217">
            <v>215</v>
          </cell>
          <cell r="E217" t="e">
            <v>#N/A</v>
          </cell>
        </row>
        <row r="218">
          <cell r="B218">
            <v>216</v>
          </cell>
          <cell r="E218" t="e">
            <v>#N/A</v>
          </cell>
        </row>
        <row r="219">
          <cell r="B219">
            <v>217</v>
          </cell>
          <cell r="E219" t="e">
            <v>#N/A</v>
          </cell>
        </row>
        <row r="220">
          <cell r="B220">
            <v>218</v>
          </cell>
          <cell r="E220" t="e">
            <v>#N/A</v>
          </cell>
        </row>
        <row r="221">
          <cell r="B221">
            <v>219</v>
          </cell>
          <cell r="E221" t="e">
            <v>#N/A</v>
          </cell>
        </row>
        <row r="222">
          <cell r="B222">
            <v>220</v>
          </cell>
          <cell r="E222" t="e">
            <v>#N/A</v>
          </cell>
        </row>
        <row r="223">
          <cell r="B223">
            <v>221</v>
          </cell>
          <cell r="E223" t="e">
            <v>#N/A</v>
          </cell>
        </row>
        <row r="224">
          <cell r="B224">
            <v>222</v>
          </cell>
          <cell r="E224" t="e">
            <v>#N/A</v>
          </cell>
        </row>
        <row r="225">
          <cell r="B225">
            <v>223</v>
          </cell>
          <cell r="E225" t="e">
            <v>#N/A</v>
          </cell>
        </row>
        <row r="226">
          <cell r="B226">
            <v>224</v>
          </cell>
          <cell r="E226" t="e">
            <v>#N/A</v>
          </cell>
        </row>
        <row r="227">
          <cell r="B227">
            <v>225</v>
          </cell>
          <cell r="E227" t="e">
            <v>#N/A</v>
          </cell>
        </row>
        <row r="228">
          <cell r="B228">
            <v>226</v>
          </cell>
          <cell r="E228" t="e">
            <v>#N/A</v>
          </cell>
        </row>
        <row r="229">
          <cell r="B229">
            <v>227</v>
          </cell>
          <cell r="E229" t="e">
            <v>#N/A</v>
          </cell>
        </row>
        <row r="230">
          <cell r="B230">
            <v>228</v>
          </cell>
          <cell r="E230" t="e">
            <v>#N/A</v>
          </cell>
        </row>
        <row r="231">
          <cell r="B231">
            <v>229</v>
          </cell>
          <cell r="E231" t="e">
            <v>#N/A</v>
          </cell>
        </row>
        <row r="232">
          <cell r="B232">
            <v>230</v>
          </cell>
          <cell r="E232" t="e">
            <v>#N/A</v>
          </cell>
        </row>
        <row r="233">
          <cell r="B233">
            <v>231</v>
          </cell>
          <cell r="E233" t="e">
            <v>#N/A</v>
          </cell>
        </row>
        <row r="234">
          <cell r="B234">
            <v>232</v>
          </cell>
          <cell r="E234" t="e">
            <v>#N/A</v>
          </cell>
        </row>
        <row r="235">
          <cell r="B235">
            <v>233</v>
          </cell>
          <cell r="E235" t="e">
            <v>#N/A</v>
          </cell>
        </row>
        <row r="236">
          <cell r="B236">
            <v>234</v>
          </cell>
          <cell r="E236" t="e">
            <v>#N/A</v>
          </cell>
        </row>
        <row r="237">
          <cell r="B237">
            <v>235</v>
          </cell>
          <cell r="E237" t="e">
            <v>#N/A</v>
          </cell>
        </row>
        <row r="238">
          <cell r="B238">
            <v>236</v>
          </cell>
          <cell r="E238" t="e">
            <v>#N/A</v>
          </cell>
        </row>
        <row r="239">
          <cell r="B239">
            <v>237</v>
          </cell>
          <cell r="E239" t="e">
            <v>#N/A</v>
          </cell>
        </row>
        <row r="240">
          <cell r="B240">
            <v>238</v>
          </cell>
          <cell r="E240" t="e">
            <v>#N/A</v>
          </cell>
        </row>
        <row r="241">
          <cell r="B241">
            <v>239</v>
          </cell>
          <cell r="E241" t="e">
            <v>#N/A</v>
          </cell>
        </row>
        <row r="242">
          <cell r="B242">
            <v>240</v>
          </cell>
          <cell r="E242" t="e">
            <v>#N/A</v>
          </cell>
        </row>
        <row r="243">
          <cell r="B243">
            <v>241</v>
          </cell>
          <cell r="E243" t="e">
            <v>#N/A</v>
          </cell>
        </row>
        <row r="244">
          <cell r="B244">
            <v>242</v>
          </cell>
          <cell r="E244" t="e">
            <v>#N/A</v>
          </cell>
        </row>
        <row r="245">
          <cell r="B245">
            <v>243</v>
          </cell>
          <cell r="E245" t="e">
            <v>#N/A</v>
          </cell>
        </row>
        <row r="246">
          <cell r="B246">
            <v>244</v>
          </cell>
          <cell r="E246" t="e">
            <v>#N/A</v>
          </cell>
        </row>
        <row r="247">
          <cell r="B247">
            <v>245</v>
          </cell>
          <cell r="E247" t="e">
            <v>#N/A</v>
          </cell>
        </row>
        <row r="248">
          <cell r="B248">
            <v>246</v>
          </cell>
          <cell r="E248" t="e">
            <v>#N/A</v>
          </cell>
        </row>
        <row r="249">
          <cell r="B249">
            <v>247</v>
          </cell>
          <cell r="E249" t="e">
            <v>#N/A</v>
          </cell>
        </row>
        <row r="250">
          <cell r="B250">
            <v>248</v>
          </cell>
          <cell r="E250" t="e">
            <v>#N/A</v>
          </cell>
        </row>
        <row r="251">
          <cell r="B251">
            <v>249</v>
          </cell>
          <cell r="E251" t="e">
            <v>#N/A</v>
          </cell>
        </row>
        <row r="252">
          <cell r="B252">
            <v>250</v>
          </cell>
          <cell r="E252" t="e">
            <v>#N/A</v>
          </cell>
        </row>
        <row r="253">
          <cell r="B253">
            <v>251</v>
          </cell>
          <cell r="E253" t="e">
            <v>#N/A</v>
          </cell>
        </row>
        <row r="254">
          <cell r="B254">
            <v>252</v>
          </cell>
          <cell r="E254" t="e">
            <v>#N/A</v>
          </cell>
        </row>
        <row r="255">
          <cell r="B255">
            <v>253</v>
          </cell>
          <cell r="E255" t="e">
            <v>#N/A</v>
          </cell>
        </row>
        <row r="256">
          <cell r="B256">
            <v>254</v>
          </cell>
          <cell r="E256" t="e">
            <v>#N/A</v>
          </cell>
        </row>
        <row r="257">
          <cell r="B257">
            <v>255</v>
          </cell>
          <cell r="E257" t="e">
            <v>#N/A</v>
          </cell>
        </row>
        <row r="258">
          <cell r="B258">
            <v>256</v>
          </cell>
          <cell r="E258" t="e">
            <v>#N/A</v>
          </cell>
        </row>
        <row r="259">
          <cell r="B259">
            <v>257</v>
          </cell>
          <cell r="E259" t="e">
            <v>#N/A</v>
          </cell>
        </row>
        <row r="260">
          <cell r="B260">
            <v>258</v>
          </cell>
          <cell r="E260" t="e">
            <v>#N/A</v>
          </cell>
        </row>
        <row r="261">
          <cell r="B261">
            <v>259</v>
          </cell>
          <cell r="E261" t="e">
            <v>#N/A</v>
          </cell>
        </row>
        <row r="262">
          <cell r="B262">
            <v>260</v>
          </cell>
          <cell r="E262" t="e">
            <v>#N/A</v>
          </cell>
        </row>
        <row r="263">
          <cell r="B263">
            <v>261</v>
          </cell>
          <cell r="E263" t="e">
            <v>#N/A</v>
          </cell>
        </row>
        <row r="264">
          <cell r="B264">
            <v>262</v>
          </cell>
          <cell r="E264" t="e">
            <v>#N/A</v>
          </cell>
        </row>
        <row r="265">
          <cell r="B265">
            <v>263</v>
          </cell>
          <cell r="E265" t="e">
            <v>#N/A</v>
          </cell>
        </row>
        <row r="266">
          <cell r="B266">
            <v>264</v>
          </cell>
          <cell r="E266" t="e">
            <v>#N/A</v>
          </cell>
        </row>
        <row r="267">
          <cell r="B267">
            <v>265</v>
          </cell>
          <cell r="E267" t="e">
            <v>#N/A</v>
          </cell>
        </row>
        <row r="268">
          <cell r="B268">
            <v>266</v>
          </cell>
          <cell r="E268" t="e">
            <v>#N/A</v>
          </cell>
        </row>
        <row r="269">
          <cell r="B269">
            <v>267</v>
          </cell>
          <cell r="E269" t="e">
            <v>#N/A</v>
          </cell>
        </row>
        <row r="270">
          <cell r="B270">
            <v>268</v>
          </cell>
          <cell r="E270" t="e">
            <v>#N/A</v>
          </cell>
        </row>
        <row r="271">
          <cell r="B271">
            <v>269</v>
          </cell>
          <cell r="E271" t="e">
            <v>#N/A</v>
          </cell>
        </row>
        <row r="272">
          <cell r="B272">
            <v>270</v>
          </cell>
          <cell r="E272" t="e">
            <v>#N/A</v>
          </cell>
        </row>
        <row r="273">
          <cell r="B273">
            <v>271</v>
          </cell>
          <cell r="E273" t="e">
            <v>#N/A</v>
          </cell>
        </row>
        <row r="274">
          <cell r="B274">
            <v>272</v>
          </cell>
          <cell r="E274" t="e">
            <v>#N/A</v>
          </cell>
        </row>
        <row r="275">
          <cell r="B275">
            <v>273</v>
          </cell>
          <cell r="E275" t="e">
            <v>#N/A</v>
          </cell>
        </row>
        <row r="276">
          <cell r="B276">
            <v>274</v>
          </cell>
          <cell r="E276" t="e">
            <v>#N/A</v>
          </cell>
        </row>
        <row r="277">
          <cell r="B277">
            <v>275</v>
          </cell>
          <cell r="E277" t="e">
            <v>#N/A</v>
          </cell>
        </row>
        <row r="278">
          <cell r="B278">
            <v>276</v>
          </cell>
          <cell r="E278" t="e">
            <v>#N/A</v>
          </cell>
        </row>
        <row r="279">
          <cell r="B279">
            <v>277</v>
          </cell>
          <cell r="E279" t="e">
            <v>#N/A</v>
          </cell>
        </row>
        <row r="280">
          <cell r="B280">
            <v>278</v>
          </cell>
          <cell r="E280" t="e">
            <v>#N/A</v>
          </cell>
        </row>
        <row r="281">
          <cell r="B281">
            <v>279</v>
          </cell>
          <cell r="E281" t="e">
            <v>#N/A</v>
          </cell>
        </row>
        <row r="282">
          <cell r="B282">
            <v>280</v>
          </cell>
          <cell r="E282" t="e">
            <v>#N/A</v>
          </cell>
        </row>
        <row r="283">
          <cell r="B283">
            <v>281</v>
          </cell>
          <cell r="E283" t="e">
            <v>#N/A</v>
          </cell>
        </row>
        <row r="284">
          <cell r="B284">
            <v>282</v>
          </cell>
          <cell r="E284" t="e">
            <v>#N/A</v>
          </cell>
        </row>
        <row r="285">
          <cell r="B285">
            <v>283</v>
          </cell>
          <cell r="E285" t="e">
            <v>#N/A</v>
          </cell>
        </row>
        <row r="286">
          <cell r="B286">
            <v>284</v>
          </cell>
          <cell r="E286" t="e">
            <v>#N/A</v>
          </cell>
        </row>
        <row r="287">
          <cell r="B287">
            <v>285</v>
          </cell>
          <cell r="E287" t="e">
            <v>#N/A</v>
          </cell>
        </row>
        <row r="288">
          <cell r="B288">
            <v>286</v>
          </cell>
          <cell r="E288" t="e">
            <v>#N/A</v>
          </cell>
        </row>
        <row r="289">
          <cell r="B289">
            <v>287</v>
          </cell>
          <cell r="E289" t="e">
            <v>#N/A</v>
          </cell>
        </row>
        <row r="290">
          <cell r="B290">
            <v>288</v>
          </cell>
          <cell r="E290" t="e">
            <v>#N/A</v>
          </cell>
        </row>
        <row r="291">
          <cell r="B291">
            <v>289</v>
          </cell>
          <cell r="E291" t="e">
            <v>#N/A</v>
          </cell>
        </row>
        <row r="292">
          <cell r="B292">
            <v>290</v>
          </cell>
          <cell r="E292" t="e">
            <v>#N/A</v>
          </cell>
        </row>
        <row r="293">
          <cell r="B293">
            <v>291</v>
          </cell>
          <cell r="E293" t="e">
            <v>#N/A</v>
          </cell>
        </row>
        <row r="294">
          <cell r="B294">
            <v>292</v>
          </cell>
          <cell r="E294" t="e">
            <v>#N/A</v>
          </cell>
        </row>
        <row r="295">
          <cell r="B295">
            <v>293</v>
          </cell>
          <cell r="E295" t="e">
            <v>#N/A</v>
          </cell>
        </row>
        <row r="296">
          <cell r="B296">
            <v>294</v>
          </cell>
          <cell r="E296" t="e">
            <v>#N/A</v>
          </cell>
        </row>
        <row r="297">
          <cell r="B297">
            <v>295</v>
          </cell>
          <cell r="E297" t="e">
            <v>#N/A</v>
          </cell>
        </row>
        <row r="298">
          <cell r="B298">
            <v>296</v>
          </cell>
          <cell r="E298" t="e">
            <v>#N/A</v>
          </cell>
        </row>
        <row r="299">
          <cell r="B299">
            <v>297</v>
          </cell>
          <cell r="E299" t="e">
            <v>#N/A</v>
          </cell>
        </row>
        <row r="300">
          <cell r="B300">
            <v>298</v>
          </cell>
          <cell r="E300" t="e">
            <v>#N/A</v>
          </cell>
        </row>
        <row r="301">
          <cell r="B301">
            <v>299</v>
          </cell>
          <cell r="E301" t="e">
            <v>#N/A</v>
          </cell>
        </row>
        <row r="302">
          <cell r="B302">
            <v>300</v>
          </cell>
          <cell r="E302" t="e">
            <v>#N/A</v>
          </cell>
        </row>
        <row r="303">
          <cell r="B303">
            <v>301</v>
          </cell>
          <cell r="E303" t="e">
            <v>#N/A</v>
          </cell>
        </row>
        <row r="304">
          <cell r="B304">
            <v>302</v>
          </cell>
          <cell r="E304" t="e">
            <v>#N/A</v>
          </cell>
        </row>
        <row r="305">
          <cell r="B305">
            <v>303</v>
          </cell>
          <cell r="E305" t="e">
            <v>#N/A</v>
          </cell>
        </row>
        <row r="306">
          <cell r="B306">
            <v>304</v>
          </cell>
          <cell r="E306" t="e">
            <v>#N/A</v>
          </cell>
        </row>
        <row r="307">
          <cell r="B307">
            <v>305</v>
          </cell>
          <cell r="E307" t="e">
            <v>#N/A</v>
          </cell>
        </row>
        <row r="308">
          <cell r="B308">
            <v>306</v>
          </cell>
          <cell r="E308" t="e">
            <v>#N/A</v>
          </cell>
        </row>
        <row r="309">
          <cell r="B309">
            <v>307</v>
          </cell>
          <cell r="E309" t="e">
            <v>#N/A</v>
          </cell>
        </row>
        <row r="310">
          <cell r="B310">
            <v>308</v>
          </cell>
          <cell r="E310" t="e">
            <v>#N/A</v>
          </cell>
        </row>
        <row r="311">
          <cell r="B311">
            <v>309</v>
          </cell>
          <cell r="E311" t="e">
            <v>#N/A</v>
          </cell>
        </row>
        <row r="312">
          <cell r="B312">
            <v>310</v>
          </cell>
          <cell r="E312" t="e">
            <v>#N/A</v>
          </cell>
        </row>
        <row r="313">
          <cell r="B313">
            <v>311</v>
          </cell>
          <cell r="E313" t="e">
            <v>#N/A</v>
          </cell>
        </row>
        <row r="314">
          <cell r="B314">
            <v>312</v>
          </cell>
          <cell r="E314" t="e">
            <v>#N/A</v>
          </cell>
        </row>
        <row r="315">
          <cell r="B315">
            <v>313</v>
          </cell>
          <cell r="E315" t="e">
            <v>#N/A</v>
          </cell>
        </row>
        <row r="316">
          <cell r="B316">
            <v>314</v>
          </cell>
          <cell r="E316" t="e">
            <v>#N/A</v>
          </cell>
        </row>
        <row r="317">
          <cell r="B317">
            <v>315</v>
          </cell>
          <cell r="E317" t="e">
            <v>#N/A</v>
          </cell>
        </row>
        <row r="318">
          <cell r="B318">
            <v>316</v>
          </cell>
          <cell r="E318" t="e">
            <v>#N/A</v>
          </cell>
        </row>
        <row r="319">
          <cell r="B319">
            <v>317</v>
          </cell>
          <cell r="E319" t="e">
            <v>#N/A</v>
          </cell>
        </row>
        <row r="320">
          <cell r="B320">
            <v>318</v>
          </cell>
          <cell r="E320" t="e">
            <v>#N/A</v>
          </cell>
        </row>
        <row r="321">
          <cell r="B321">
            <v>319</v>
          </cell>
          <cell r="E321" t="e">
            <v>#N/A</v>
          </cell>
        </row>
        <row r="322">
          <cell r="B322">
            <v>320</v>
          </cell>
          <cell r="E322" t="e">
            <v>#N/A</v>
          </cell>
        </row>
        <row r="323">
          <cell r="B323">
            <v>321</v>
          </cell>
          <cell r="E323" t="e">
            <v>#N/A</v>
          </cell>
        </row>
        <row r="324">
          <cell r="B324">
            <v>322</v>
          </cell>
          <cell r="E324" t="e">
            <v>#N/A</v>
          </cell>
        </row>
        <row r="325">
          <cell r="B325">
            <v>323</v>
          </cell>
          <cell r="E325" t="e">
            <v>#N/A</v>
          </cell>
        </row>
        <row r="326">
          <cell r="B326">
            <v>324</v>
          </cell>
          <cell r="E326" t="e">
            <v>#N/A</v>
          </cell>
        </row>
        <row r="327">
          <cell r="B327">
            <v>325</v>
          </cell>
          <cell r="E327" t="e">
            <v>#N/A</v>
          </cell>
        </row>
        <row r="328">
          <cell r="B328">
            <v>326</v>
          </cell>
          <cell r="E328" t="e">
            <v>#N/A</v>
          </cell>
        </row>
        <row r="329">
          <cell r="B329">
            <v>327</v>
          </cell>
          <cell r="E329" t="e">
            <v>#N/A</v>
          </cell>
        </row>
        <row r="330">
          <cell r="B330">
            <v>328</v>
          </cell>
          <cell r="E330" t="e">
            <v>#N/A</v>
          </cell>
        </row>
        <row r="331">
          <cell r="B331">
            <v>329</v>
          </cell>
          <cell r="E331" t="e">
            <v>#N/A</v>
          </cell>
        </row>
        <row r="332">
          <cell r="B332">
            <v>330</v>
          </cell>
          <cell r="E332" t="e">
            <v>#N/A</v>
          </cell>
        </row>
        <row r="333">
          <cell r="B333">
            <v>331</v>
          </cell>
          <cell r="E333" t="e">
            <v>#N/A</v>
          </cell>
        </row>
        <row r="334">
          <cell r="B334">
            <v>332</v>
          </cell>
          <cell r="E334" t="e">
            <v>#N/A</v>
          </cell>
        </row>
        <row r="335">
          <cell r="B335">
            <v>333</v>
          </cell>
          <cell r="E335" t="e">
            <v>#N/A</v>
          </cell>
        </row>
        <row r="336">
          <cell r="B336">
            <v>334</v>
          </cell>
          <cell r="E336" t="e">
            <v>#N/A</v>
          </cell>
        </row>
        <row r="337">
          <cell r="B337">
            <v>335</v>
          </cell>
          <cell r="E337" t="e">
            <v>#N/A</v>
          </cell>
        </row>
        <row r="338">
          <cell r="B338">
            <v>336</v>
          </cell>
          <cell r="E338" t="e">
            <v>#N/A</v>
          </cell>
        </row>
        <row r="339">
          <cell r="B339">
            <v>337</v>
          </cell>
          <cell r="E339" t="e">
            <v>#N/A</v>
          </cell>
        </row>
        <row r="340">
          <cell r="B340">
            <v>338</v>
          </cell>
          <cell r="E340" t="e">
            <v>#N/A</v>
          </cell>
        </row>
        <row r="341">
          <cell r="B341">
            <v>339</v>
          </cell>
          <cell r="E341" t="e">
            <v>#N/A</v>
          </cell>
        </row>
        <row r="342">
          <cell r="B342">
            <v>340</v>
          </cell>
          <cell r="E342" t="e">
            <v>#N/A</v>
          </cell>
        </row>
        <row r="343">
          <cell r="B343">
            <v>341</v>
          </cell>
          <cell r="E343" t="e">
            <v>#N/A</v>
          </cell>
        </row>
        <row r="344">
          <cell r="B344">
            <v>342</v>
          </cell>
          <cell r="E344" t="e">
            <v>#N/A</v>
          </cell>
        </row>
        <row r="345">
          <cell r="B345">
            <v>343</v>
          </cell>
          <cell r="E345" t="e">
            <v>#N/A</v>
          </cell>
        </row>
        <row r="346">
          <cell r="B346">
            <v>344</v>
          </cell>
          <cell r="E346" t="e">
            <v>#N/A</v>
          </cell>
        </row>
        <row r="347">
          <cell r="B347">
            <v>345</v>
          </cell>
          <cell r="E347" t="e">
            <v>#N/A</v>
          </cell>
        </row>
        <row r="348">
          <cell r="B348">
            <v>346</v>
          </cell>
          <cell r="E348" t="e">
            <v>#N/A</v>
          </cell>
        </row>
        <row r="349">
          <cell r="B349">
            <v>347</v>
          </cell>
          <cell r="E349" t="e">
            <v>#N/A</v>
          </cell>
        </row>
        <row r="350">
          <cell r="B350">
            <v>348</v>
          </cell>
          <cell r="E350" t="e">
            <v>#N/A</v>
          </cell>
        </row>
        <row r="351">
          <cell r="B351">
            <v>349</v>
          </cell>
          <cell r="E351" t="e">
            <v>#N/A</v>
          </cell>
        </row>
        <row r="352">
          <cell r="B352">
            <v>350</v>
          </cell>
          <cell r="E352" t="e">
            <v>#N/A</v>
          </cell>
        </row>
        <row r="353">
          <cell r="B353">
            <v>351</v>
          </cell>
          <cell r="E353" t="e">
            <v>#N/A</v>
          </cell>
        </row>
        <row r="354">
          <cell r="B354">
            <v>352</v>
          </cell>
          <cell r="E354" t="e">
            <v>#N/A</v>
          </cell>
        </row>
        <row r="355">
          <cell r="B355">
            <v>353</v>
          </cell>
          <cell r="E355" t="e">
            <v>#N/A</v>
          </cell>
        </row>
        <row r="356">
          <cell r="B356">
            <v>354</v>
          </cell>
          <cell r="E356" t="e">
            <v>#N/A</v>
          </cell>
        </row>
        <row r="357">
          <cell r="B357">
            <v>355</v>
          </cell>
          <cell r="E357" t="e">
            <v>#N/A</v>
          </cell>
        </row>
        <row r="358">
          <cell r="B358">
            <v>356</v>
          </cell>
          <cell r="E358" t="e">
            <v>#N/A</v>
          </cell>
        </row>
        <row r="359">
          <cell r="B359">
            <v>357</v>
          </cell>
          <cell r="E359" t="e">
            <v>#N/A</v>
          </cell>
        </row>
        <row r="360">
          <cell r="B360">
            <v>358</v>
          </cell>
          <cell r="E360" t="e">
            <v>#N/A</v>
          </cell>
        </row>
        <row r="361">
          <cell r="B361">
            <v>359</v>
          </cell>
          <cell r="E361" t="e">
            <v>#N/A</v>
          </cell>
        </row>
        <row r="362">
          <cell r="B362">
            <v>360</v>
          </cell>
          <cell r="E362" t="e">
            <v>#N/A</v>
          </cell>
        </row>
        <row r="363">
          <cell r="B363">
            <v>361</v>
          </cell>
          <cell r="E363" t="e">
            <v>#N/A</v>
          </cell>
        </row>
        <row r="364">
          <cell r="B364">
            <v>362</v>
          </cell>
          <cell r="E364" t="e">
            <v>#N/A</v>
          </cell>
        </row>
        <row r="365">
          <cell r="B365">
            <v>363</v>
          </cell>
          <cell r="E365" t="e">
            <v>#N/A</v>
          </cell>
        </row>
        <row r="366">
          <cell r="B366">
            <v>364</v>
          </cell>
          <cell r="E366" t="e">
            <v>#N/A</v>
          </cell>
        </row>
        <row r="367">
          <cell r="B367">
            <v>365</v>
          </cell>
          <cell r="E367" t="e">
            <v>#N/A</v>
          </cell>
        </row>
        <row r="368">
          <cell r="B368">
            <v>366</v>
          </cell>
          <cell r="E368" t="e">
            <v>#N/A</v>
          </cell>
        </row>
        <row r="369">
          <cell r="B369">
            <v>367</v>
          </cell>
          <cell r="E369" t="e">
            <v>#N/A</v>
          </cell>
        </row>
        <row r="370">
          <cell r="B370">
            <v>368</v>
          </cell>
          <cell r="E370" t="e">
            <v>#N/A</v>
          </cell>
        </row>
        <row r="371">
          <cell r="B371">
            <v>369</v>
          </cell>
          <cell r="E371" t="e">
            <v>#N/A</v>
          </cell>
        </row>
        <row r="372">
          <cell r="B372">
            <v>370</v>
          </cell>
          <cell r="E372" t="e">
            <v>#N/A</v>
          </cell>
        </row>
        <row r="373">
          <cell r="B373">
            <v>371</v>
          </cell>
          <cell r="E373" t="e">
            <v>#N/A</v>
          </cell>
        </row>
        <row r="374">
          <cell r="B374">
            <v>372</v>
          </cell>
          <cell r="E374" t="e">
            <v>#N/A</v>
          </cell>
        </row>
        <row r="375">
          <cell r="B375">
            <v>373</v>
          </cell>
          <cell r="E375" t="e">
            <v>#N/A</v>
          </cell>
        </row>
        <row r="376">
          <cell r="B376">
            <v>374</v>
          </cell>
          <cell r="E376" t="e">
            <v>#N/A</v>
          </cell>
        </row>
        <row r="377">
          <cell r="B377">
            <v>375</v>
          </cell>
          <cell r="E377" t="e">
            <v>#N/A</v>
          </cell>
        </row>
        <row r="378">
          <cell r="B378">
            <v>376</v>
          </cell>
          <cell r="E378" t="e">
            <v>#N/A</v>
          </cell>
        </row>
        <row r="379">
          <cell r="B379">
            <v>377</v>
          </cell>
          <cell r="E379" t="e">
            <v>#N/A</v>
          </cell>
        </row>
        <row r="380">
          <cell r="B380">
            <v>378</v>
          </cell>
          <cell r="E380" t="e">
            <v>#N/A</v>
          </cell>
        </row>
        <row r="381">
          <cell r="B381">
            <v>379</v>
          </cell>
          <cell r="E381" t="e">
            <v>#N/A</v>
          </cell>
        </row>
        <row r="382">
          <cell r="B382">
            <v>380</v>
          </cell>
          <cell r="E382" t="e">
            <v>#N/A</v>
          </cell>
        </row>
        <row r="383">
          <cell r="B383">
            <v>381</v>
          </cell>
          <cell r="E383" t="e">
            <v>#N/A</v>
          </cell>
        </row>
        <row r="384">
          <cell r="B384">
            <v>382</v>
          </cell>
          <cell r="E384" t="e">
            <v>#N/A</v>
          </cell>
        </row>
        <row r="385">
          <cell r="B385">
            <v>383</v>
          </cell>
          <cell r="E385" t="e">
            <v>#N/A</v>
          </cell>
        </row>
        <row r="386">
          <cell r="B386">
            <v>384</v>
          </cell>
          <cell r="E386" t="e">
            <v>#N/A</v>
          </cell>
        </row>
        <row r="387">
          <cell r="B387">
            <v>385</v>
          </cell>
          <cell r="E387" t="e">
            <v>#N/A</v>
          </cell>
        </row>
        <row r="388">
          <cell r="B388">
            <v>386</v>
          </cell>
          <cell r="E388" t="e">
            <v>#N/A</v>
          </cell>
        </row>
        <row r="389">
          <cell r="B389">
            <v>387</v>
          </cell>
          <cell r="E389" t="e">
            <v>#N/A</v>
          </cell>
        </row>
        <row r="390">
          <cell r="B390">
            <v>388</v>
          </cell>
          <cell r="E390" t="e">
            <v>#N/A</v>
          </cell>
        </row>
        <row r="391">
          <cell r="B391">
            <v>389</v>
          </cell>
          <cell r="E391" t="e">
            <v>#N/A</v>
          </cell>
        </row>
        <row r="392">
          <cell r="B392">
            <v>390</v>
          </cell>
          <cell r="E392" t="e">
            <v>#N/A</v>
          </cell>
        </row>
        <row r="393">
          <cell r="B393">
            <v>391</v>
          </cell>
          <cell r="E393" t="e">
            <v>#N/A</v>
          </cell>
        </row>
        <row r="394">
          <cell r="B394">
            <v>392</v>
          </cell>
          <cell r="E394" t="e">
            <v>#N/A</v>
          </cell>
        </row>
        <row r="395">
          <cell r="B395">
            <v>393</v>
          </cell>
          <cell r="E395" t="e">
            <v>#N/A</v>
          </cell>
        </row>
        <row r="396">
          <cell r="B396">
            <v>394</v>
          </cell>
          <cell r="E396" t="e">
            <v>#N/A</v>
          </cell>
        </row>
        <row r="397">
          <cell r="B397">
            <v>395</v>
          </cell>
          <cell r="E397" t="e">
            <v>#N/A</v>
          </cell>
        </row>
        <row r="398">
          <cell r="B398">
            <v>396</v>
          </cell>
          <cell r="E398" t="e">
            <v>#N/A</v>
          </cell>
        </row>
        <row r="399">
          <cell r="B399">
            <v>397</v>
          </cell>
          <cell r="E399" t="e">
            <v>#N/A</v>
          </cell>
        </row>
        <row r="400">
          <cell r="B400">
            <v>398</v>
          </cell>
          <cell r="E400" t="e">
            <v>#N/A</v>
          </cell>
        </row>
        <row r="401">
          <cell r="B401">
            <v>399</v>
          </cell>
          <cell r="E401" t="e">
            <v>#N/A</v>
          </cell>
        </row>
        <row r="402">
          <cell r="B402">
            <v>400</v>
          </cell>
          <cell r="E402" t="e">
            <v>#N/A</v>
          </cell>
        </row>
        <row r="403">
          <cell r="B403">
            <v>401</v>
          </cell>
          <cell r="E403" t="e">
            <v>#N/A</v>
          </cell>
        </row>
        <row r="404">
          <cell r="B404">
            <v>402</v>
          </cell>
          <cell r="E404" t="e">
            <v>#N/A</v>
          </cell>
        </row>
        <row r="405">
          <cell r="B405">
            <v>403</v>
          </cell>
          <cell r="E405" t="e">
            <v>#N/A</v>
          </cell>
        </row>
        <row r="406">
          <cell r="B406">
            <v>404</v>
          </cell>
          <cell r="E406" t="e">
            <v>#N/A</v>
          </cell>
        </row>
        <row r="407">
          <cell r="B407">
            <v>405</v>
          </cell>
          <cell r="E407" t="e">
            <v>#N/A</v>
          </cell>
        </row>
        <row r="408">
          <cell r="B408">
            <v>406</v>
          </cell>
          <cell r="E408" t="e">
            <v>#N/A</v>
          </cell>
        </row>
        <row r="409">
          <cell r="B409">
            <v>407</v>
          </cell>
          <cell r="E409" t="e">
            <v>#N/A</v>
          </cell>
        </row>
        <row r="410">
          <cell r="B410">
            <v>408</v>
          </cell>
          <cell r="E410" t="e">
            <v>#N/A</v>
          </cell>
        </row>
        <row r="411">
          <cell r="B411">
            <v>409</v>
          </cell>
          <cell r="E411" t="e">
            <v>#N/A</v>
          </cell>
        </row>
        <row r="412">
          <cell r="B412">
            <v>410</v>
          </cell>
          <cell r="E412" t="e">
            <v>#N/A</v>
          </cell>
        </row>
        <row r="413">
          <cell r="B413">
            <v>411</v>
          </cell>
          <cell r="E413" t="e">
            <v>#N/A</v>
          </cell>
        </row>
        <row r="414">
          <cell r="B414">
            <v>412</v>
          </cell>
          <cell r="E414" t="e">
            <v>#N/A</v>
          </cell>
        </row>
        <row r="415">
          <cell r="B415">
            <v>413</v>
          </cell>
          <cell r="E415" t="e">
            <v>#N/A</v>
          </cell>
        </row>
        <row r="416">
          <cell r="B416">
            <v>414</v>
          </cell>
          <cell r="E416" t="e">
            <v>#N/A</v>
          </cell>
        </row>
        <row r="417">
          <cell r="B417">
            <v>415</v>
          </cell>
          <cell r="E417" t="e">
            <v>#N/A</v>
          </cell>
        </row>
        <row r="418">
          <cell r="B418">
            <v>416</v>
          </cell>
          <cell r="E418" t="e">
            <v>#N/A</v>
          </cell>
        </row>
        <row r="419">
          <cell r="B419">
            <v>417</v>
          </cell>
          <cell r="E419" t="e">
            <v>#N/A</v>
          </cell>
        </row>
        <row r="420">
          <cell r="B420">
            <v>418</v>
          </cell>
          <cell r="E420" t="e">
            <v>#N/A</v>
          </cell>
        </row>
        <row r="421">
          <cell r="B421">
            <v>419</v>
          </cell>
          <cell r="E421" t="e">
            <v>#N/A</v>
          </cell>
        </row>
        <row r="422">
          <cell r="B422">
            <v>420</v>
          </cell>
          <cell r="E422" t="e">
            <v>#N/A</v>
          </cell>
        </row>
        <row r="423">
          <cell r="B423">
            <v>421</v>
          </cell>
          <cell r="E423" t="e">
            <v>#N/A</v>
          </cell>
        </row>
        <row r="424">
          <cell r="B424">
            <v>422</v>
          </cell>
          <cell r="E424" t="e">
            <v>#N/A</v>
          </cell>
        </row>
        <row r="425">
          <cell r="B425">
            <v>423</v>
          </cell>
          <cell r="E425" t="e">
            <v>#N/A</v>
          </cell>
        </row>
        <row r="426">
          <cell r="B426">
            <v>424</v>
          </cell>
          <cell r="E426" t="e">
            <v>#N/A</v>
          </cell>
        </row>
        <row r="427">
          <cell r="B427">
            <v>425</v>
          </cell>
          <cell r="E427" t="e">
            <v>#N/A</v>
          </cell>
        </row>
        <row r="428">
          <cell r="B428">
            <v>426</v>
          </cell>
          <cell r="E428" t="e">
            <v>#N/A</v>
          </cell>
        </row>
        <row r="429">
          <cell r="B429">
            <v>427</v>
          </cell>
          <cell r="E429" t="e">
            <v>#N/A</v>
          </cell>
        </row>
        <row r="430">
          <cell r="B430">
            <v>428</v>
          </cell>
          <cell r="E430" t="e">
            <v>#N/A</v>
          </cell>
        </row>
        <row r="431">
          <cell r="B431">
            <v>429</v>
          </cell>
          <cell r="E431" t="e">
            <v>#N/A</v>
          </cell>
        </row>
        <row r="432">
          <cell r="B432">
            <v>430</v>
          </cell>
          <cell r="E432" t="e">
            <v>#N/A</v>
          </cell>
        </row>
        <row r="433">
          <cell r="B433">
            <v>431</v>
          </cell>
          <cell r="E433" t="e">
            <v>#N/A</v>
          </cell>
        </row>
        <row r="434">
          <cell r="B434">
            <v>432</v>
          </cell>
          <cell r="E434" t="e">
            <v>#N/A</v>
          </cell>
        </row>
        <row r="435">
          <cell r="B435">
            <v>433</v>
          </cell>
          <cell r="E435" t="e">
            <v>#N/A</v>
          </cell>
        </row>
        <row r="436">
          <cell r="B436">
            <v>434</v>
          </cell>
          <cell r="E436" t="e">
            <v>#N/A</v>
          </cell>
        </row>
        <row r="437">
          <cell r="B437">
            <v>435</v>
          </cell>
          <cell r="E437" t="e">
            <v>#N/A</v>
          </cell>
        </row>
        <row r="438">
          <cell r="B438">
            <v>436</v>
          </cell>
          <cell r="E438" t="e">
            <v>#N/A</v>
          </cell>
        </row>
        <row r="439">
          <cell r="B439">
            <v>437</v>
          </cell>
          <cell r="E439" t="e">
            <v>#N/A</v>
          </cell>
        </row>
        <row r="440">
          <cell r="B440">
            <v>438</v>
          </cell>
          <cell r="E440" t="e">
            <v>#N/A</v>
          </cell>
        </row>
        <row r="441">
          <cell r="B441">
            <v>439</v>
          </cell>
          <cell r="E441" t="e">
            <v>#N/A</v>
          </cell>
        </row>
        <row r="442">
          <cell r="B442">
            <v>440</v>
          </cell>
          <cell r="E442" t="e">
            <v>#N/A</v>
          </cell>
        </row>
        <row r="443">
          <cell r="B443">
            <v>441</v>
          </cell>
          <cell r="E443" t="e">
            <v>#N/A</v>
          </cell>
        </row>
        <row r="444">
          <cell r="B444">
            <v>442</v>
          </cell>
          <cell r="E444" t="e">
            <v>#N/A</v>
          </cell>
        </row>
        <row r="445">
          <cell r="B445">
            <v>443</v>
          </cell>
          <cell r="E445" t="e">
            <v>#N/A</v>
          </cell>
        </row>
        <row r="446">
          <cell r="B446">
            <v>444</v>
          </cell>
          <cell r="E446" t="e">
            <v>#N/A</v>
          </cell>
        </row>
        <row r="447">
          <cell r="B447">
            <v>445</v>
          </cell>
          <cell r="E447" t="e">
            <v>#N/A</v>
          </cell>
        </row>
        <row r="448">
          <cell r="B448">
            <v>446</v>
          </cell>
          <cell r="E448" t="e">
            <v>#N/A</v>
          </cell>
        </row>
        <row r="449">
          <cell r="B449">
            <v>447</v>
          </cell>
          <cell r="E449" t="e">
            <v>#N/A</v>
          </cell>
        </row>
        <row r="450">
          <cell r="B450">
            <v>448</v>
          </cell>
          <cell r="E450" t="e">
            <v>#N/A</v>
          </cell>
        </row>
        <row r="451">
          <cell r="B451">
            <v>449</v>
          </cell>
          <cell r="E451" t="e">
            <v>#N/A</v>
          </cell>
        </row>
        <row r="452">
          <cell r="B452">
            <v>450</v>
          </cell>
          <cell r="E452" t="e">
            <v>#N/A</v>
          </cell>
        </row>
        <row r="453">
          <cell r="B453">
            <v>451</v>
          </cell>
          <cell r="E453" t="e">
            <v>#N/A</v>
          </cell>
        </row>
        <row r="454">
          <cell r="B454">
            <v>452</v>
          </cell>
          <cell r="E454" t="e">
            <v>#N/A</v>
          </cell>
        </row>
        <row r="455">
          <cell r="B455">
            <v>453</v>
          </cell>
          <cell r="E455" t="e">
            <v>#N/A</v>
          </cell>
        </row>
        <row r="456">
          <cell r="B456">
            <v>454</v>
          </cell>
          <cell r="E456" t="e">
            <v>#N/A</v>
          </cell>
        </row>
        <row r="457">
          <cell r="B457">
            <v>455</v>
          </cell>
          <cell r="E457" t="e">
            <v>#N/A</v>
          </cell>
        </row>
        <row r="458">
          <cell r="B458">
            <v>456</v>
          </cell>
          <cell r="E458" t="e">
            <v>#N/A</v>
          </cell>
        </row>
        <row r="459">
          <cell r="B459">
            <v>457</v>
          </cell>
          <cell r="E459" t="e">
            <v>#N/A</v>
          </cell>
        </row>
        <row r="460">
          <cell r="B460">
            <v>458</v>
          </cell>
          <cell r="E460" t="e">
            <v>#N/A</v>
          </cell>
        </row>
        <row r="461">
          <cell r="B461">
            <v>459</v>
          </cell>
          <cell r="E461" t="e">
            <v>#N/A</v>
          </cell>
        </row>
        <row r="462">
          <cell r="B462">
            <v>460</v>
          </cell>
          <cell r="E462" t="e">
            <v>#N/A</v>
          </cell>
        </row>
        <row r="463">
          <cell r="B463">
            <v>461</v>
          </cell>
          <cell r="E463" t="e">
            <v>#N/A</v>
          </cell>
        </row>
        <row r="464">
          <cell r="B464">
            <v>462</v>
          </cell>
          <cell r="E464" t="e">
            <v>#N/A</v>
          </cell>
        </row>
        <row r="465">
          <cell r="B465">
            <v>463</v>
          </cell>
          <cell r="E465" t="e">
            <v>#N/A</v>
          </cell>
        </row>
        <row r="466">
          <cell r="B466">
            <v>464</v>
          </cell>
          <cell r="E466" t="e">
            <v>#N/A</v>
          </cell>
        </row>
        <row r="467">
          <cell r="B467">
            <v>465</v>
          </cell>
          <cell r="E467" t="e">
            <v>#N/A</v>
          </cell>
        </row>
        <row r="468">
          <cell r="B468">
            <v>466</v>
          </cell>
          <cell r="E468" t="e">
            <v>#N/A</v>
          </cell>
        </row>
        <row r="469">
          <cell r="B469">
            <v>467</v>
          </cell>
          <cell r="E469" t="e">
            <v>#N/A</v>
          </cell>
        </row>
        <row r="470">
          <cell r="B470">
            <v>468</v>
          </cell>
          <cell r="E470" t="e">
            <v>#N/A</v>
          </cell>
        </row>
        <row r="471">
          <cell r="B471">
            <v>469</v>
          </cell>
          <cell r="E471" t="e">
            <v>#N/A</v>
          </cell>
        </row>
        <row r="472">
          <cell r="B472">
            <v>470</v>
          </cell>
          <cell r="E472" t="e">
            <v>#N/A</v>
          </cell>
        </row>
        <row r="473">
          <cell r="B473">
            <v>471</v>
          </cell>
          <cell r="E473" t="e">
            <v>#N/A</v>
          </cell>
        </row>
        <row r="474">
          <cell r="B474">
            <v>472</v>
          </cell>
          <cell r="E474" t="e">
            <v>#N/A</v>
          </cell>
        </row>
        <row r="475">
          <cell r="B475">
            <v>473</v>
          </cell>
          <cell r="E475" t="e">
            <v>#N/A</v>
          </cell>
        </row>
        <row r="476">
          <cell r="B476">
            <v>474</v>
          </cell>
          <cell r="E476" t="e">
            <v>#N/A</v>
          </cell>
        </row>
        <row r="477">
          <cell r="B477">
            <v>475</v>
          </cell>
          <cell r="E477" t="e">
            <v>#N/A</v>
          </cell>
        </row>
        <row r="478">
          <cell r="B478">
            <v>476</v>
          </cell>
          <cell r="E478" t="e">
            <v>#N/A</v>
          </cell>
        </row>
        <row r="479">
          <cell r="B479">
            <v>477</v>
          </cell>
          <cell r="E479" t="e">
            <v>#N/A</v>
          </cell>
        </row>
        <row r="480">
          <cell r="B480">
            <v>478</v>
          </cell>
          <cell r="E480" t="e">
            <v>#N/A</v>
          </cell>
        </row>
        <row r="481">
          <cell r="B481">
            <v>479</v>
          </cell>
          <cell r="E481" t="e">
            <v>#N/A</v>
          </cell>
        </row>
        <row r="482">
          <cell r="B482">
            <v>480</v>
          </cell>
          <cell r="E482" t="e">
            <v>#N/A</v>
          </cell>
        </row>
        <row r="483">
          <cell r="B483">
            <v>481</v>
          </cell>
          <cell r="E483" t="e">
            <v>#N/A</v>
          </cell>
        </row>
        <row r="484">
          <cell r="B484">
            <v>482</v>
          </cell>
          <cell r="E484" t="e">
            <v>#N/A</v>
          </cell>
        </row>
        <row r="485">
          <cell r="B485">
            <v>483</v>
          </cell>
          <cell r="E485" t="e">
            <v>#N/A</v>
          </cell>
        </row>
        <row r="486">
          <cell r="B486">
            <v>484</v>
          </cell>
          <cell r="E486" t="e">
            <v>#N/A</v>
          </cell>
        </row>
        <row r="487">
          <cell r="B487">
            <v>485</v>
          </cell>
          <cell r="E487" t="e">
            <v>#N/A</v>
          </cell>
        </row>
        <row r="488">
          <cell r="B488">
            <v>486</v>
          </cell>
          <cell r="E488" t="e">
            <v>#N/A</v>
          </cell>
        </row>
        <row r="489">
          <cell r="B489">
            <v>487</v>
          </cell>
          <cell r="E489" t="e">
            <v>#N/A</v>
          </cell>
        </row>
        <row r="490">
          <cell r="B490">
            <v>488</v>
          </cell>
          <cell r="E490" t="e">
            <v>#N/A</v>
          </cell>
        </row>
        <row r="491">
          <cell r="B491">
            <v>489</v>
          </cell>
          <cell r="E491" t="e">
            <v>#N/A</v>
          </cell>
        </row>
        <row r="492">
          <cell r="B492">
            <v>490</v>
          </cell>
          <cell r="E492" t="e">
            <v>#N/A</v>
          </cell>
        </row>
        <row r="493">
          <cell r="B493">
            <v>491</v>
          </cell>
          <cell r="E493" t="e">
            <v>#N/A</v>
          </cell>
        </row>
        <row r="494">
          <cell r="B494">
            <v>492</v>
          </cell>
          <cell r="E494" t="e">
            <v>#N/A</v>
          </cell>
        </row>
        <row r="495">
          <cell r="B495">
            <v>493</v>
          </cell>
          <cell r="E495" t="e">
            <v>#N/A</v>
          </cell>
        </row>
        <row r="496">
          <cell r="B496">
            <v>494</v>
          </cell>
          <cell r="E496" t="e">
            <v>#N/A</v>
          </cell>
        </row>
        <row r="497">
          <cell r="B497">
            <v>495</v>
          </cell>
          <cell r="E497" t="e">
            <v>#N/A</v>
          </cell>
        </row>
        <row r="498">
          <cell r="B498">
            <v>496</v>
          </cell>
          <cell r="E498" t="e">
            <v>#N/A</v>
          </cell>
        </row>
        <row r="499">
          <cell r="B499">
            <v>497</v>
          </cell>
          <cell r="E499" t="e">
            <v>#N/A</v>
          </cell>
        </row>
        <row r="500">
          <cell r="B500">
            <v>498</v>
          </cell>
          <cell r="E500" t="e">
            <v>#N/A</v>
          </cell>
        </row>
        <row r="501">
          <cell r="B501">
            <v>499</v>
          </cell>
          <cell r="E501" t="e">
            <v>#N/A</v>
          </cell>
        </row>
        <row r="502">
          <cell r="B502">
            <v>500</v>
          </cell>
          <cell r="E502" t="e">
            <v>#N/A</v>
          </cell>
        </row>
        <row r="503">
          <cell r="B503">
            <v>501</v>
          </cell>
          <cell r="E503" t="e">
            <v>#N/A</v>
          </cell>
        </row>
        <row r="504">
          <cell r="B504">
            <v>502</v>
          </cell>
          <cell r="E504" t="e">
            <v>#N/A</v>
          </cell>
        </row>
        <row r="505">
          <cell r="B505">
            <v>503</v>
          </cell>
          <cell r="E505" t="e">
            <v>#N/A</v>
          </cell>
        </row>
        <row r="506">
          <cell r="B506">
            <v>504</v>
          </cell>
          <cell r="E506" t="e">
            <v>#N/A</v>
          </cell>
        </row>
        <row r="507">
          <cell r="B507">
            <v>505</v>
          </cell>
          <cell r="E507" t="e">
            <v>#N/A</v>
          </cell>
        </row>
        <row r="508">
          <cell r="B508">
            <v>506</v>
          </cell>
          <cell r="E508" t="e">
            <v>#N/A</v>
          </cell>
        </row>
        <row r="509">
          <cell r="B509">
            <v>507</v>
          </cell>
          <cell r="E509" t="e">
            <v>#N/A</v>
          </cell>
        </row>
        <row r="510">
          <cell r="B510">
            <v>508</v>
          </cell>
          <cell r="E510" t="e">
            <v>#N/A</v>
          </cell>
        </row>
        <row r="511">
          <cell r="B511">
            <v>509</v>
          </cell>
          <cell r="E511" t="e">
            <v>#N/A</v>
          </cell>
        </row>
        <row r="512">
          <cell r="B512">
            <v>510</v>
          </cell>
          <cell r="E512" t="e">
            <v>#N/A</v>
          </cell>
        </row>
        <row r="513">
          <cell r="B513">
            <v>511</v>
          </cell>
          <cell r="E513" t="e">
            <v>#N/A</v>
          </cell>
        </row>
        <row r="514">
          <cell r="B514">
            <v>512</v>
          </cell>
          <cell r="E514" t="e">
            <v>#N/A</v>
          </cell>
        </row>
        <row r="515">
          <cell r="B515">
            <v>513</v>
          </cell>
          <cell r="E515" t="e">
            <v>#N/A</v>
          </cell>
        </row>
        <row r="516">
          <cell r="B516">
            <v>514</v>
          </cell>
          <cell r="E516" t="e">
            <v>#N/A</v>
          </cell>
        </row>
        <row r="517">
          <cell r="B517">
            <v>515</v>
          </cell>
          <cell r="E517" t="e">
            <v>#N/A</v>
          </cell>
        </row>
        <row r="518">
          <cell r="B518">
            <v>516</v>
          </cell>
          <cell r="E518" t="e">
            <v>#N/A</v>
          </cell>
        </row>
        <row r="519">
          <cell r="B519">
            <v>517</v>
          </cell>
          <cell r="E519" t="e">
            <v>#N/A</v>
          </cell>
        </row>
        <row r="520">
          <cell r="B520">
            <v>518</v>
          </cell>
          <cell r="E520" t="e">
            <v>#N/A</v>
          </cell>
        </row>
        <row r="521">
          <cell r="B521">
            <v>519</v>
          </cell>
          <cell r="E521" t="e">
            <v>#N/A</v>
          </cell>
        </row>
        <row r="522">
          <cell r="B522">
            <v>520</v>
          </cell>
          <cell r="E522" t="e">
            <v>#N/A</v>
          </cell>
        </row>
        <row r="523">
          <cell r="B523">
            <v>521</v>
          </cell>
          <cell r="E523" t="e">
            <v>#N/A</v>
          </cell>
        </row>
        <row r="524">
          <cell r="B524">
            <v>522</v>
          </cell>
          <cell r="E524" t="e">
            <v>#N/A</v>
          </cell>
        </row>
        <row r="525">
          <cell r="B525">
            <v>523</v>
          </cell>
          <cell r="E525" t="e">
            <v>#N/A</v>
          </cell>
        </row>
        <row r="526">
          <cell r="B526">
            <v>524</v>
          </cell>
          <cell r="E526" t="e">
            <v>#N/A</v>
          </cell>
        </row>
        <row r="527">
          <cell r="B527">
            <v>525</v>
          </cell>
          <cell r="E527" t="e">
            <v>#N/A</v>
          </cell>
        </row>
        <row r="528">
          <cell r="B528">
            <v>526</v>
          </cell>
          <cell r="E528" t="e">
            <v>#N/A</v>
          </cell>
        </row>
        <row r="529">
          <cell r="B529">
            <v>527</v>
          </cell>
          <cell r="E529" t="e">
            <v>#N/A</v>
          </cell>
        </row>
        <row r="530">
          <cell r="B530">
            <v>528</v>
          </cell>
          <cell r="E530" t="e">
            <v>#N/A</v>
          </cell>
        </row>
        <row r="531">
          <cell r="B531">
            <v>529</v>
          </cell>
          <cell r="E531" t="e">
            <v>#N/A</v>
          </cell>
        </row>
        <row r="532">
          <cell r="B532">
            <v>530</v>
          </cell>
          <cell r="E532" t="e">
            <v>#N/A</v>
          </cell>
        </row>
        <row r="533">
          <cell r="B533">
            <v>531</v>
          </cell>
          <cell r="E533" t="e">
            <v>#N/A</v>
          </cell>
        </row>
        <row r="534">
          <cell r="B534">
            <v>532</v>
          </cell>
          <cell r="E534" t="e">
            <v>#N/A</v>
          </cell>
        </row>
        <row r="535">
          <cell r="B535">
            <v>533</v>
          </cell>
          <cell r="E535" t="e">
            <v>#N/A</v>
          </cell>
        </row>
        <row r="536">
          <cell r="B536">
            <v>534</v>
          </cell>
          <cell r="E536" t="e">
            <v>#N/A</v>
          </cell>
        </row>
        <row r="537">
          <cell r="B537">
            <v>535</v>
          </cell>
          <cell r="E537" t="e">
            <v>#N/A</v>
          </cell>
        </row>
        <row r="538">
          <cell r="B538">
            <v>536</v>
          </cell>
          <cell r="E538" t="e">
            <v>#N/A</v>
          </cell>
        </row>
        <row r="539">
          <cell r="B539">
            <v>537</v>
          </cell>
          <cell r="E539" t="e">
            <v>#N/A</v>
          </cell>
        </row>
        <row r="540">
          <cell r="B540">
            <v>538</v>
          </cell>
          <cell r="E540" t="e">
            <v>#N/A</v>
          </cell>
        </row>
        <row r="541">
          <cell r="B541">
            <v>539</v>
          </cell>
          <cell r="E541" t="e">
            <v>#N/A</v>
          </cell>
        </row>
        <row r="542">
          <cell r="B542">
            <v>540</v>
          </cell>
          <cell r="E542" t="e">
            <v>#N/A</v>
          </cell>
        </row>
        <row r="543">
          <cell r="B543">
            <v>541</v>
          </cell>
          <cell r="E543" t="e">
            <v>#N/A</v>
          </cell>
        </row>
        <row r="544">
          <cell r="B544">
            <v>542</v>
          </cell>
          <cell r="E544" t="e">
            <v>#N/A</v>
          </cell>
        </row>
        <row r="545">
          <cell r="B545">
            <v>543</v>
          </cell>
          <cell r="E545" t="e">
            <v>#N/A</v>
          </cell>
        </row>
        <row r="546">
          <cell r="B546">
            <v>544</v>
          </cell>
          <cell r="E546" t="e">
            <v>#N/A</v>
          </cell>
        </row>
        <row r="547">
          <cell r="B547">
            <v>545</v>
          </cell>
          <cell r="E547" t="e">
            <v>#N/A</v>
          </cell>
        </row>
        <row r="548">
          <cell r="B548">
            <v>546</v>
          </cell>
          <cell r="E548" t="e">
            <v>#N/A</v>
          </cell>
        </row>
        <row r="549">
          <cell r="B549">
            <v>547</v>
          </cell>
          <cell r="E549" t="e">
            <v>#N/A</v>
          </cell>
        </row>
        <row r="550">
          <cell r="B550">
            <v>548</v>
          </cell>
          <cell r="E550" t="e">
            <v>#N/A</v>
          </cell>
        </row>
        <row r="551">
          <cell r="B551">
            <v>549</v>
          </cell>
          <cell r="E551" t="e">
            <v>#N/A</v>
          </cell>
        </row>
        <row r="552">
          <cell r="B552">
            <v>550</v>
          </cell>
          <cell r="E552" t="e">
            <v>#N/A</v>
          </cell>
        </row>
        <row r="553">
          <cell r="B553">
            <v>551</v>
          </cell>
          <cell r="E553" t="e">
            <v>#N/A</v>
          </cell>
        </row>
        <row r="554">
          <cell r="B554">
            <v>552</v>
          </cell>
          <cell r="E554" t="e">
            <v>#N/A</v>
          </cell>
        </row>
        <row r="555">
          <cell r="B555">
            <v>553</v>
          </cell>
          <cell r="E555" t="e">
            <v>#N/A</v>
          </cell>
        </row>
        <row r="556">
          <cell r="B556">
            <v>554</v>
          </cell>
          <cell r="E556" t="e">
            <v>#N/A</v>
          </cell>
        </row>
        <row r="557">
          <cell r="B557">
            <v>555</v>
          </cell>
          <cell r="E557" t="e">
            <v>#N/A</v>
          </cell>
        </row>
        <row r="558">
          <cell r="B558">
            <v>556</v>
          </cell>
          <cell r="E558" t="e">
            <v>#N/A</v>
          </cell>
        </row>
        <row r="559">
          <cell r="B559">
            <v>557</v>
          </cell>
          <cell r="E559" t="e">
            <v>#N/A</v>
          </cell>
        </row>
        <row r="560">
          <cell r="B560">
            <v>558</v>
          </cell>
          <cell r="E560" t="e">
            <v>#N/A</v>
          </cell>
        </row>
        <row r="561">
          <cell r="B561">
            <v>559</v>
          </cell>
          <cell r="E561" t="e">
            <v>#N/A</v>
          </cell>
        </row>
        <row r="562">
          <cell r="B562">
            <v>560</v>
          </cell>
          <cell r="E562" t="e">
            <v>#N/A</v>
          </cell>
        </row>
        <row r="563">
          <cell r="B563">
            <v>561</v>
          </cell>
          <cell r="E563" t="e">
            <v>#N/A</v>
          </cell>
        </row>
        <row r="564">
          <cell r="B564">
            <v>562</v>
          </cell>
          <cell r="E564" t="e">
            <v>#N/A</v>
          </cell>
        </row>
        <row r="565">
          <cell r="B565">
            <v>563</v>
          </cell>
          <cell r="E565" t="e">
            <v>#N/A</v>
          </cell>
        </row>
        <row r="566">
          <cell r="B566">
            <v>564</v>
          </cell>
          <cell r="E566" t="e">
            <v>#N/A</v>
          </cell>
        </row>
        <row r="567">
          <cell r="B567">
            <v>565</v>
          </cell>
          <cell r="E567" t="e">
            <v>#N/A</v>
          </cell>
        </row>
        <row r="568">
          <cell r="B568">
            <v>566</v>
          </cell>
          <cell r="E568" t="e">
            <v>#N/A</v>
          </cell>
        </row>
        <row r="569">
          <cell r="B569">
            <v>567</v>
          </cell>
          <cell r="E569" t="e">
            <v>#N/A</v>
          </cell>
        </row>
        <row r="570">
          <cell r="B570">
            <v>568</v>
          </cell>
          <cell r="E570" t="e">
            <v>#N/A</v>
          </cell>
        </row>
        <row r="571">
          <cell r="B571">
            <v>569</v>
          </cell>
          <cell r="E571" t="e">
            <v>#N/A</v>
          </cell>
        </row>
        <row r="572">
          <cell r="B572">
            <v>570</v>
          </cell>
          <cell r="E572" t="e">
            <v>#N/A</v>
          </cell>
        </row>
        <row r="573">
          <cell r="B573">
            <v>571</v>
          </cell>
          <cell r="E573" t="e">
            <v>#N/A</v>
          </cell>
        </row>
        <row r="574">
          <cell r="B574">
            <v>572</v>
          </cell>
          <cell r="E574" t="e">
            <v>#N/A</v>
          </cell>
        </row>
        <row r="575">
          <cell r="B575">
            <v>573</v>
          </cell>
          <cell r="E575" t="e">
            <v>#N/A</v>
          </cell>
        </row>
        <row r="576">
          <cell r="B576">
            <v>574</v>
          </cell>
          <cell r="E576" t="e">
            <v>#N/A</v>
          </cell>
        </row>
        <row r="577">
          <cell r="B577">
            <v>575</v>
          </cell>
          <cell r="E577" t="e">
            <v>#N/A</v>
          </cell>
        </row>
        <row r="578">
          <cell r="B578">
            <v>576</v>
          </cell>
          <cell r="E578" t="e">
            <v>#N/A</v>
          </cell>
        </row>
        <row r="579">
          <cell r="B579">
            <v>577</v>
          </cell>
          <cell r="E579" t="e">
            <v>#N/A</v>
          </cell>
        </row>
        <row r="580">
          <cell r="B580">
            <v>578</v>
          </cell>
          <cell r="E580" t="e">
            <v>#N/A</v>
          </cell>
        </row>
        <row r="581">
          <cell r="B581">
            <v>579</v>
          </cell>
          <cell r="E581" t="e">
            <v>#N/A</v>
          </cell>
        </row>
        <row r="582">
          <cell r="B582">
            <v>580</v>
          </cell>
          <cell r="E582" t="e">
            <v>#N/A</v>
          </cell>
        </row>
        <row r="583">
          <cell r="B583">
            <v>581</v>
          </cell>
          <cell r="E583" t="e">
            <v>#N/A</v>
          </cell>
        </row>
        <row r="584">
          <cell r="B584">
            <v>582</v>
          </cell>
          <cell r="E584" t="e">
            <v>#N/A</v>
          </cell>
        </row>
        <row r="585">
          <cell r="B585">
            <v>583</v>
          </cell>
          <cell r="E585" t="e">
            <v>#N/A</v>
          </cell>
        </row>
        <row r="586">
          <cell r="B586">
            <v>584</v>
          </cell>
          <cell r="E586" t="e">
            <v>#N/A</v>
          </cell>
        </row>
        <row r="587">
          <cell r="B587">
            <v>585</v>
          </cell>
          <cell r="E587" t="e">
            <v>#N/A</v>
          </cell>
        </row>
        <row r="588">
          <cell r="B588">
            <v>586</v>
          </cell>
          <cell r="E588" t="e">
            <v>#N/A</v>
          </cell>
        </row>
        <row r="589">
          <cell r="B589">
            <v>587</v>
          </cell>
          <cell r="E589" t="e">
            <v>#N/A</v>
          </cell>
        </row>
        <row r="590">
          <cell r="B590">
            <v>588</v>
          </cell>
          <cell r="E590" t="e">
            <v>#N/A</v>
          </cell>
        </row>
        <row r="591">
          <cell r="B591">
            <v>589</v>
          </cell>
          <cell r="E591" t="e">
            <v>#N/A</v>
          </cell>
        </row>
        <row r="592">
          <cell r="B592">
            <v>590</v>
          </cell>
          <cell r="E592" t="e">
            <v>#N/A</v>
          </cell>
        </row>
        <row r="593">
          <cell r="B593">
            <v>591</v>
          </cell>
          <cell r="E593" t="e">
            <v>#N/A</v>
          </cell>
        </row>
        <row r="594">
          <cell r="B594">
            <v>592</v>
          </cell>
          <cell r="E594" t="e">
            <v>#N/A</v>
          </cell>
        </row>
        <row r="595">
          <cell r="B595">
            <v>593</v>
          </cell>
          <cell r="E595" t="e">
            <v>#N/A</v>
          </cell>
        </row>
        <row r="596">
          <cell r="B596">
            <v>594</v>
          </cell>
          <cell r="E596" t="e">
            <v>#N/A</v>
          </cell>
        </row>
        <row r="597">
          <cell r="B597">
            <v>595</v>
          </cell>
          <cell r="E597" t="e">
            <v>#N/A</v>
          </cell>
        </row>
        <row r="598">
          <cell r="B598">
            <v>596</v>
          </cell>
          <cell r="E598" t="e">
            <v>#N/A</v>
          </cell>
        </row>
        <row r="599">
          <cell r="B599">
            <v>597</v>
          </cell>
          <cell r="E599" t="e">
            <v>#N/A</v>
          </cell>
        </row>
        <row r="600">
          <cell r="B600">
            <v>598</v>
          </cell>
          <cell r="E600" t="e">
            <v>#N/A</v>
          </cell>
        </row>
        <row r="601">
          <cell r="B601">
            <v>599</v>
          </cell>
          <cell r="E601" t="e">
            <v>#N/A</v>
          </cell>
        </row>
        <row r="602">
          <cell r="B602">
            <v>600</v>
          </cell>
          <cell r="E602" t="e">
            <v>#N/A</v>
          </cell>
        </row>
        <row r="603">
          <cell r="B603">
            <v>601</v>
          </cell>
          <cell r="E603" t="e">
            <v>#N/A</v>
          </cell>
        </row>
        <row r="604">
          <cell r="B604">
            <v>602</v>
          </cell>
          <cell r="E604" t="e">
            <v>#N/A</v>
          </cell>
        </row>
        <row r="605">
          <cell r="B605">
            <v>603</v>
          </cell>
          <cell r="E605" t="e">
            <v>#N/A</v>
          </cell>
        </row>
        <row r="606">
          <cell r="B606">
            <v>604</v>
          </cell>
          <cell r="E606" t="e">
            <v>#N/A</v>
          </cell>
        </row>
        <row r="607">
          <cell r="B607">
            <v>605</v>
          </cell>
          <cell r="E607" t="e">
            <v>#N/A</v>
          </cell>
        </row>
        <row r="608">
          <cell r="B608">
            <v>606</v>
          </cell>
          <cell r="E608" t="e">
            <v>#N/A</v>
          </cell>
        </row>
        <row r="609">
          <cell r="B609">
            <v>607</v>
          </cell>
          <cell r="E609" t="e">
            <v>#N/A</v>
          </cell>
        </row>
        <row r="610">
          <cell r="B610">
            <v>608</v>
          </cell>
          <cell r="E610" t="e">
            <v>#N/A</v>
          </cell>
        </row>
        <row r="611">
          <cell r="B611">
            <v>609</v>
          </cell>
          <cell r="E611" t="e">
            <v>#N/A</v>
          </cell>
        </row>
        <row r="612">
          <cell r="B612">
            <v>610</v>
          </cell>
          <cell r="E612" t="e">
            <v>#N/A</v>
          </cell>
        </row>
        <row r="613">
          <cell r="B613">
            <v>611</v>
          </cell>
          <cell r="E613" t="e">
            <v>#N/A</v>
          </cell>
        </row>
        <row r="614">
          <cell r="B614">
            <v>612</v>
          </cell>
          <cell r="E614" t="e">
            <v>#N/A</v>
          </cell>
        </row>
        <row r="615">
          <cell r="B615">
            <v>613</v>
          </cell>
          <cell r="E615" t="e">
            <v>#N/A</v>
          </cell>
        </row>
        <row r="616">
          <cell r="B616">
            <v>614</v>
          </cell>
          <cell r="E616" t="e">
            <v>#N/A</v>
          </cell>
        </row>
        <row r="617">
          <cell r="B617">
            <v>615</v>
          </cell>
          <cell r="E617" t="e">
            <v>#N/A</v>
          </cell>
        </row>
        <row r="618">
          <cell r="B618">
            <v>616</v>
          </cell>
          <cell r="E618" t="e">
            <v>#N/A</v>
          </cell>
        </row>
        <row r="619">
          <cell r="B619">
            <v>617</v>
          </cell>
          <cell r="E619" t="e">
            <v>#N/A</v>
          </cell>
        </row>
        <row r="620">
          <cell r="B620">
            <v>618</v>
          </cell>
          <cell r="E620" t="e">
            <v>#N/A</v>
          </cell>
        </row>
        <row r="621">
          <cell r="B621">
            <v>619</v>
          </cell>
          <cell r="E621" t="e">
            <v>#N/A</v>
          </cell>
        </row>
        <row r="622">
          <cell r="B622">
            <v>620</v>
          </cell>
          <cell r="E622" t="e">
            <v>#N/A</v>
          </cell>
        </row>
        <row r="623">
          <cell r="B623">
            <v>621</v>
          </cell>
          <cell r="E623" t="e">
            <v>#N/A</v>
          </cell>
        </row>
        <row r="624">
          <cell r="B624">
            <v>622</v>
          </cell>
          <cell r="E624" t="e">
            <v>#N/A</v>
          </cell>
        </row>
        <row r="625">
          <cell r="B625">
            <v>623</v>
          </cell>
          <cell r="E625" t="e">
            <v>#N/A</v>
          </cell>
        </row>
        <row r="626">
          <cell r="B626">
            <v>624</v>
          </cell>
          <cell r="E626" t="e">
            <v>#N/A</v>
          </cell>
        </row>
        <row r="627">
          <cell r="B627">
            <v>625</v>
          </cell>
          <cell r="E627" t="e">
            <v>#N/A</v>
          </cell>
        </row>
        <row r="628">
          <cell r="B628">
            <v>626</v>
          </cell>
          <cell r="E628" t="e">
            <v>#N/A</v>
          </cell>
        </row>
        <row r="629">
          <cell r="B629">
            <v>627</v>
          </cell>
          <cell r="E629" t="e">
            <v>#N/A</v>
          </cell>
        </row>
        <row r="630">
          <cell r="B630">
            <v>628</v>
          </cell>
          <cell r="E630" t="e">
            <v>#N/A</v>
          </cell>
        </row>
        <row r="631">
          <cell r="B631">
            <v>629</v>
          </cell>
          <cell r="E631" t="e">
            <v>#N/A</v>
          </cell>
        </row>
        <row r="632">
          <cell r="B632">
            <v>630</v>
          </cell>
          <cell r="E632" t="e">
            <v>#N/A</v>
          </cell>
        </row>
        <row r="633">
          <cell r="B633">
            <v>631</v>
          </cell>
          <cell r="E633" t="e">
            <v>#N/A</v>
          </cell>
        </row>
        <row r="634">
          <cell r="B634">
            <v>632</v>
          </cell>
          <cell r="E634" t="e">
            <v>#N/A</v>
          </cell>
        </row>
        <row r="635">
          <cell r="B635">
            <v>633</v>
          </cell>
          <cell r="E635" t="e">
            <v>#N/A</v>
          </cell>
        </row>
        <row r="636">
          <cell r="B636">
            <v>634</v>
          </cell>
          <cell r="E636" t="e">
            <v>#N/A</v>
          </cell>
        </row>
        <row r="637">
          <cell r="B637">
            <v>635</v>
          </cell>
          <cell r="E637" t="e">
            <v>#N/A</v>
          </cell>
        </row>
        <row r="638">
          <cell r="B638">
            <v>636</v>
          </cell>
          <cell r="E638" t="e">
            <v>#N/A</v>
          </cell>
        </row>
        <row r="639">
          <cell r="B639">
            <v>637</v>
          </cell>
          <cell r="E639" t="e">
            <v>#N/A</v>
          </cell>
        </row>
        <row r="640">
          <cell r="B640">
            <v>638</v>
          </cell>
          <cell r="E640" t="e">
            <v>#N/A</v>
          </cell>
        </row>
        <row r="641">
          <cell r="B641">
            <v>639</v>
          </cell>
          <cell r="E641" t="e">
            <v>#N/A</v>
          </cell>
        </row>
        <row r="642">
          <cell r="B642">
            <v>640</v>
          </cell>
          <cell r="E642" t="e">
            <v>#N/A</v>
          </cell>
        </row>
        <row r="643">
          <cell r="B643">
            <v>641</v>
          </cell>
          <cell r="E643" t="e">
            <v>#N/A</v>
          </cell>
        </row>
        <row r="644">
          <cell r="B644">
            <v>642</v>
          </cell>
          <cell r="E644" t="e">
            <v>#N/A</v>
          </cell>
        </row>
        <row r="645">
          <cell r="B645">
            <v>643</v>
          </cell>
          <cell r="E645" t="e">
            <v>#N/A</v>
          </cell>
        </row>
        <row r="646">
          <cell r="B646">
            <v>644</v>
          </cell>
          <cell r="E646" t="e">
            <v>#N/A</v>
          </cell>
        </row>
        <row r="647">
          <cell r="B647">
            <v>645</v>
          </cell>
          <cell r="E647" t="e">
            <v>#N/A</v>
          </cell>
        </row>
        <row r="648">
          <cell r="B648">
            <v>646</v>
          </cell>
          <cell r="E648" t="e">
            <v>#N/A</v>
          </cell>
        </row>
        <row r="649">
          <cell r="B649">
            <v>647</v>
          </cell>
          <cell r="E649" t="e">
            <v>#N/A</v>
          </cell>
        </row>
        <row r="650">
          <cell r="B650">
            <v>648</v>
          </cell>
          <cell r="E650" t="e">
            <v>#N/A</v>
          </cell>
        </row>
        <row r="651">
          <cell r="B651">
            <v>649</v>
          </cell>
          <cell r="E651" t="e">
            <v>#N/A</v>
          </cell>
        </row>
        <row r="652">
          <cell r="B652">
            <v>650</v>
          </cell>
          <cell r="E652" t="e">
            <v>#N/A</v>
          </cell>
        </row>
        <row r="653">
          <cell r="B653">
            <v>651</v>
          </cell>
          <cell r="E653" t="e">
            <v>#N/A</v>
          </cell>
        </row>
        <row r="654">
          <cell r="B654">
            <v>652</v>
          </cell>
          <cell r="E654" t="e">
            <v>#N/A</v>
          </cell>
        </row>
        <row r="655">
          <cell r="B655">
            <v>653</v>
          </cell>
          <cell r="E655" t="e">
            <v>#N/A</v>
          </cell>
        </row>
        <row r="656">
          <cell r="B656">
            <v>654</v>
          </cell>
          <cell r="E656" t="e">
            <v>#N/A</v>
          </cell>
        </row>
        <row r="657">
          <cell r="B657">
            <v>655</v>
          </cell>
          <cell r="E657" t="e">
            <v>#N/A</v>
          </cell>
        </row>
        <row r="658">
          <cell r="B658">
            <v>656</v>
          </cell>
          <cell r="E658" t="e">
            <v>#N/A</v>
          </cell>
        </row>
        <row r="659">
          <cell r="B659">
            <v>657</v>
          </cell>
          <cell r="E659" t="e">
            <v>#N/A</v>
          </cell>
        </row>
        <row r="660">
          <cell r="B660">
            <v>658</v>
          </cell>
          <cell r="E660" t="e">
            <v>#N/A</v>
          </cell>
        </row>
        <row r="661">
          <cell r="B661">
            <v>659</v>
          </cell>
          <cell r="E661" t="e">
            <v>#N/A</v>
          </cell>
        </row>
        <row r="662">
          <cell r="B662">
            <v>660</v>
          </cell>
          <cell r="E662" t="e">
            <v>#N/A</v>
          </cell>
        </row>
        <row r="663">
          <cell r="B663">
            <v>661</v>
          </cell>
          <cell r="E663" t="e">
            <v>#N/A</v>
          </cell>
        </row>
        <row r="664">
          <cell r="B664">
            <v>662</v>
          </cell>
          <cell r="E664" t="e">
            <v>#N/A</v>
          </cell>
        </row>
        <row r="665">
          <cell r="B665">
            <v>663</v>
          </cell>
          <cell r="E665" t="e">
            <v>#N/A</v>
          </cell>
        </row>
        <row r="666">
          <cell r="B666">
            <v>664</v>
          </cell>
          <cell r="E666" t="e">
            <v>#N/A</v>
          </cell>
        </row>
        <row r="667">
          <cell r="B667">
            <v>665</v>
          </cell>
          <cell r="E667" t="e">
            <v>#N/A</v>
          </cell>
        </row>
        <row r="668">
          <cell r="B668">
            <v>666</v>
          </cell>
          <cell r="E668" t="e">
            <v>#N/A</v>
          </cell>
        </row>
        <row r="669">
          <cell r="B669">
            <v>667</v>
          </cell>
          <cell r="E669" t="e">
            <v>#N/A</v>
          </cell>
        </row>
        <row r="670">
          <cell r="B670">
            <v>668</v>
          </cell>
          <cell r="E670" t="e">
            <v>#N/A</v>
          </cell>
        </row>
        <row r="671">
          <cell r="B671">
            <v>669</v>
          </cell>
          <cell r="E671" t="e">
            <v>#N/A</v>
          </cell>
        </row>
        <row r="672">
          <cell r="B672">
            <v>670</v>
          </cell>
          <cell r="E672" t="e">
            <v>#N/A</v>
          </cell>
        </row>
        <row r="673">
          <cell r="B673">
            <v>671</v>
          </cell>
          <cell r="E673" t="e">
            <v>#N/A</v>
          </cell>
        </row>
        <row r="674">
          <cell r="B674">
            <v>672</v>
          </cell>
          <cell r="E674" t="e">
            <v>#N/A</v>
          </cell>
        </row>
        <row r="675">
          <cell r="B675">
            <v>673</v>
          </cell>
          <cell r="E675" t="e">
            <v>#N/A</v>
          </cell>
        </row>
        <row r="676">
          <cell r="B676">
            <v>674</v>
          </cell>
          <cell r="E676" t="e">
            <v>#N/A</v>
          </cell>
        </row>
        <row r="677">
          <cell r="B677">
            <v>675</v>
          </cell>
          <cell r="E677" t="e">
            <v>#N/A</v>
          </cell>
        </row>
        <row r="678">
          <cell r="B678">
            <v>676</v>
          </cell>
          <cell r="E678" t="e">
            <v>#N/A</v>
          </cell>
        </row>
        <row r="679">
          <cell r="B679">
            <v>677</v>
          </cell>
          <cell r="E679" t="e">
            <v>#N/A</v>
          </cell>
        </row>
        <row r="680">
          <cell r="B680">
            <v>678</v>
          </cell>
          <cell r="E680" t="e">
            <v>#N/A</v>
          </cell>
        </row>
        <row r="681">
          <cell r="B681">
            <v>679</v>
          </cell>
          <cell r="E681" t="e">
            <v>#N/A</v>
          </cell>
        </row>
        <row r="682">
          <cell r="B682">
            <v>680</v>
          </cell>
          <cell r="E682" t="e">
            <v>#N/A</v>
          </cell>
        </row>
        <row r="683">
          <cell r="B683">
            <v>681</v>
          </cell>
          <cell r="E683" t="e">
            <v>#N/A</v>
          </cell>
        </row>
        <row r="684">
          <cell r="B684">
            <v>682</v>
          </cell>
          <cell r="E684" t="e">
            <v>#N/A</v>
          </cell>
        </row>
        <row r="685">
          <cell r="B685">
            <v>683</v>
          </cell>
          <cell r="E685" t="e">
            <v>#N/A</v>
          </cell>
        </row>
        <row r="686">
          <cell r="B686">
            <v>684</v>
          </cell>
          <cell r="E686" t="e">
            <v>#N/A</v>
          </cell>
        </row>
        <row r="687">
          <cell r="B687">
            <v>685</v>
          </cell>
          <cell r="E687" t="e">
            <v>#N/A</v>
          </cell>
        </row>
        <row r="688">
          <cell r="B688">
            <v>686</v>
          </cell>
          <cell r="E688" t="e">
            <v>#N/A</v>
          </cell>
        </row>
        <row r="689">
          <cell r="B689">
            <v>687</v>
          </cell>
          <cell r="E689" t="e">
            <v>#N/A</v>
          </cell>
        </row>
        <row r="690">
          <cell r="B690">
            <v>688</v>
          </cell>
          <cell r="E690" t="e">
            <v>#N/A</v>
          </cell>
        </row>
        <row r="691">
          <cell r="B691">
            <v>689</v>
          </cell>
          <cell r="E691" t="e">
            <v>#N/A</v>
          </cell>
        </row>
        <row r="692">
          <cell r="B692">
            <v>690</v>
          </cell>
          <cell r="E692" t="e">
            <v>#N/A</v>
          </cell>
        </row>
        <row r="693">
          <cell r="B693">
            <v>691</v>
          </cell>
          <cell r="E693" t="e">
            <v>#N/A</v>
          </cell>
        </row>
        <row r="694">
          <cell r="B694">
            <v>692</v>
          </cell>
          <cell r="E694" t="e">
            <v>#N/A</v>
          </cell>
        </row>
        <row r="695">
          <cell r="B695">
            <v>693</v>
          </cell>
          <cell r="E695" t="e">
            <v>#N/A</v>
          </cell>
        </row>
        <row r="696">
          <cell r="B696">
            <v>694</v>
          </cell>
          <cell r="E696" t="e">
            <v>#N/A</v>
          </cell>
        </row>
        <row r="697">
          <cell r="B697">
            <v>695</v>
          </cell>
          <cell r="E697" t="e">
            <v>#N/A</v>
          </cell>
        </row>
        <row r="698">
          <cell r="B698">
            <v>696</v>
          </cell>
          <cell r="E698" t="e">
            <v>#N/A</v>
          </cell>
        </row>
        <row r="699">
          <cell r="B699">
            <v>697</v>
          </cell>
          <cell r="E699" t="e">
            <v>#N/A</v>
          </cell>
        </row>
        <row r="700">
          <cell r="B700">
            <v>698</v>
          </cell>
          <cell r="E700" t="e">
            <v>#N/A</v>
          </cell>
        </row>
        <row r="701">
          <cell r="B701">
            <v>699</v>
          </cell>
          <cell r="E701" t="e">
            <v>#N/A</v>
          </cell>
        </row>
        <row r="702">
          <cell r="B702">
            <v>700</v>
          </cell>
          <cell r="E702" t="e">
            <v>#N/A</v>
          </cell>
        </row>
        <row r="703">
          <cell r="B703">
            <v>701</v>
          </cell>
          <cell r="E703" t="e">
            <v>#N/A</v>
          </cell>
        </row>
        <row r="704">
          <cell r="B704">
            <v>702</v>
          </cell>
          <cell r="E704" t="e">
            <v>#N/A</v>
          </cell>
        </row>
        <row r="705">
          <cell r="B705">
            <v>703</v>
          </cell>
          <cell r="E705" t="e">
            <v>#N/A</v>
          </cell>
        </row>
        <row r="706">
          <cell r="B706">
            <v>704</v>
          </cell>
          <cell r="E706" t="e">
            <v>#N/A</v>
          </cell>
        </row>
        <row r="707">
          <cell r="B707">
            <v>705</v>
          </cell>
          <cell r="E707" t="e">
            <v>#N/A</v>
          </cell>
        </row>
        <row r="708">
          <cell r="B708">
            <v>706</v>
          </cell>
          <cell r="E708" t="e">
            <v>#N/A</v>
          </cell>
        </row>
        <row r="709">
          <cell r="B709">
            <v>707</v>
          </cell>
          <cell r="E709" t="e">
            <v>#N/A</v>
          </cell>
        </row>
        <row r="710">
          <cell r="B710">
            <v>708</v>
          </cell>
          <cell r="E710" t="e">
            <v>#N/A</v>
          </cell>
        </row>
        <row r="711">
          <cell r="B711">
            <v>709</v>
          </cell>
          <cell r="E711" t="e">
            <v>#N/A</v>
          </cell>
        </row>
        <row r="712">
          <cell r="B712">
            <v>710</v>
          </cell>
          <cell r="E712" t="e">
            <v>#N/A</v>
          </cell>
        </row>
        <row r="713">
          <cell r="B713">
            <v>711</v>
          </cell>
          <cell r="E713" t="e">
            <v>#N/A</v>
          </cell>
        </row>
        <row r="714">
          <cell r="B714">
            <v>712</v>
          </cell>
          <cell r="E714" t="e">
            <v>#N/A</v>
          </cell>
        </row>
        <row r="715">
          <cell r="B715">
            <v>713</v>
          </cell>
          <cell r="E715" t="e">
            <v>#N/A</v>
          </cell>
        </row>
        <row r="716">
          <cell r="B716">
            <v>714</v>
          </cell>
          <cell r="E716" t="e">
            <v>#N/A</v>
          </cell>
        </row>
        <row r="717">
          <cell r="B717">
            <v>715</v>
          </cell>
          <cell r="E717" t="e">
            <v>#N/A</v>
          </cell>
        </row>
        <row r="718">
          <cell r="B718">
            <v>716</v>
          </cell>
          <cell r="E718" t="e">
            <v>#N/A</v>
          </cell>
        </row>
        <row r="719">
          <cell r="B719">
            <v>717</v>
          </cell>
          <cell r="E719" t="e">
            <v>#N/A</v>
          </cell>
        </row>
        <row r="720">
          <cell r="B720">
            <v>718</v>
          </cell>
          <cell r="E720" t="e">
            <v>#N/A</v>
          </cell>
        </row>
        <row r="721">
          <cell r="B721">
            <v>719</v>
          </cell>
          <cell r="E721" t="e">
            <v>#N/A</v>
          </cell>
        </row>
        <row r="722">
          <cell r="B722">
            <v>720</v>
          </cell>
          <cell r="E722" t="e">
            <v>#N/A</v>
          </cell>
        </row>
        <row r="723">
          <cell r="B723">
            <v>721</v>
          </cell>
          <cell r="E723" t="e">
            <v>#N/A</v>
          </cell>
        </row>
        <row r="724">
          <cell r="B724">
            <v>722</v>
          </cell>
          <cell r="E724" t="e">
            <v>#N/A</v>
          </cell>
        </row>
        <row r="725">
          <cell r="B725">
            <v>723</v>
          </cell>
          <cell r="E725" t="e">
            <v>#N/A</v>
          </cell>
        </row>
        <row r="726">
          <cell r="B726">
            <v>724</v>
          </cell>
          <cell r="E726" t="e">
            <v>#N/A</v>
          </cell>
        </row>
        <row r="727">
          <cell r="B727">
            <v>725</v>
          </cell>
          <cell r="E727" t="e">
            <v>#N/A</v>
          </cell>
        </row>
        <row r="728">
          <cell r="B728">
            <v>726</v>
          </cell>
          <cell r="E728" t="e">
            <v>#N/A</v>
          </cell>
        </row>
        <row r="729">
          <cell r="B729">
            <v>727</v>
          </cell>
          <cell r="E729" t="e">
            <v>#N/A</v>
          </cell>
        </row>
        <row r="730">
          <cell r="B730">
            <v>728</v>
          </cell>
          <cell r="E730" t="e">
            <v>#N/A</v>
          </cell>
        </row>
        <row r="731">
          <cell r="B731">
            <v>729</v>
          </cell>
          <cell r="E731" t="e">
            <v>#N/A</v>
          </cell>
        </row>
        <row r="732">
          <cell r="B732">
            <v>730</v>
          </cell>
          <cell r="E732" t="e">
            <v>#N/A</v>
          </cell>
        </row>
        <row r="733">
          <cell r="B733">
            <v>731</v>
          </cell>
          <cell r="E733" t="e">
            <v>#N/A</v>
          </cell>
        </row>
        <row r="734">
          <cell r="B734">
            <v>732</v>
          </cell>
          <cell r="E734" t="e">
            <v>#N/A</v>
          </cell>
        </row>
        <row r="735">
          <cell r="B735">
            <v>733</v>
          </cell>
          <cell r="E735" t="e">
            <v>#N/A</v>
          </cell>
        </row>
        <row r="736">
          <cell r="B736">
            <v>734</v>
          </cell>
          <cell r="E736" t="e">
            <v>#N/A</v>
          </cell>
        </row>
        <row r="737">
          <cell r="B737">
            <v>735</v>
          </cell>
          <cell r="E737" t="e">
            <v>#N/A</v>
          </cell>
        </row>
        <row r="738">
          <cell r="B738">
            <v>736</v>
          </cell>
          <cell r="E738" t="e">
            <v>#N/A</v>
          </cell>
        </row>
        <row r="739">
          <cell r="B739">
            <v>737</v>
          </cell>
          <cell r="E739" t="e">
            <v>#N/A</v>
          </cell>
        </row>
        <row r="740">
          <cell r="B740">
            <v>738</v>
          </cell>
          <cell r="E740" t="e">
            <v>#N/A</v>
          </cell>
        </row>
        <row r="741">
          <cell r="B741">
            <v>739</v>
          </cell>
          <cell r="E741" t="e">
            <v>#N/A</v>
          </cell>
        </row>
        <row r="742">
          <cell r="B742">
            <v>740</v>
          </cell>
          <cell r="E742" t="e">
            <v>#N/A</v>
          </cell>
        </row>
        <row r="743">
          <cell r="B743">
            <v>741</v>
          </cell>
          <cell r="E743" t="e">
            <v>#N/A</v>
          </cell>
        </row>
        <row r="744">
          <cell r="B744">
            <v>742</v>
          </cell>
          <cell r="E744" t="e">
            <v>#N/A</v>
          </cell>
        </row>
        <row r="745">
          <cell r="B745">
            <v>743</v>
          </cell>
          <cell r="E745" t="e">
            <v>#N/A</v>
          </cell>
        </row>
        <row r="746">
          <cell r="B746">
            <v>744</v>
          </cell>
          <cell r="E746" t="e">
            <v>#N/A</v>
          </cell>
        </row>
        <row r="747">
          <cell r="B747">
            <v>745</v>
          </cell>
          <cell r="E747" t="e">
            <v>#N/A</v>
          </cell>
        </row>
        <row r="748">
          <cell r="B748">
            <v>746</v>
          </cell>
          <cell r="E748" t="e">
            <v>#N/A</v>
          </cell>
        </row>
        <row r="749">
          <cell r="B749">
            <v>747</v>
          </cell>
          <cell r="E749" t="e">
            <v>#N/A</v>
          </cell>
        </row>
        <row r="750">
          <cell r="B750">
            <v>748</v>
          </cell>
          <cell r="E750" t="e">
            <v>#N/A</v>
          </cell>
        </row>
        <row r="751">
          <cell r="B751">
            <v>749</v>
          </cell>
          <cell r="E751" t="e">
            <v>#N/A</v>
          </cell>
        </row>
        <row r="752">
          <cell r="B752">
            <v>750</v>
          </cell>
          <cell r="E752" t="e">
            <v>#N/A</v>
          </cell>
        </row>
        <row r="753">
          <cell r="B753">
            <v>751</v>
          </cell>
          <cell r="E753" t="e">
            <v>#N/A</v>
          </cell>
        </row>
        <row r="754">
          <cell r="B754">
            <v>752</v>
          </cell>
          <cell r="E754" t="e">
            <v>#N/A</v>
          </cell>
        </row>
        <row r="755">
          <cell r="B755">
            <v>753</v>
          </cell>
          <cell r="E755" t="e">
            <v>#N/A</v>
          </cell>
        </row>
        <row r="756">
          <cell r="B756">
            <v>754</v>
          </cell>
          <cell r="E756" t="e">
            <v>#N/A</v>
          </cell>
        </row>
        <row r="757">
          <cell r="B757">
            <v>755</v>
          </cell>
          <cell r="E757" t="e">
            <v>#N/A</v>
          </cell>
        </row>
        <row r="758">
          <cell r="B758">
            <v>756</v>
          </cell>
          <cell r="E758" t="e">
            <v>#N/A</v>
          </cell>
        </row>
        <row r="759">
          <cell r="B759">
            <v>757</v>
          </cell>
          <cell r="E759" t="e">
            <v>#N/A</v>
          </cell>
        </row>
        <row r="760">
          <cell r="B760">
            <v>758</v>
          </cell>
          <cell r="E760" t="e">
            <v>#N/A</v>
          </cell>
        </row>
        <row r="761">
          <cell r="B761">
            <v>759</v>
          </cell>
          <cell r="E761" t="e">
            <v>#N/A</v>
          </cell>
        </row>
        <row r="762">
          <cell r="B762">
            <v>760</v>
          </cell>
          <cell r="E762" t="e">
            <v>#N/A</v>
          </cell>
        </row>
        <row r="763">
          <cell r="B763">
            <v>761</v>
          </cell>
          <cell r="E763" t="e">
            <v>#N/A</v>
          </cell>
        </row>
        <row r="764">
          <cell r="B764">
            <v>762</v>
          </cell>
          <cell r="E764" t="e">
            <v>#N/A</v>
          </cell>
        </row>
        <row r="765">
          <cell r="B765">
            <v>763</v>
          </cell>
          <cell r="E765" t="e">
            <v>#N/A</v>
          </cell>
        </row>
        <row r="766">
          <cell r="B766">
            <v>764</v>
          </cell>
          <cell r="E766" t="e">
            <v>#N/A</v>
          </cell>
        </row>
        <row r="767">
          <cell r="B767">
            <v>765</v>
          </cell>
          <cell r="E767" t="e">
            <v>#N/A</v>
          </cell>
        </row>
        <row r="768">
          <cell r="B768">
            <v>766</v>
          </cell>
          <cell r="E768" t="e">
            <v>#N/A</v>
          </cell>
        </row>
        <row r="769">
          <cell r="B769">
            <v>767</v>
          </cell>
          <cell r="E769" t="e">
            <v>#N/A</v>
          </cell>
        </row>
        <row r="770">
          <cell r="B770">
            <v>768</v>
          </cell>
          <cell r="E770" t="e">
            <v>#N/A</v>
          </cell>
        </row>
        <row r="771">
          <cell r="B771">
            <v>769</v>
          </cell>
          <cell r="E771" t="e">
            <v>#N/A</v>
          </cell>
        </row>
        <row r="772">
          <cell r="B772">
            <v>770</v>
          </cell>
          <cell r="E772" t="e">
            <v>#N/A</v>
          </cell>
        </row>
        <row r="773">
          <cell r="B773">
            <v>771</v>
          </cell>
          <cell r="E773" t="e">
            <v>#N/A</v>
          </cell>
        </row>
        <row r="774">
          <cell r="B774">
            <v>772</v>
          </cell>
          <cell r="E774" t="e">
            <v>#N/A</v>
          </cell>
        </row>
        <row r="775">
          <cell r="B775">
            <v>773</v>
          </cell>
          <cell r="E775" t="e">
            <v>#N/A</v>
          </cell>
        </row>
        <row r="776">
          <cell r="B776">
            <v>774</v>
          </cell>
          <cell r="E776" t="e">
            <v>#N/A</v>
          </cell>
        </row>
        <row r="777">
          <cell r="B777">
            <v>775</v>
          </cell>
          <cell r="E777" t="e">
            <v>#N/A</v>
          </cell>
        </row>
        <row r="778">
          <cell r="B778">
            <v>776</v>
          </cell>
          <cell r="E778" t="e">
            <v>#N/A</v>
          </cell>
        </row>
        <row r="779">
          <cell r="B779">
            <v>777</v>
          </cell>
          <cell r="E779" t="e">
            <v>#N/A</v>
          </cell>
        </row>
        <row r="780">
          <cell r="B780">
            <v>778</v>
          </cell>
          <cell r="E780" t="e">
            <v>#N/A</v>
          </cell>
        </row>
        <row r="781">
          <cell r="B781">
            <v>779</v>
          </cell>
          <cell r="E781" t="e">
            <v>#N/A</v>
          </cell>
        </row>
        <row r="782">
          <cell r="B782">
            <v>780</v>
          </cell>
          <cell r="E782" t="e">
            <v>#N/A</v>
          </cell>
        </row>
        <row r="783">
          <cell r="B783">
            <v>781</v>
          </cell>
          <cell r="E783" t="e">
            <v>#N/A</v>
          </cell>
        </row>
        <row r="784">
          <cell r="B784">
            <v>782</v>
          </cell>
          <cell r="E784" t="e">
            <v>#N/A</v>
          </cell>
        </row>
        <row r="785">
          <cell r="B785">
            <v>783</v>
          </cell>
          <cell r="E785" t="e">
            <v>#N/A</v>
          </cell>
        </row>
        <row r="786">
          <cell r="B786">
            <v>784</v>
          </cell>
          <cell r="E786" t="e">
            <v>#N/A</v>
          </cell>
        </row>
        <row r="787">
          <cell r="B787">
            <v>785</v>
          </cell>
          <cell r="E787" t="e">
            <v>#N/A</v>
          </cell>
        </row>
        <row r="788">
          <cell r="B788">
            <v>786</v>
          </cell>
          <cell r="E788" t="e">
            <v>#N/A</v>
          </cell>
        </row>
        <row r="789">
          <cell r="B789">
            <v>787</v>
          </cell>
          <cell r="E789" t="e">
            <v>#N/A</v>
          </cell>
        </row>
        <row r="790">
          <cell r="B790">
            <v>788</v>
          </cell>
          <cell r="E790" t="e">
            <v>#N/A</v>
          </cell>
        </row>
        <row r="791">
          <cell r="B791">
            <v>789</v>
          </cell>
          <cell r="E791" t="e">
            <v>#N/A</v>
          </cell>
        </row>
        <row r="792">
          <cell r="B792">
            <v>790</v>
          </cell>
          <cell r="E792" t="e">
            <v>#N/A</v>
          </cell>
        </row>
        <row r="793">
          <cell r="B793">
            <v>791</v>
          </cell>
          <cell r="E793" t="e">
            <v>#N/A</v>
          </cell>
        </row>
        <row r="794">
          <cell r="B794">
            <v>792</v>
          </cell>
          <cell r="E794" t="e">
            <v>#N/A</v>
          </cell>
        </row>
        <row r="795">
          <cell r="B795">
            <v>793</v>
          </cell>
          <cell r="E795" t="e">
            <v>#N/A</v>
          </cell>
        </row>
        <row r="796">
          <cell r="B796">
            <v>794</v>
          </cell>
          <cell r="E796" t="e">
            <v>#N/A</v>
          </cell>
        </row>
        <row r="797">
          <cell r="B797">
            <v>795</v>
          </cell>
          <cell r="E797" t="e">
            <v>#N/A</v>
          </cell>
        </row>
        <row r="798">
          <cell r="B798">
            <v>796</v>
          </cell>
          <cell r="E798" t="e">
            <v>#N/A</v>
          </cell>
        </row>
        <row r="799">
          <cell r="B799">
            <v>797</v>
          </cell>
          <cell r="E799" t="e">
            <v>#N/A</v>
          </cell>
        </row>
        <row r="800">
          <cell r="B800">
            <v>798</v>
          </cell>
          <cell r="E800" t="e">
            <v>#N/A</v>
          </cell>
        </row>
        <row r="801">
          <cell r="B801">
            <v>799</v>
          </cell>
          <cell r="E801" t="e">
            <v>#N/A</v>
          </cell>
        </row>
        <row r="802">
          <cell r="B802">
            <v>800</v>
          </cell>
          <cell r="E802" t="e">
            <v>#N/A</v>
          </cell>
        </row>
        <row r="803">
          <cell r="B803">
            <v>801</v>
          </cell>
          <cell r="E803" t="e">
            <v>#N/A</v>
          </cell>
        </row>
        <row r="804">
          <cell r="B804">
            <v>802</v>
          </cell>
          <cell r="E804" t="e">
            <v>#N/A</v>
          </cell>
        </row>
        <row r="805">
          <cell r="B805">
            <v>803</v>
          </cell>
          <cell r="E805" t="e">
            <v>#N/A</v>
          </cell>
        </row>
        <row r="806">
          <cell r="B806">
            <v>804</v>
          </cell>
          <cell r="E806" t="e">
            <v>#N/A</v>
          </cell>
        </row>
        <row r="807">
          <cell r="B807">
            <v>805</v>
          </cell>
          <cell r="E807" t="e">
            <v>#N/A</v>
          </cell>
        </row>
        <row r="808">
          <cell r="B808">
            <v>806</v>
          </cell>
          <cell r="E808" t="e">
            <v>#N/A</v>
          </cell>
        </row>
        <row r="809">
          <cell r="B809">
            <v>807</v>
          </cell>
          <cell r="E809" t="e">
            <v>#N/A</v>
          </cell>
        </row>
        <row r="810">
          <cell r="B810">
            <v>808</v>
          </cell>
          <cell r="E810" t="e">
            <v>#N/A</v>
          </cell>
        </row>
        <row r="811">
          <cell r="B811">
            <v>809</v>
          </cell>
          <cell r="E811" t="e">
            <v>#N/A</v>
          </cell>
        </row>
        <row r="812">
          <cell r="B812">
            <v>810</v>
          </cell>
          <cell r="E812" t="e">
            <v>#N/A</v>
          </cell>
        </row>
        <row r="813">
          <cell r="B813">
            <v>811</v>
          </cell>
          <cell r="E813" t="e">
            <v>#N/A</v>
          </cell>
        </row>
        <row r="814">
          <cell r="B814">
            <v>812</v>
          </cell>
          <cell r="E814" t="e">
            <v>#N/A</v>
          </cell>
        </row>
        <row r="815">
          <cell r="B815">
            <v>813</v>
          </cell>
          <cell r="E815" t="e">
            <v>#N/A</v>
          </cell>
        </row>
        <row r="816">
          <cell r="B816">
            <v>814</v>
          </cell>
          <cell r="E816" t="e">
            <v>#N/A</v>
          </cell>
        </row>
        <row r="817">
          <cell r="B817">
            <v>815</v>
          </cell>
          <cell r="E817" t="e">
            <v>#N/A</v>
          </cell>
        </row>
        <row r="818">
          <cell r="B818">
            <v>816</v>
          </cell>
          <cell r="E818" t="e">
            <v>#N/A</v>
          </cell>
        </row>
        <row r="819">
          <cell r="B819">
            <v>817</v>
          </cell>
          <cell r="E819" t="e">
            <v>#N/A</v>
          </cell>
        </row>
        <row r="820">
          <cell r="B820">
            <v>818</v>
          </cell>
          <cell r="E820" t="e">
            <v>#N/A</v>
          </cell>
        </row>
        <row r="821">
          <cell r="B821">
            <v>819</v>
          </cell>
          <cell r="E821" t="e">
            <v>#N/A</v>
          </cell>
        </row>
        <row r="822">
          <cell r="B822">
            <v>820</v>
          </cell>
          <cell r="E822" t="e">
            <v>#N/A</v>
          </cell>
        </row>
        <row r="823">
          <cell r="B823">
            <v>821</v>
          </cell>
          <cell r="E823" t="e">
            <v>#N/A</v>
          </cell>
        </row>
        <row r="824">
          <cell r="B824">
            <v>822</v>
          </cell>
          <cell r="E824" t="e">
            <v>#N/A</v>
          </cell>
        </row>
        <row r="825">
          <cell r="B825">
            <v>823</v>
          </cell>
          <cell r="E825" t="e">
            <v>#N/A</v>
          </cell>
        </row>
        <row r="826">
          <cell r="B826">
            <v>824</v>
          </cell>
          <cell r="E826" t="e">
            <v>#N/A</v>
          </cell>
        </row>
        <row r="827">
          <cell r="B827">
            <v>825</v>
          </cell>
          <cell r="E827" t="e">
            <v>#N/A</v>
          </cell>
        </row>
        <row r="828">
          <cell r="B828">
            <v>826</v>
          </cell>
          <cell r="E828" t="e">
            <v>#N/A</v>
          </cell>
        </row>
        <row r="829">
          <cell r="B829">
            <v>827</v>
          </cell>
          <cell r="E829" t="e">
            <v>#N/A</v>
          </cell>
        </row>
        <row r="830">
          <cell r="B830">
            <v>828</v>
          </cell>
          <cell r="E830" t="e">
            <v>#N/A</v>
          </cell>
        </row>
        <row r="831">
          <cell r="B831">
            <v>829</v>
          </cell>
          <cell r="E831" t="e">
            <v>#N/A</v>
          </cell>
        </row>
        <row r="832">
          <cell r="B832">
            <v>830</v>
          </cell>
          <cell r="E832" t="e">
            <v>#N/A</v>
          </cell>
        </row>
        <row r="833">
          <cell r="B833">
            <v>831</v>
          </cell>
          <cell r="E833" t="e">
            <v>#N/A</v>
          </cell>
        </row>
        <row r="834">
          <cell r="B834">
            <v>832</v>
          </cell>
          <cell r="E834" t="e">
            <v>#N/A</v>
          </cell>
        </row>
        <row r="835">
          <cell r="B835">
            <v>833</v>
          </cell>
          <cell r="E835" t="e">
            <v>#N/A</v>
          </cell>
        </row>
        <row r="836">
          <cell r="B836">
            <v>834</v>
          </cell>
          <cell r="E836" t="e">
            <v>#N/A</v>
          </cell>
        </row>
        <row r="837">
          <cell r="B837">
            <v>835</v>
          </cell>
          <cell r="E837" t="e">
            <v>#N/A</v>
          </cell>
        </row>
        <row r="838">
          <cell r="B838">
            <v>836</v>
          </cell>
          <cell r="E838" t="e">
            <v>#N/A</v>
          </cell>
        </row>
        <row r="839">
          <cell r="B839">
            <v>837</v>
          </cell>
          <cell r="E839" t="e">
            <v>#N/A</v>
          </cell>
        </row>
        <row r="840">
          <cell r="B840">
            <v>838</v>
          </cell>
          <cell r="E840" t="e">
            <v>#N/A</v>
          </cell>
        </row>
        <row r="841">
          <cell r="B841">
            <v>839</v>
          </cell>
          <cell r="E841" t="e">
            <v>#N/A</v>
          </cell>
        </row>
        <row r="842">
          <cell r="B842">
            <v>840</v>
          </cell>
          <cell r="E842" t="e">
            <v>#N/A</v>
          </cell>
        </row>
        <row r="843">
          <cell r="B843">
            <v>841</v>
          </cell>
          <cell r="E843" t="e">
            <v>#N/A</v>
          </cell>
        </row>
        <row r="844">
          <cell r="B844">
            <v>842</v>
          </cell>
          <cell r="E844" t="e">
            <v>#N/A</v>
          </cell>
        </row>
        <row r="845">
          <cell r="B845">
            <v>843</v>
          </cell>
          <cell r="E845" t="e">
            <v>#N/A</v>
          </cell>
        </row>
        <row r="846">
          <cell r="B846">
            <v>844</v>
          </cell>
          <cell r="E846" t="e">
            <v>#N/A</v>
          </cell>
        </row>
        <row r="847">
          <cell r="B847">
            <v>845</v>
          </cell>
          <cell r="E847" t="e">
            <v>#N/A</v>
          </cell>
        </row>
        <row r="848">
          <cell r="B848">
            <v>846</v>
          </cell>
          <cell r="E848" t="e">
            <v>#N/A</v>
          </cell>
        </row>
        <row r="849">
          <cell r="B849">
            <v>847</v>
          </cell>
          <cell r="E849" t="e">
            <v>#N/A</v>
          </cell>
        </row>
        <row r="850">
          <cell r="B850">
            <v>848</v>
          </cell>
          <cell r="E850" t="e">
            <v>#N/A</v>
          </cell>
        </row>
        <row r="851">
          <cell r="B851">
            <v>849</v>
          </cell>
          <cell r="E851" t="e">
            <v>#N/A</v>
          </cell>
        </row>
        <row r="852">
          <cell r="B852">
            <v>850</v>
          </cell>
          <cell r="E852" t="e">
            <v>#N/A</v>
          </cell>
        </row>
        <row r="853">
          <cell r="B853">
            <v>851</v>
          </cell>
          <cell r="E853" t="e">
            <v>#N/A</v>
          </cell>
        </row>
        <row r="854">
          <cell r="B854">
            <v>852</v>
          </cell>
          <cell r="E854" t="e">
            <v>#N/A</v>
          </cell>
        </row>
        <row r="855">
          <cell r="B855">
            <v>853</v>
          </cell>
          <cell r="E855" t="e">
            <v>#N/A</v>
          </cell>
        </row>
        <row r="856">
          <cell r="B856">
            <v>854</v>
          </cell>
          <cell r="E856" t="e">
            <v>#N/A</v>
          </cell>
        </row>
        <row r="857">
          <cell r="B857">
            <v>855</v>
          </cell>
          <cell r="E857" t="e">
            <v>#N/A</v>
          </cell>
        </row>
        <row r="858">
          <cell r="B858">
            <v>856</v>
          </cell>
          <cell r="E858" t="e">
            <v>#N/A</v>
          </cell>
        </row>
        <row r="859">
          <cell r="B859">
            <v>857</v>
          </cell>
          <cell r="E859" t="e">
            <v>#N/A</v>
          </cell>
        </row>
        <row r="860">
          <cell r="B860">
            <v>858</v>
          </cell>
          <cell r="E860" t="e">
            <v>#N/A</v>
          </cell>
        </row>
        <row r="861">
          <cell r="B861">
            <v>859</v>
          </cell>
          <cell r="E861" t="e">
            <v>#N/A</v>
          </cell>
        </row>
        <row r="862">
          <cell r="B862">
            <v>860</v>
          </cell>
          <cell r="E862" t="e">
            <v>#N/A</v>
          </cell>
        </row>
        <row r="863">
          <cell r="B863">
            <v>861</v>
          </cell>
          <cell r="E863" t="e">
            <v>#N/A</v>
          </cell>
        </row>
        <row r="864">
          <cell r="B864">
            <v>862</v>
          </cell>
          <cell r="E864" t="e">
            <v>#N/A</v>
          </cell>
        </row>
        <row r="865">
          <cell r="B865">
            <v>863</v>
          </cell>
          <cell r="E865" t="e">
            <v>#N/A</v>
          </cell>
        </row>
        <row r="866">
          <cell r="B866">
            <v>864</v>
          </cell>
          <cell r="E866" t="e">
            <v>#N/A</v>
          </cell>
        </row>
        <row r="867">
          <cell r="B867">
            <v>865</v>
          </cell>
          <cell r="E867" t="e">
            <v>#N/A</v>
          </cell>
        </row>
        <row r="868">
          <cell r="B868">
            <v>866</v>
          </cell>
          <cell r="E868" t="e">
            <v>#N/A</v>
          </cell>
        </row>
        <row r="869">
          <cell r="B869">
            <v>867</v>
          </cell>
          <cell r="E869" t="e">
            <v>#N/A</v>
          </cell>
        </row>
        <row r="870">
          <cell r="B870">
            <v>868</v>
          </cell>
          <cell r="E870" t="e">
            <v>#N/A</v>
          </cell>
        </row>
        <row r="871">
          <cell r="B871">
            <v>869</v>
          </cell>
          <cell r="E871" t="e">
            <v>#N/A</v>
          </cell>
        </row>
        <row r="872">
          <cell r="B872">
            <v>870</v>
          </cell>
          <cell r="E872" t="e">
            <v>#N/A</v>
          </cell>
        </row>
        <row r="873">
          <cell r="B873">
            <v>871</v>
          </cell>
          <cell r="E873" t="e">
            <v>#N/A</v>
          </cell>
        </row>
        <row r="874">
          <cell r="B874">
            <v>872</v>
          </cell>
          <cell r="E874" t="e">
            <v>#N/A</v>
          </cell>
        </row>
        <row r="875">
          <cell r="B875">
            <v>873</v>
          </cell>
          <cell r="E875" t="e">
            <v>#N/A</v>
          </cell>
        </row>
        <row r="876">
          <cell r="B876">
            <v>874</v>
          </cell>
          <cell r="E876" t="e">
            <v>#N/A</v>
          </cell>
        </row>
        <row r="877">
          <cell r="B877">
            <v>875</v>
          </cell>
          <cell r="E877" t="e">
            <v>#N/A</v>
          </cell>
        </row>
        <row r="878">
          <cell r="B878">
            <v>876</v>
          </cell>
          <cell r="E878" t="e">
            <v>#N/A</v>
          </cell>
        </row>
        <row r="879">
          <cell r="B879">
            <v>877</v>
          </cell>
          <cell r="E879" t="e">
            <v>#N/A</v>
          </cell>
        </row>
        <row r="880">
          <cell r="B880">
            <v>878</v>
          </cell>
          <cell r="E880" t="e">
            <v>#N/A</v>
          </cell>
        </row>
        <row r="881">
          <cell r="B881">
            <v>879</v>
          </cell>
          <cell r="E881" t="e">
            <v>#N/A</v>
          </cell>
        </row>
        <row r="882">
          <cell r="B882">
            <v>880</v>
          </cell>
          <cell r="E882" t="e">
            <v>#N/A</v>
          </cell>
        </row>
        <row r="883">
          <cell r="B883">
            <v>881</v>
          </cell>
          <cell r="E883" t="e">
            <v>#N/A</v>
          </cell>
        </row>
        <row r="884">
          <cell r="B884">
            <v>882</v>
          </cell>
          <cell r="E884" t="e">
            <v>#N/A</v>
          </cell>
        </row>
        <row r="885">
          <cell r="B885">
            <v>883</v>
          </cell>
          <cell r="E885" t="e">
            <v>#N/A</v>
          </cell>
        </row>
        <row r="886">
          <cell r="B886">
            <v>884</v>
          </cell>
          <cell r="E886" t="e">
            <v>#N/A</v>
          </cell>
        </row>
        <row r="887">
          <cell r="B887">
            <v>885</v>
          </cell>
          <cell r="E887" t="e">
            <v>#N/A</v>
          </cell>
        </row>
        <row r="888">
          <cell r="B888">
            <v>886</v>
          </cell>
          <cell r="E888" t="e">
            <v>#N/A</v>
          </cell>
        </row>
        <row r="889">
          <cell r="B889">
            <v>887</v>
          </cell>
          <cell r="E889" t="e">
            <v>#N/A</v>
          </cell>
        </row>
        <row r="890">
          <cell r="B890">
            <v>888</v>
          </cell>
          <cell r="E890" t="e">
            <v>#N/A</v>
          </cell>
        </row>
        <row r="891">
          <cell r="B891">
            <v>889</v>
          </cell>
          <cell r="E891" t="e">
            <v>#N/A</v>
          </cell>
        </row>
        <row r="892">
          <cell r="B892">
            <v>890</v>
          </cell>
          <cell r="E892" t="e">
            <v>#N/A</v>
          </cell>
        </row>
        <row r="893">
          <cell r="B893">
            <v>891</v>
          </cell>
          <cell r="E893" t="e">
            <v>#N/A</v>
          </cell>
        </row>
        <row r="894">
          <cell r="B894">
            <v>892</v>
          </cell>
          <cell r="E894" t="e">
            <v>#N/A</v>
          </cell>
        </row>
        <row r="895">
          <cell r="B895">
            <v>893</v>
          </cell>
          <cell r="E895" t="e">
            <v>#N/A</v>
          </cell>
        </row>
        <row r="896">
          <cell r="B896">
            <v>894</v>
          </cell>
          <cell r="E896" t="e">
            <v>#N/A</v>
          </cell>
        </row>
        <row r="897">
          <cell r="B897">
            <v>895</v>
          </cell>
          <cell r="E897" t="e">
            <v>#N/A</v>
          </cell>
        </row>
        <row r="898">
          <cell r="B898">
            <v>896</v>
          </cell>
          <cell r="E898" t="e">
            <v>#N/A</v>
          </cell>
        </row>
        <row r="899">
          <cell r="B899">
            <v>897</v>
          </cell>
          <cell r="E899" t="e">
            <v>#N/A</v>
          </cell>
        </row>
        <row r="900">
          <cell r="B900">
            <v>898</v>
          </cell>
          <cell r="E900" t="e">
            <v>#N/A</v>
          </cell>
        </row>
        <row r="901">
          <cell r="B901">
            <v>899</v>
          </cell>
          <cell r="E901" t="e">
            <v>#N/A</v>
          </cell>
        </row>
        <row r="902">
          <cell r="B902">
            <v>900</v>
          </cell>
          <cell r="E902" t="e">
            <v>#N/A</v>
          </cell>
        </row>
        <row r="903">
          <cell r="B903">
            <v>901</v>
          </cell>
          <cell r="E903" t="e">
            <v>#N/A</v>
          </cell>
        </row>
        <row r="904">
          <cell r="B904">
            <v>902</v>
          </cell>
          <cell r="E904" t="e">
            <v>#N/A</v>
          </cell>
        </row>
        <row r="905">
          <cell r="B905">
            <v>903</v>
          </cell>
          <cell r="E905" t="e">
            <v>#N/A</v>
          </cell>
        </row>
        <row r="906">
          <cell r="B906">
            <v>904</v>
          </cell>
          <cell r="E906" t="e">
            <v>#N/A</v>
          </cell>
        </row>
        <row r="907">
          <cell r="B907">
            <v>905</v>
          </cell>
          <cell r="E907" t="e">
            <v>#N/A</v>
          </cell>
        </row>
        <row r="908">
          <cell r="B908">
            <v>906</v>
          </cell>
          <cell r="E908" t="e">
            <v>#N/A</v>
          </cell>
        </row>
        <row r="909">
          <cell r="B909">
            <v>907</v>
          </cell>
          <cell r="E909" t="e">
            <v>#N/A</v>
          </cell>
        </row>
        <row r="910">
          <cell r="B910">
            <v>908</v>
          </cell>
          <cell r="E910" t="e">
            <v>#N/A</v>
          </cell>
        </row>
        <row r="911">
          <cell r="B911">
            <v>909</v>
          </cell>
          <cell r="E911" t="e">
            <v>#N/A</v>
          </cell>
        </row>
        <row r="912">
          <cell r="B912">
            <v>910</v>
          </cell>
          <cell r="E912" t="e">
            <v>#N/A</v>
          </cell>
        </row>
        <row r="913">
          <cell r="B913">
            <v>911</v>
          </cell>
          <cell r="E913" t="e">
            <v>#N/A</v>
          </cell>
        </row>
        <row r="914">
          <cell r="B914">
            <v>912</v>
          </cell>
          <cell r="E914" t="e">
            <v>#N/A</v>
          </cell>
        </row>
        <row r="915">
          <cell r="B915">
            <v>913</v>
          </cell>
          <cell r="E915" t="e">
            <v>#N/A</v>
          </cell>
        </row>
        <row r="916">
          <cell r="B916">
            <v>914</v>
          </cell>
          <cell r="E916" t="e">
            <v>#N/A</v>
          </cell>
        </row>
        <row r="917">
          <cell r="B917">
            <v>915</v>
          </cell>
          <cell r="E917" t="e">
            <v>#N/A</v>
          </cell>
        </row>
        <row r="918">
          <cell r="B918">
            <v>916</v>
          </cell>
          <cell r="E918" t="e">
            <v>#N/A</v>
          </cell>
        </row>
        <row r="919">
          <cell r="B919">
            <v>917</v>
          </cell>
          <cell r="E919" t="e">
            <v>#N/A</v>
          </cell>
        </row>
        <row r="920">
          <cell r="B920">
            <v>918</v>
          </cell>
          <cell r="E920" t="e">
            <v>#N/A</v>
          </cell>
        </row>
        <row r="921">
          <cell r="B921">
            <v>919</v>
          </cell>
          <cell r="E921" t="e">
            <v>#N/A</v>
          </cell>
        </row>
        <row r="922">
          <cell r="B922">
            <v>920</v>
          </cell>
          <cell r="E922" t="e">
            <v>#N/A</v>
          </cell>
        </row>
        <row r="923">
          <cell r="B923">
            <v>921</v>
          </cell>
          <cell r="E923" t="e">
            <v>#N/A</v>
          </cell>
        </row>
        <row r="924">
          <cell r="B924">
            <v>922</v>
          </cell>
          <cell r="E924" t="e">
            <v>#N/A</v>
          </cell>
        </row>
        <row r="925">
          <cell r="B925">
            <v>923</v>
          </cell>
          <cell r="E925" t="e">
            <v>#N/A</v>
          </cell>
        </row>
        <row r="926">
          <cell r="B926">
            <v>924</v>
          </cell>
          <cell r="E926" t="e">
            <v>#N/A</v>
          </cell>
        </row>
        <row r="927">
          <cell r="B927">
            <v>925</v>
          </cell>
          <cell r="E927" t="e">
            <v>#N/A</v>
          </cell>
        </row>
        <row r="928">
          <cell r="B928">
            <v>926</v>
          </cell>
          <cell r="E928" t="e">
            <v>#N/A</v>
          </cell>
        </row>
        <row r="929">
          <cell r="B929">
            <v>927</v>
          </cell>
          <cell r="E929" t="e">
            <v>#N/A</v>
          </cell>
        </row>
        <row r="930">
          <cell r="B930">
            <v>928</v>
          </cell>
          <cell r="E930" t="e">
            <v>#N/A</v>
          </cell>
        </row>
        <row r="931">
          <cell r="B931">
            <v>929</v>
          </cell>
          <cell r="E931" t="e">
            <v>#N/A</v>
          </cell>
        </row>
        <row r="932">
          <cell r="B932">
            <v>930</v>
          </cell>
          <cell r="E932" t="e">
            <v>#N/A</v>
          </cell>
        </row>
        <row r="933">
          <cell r="B933">
            <v>931</v>
          </cell>
          <cell r="E933" t="e">
            <v>#N/A</v>
          </cell>
        </row>
        <row r="934">
          <cell r="B934">
            <v>932</v>
          </cell>
          <cell r="E934" t="e">
            <v>#N/A</v>
          </cell>
        </row>
        <row r="935">
          <cell r="B935">
            <v>933</v>
          </cell>
          <cell r="E935" t="e">
            <v>#N/A</v>
          </cell>
        </row>
        <row r="936">
          <cell r="B936">
            <v>934</v>
          </cell>
          <cell r="E936" t="e">
            <v>#N/A</v>
          </cell>
        </row>
        <row r="937">
          <cell r="B937">
            <v>935</v>
          </cell>
          <cell r="E937" t="e">
            <v>#N/A</v>
          </cell>
        </row>
        <row r="938">
          <cell r="B938">
            <v>936</v>
          </cell>
          <cell r="E938" t="e">
            <v>#N/A</v>
          </cell>
        </row>
        <row r="939">
          <cell r="B939">
            <v>937</v>
          </cell>
          <cell r="E939" t="e">
            <v>#N/A</v>
          </cell>
        </row>
        <row r="940">
          <cell r="B940">
            <v>938</v>
          </cell>
          <cell r="E940" t="e">
            <v>#N/A</v>
          </cell>
        </row>
        <row r="941">
          <cell r="B941">
            <v>939</v>
          </cell>
          <cell r="E941" t="e">
            <v>#N/A</v>
          </cell>
        </row>
        <row r="942">
          <cell r="B942">
            <v>940</v>
          </cell>
          <cell r="E942" t="e">
            <v>#N/A</v>
          </cell>
        </row>
        <row r="943">
          <cell r="B943">
            <v>941</v>
          </cell>
          <cell r="E943" t="e">
            <v>#N/A</v>
          </cell>
        </row>
        <row r="944">
          <cell r="B944">
            <v>942</v>
          </cell>
          <cell r="E944" t="e">
            <v>#N/A</v>
          </cell>
        </row>
        <row r="945">
          <cell r="B945">
            <v>943</v>
          </cell>
          <cell r="E945" t="e">
            <v>#N/A</v>
          </cell>
        </row>
        <row r="946">
          <cell r="B946">
            <v>944</v>
          </cell>
          <cell r="E946" t="e">
            <v>#N/A</v>
          </cell>
        </row>
        <row r="947">
          <cell r="B947">
            <v>945</v>
          </cell>
          <cell r="E947" t="e">
            <v>#N/A</v>
          </cell>
        </row>
        <row r="948">
          <cell r="B948">
            <v>946</v>
          </cell>
          <cell r="E948" t="e">
            <v>#N/A</v>
          </cell>
        </row>
        <row r="949">
          <cell r="B949">
            <v>947</v>
          </cell>
          <cell r="E949" t="e">
            <v>#N/A</v>
          </cell>
        </row>
        <row r="950">
          <cell r="B950">
            <v>948</v>
          </cell>
          <cell r="E950" t="e">
            <v>#N/A</v>
          </cell>
        </row>
        <row r="951">
          <cell r="B951">
            <v>949</v>
          </cell>
          <cell r="E951" t="e">
            <v>#N/A</v>
          </cell>
        </row>
        <row r="952">
          <cell r="B952">
            <v>950</v>
          </cell>
          <cell r="E952" t="e">
            <v>#N/A</v>
          </cell>
        </row>
        <row r="953">
          <cell r="B953">
            <v>951</v>
          </cell>
          <cell r="E953" t="e">
            <v>#N/A</v>
          </cell>
        </row>
        <row r="954">
          <cell r="B954">
            <v>952</v>
          </cell>
          <cell r="E954" t="e">
            <v>#N/A</v>
          </cell>
        </row>
        <row r="955">
          <cell r="B955">
            <v>953</v>
          </cell>
          <cell r="E955" t="e">
            <v>#N/A</v>
          </cell>
        </row>
        <row r="956">
          <cell r="B956">
            <v>954</v>
          </cell>
          <cell r="E956" t="e">
            <v>#N/A</v>
          </cell>
        </row>
        <row r="957">
          <cell r="B957">
            <v>955</v>
          </cell>
          <cell r="E957" t="e">
            <v>#N/A</v>
          </cell>
        </row>
        <row r="958">
          <cell r="B958">
            <v>956</v>
          </cell>
          <cell r="E958" t="e">
            <v>#N/A</v>
          </cell>
        </row>
        <row r="959">
          <cell r="B959">
            <v>957</v>
          </cell>
          <cell r="E959" t="e">
            <v>#N/A</v>
          </cell>
        </row>
        <row r="960">
          <cell r="B960">
            <v>958</v>
          </cell>
          <cell r="E960" t="e">
            <v>#N/A</v>
          </cell>
        </row>
        <row r="961">
          <cell r="B961">
            <v>959</v>
          </cell>
          <cell r="E961" t="e">
            <v>#N/A</v>
          </cell>
        </row>
        <row r="962">
          <cell r="B962">
            <v>960</v>
          </cell>
          <cell r="E962" t="e">
            <v>#N/A</v>
          </cell>
        </row>
        <row r="963">
          <cell r="B963">
            <v>961</v>
          </cell>
          <cell r="E963" t="e">
            <v>#N/A</v>
          </cell>
        </row>
        <row r="964">
          <cell r="B964">
            <v>962</v>
          </cell>
          <cell r="E964" t="e">
            <v>#N/A</v>
          </cell>
        </row>
        <row r="965">
          <cell r="B965">
            <v>963</v>
          </cell>
          <cell r="E965" t="e">
            <v>#N/A</v>
          </cell>
        </row>
        <row r="966">
          <cell r="B966">
            <v>964</v>
          </cell>
          <cell r="E966" t="e">
            <v>#N/A</v>
          </cell>
        </row>
        <row r="967">
          <cell r="B967">
            <v>965</v>
          </cell>
          <cell r="E967" t="e">
            <v>#N/A</v>
          </cell>
        </row>
        <row r="968">
          <cell r="B968">
            <v>966</v>
          </cell>
          <cell r="E968" t="e">
            <v>#N/A</v>
          </cell>
        </row>
        <row r="969">
          <cell r="B969">
            <v>967</v>
          </cell>
          <cell r="E969" t="e">
            <v>#N/A</v>
          </cell>
        </row>
        <row r="970">
          <cell r="B970">
            <v>968</v>
          </cell>
          <cell r="E970" t="e">
            <v>#N/A</v>
          </cell>
        </row>
        <row r="971">
          <cell r="B971">
            <v>969</v>
          </cell>
          <cell r="E971" t="e">
            <v>#N/A</v>
          </cell>
        </row>
        <row r="972">
          <cell r="B972">
            <v>970</v>
          </cell>
          <cell r="E972" t="e">
            <v>#N/A</v>
          </cell>
        </row>
        <row r="973">
          <cell r="B973">
            <v>971</v>
          </cell>
          <cell r="E973" t="e">
            <v>#N/A</v>
          </cell>
        </row>
        <row r="974">
          <cell r="B974">
            <v>972</v>
          </cell>
          <cell r="E974" t="e">
            <v>#N/A</v>
          </cell>
        </row>
        <row r="975">
          <cell r="B975">
            <v>973</v>
          </cell>
          <cell r="E975" t="e">
            <v>#N/A</v>
          </cell>
        </row>
        <row r="976">
          <cell r="B976">
            <v>974</v>
          </cell>
          <cell r="E976" t="e">
            <v>#N/A</v>
          </cell>
        </row>
        <row r="977">
          <cell r="B977">
            <v>975</v>
          </cell>
          <cell r="E977" t="e">
            <v>#N/A</v>
          </cell>
        </row>
        <row r="978">
          <cell r="B978">
            <v>976</v>
          </cell>
          <cell r="E978" t="e">
            <v>#N/A</v>
          </cell>
        </row>
        <row r="979">
          <cell r="B979">
            <v>977</v>
          </cell>
          <cell r="E979" t="e">
            <v>#N/A</v>
          </cell>
        </row>
        <row r="980">
          <cell r="B980">
            <v>978</v>
          </cell>
          <cell r="E980" t="e">
            <v>#N/A</v>
          </cell>
        </row>
        <row r="981">
          <cell r="B981">
            <v>979</v>
          </cell>
          <cell r="E981" t="e">
            <v>#N/A</v>
          </cell>
        </row>
        <row r="982">
          <cell r="B982">
            <v>980</v>
          </cell>
          <cell r="E982" t="e">
            <v>#N/A</v>
          </cell>
        </row>
        <row r="983">
          <cell r="B983">
            <v>981</v>
          </cell>
          <cell r="E983" t="e">
            <v>#N/A</v>
          </cell>
        </row>
        <row r="984">
          <cell r="B984">
            <v>982</v>
          </cell>
          <cell r="E984" t="e">
            <v>#N/A</v>
          </cell>
        </row>
        <row r="985">
          <cell r="B985">
            <v>983</v>
          </cell>
          <cell r="E985" t="e">
            <v>#N/A</v>
          </cell>
        </row>
        <row r="986">
          <cell r="B986">
            <v>984</v>
          </cell>
          <cell r="E986" t="e">
            <v>#N/A</v>
          </cell>
        </row>
        <row r="987">
          <cell r="B987">
            <v>985</v>
          </cell>
          <cell r="E987" t="e">
            <v>#N/A</v>
          </cell>
        </row>
        <row r="988">
          <cell r="B988">
            <v>986</v>
          </cell>
          <cell r="E988" t="e">
            <v>#N/A</v>
          </cell>
        </row>
        <row r="989">
          <cell r="B989">
            <v>987</v>
          </cell>
          <cell r="E989" t="e">
            <v>#N/A</v>
          </cell>
        </row>
        <row r="990">
          <cell r="B990">
            <v>988</v>
          </cell>
          <cell r="E990" t="e">
            <v>#N/A</v>
          </cell>
        </row>
        <row r="991">
          <cell r="B991">
            <v>989</v>
          </cell>
          <cell r="E991" t="e">
            <v>#N/A</v>
          </cell>
        </row>
        <row r="992">
          <cell r="B992">
            <v>990</v>
          </cell>
          <cell r="E992" t="e">
            <v>#N/A</v>
          </cell>
        </row>
        <row r="993">
          <cell r="B993">
            <v>991</v>
          </cell>
          <cell r="E993" t="e">
            <v>#N/A</v>
          </cell>
        </row>
        <row r="994">
          <cell r="B994">
            <v>992</v>
          </cell>
          <cell r="E994" t="e">
            <v>#N/A</v>
          </cell>
        </row>
        <row r="995">
          <cell r="B995">
            <v>993</v>
          </cell>
          <cell r="E995" t="e">
            <v>#N/A</v>
          </cell>
        </row>
        <row r="996">
          <cell r="B996">
            <v>994</v>
          </cell>
          <cell r="E996" t="e">
            <v>#N/A</v>
          </cell>
        </row>
        <row r="997">
          <cell r="B997">
            <v>995</v>
          </cell>
          <cell r="E997" t="e">
            <v>#N/A</v>
          </cell>
        </row>
        <row r="998">
          <cell r="B998">
            <v>996</v>
          </cell>
          <cell r="E998" t="e">
            <v>#N/A</v>
          </cell>
        </row>
        <row r="999">
          <cell r="B999">
            <v>997</v>
          </cell>
          <cell r="E999" t="e">
            <v>#N/A</v>
          </cell>
        </row>
        <row r="1000">
          <cell r="B1000">
            <v>998</v>
          </cell>
          <cell r="E1000" t="e">
            <v>#N/A</v>
          </cell>
        </row>
        <row r="1001">
          <cell r="B1001">
            <v>999</v>
          </cell>
          <cell r="E1001" t="e">
            <v>#N/A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0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0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001"/>
  <sheetViews>
    <sheetView showGridLines="0" tabSelected="1" topLeftCell="E1" workbookViewId="0">
      <pane ySplit="1" topLeftCell="A2" activePane="bottomLeft" state="frozen"/>
      <selection pane="bottomLeft" activeCell="E1" sqref="E1"/>
    </sheetView>
  </sheetViews>
  <sheetFormatPr defaultColWidth="14.77734375" defaultRowHeight="12.3" x14ac:dyDescent="0.4"/>
  <cols>
    <col min="1" max="1" width="8" style="60" hidden="1" customWidth="1"/>
    <col min="2" max="4" width="6.5546875" style="60" hidden="1" customWidth="1"/>
    <col min="5" max="11" width="19.0546875" style="65" customWidth="1"/>
    <col min="12" max="12" width="19.0546875" style="69" customWidth="1"/>
    <col min="13" max="17" width="14.83203125" style="65" customWidth="1"/>
    <col min="18" max="18" width="1.71875" style="57" customWidth="1"/>
    <col min="19" max="20" width="14.77734375" style="57" customWidth="1"/>
    <col min="21" max="21" width="14.77734375" style="61" customWidth="1"/>
    <col min="22" max="30" width="14.77734375" style="57" customWidth="1"/>
    <col min="31" max="52" width="14.77734375" style="57"/>
    <col min="53" max="53" width="11.0546875" style="57" bestFit="1" customWidth="1"/>
    <col min="54" max="16384" width="14.77734375" style="57"/>
  </cols>
  <sheetData>
    <row r="1" spans="1:53" ht="16" customHeight="1" x14ac:dyDescent="0.4">
      <c r="A1" s="56" t="s">
        <v>70</v>
      </c>
      <c r="B1" s="56" t="s">
        <v>98</v>
      </c>
      <c r="C1" s="56" t="s">
        <v>71</v>
      </c>
      <c r="D1" s="56" t="s">
        <v>72</v>
      </c>
      <c r="E1" s="62"/>
      <c r="F1" s="62"/>
      <c r="G1" s="62"/>
      <c r="H1" s="62"/>
      <c r="I1" s="62"/>
      <c r="J1" s="62"/>
      <c r="K1" s="62"/>
      <c r="L1" s="67"/>
      <c r="M1" s="62"/>
      <c r="N1" s="62"/>
      <c r="O1" s="62"/>
      <c r="P1" s="62"/>
      <c r="Q1" s="62"/>
      <c r="U1" s="57"/>
      <c r="AA1" s="57" t="s">
        <v>73</v>
      </c>
      <c r="AB1" s="57" t="str">
        <f>'Pareto Math'!X23</f>
        <v>Select (if applicable)</v>
      </c>
      <c r="BA1" s="58" t="s">
        <v>11</v>
      </c>
    </row>
    <row r="2" spans="1:53" ht="12.3" customHeight="1" x14ac:dyDescent="0.4">
      <c r="A2" s="66" t="str">
        <f>IF(AB2=0,"",IF(ISNUMBER(AB2),VLOOKUP(WEEKDAY(AB2,2),DateHelp!$B$2:$C$8,2,FALSE),""))</f>
        <v/>
      </c>
      <c r="B2" s="59" t="str">
        <f>IF(AB2=0,"",IF(ISNUMBER(AB2),WEEKNUM(AB2,1),""))</f>
        <v/>
      </c>
      <c r="C2" s="59" t="str">
        <f>IF(AB2=0,"",IF(ISNUMBER(AB2),VLOOKUP(MONTH(AB2),DateHelp!$B$2:$D$13,3,FALSE),""))</f>
        <v/>
      </c>
      <c r="D2" s="59" t="str">
        <f>IF(AB2=0,"",IF(ISNUMBER(AB2),VLOOKUP(MONTH(AB2),DateHelp!$B$2:$E$13,4,FALSE),""))</f>
        <v/>
      </c>
      <c r="E2" s="63"/>
      <c r="F2" s="64"/>
      <c r="G2" s="64"/>
      <c r="H2" s="64"/>
      <c r="I2" s="64"/>
      <c r="J2" s="64"/>
      <c r="K2" s="64"/>
      <c r="L2" s="68"/>
      <c r="M2" s="63"/>
      <c r="N2" s="63"/>
      <c r="O2" s="64"/>
      <c r="P2" s="64"/>
      <c r="Q2" s="64"/>
      <c r="U2" s="57"/>
      <c r="AA2" s="57">
        <v>2</v>
      </c>
      <c r="AB2" s="57" t="str">
        <f>IF(ISERROR(HLOOKUP(AB$1,C$1:S2,AA2,FALSE)),"na",HLOOKUP(AB$1,C$1:S2,AA2,FALSE))</f>
        <v>na</v>
      </c>
    </row>
    <row r="3" spans="1:53" x14ac:dyDescent="0.4">
      <c r="A3" s="66" t="str">
        <f>IF(AB3=0,"",IF(ISNUMBER(AB3),VLOOKUP(WEEKDAY(AB3,2),DateHelp!$B$2:$C$8,2,FALSE),""))</f>
        <v/>
      </c>
      <c r="B3" s="59" t="str">
        <f t="shared" ref="B3:B66" si="0">IF(AB3=0,"",IF(ISNUMBER(AB3),WEEKNUM(AB3,1),""))</f>
        <v/>
      </c>
      <c r="C3" s="59" t="str">
        <f>IF(AB3=0,"",IF(ISNUMBER(AB3),VLOOKUP(MONTH(AB3),DateHelp!$B$2:$D$13,3,FALSE),""))</f>
        <v/>
      </c>
      <c r="D3" s="59" t="str">
        <f>IF(AB3=0,"",IF(ISNUMBER(AB3),VLOOKUP(MONTH(AB3),DateHelp!$B$2:$E$13,4,FALSE),""))</f>
        <v/>
      </c>
      <c r="E3" s="63"/>
      <c r="F3" s="64"/>
      <c r="G3" s="64"/>
      <c r="H3" s="64"/>
      <c r="I3" s="64"/>
      <c r="J3" s="64"/>
      <c r="K3" s="64"/>
      <c r="L3" s="68"/>
      <c r="M3" s="63"/>
      <c r="N3" s="63"/>
      <c r="O3" s="64"/>
      <c r="P3" s="64"/>
      <c r="Q3" s="64"/>
      <c r="U3" s="57"/>
      <c r="AA3" s="57">
        <v>3</v>
      </c>
      <c r="AB3" s="57" t="str">
        <f>IF(ISERROR(HLOOKUP(AB$1,D$1:T3,AA3,FALSE)),"na",HLOOKUP(AB$1,D$1:T3,AA3,FALSE))</f>
        <v>na</v>
      </c>
    </row>
    <row r="4" spans="1:53" x14ac:dyDescent="0.4">
      <c r="A4" s="66" t="str">
        <f>IF(AB4=0,"",IF(ISNUMBER(AB4),VLOOKUP(WEEKDAY(AB4,2),DateHelp!$B$2:$C$8,2,FALSE),""))</f>
        <v/>
      </c>
      <c r="B4" s="59" t="str">
        <f t="shared" si="0"/>
        <v/>
      </c>
      <c r="C4" s="59" t="str">
        <f>IF(AB4=0,"",IF(ISNUMBER(AB4),VLOOKUP(MONTH(AB4),DateHelp!$B$2:$D$13,3,FALSE),""))</f>
        <v/>
      </c>
      <c r="D4" s="59" t="str">
        <f>IF(AB4=0,"",IF(ISNUMBER(AB4),VLOOKUP(MONTH(AB4),DateHelp!$B$2:$E$13,4,FALSE),""))</f>
        <v/>
      </c>
      <c r="E4" s="63"/>
      <c r="F4" s="64"/>
      <c r="G4" s="64"/>
      <c r="H4" s="64"/>
      <c r="I4" s="64"/>
      <c r="J4" s="64"/>
      <c r="K4" s="64"/>
      <c r="L4" s="68"/>
      <c r="M4" s="63"/>
      <c r="N4" s="63"/>
      <c r="O4" s="64"/>
      <c r="P4" s="64"/>
      <c r="Q4" s="64"/>
      <c r="U4" s="57"/>
      <c r="AA4" s="57">
        <v>4</v>
      </c>
      <c r="AB4" s="57" t="str">
        <f>IF(ISERROR(HLOOKUP(AB$1,D$1:T4,AA4,FALSE)),"na",HLOOKUP(AB$1,D$1:T4,AA4,FALSE))</f>
        <v>na</v>
      </c>
    </row>
    <row r="5" spans="1:53" x14ac:dyDescent="0.4">
      <c r="A5" s="66" t="str">
        <f>IF(AB5=0,"",IF(ISNUMBER(AB5),VLOOKUP(WEEKDAY(AB5,2),DateHelp!$B$2:$C$8,2,FALSE),""))</f>
        <v/>
      </c>
      <c r="B5" s="59" t="str">
        <f t="shared" si="0"/>
        <v/>
      </c>
      <c r="C5" s="59" t="str">
        <f>IF(AB5=0,"",IF(ISNUMBER(AB5),VLOOKUP(MONTH(AB5),DateHelp!$B$2:$D$13,3,FALSE),""))</f>
        <v/>
      </c>
      <c r="D5" s="59" t="str">
        <f>IF(AB5=0,"",IF(ISNUMBER(AB5),VLOOKUP(MONTH(AB5),DateHelp!$B$2:$E$13,4,FALSE),""))</f>
        <v/>
      </c>
      <c r="E5" s="63"/>
      <c r="F5" s="64"/>
      <c r="G5" s="64"/>
      <c r="H5" s="64"/>
      <c r="I5" s="64"/>
      <c r="J5" s="64"/>
      <c r="K5" s="64"/>
      <c r="L5" s="68"/>
      <c r="M5" s="63"/>
      <c r="N5" s="63"/>
      <c r="O5" s="64"/>
      <c r="P5" s="64"/>
      <c r="Q5" s="64"/>
      <c r="U5" s="57"/>
      <c r="AA5" s="57">
        <v>5</v>
      </c>
      <c r="AB5" s="57" t="str">
        <f>IF(ISERROR(HLOOKUP(AB$1,D$1:T5,AA5,FALSE)),"na",HLOOKUP(AB$1,D$1:T5,AA5,FALSE))</f>
        <v>na</v>
      </c>
    </row>
    <row r="6" spans="1:53" x14ac:dyDescent="0.4">
      <c r="A6" s="66" t="str">
        <f>IF(AB6=0,"",IF(ISNUMBER(AB6),VLOOKUP(WEEKDAY(AB6,2),DateHelp!$B$2:$C$8,2,FALSE),""))</f>
        <v/>
      </c>
      <c r="B6" s="59" t="str">
        <f t="shared" si="0"/>
        <v/>
      </c>
      <c r="C6" s="59" t="str">
        <f>IF(AB6=0,"",IF(ISNUMBER(AB6),VLOOKUP(MONTH(AB6),DateHelp!$B$2:$D$13,3,FALSE),""))</f>
        <v/>
      </c>
      <c r="D6" s="59" t="str">
        <f>IF(AB6=0,"",IF(ISNUMBER(AB6),VLOOKUP(MONTH(AB6),DateHelp!$B$2:$E$13,4,FALSE),""))</f>
        <v/>
      </c>
      <c r="E6" s="63"/>
      <c r="F6" s="64"/>
      <c r="G6" s="64"/>
      <c r="H6" s="64"/>
      <c r="I6" s="64"/>
      <c r="J6" s="64"/>
      <c r="K6" s="64"/>
      <c r="L6" s="68"/>
      <c r="M6" s="63"/>
      <c r="N6" s="63"/>
      <c r="O6" s="64"/>
      <c r="P6" s="64"/>
      <c r="Q6" s="64"/>
      <c r="U6" s="57"/>
      <c r="AA6" s="57">
        <v>6</v>
      </c>
      <c r="AB6" s="57" t="str">
        <f>IF(ISERROR(HLOOKUP(AB$1,D$1:T6,AA6,FALSE)),"na",HLOOKUP(AB$1,D$1:T6,AA6,FALSE))</f>
        <v>na</v>
      </c>
    </row>
    <row r="7" spans="1:53" x14ac:dyDescent="0.4">
      <c r="A7" s="66" t="str">
        <f>IF(AB7=0,"",IF(ISNUMBER(AB7),VLOOKUP(WEEKDAY(AB7,2),DateHelp!$B$2:$C$8,2,FALSE),""))</f>
        <v/>
      </c>
      <c r="B7" s="59" t="str">
        <f t="shared" si="0"/>
        <v/>
      </c>
      <c r="C7" s="59" t="str">
        <f>IF(AB7=0,"",IF(ISNUMBER(AB7),VLOOKUP(MONTH(AB7),DateHelp!$B$2:$D$13,3,FALSE),""))</f>
        <v/>
      </c>
      <c r="D7" s="59" t="str">
        <f>IF(AB7=0,"",IF(ISNUMBER(AB7),VLOOKUP(MONTH(AB7),DateHelp!$B$2:$E$13,4,FALSE),""))</f>
        <v/>
      </c>
      <c r="E7" s="63"/>
      <c r="F7" s="64"/>
      <c r="G7" s="64"/>
      <c r="H7" s="64"/>
      <c r="I7" s="64"/>
      <c r="J7" s="64"/>
      <c r="K7" s="64"/>
      <c r="L7" s="68"/>
      <c r="M7" s="63"/>
      <c r="N7" s="63"/>
      <c r="O7" s="64"/>
      <c r="P7" s="64"/>
      <c r="Q7" s="64"/>
      <c r="U7" s="57"/>
      <c r="AA7" s="57">
        <v>7</v>
      </c>
      <c r="AB7" s="57" t="str">
        <f>IF(ISERROR(HLOOKUP(AB$1,D$1:T7,AA7,FALSE)),"na",HLOOKUP(AB$1,D$1:T7,AA7,FALSE))</f>
        <v>na</v>
      </c>
    </row>
    <row r="8" spans="1:53" x14ac:dyDescent="0.4">
      <c r="A8" s="66" t="str">
        <f>IF(AB8=0,"",IF(ISNUMBER(AB8),VLOOKUP(WEEKDAY(AB8,2),DateHelp!$B$2:$C$8,2,FALSE),""))</f>
        <v/>
      </c>
      <c r="B8" s="59" t="str">
        <f t="shared" si="0"/>
        <v/>
      </c>
      <c r="C8" s="59" t="str">
        <f>IF(AB8=0,"",IF(ISNUMBER(AB8),VLOOKUP(MONTH(AB8),DateHelp!$B$2:$D$13,3,FALSE),""))</f>
        <v/>
      </c>
      <c r="D8" s="59" t="str">
        <f>IF(AB8=0,"",IF(ISNUMBER(AB8),VLOOKUP(MONTH(AB8),DateHelp!$B$2:$E$13,4,FALSE),""))</f>
        <v/>
      </c>
      <c r="E8" s="63"/>
      <c r="F8" s="64"/>
      <c r="G8" s="64"/>
      <c r="H8" s="64"/>
      <c r="I8" s="64"/>
      <c r="J8" s="64"/>
      <c r="K8" s="64"/>
      <c r="L8" s="68"/>
      <c r="M8" s="63"/>
      <c r="N8" s="63"/>
      <c r="O8" s="64"/>
      <c r="P8" s="64"/>
      <c r="Q8" s="64"/>
      <c r="U8" s="57"/>
      <c r="AA8" s="57">
        <v>8</v>
      </c>
      <c r="AB8" s="57" t="str">
        <f>IF(ISERROR(HLOOKUP(AB$1,D$1:T8,AA8,FALSE)),"na",HLOOKUP(AB$1,D$1:T8,AA8,FALSE))</f>
        <v>na</v>
      </c>
    </row>
    <row r="9" spans="1:53" x14ac:dyDescent="0.4">
      <c r="A9" s="66" t="str">
        <f>IF(AB9=0,"",IF(ISNUMBER(AB9),VLOOKUP(WEEKDAY(AB9,2),DateHelp!$B$2:$C$8,2,FALSE),""))</f>
        <v/>
      </c>
      <c r="B9" s="59" t="str">
        <f t="shared" si="0"/>
        <v/>
      </c>
      <c r="C9" s="59" t="str">
        <f>IF(AB9=0,"",IF(ISNUMBER(AB9),VLOOKUP(MONTH(AB9),DateHelp!$B$2:$D$13,3,FALSE),""))</f>
        <v/>
      </c>
      <c r="D9" s="59" t="str">
        <f>IF(AB9=0,"",IF(ISNUMBER(AB9),VLOOKUP(MONTH(AB9),DateHelp!$B$2:$E$13,4,FALSE),""))</f>
        <v/>
      </c>
      <c r="E9" s="63"/>
      <c r="F9" s="64"/>
      <c r="G9" s="64"/>
      <c r="H9" s="64"/>
      <c r="I9" s="64"/>
      <c r="J9" s="64"/>
      <c r="K9" s="64"/>
      <c r="L9" s="68"/>
      <c r="M9" s="63"/>
      <c r="N9" s="63"/>
      <c r="O9" s="64"/>
      <c r="P9" s="64"/>
      <c r="Q9" s="64"/>
      <c r="U9" s="57"/>
      <c r="AA9" s="57">
        <v>9</v>
      </c>
      <c r="AB9" s="57" t="str">
        <f>IF(ISERROR(HLOOKUP(AB$1,D$1:T9,AA9,FALSE)),"na",HLOOKUP(AB$1,D$1:T9,AA9,FALSE))</f>
        <v>na</v>
      </c>
    </row>
    <row r="10" spans="1:53" x14ac:dyDescent="0.4">
      <c r="A10" s="66" t="str">
        <f>IF(AB10=0,"",IF(ISNUMBER(AB10),VLOOKUP(WEEKDAY(AB10,2),DateHelp!$B$2:$C$8,2,FALSE),""))</f>
        <v/>
      </c>
      <c r="B10" s="59" t="str">
        <f t="shared" si="0"/>
        <v/>
      </c>
      <c r="C10" s="59" t="str">
        <f>IF(AB10=0,"",IF(ISNUMBER(AB10),VLOOKUP(MONTH(AB10),DateHelp!$B$2:$D$13,3,FALSE),""))</f>
        <v/>
      </c>
      <c r="D10" s="59" t="str">
        <f>IF(AB10=0,"",IF(ISNUMBER(AB10),VLOOKUP(MONTH(AB10),DateHelp!$B$2:$E$13,4,FALSE),""))</f>
        <v/>
      </c>
      <c r="E10" s="63"/>
      <c r="F10" s="64"/>
      <c r="G10" s="64"/>
      <c r="H10" s="64"/>
      <c r="I10" s="64"/>
      <c r="J10" s="64"/>
      <c r="K10" s="64"/>
      <c r="L10" s="68"/>
      <c r="M10" s="63"/>
      <c r="N10" s="63"/>
      <c r="O10" s="64"/>
      <c r="P10" s="64"/>
      <c r="Q10" s="64"/>
      <c r="U10" s="57"/>
      <c r="AA10" s="57">
        <v>10</v>
      </c>
      <c r="AB10" s="57" t="str">
        <f>IF(ISERROR(HLOOKUP(AB$1,D$1:T10,AA10,FALSE)),"na",HLOOKUP(AB$1,D$1:T10,AA10,FALSE))</f>
        <v>na</v>
      </c>
    </row>
    <row r="11" spans="1:53" x14ac:dyDescent="0.4">
      <c r="A11" s="66" t="str">
        <f>IF(AB11=0,"",IF(ISNUMBER(AB11),VLOOKUP(WEEKDAY(AB11,2),DateHelp!$B$2:$C$8,2,FALSE),""))</f>
        <v/>
      </c>
      <c r="B11" s="59" t="str">
        <f t="shared" si="0"/>
        <v/>
      </c>
      <c r="C11" s="59" t="str">
        <f>IF(AB11=0,"",IF(ISNUMBER(AB11),VLOOKUP(MONTH(AB11),DateHelp!$B$2:$D$13,3,FALSE),""))</f>
        <v/>
      </c>
      <c r="D11" s="59" t="str">
        <f>IF(AB11=0,"",IF(ISNUMBER(AB11),VLOOKUP(MONTH(AB11),DateHelp!$B$2:$E$13,4,FALSE),""))</f>
        <v/>
      </c>
      <c r="E11" s="63"/>
      <c r="F11" s="64"/>
      <c r="G11" s="64"/>
      <c r="H11" s="64"/>
      <c r="I11" s="64"/>
      <c r="J11" s="64"/>
      <c r="K11" s="64"/>
      <c r="L11" s="68"/>
      <c r="M11" s="63"/>
      <c r="N11" s="63"/>
      <c r="O11" s="64"/>
      <c r="P11" s="64"/>
      <c r="Q11" s="64"/>
      <c r="U11" s="57"/>
      <c r="AA11" s="57">
        <v>11</v>
      </c>
      <c r="AB11" s="57" t="str">
        <f>IF(ISERROR(HLOOKUP(AB$1,D$1:T11,AA11,FALSE)),"na",HLOOKUP(AB$1,D$1:T11,AA11,FALSE))</f>
        <v>na</v>
      </c>
    </row>
    <row r="12" spans="1:53" x14ac:dyDescent="0.4">
      <c r="A12" s="66" t="str">
        <f>IF(AB12=0,"",IF(ISNUMBER(AB12),VLOOKUP(WEEKDAY(AB12,2),DateHelp!$B$2:$C$8,2,FALSE),""))</f>
        <v/>
      </c>
      <c r="B12" s="59" t="str">
        <f t="shared" si="0"/>
        <v/>
      </c>
      <c r="C12" s="59" t="str">
        <f>IF(AB12=0,"",IF(ISNUMBER(AB12),VLOOKUP(MONTH(AB12),DateHelp!$B$2:$D$13,3,FALSE),""))</f>
        <v/>
      </c>
      <c r="D12" s="59" t="str">
        <f>IF(AB12=0,"",IF(ISNUMBER(AB12),VLOOKUP(MONTH(AB12),DateHelp!$B$2:$E$13,4,FALSE),""))</f>
        <v/>
      </c>
      <c r="E12" s="63"/>
      <c r="F12" s="64"/>
      <c r="G12" s="64"/>
      <c r="H12" s="64"/>
      <c r="I12" s="64"/>
      <c r="J12" s="64"/>
      <c r="K12" s="64"/>
      <c r="L12" s="68"/>
      <c r="M12" s="63"/>
      <c r="N12" s="63"/>
      <c r="O12" s="64"/>
      <c r="P12" s="64"/>
      <c r="Q12" s="64"/>
      <c r="U12" s="57"/>
      <c r="AA12" s="57">
        <v>12</v>
      </c>
      <c r="AB12" s="57" t="str">
        <f>IF(ISERROR(HLOOKUP(AB$1,D$1:T12,AA12,FALSE)),"na",HLOOKUP(AB$1,D$1:T12,AA12,FALSE))</f>
        <v>na</v>
      </c>
    </row>
    <row r="13" spans="1:53" x14ac:dyDescent="0.4">
      <c r="A13" s="66" t="str">
        <f>IF(AB13=0,"",IF(ISNUMBER(AB13),VLOOKUP(WEEKDAY(AB13,2),DateHelp!$B$2:$C$8,2,FALSE),""))</f>
        <v/>
      </c>
      <c r="B13" s="59" t="str">
        <f t="shared" si="0"/>
        <v/>
      </c>
      <c r="C13" s="59" t="str">
        <f>IF(AB13=0,"",IF(ISNUMBER(AB13),VLOOKUP(MONTH(AB13),DateHelp!$B$2:$D$13,3,FALSE),""))</f>
        <v/>
      </c>
      <c r="D13" s="59" t="str">
        <f>IF(AB13=0,"",IF(ISNUMBER(AB13),VLOOKUP(MONTH(AB13),DateHelp!$B$2:$E$13,4,FALSE),""))</f>
        <v/>
      </c>
      <c r="E13" s="63"/>
      <c r="F13" s="64"/>
      <c r="G13" s="64"/>
      <c r="H13" s="64"/>
      <c r="I13" s="64"/>
      <c r="J13" s="64"/>
      <c r="K13" s="64"/>
      <c r="L13" s="68"/>
      <c r="M13" s="63"/>
      <c r="N13" s="63"/>
      <c r="O13" s="64"/>
      <c r="P13" s="64"/>
      <c r="Q13" s="64"/>
      <c r="U13" s="57"/>
      <c r="AA13" s="57">
        <v>13</v>
      </c>
      <c r="AB13" s="57" t="str">
        <f>IF(ISERROR(HLOOKUP(AB$1,D$1:T13,AA13,FALSE)),"na",HLOOKUP(AB$1,D$1:T13,AA13,FALSE))</f>
        <v>na</v>
      </c>
    </row>
    <row r="14" spans="1:53" x14ac:dyDescent="0.4">
      <c r="A14" s="66" t="str">
        <f>IF(AB14=0,"",IF(ISNUMBER(AB14),VLOOKUP(WEEKDAY(AB14,2),DateHelp!$B$2:$C$8,2,FALSE),""))</f>
        <v/>
      </c>
      <c r="B14" s="59" t="str">
        <f t="shared" si="0"/>
        <v/>
      </c>
      <c r="C14" s="59" t="str">
        <f>IF(AB14=0,"",IF(ISNUMBER(AB14),VLOOKUP(MONTH(AB14),DateHelp!$B$2:$D$13,3,FALSE),""))</f>
        <v/>
      </c>
      <c r="D14" s="59" t="str">
        <f>IF(AB14=0,"",IF(ISNUMBER(AB14),VLOOKUP(MONTH(AB14),DateHelp!$B$2:$E$13,4,FALSE),""))</f>
        <v/>
      </c>
      <c r="E14" s="63"/>
      <c r="F14" s="64"/>
      <c r="G14" s="64"/>
      <c r="H14" s="64"/>
      <c r="I14" s="64"/>
      <c r="J14" s="64"/>
      <c r="K14" s="64"/>
      <c r="L14" s="68"/>
      <c r="M14" s="63"/>
      <c r="N14" s="63"/>
      <c r="O14" s="64"/>
      <c r="P14" s="64"/>
      <c r="Q14" s="64"/>
      <c r="U14" s="57"/>
      <c r="AA14" s="57">
        <v>14</v>
      </c>
      <c r="AB14" s="57" t="str">
        <f>IF(ISERROR(HLOOKUP(AB$1,D$1:T14,AA14,FALSE)),"na",HLOOKUP(AB$1,D$1:T14,AA14,FALSE))</f>
        <v>na</v>
      </c>
    </row>
    <row r="15" spans="1:53" x14ac:dyDescent="0.4">
      <c r="A15" s="66" t="str">
        <f>IF(AB15=0,"",IF(ISNUMBER(AB15),VLOOKUP(WEEKDAY(AB15,2),DateHelp!$B$2:$C$8,2,FALSE),""))</f>
        <v/>
      </c>
      <c r="B15" s="59" t="str">
        <f t="shared" si="0"/>
        <v/>
      </c>
      <c r="C15" s="59" t="str">
        <f>IF(AB15=0,"",IF(ISNUMBER(AB15),VLOOKUP(MONTH(AB15),DateHelp!$B$2:$D$13,3,FALSE),""))</f>
        <v/>
      </c>
      <c r="D15" s="59" t="str">
        <f>IF(AB15=0,"",IF(ISNUMBER(AB15),VLOOKUP(MONTH(AB15),DateHelp!$B$2:$E$13,4,FALSE),""))</f>
        <v/>
      </c>
      <c r="E15" s="63"/>
      <c r="F15" s="64"/>
      <c r="G15" s="64"/>
      <c r="H15" s="64"/>
      <c r="I15" s="64"/>
      <c r="J15" s="64"/>
      <c r="K15" s="64"/>
      <c r="L15" s="68"/>
      <c r="M15" s="63"/>
      <c r="N15" s="63"/>
      <c r="O15" s="64"/>
      <c r="P15" s="64"/>
      <c r="Q15" s="64"/>
      <c r="U15" s="57"/>
      <c r="AA15" s="57">
        <v>15</v>
      </c>
      <c r="AB15" s="57" t="str">
        <f>IF(ISERROR(HLOOKUP(AB$1,D$1:T15,AA15,FALSE)),"na",HLOOKUP(AB$1,D$1:T15,AA15,FALSE))</f>
        <v>na</v>
      </c>
    </row>
    <row r="16" spans="1:53" x14ac:dyDescent="0.4">
      <c r="A16" s="66" t="str">
        <f>IF(AB16=0,"",IF(ISNUMBER(AB16),VLOOKUP(WEEKDAY(AB16,2),DateHelp!$B$2:$C$8,2,FALSE),""))</f>
        <v/>
      </c>
      <c r="B16" s="59" t="str">
        <f t="shared" si="0"/>
        <v/>
      </c>
      <c r="C16" s="59" t="str">
        <f>IF(AB16=0,"",IF(ISNUMBER(AB16),VLOOKUP(MONTH(AB16),DateHelp!$B$2:$D$13,3,FALSE),""))</f>
        <v/>
      </c>
      <c r="D16" s="59" t="str">
        <f>IF(AB16=0,"",IF(ISNUMBER(AB16),VLOOKUP(MONTH(AB16),DateHelp!$B$2:$E$13,4,FALSE),""))</f>
        <v/>
      </c>
      <c r="E16" s="63"/>
      <c r="F16" s="64"/>
      <c r="G16" s="64"/>
      <c r="H16" s="64"/>
      <c r="I16" s="64"/>
      <c r="J16" s="64"/>
      <c r="K16" s="64"/>
      <c r="L16" s="68"/>
      <c r="M16" s="63"/>
      <c r="N16" s="63"/>
      <c r="O16" s="64"/>
      <c r="P16" s="64"/>
      <c r="Q16" s="64"/>
      <c r="U16" s="57"/>
      <c r="AA16" s="57">
        <v>16</v>
      </c>
      <c r="AB16" s="57" t="str">
        <f>IF(ISERROR(HLOOKUP(AB$1,D$1:T16,AA16,FALSE)),"na",HLOOKUP(AB$1,D$1:T16,AA16,FALSE))</f>
        <v>na</v>
      </c>
    </row>
    <row r="17" spans="1:28" x14ac:dyDescent="0.4">
      <c r="A17" s="66" t="str">
        <f>IF(AB17=0,"",IF(ISNUMBER(AB17),VLOOKUP(WEEKDAY(AB17,2),DateHelp!$B$2:$C$8,2,FALSE),""))</f>
        <v/>
      </c>
      <c r="B17" s="59" t="str">
        <f t="shared" si="0"/>
        <v/>
      </c>
      <c r="C17" s="59" t="str">
        <f>IF(AB17=0,"",IF(ISNUMBER(AB17),VLOOKUP(MONTH(AB17),DateHelp!$B$2:$D$13,3,FALSE),""))</f>
        <v/>
      </c>
      <c r="D17" s="59" t="str">
        <f>IF(AB17=0,"",IF(ISNUMBER(AB17),VLOOKUP(MONTH(AB17),DateHelp!$B$2:$E$13,4,FALSE),""))</f>
        <v/>
      </c>
      <c r="E17" s="63"/>
      <c r="F17" s="64"/>
      <c r="G17" s="64"/>
      <c r="H17" s="64"/>
      <c r="I17" s="64"/>
      <c r="J17" s="64"/>
      <c r="K17" s="64"/>
      <c r="L17" s="68"/>
      <c r="M17" s="63"/>
      <c r="N17" s="63"/>
      <c r="O17" s="64"/>
      <c r="P17" s="64"/>
      <c r="Q17" s="64"/>
      <c r="U17" s="57"/>
      <c r="AA17" s="57">
        <v>17</v>
      </c>
      <c r="AB17" s="57" t="str">
        <f>IF(ISERROR(HLOOKUP(AB$1,D$1:T17,AA17,FALSE)),"na",HLOOKUP(AB$1,D$1:T17,AA17,FALSE))</f>
        <v>na</v>
      </c>
    </row>
    <row r="18" spans="1:28" x14ac:dyDescent="0.4">
      <c r="A18" s="66" t="str">
        <f>IF(AB18=0,"",IF(ISNUMBER(AB18),VLOOKUP(WEEKDAY(AB18,2),DateHelp!$B$2:$C$8,2,FALSE),""))</f>
        <v/>
      </c>
      <c r="B18" s="59" t="str">
        <f t="shared" si="0"/>
        <v/>
      </c>
      <c r="C18" s="59" t="str">
        <f>IF(AB18=0,"",IF(ISNUMBER(AB18),VLOOKUP(MONTH(AB18),DateHelp!$B$2:$D$13,3,FALSE),""))</f>
        <v/>
      </c>
      <c r="D18" s="59" t="str">
        <f>IF(AB18=0,"",IF(ISNUMBER(AB18),VLOOKUP(MONTH(AB18),DateHelp!$B$2:$E$13,4,FALSE),""))</f>
        <v/>
      </c>
      <c r="E18" s="63"/>
      <c r="F18" s="64"/>
      <c r="G18" s="64"/>
      <c r="H18" s="64"/>
      <c r="I18" s="64"/>
      <c r="J18" s="64"/>
      <c r="K18" s="64"/>
      <c r="L18" s="68"/>
      <c r="M18" s="63"/>
      <c r="N18" s="63"/>
      <c r="O18" s="64"/>
      <c r="P18" s="64"/>
      <c r="Q18" s="64"/>
      <c r="U18" s="57"/>
      <c r="AA18" s="57">
        <v>18</v>
      </c>
      <c r="AB18" s="57" t="str">
        <f>IF(ISERROR(HLOOKUP(AB$1,D$1:T18,AA18,FALSE)),"na",HLOOKUP(AB$1,D$1:T18,AA18,FALSE))</f>
        <v>na</v>
      </c>
    </row>
    <row r="19" spans="1:28" x14ac:dyDescent="0.4">
      <c r="A19" s="66" t="str">
        <f>IF(AB19=0,"",IF(ISNUMBER(AB19),VLOOKUP(WEEKDAY(AB19,2),DateHelp!$B$2:$C$8,2,FALSE),""))</f>
        <v/>
      </c>
      <c r="B19" s="59" t="str">
        <f t="shared" si="0"/>
        <v/>
      </c>
      <c r="C19" s="59" t="str">
        <f>IF(AB19=0,"",IF(ISNUMBER(AB19),VLOOKUP(MONTH(AB19),DateHelp!$B$2:$D$13,3,FALSE),""))</f>
        <v/>
      </c>
      <c r="D19" s="59" t="str">
        <f>IF(AB19=0,"",IF(ISNUMBER(AB19),VLOOKUP(MONTH(AB19),DateHelp!$B$2:$E$13,4,FALSE),""))</f>
        <v/>
      </c>
      <c r="E19" s="63"/>
      <c r="F19" s="64"/>
      <c r="G19" s="64"/>
      <c r="H19" s="64"/>
      <c r="I19" s="64"/>
      <c r="J19" s="64"/>
      <c r="K19" s="64"/>
      <c r="L19" s="68"/>
      <c r="M19" s="63"/>
      <c r="N19" s="63"/>
      <c r="O19" s="64"/>
      <c r="P19" s="64"/>
      <c r="Q19" s="64"/>
      <c r="U19" s="57"/>
      <c r="AA19" s="57">
        <v>19</v>
      </c>
      <c r="AB19" s="57" t="str">
        <f>IF(ISERROR(HLOOKUP(AB$1,D$1:T19,AA19,FALSE)),"na",HLOOKUP(AB$1,D$1:T19,AA19,FALSE))</f>
        <v>na</v>
      </c>
    </row>
    <row r="20" spans="1:28" x14ac:dyDescent="0.4">
      <c r="A20" s="66" t="str">
        <f>IF(AB20=0,"",IF(ISNUMBER(AB20),VLOOKUP(WEEKDAY(AB20,2),DateHelp!$B$2:$C$8,2,FALSE),""))</f>
        <v/>
      </c>
      <c r="B20" s="59" t="str">
        <f t="shared" si="0"/>
        <v/>
      </c>
      <c r="C20" s="59" t="str">
        <f>IF(AB20=0,"",IF(ISNUMBER(AB20),VLOOKUP(MONTH(AB20),DateHelp!$B$2:$D$13,3,FALSE),""))</f>
        <v/>
      </c>
      <c r="D20" s="59" t="str">
        <f>IF(AB20=0,"",IF(ISNUMBER(AB20),VLOOKUP(MONTH(AB20),DateHelp!$B$2:$E$13,4,FALSE),""))</f>
        <v/>
      </c>
      <c r="E20" s="63"/>
      <c r="F20" s="64"/>
      <c r="G20" s="64"/>
      <c r="H20" s="64"/>
      <c r="I20" s="64"/>
      <c r="J20" s="64"/>
      <c r="K20" s="64"/>
      <c r="L20" s="68"/>
      <c r="M20" s="63"/>
      <c r="N20" s="63"/>
      <c r="O20" s="64"/>
      <c r="P20" s="64"/>
      <c r="Q20" s="64"/>
      <c r="U20" s="57"/>
      <c r="AA20" s="57">
        <v>20</v>
      </c>
      <c r="AB20" s="57" t="str">
        <f>IF(ISERROR(HLOOKUP(AB$1,D$1:T20,AA20,FALSE)),"na",HLOOKUP(AB$1,D$1:T20,AA20,FALSE))</f>
        <v>na</v>
      </c>
    </row>
    <row r="21" spans="1:28" x14ac:dyDescent="0.4">
      <c r="A21" s="66" t="str">
        <f>IF(AB21=0,"",IF(ISNUMBER(AB21),VLOOKUP(WEEKDAY(AB21,2),DateHelp!$B$2:$C$8,2,FALSE),""))</f>
        <v/>
      </c>
      <c r="B21" s="59" t="str">
        <f t="shared" si="0"/>
        <v/>
      </c>
      <c r="C21" s="59" t="str">
        <f>IF(AB21=0,"",IF(ISNUMBER(AB21),VLOOKUP(MONTH(AB21),DateHelp!$B$2:$D$13,3,FALSE),""))</f>
        <v/>
      </c>
      <c r="D21" s="59" t="str">
        <f>IF(AB21=0,"",IF(ISNUMBER(AB21),VLOOKUP(MONTH(AB21),DateHelp!$B$2:$E$13,4,FALSE),""))</f>
        <v/>
      </c>
      <c r="E21" s="63"/>
      <c r="F21" s="64"/>
      <c r="G21" s="64"/>
      <c r="H21" s="64"/>
      <c r="I21" s="64"/>
      <c r="J21" s="64"/>
      <c r="K21" s="64"/>
      <c r="L21" s="68"/>
      <c r="M21" s="63"/>
      <c r="N21" s="63"/>
      <c r="O21" s="64"/>
      <c r="P21" s="64"/>
      <c r="Q21" s="64"/>
      <c r="U21" s="57"/>
      <c r="AA21" s="57">
        <v>21</v>
      </c>
      <c r="AB21" s="57" t="str">
        <f>IF(ISERROR(HLOOKUP(AB$1,D$1:T21,AA21,FALSE)),"na",HLOOKUP(AB$1,D$1:T21,AA21,FALSE))</f>
        <v>na</v>
      </c>
    </row>
    <row r="22" spans="1:28" x14ac:dyDescent="0.4">
      <c r="A22" s="66" t="str">
        <f>IF(AB22=0,"",IF(ISNUMBER(AB22),VLOOKUP(WEEKDAY(AB22,2),DateHelp!$B$2:$C$8,2,FALSE),""))</f>
        <v/>
      </c>
      <c r="B22" s="59" t="str">
        <f t="shared" si="0"/>
        <v/>
      </c>
      <c r="C22" s="59" t="str">
        <f>IF(AB22=0,"",IF(ISNUMBER(AB22),VLOOKUP(MONTH(AB22),DateHelp!$B$2:$D$13,3,FALSE),""))</f>
        <v/>
      </c>
      <c r="D22" s="59" t="str">
        <f>IF(AB22=0,"",IF(ISNUMBER(AB22),VLOOKUP(MONTH(AB22),DateHelp!$B$2:$E$13,4,FALSE),""))</f>
        <v/>
      </c>
      <c r="E22" s="63"/>
      <c r="F22" s="64"/>
      <c r="G22" s="64"/>
      <c r="H22" s="64"/>
      <c r="I22" s="64"/>
      <c r="J22" s="64"/>
      <c r="K22" s="64"/>
      <c r="L22" s="68"/>
      <c r="M22" s="63"/>
      <c r="N22" s="63"/>
      <c r="O22" s="64"/>
      <c r="P22" s="64"/>
      <c r="Q22" s="64"/>
      <c r="U22" s="57"/>
      <c r="AA22" s="57">
        <v>22</v>
      </c>
      <c r="AB22" s="57" t="str">
        <f>IF(ISERROR(HLOOKUP(AB$1,D$1:T22,AA22,FALSE)),"na",HLOOKUP(AB$1,D$1:T22,AA22,FALSE))</f>
        <v>na</v>
      </c>
    </row>
    <row r="23" spans="1:28" x14ac:dyDescent="0.4">
      <c r="A23" s="66" t="str">
        <f>IF(AB23=0,"",IF(ISNUMBER(AB23),VLOOKUP(WEEKDAY(AB23,2),DateHelp!$B$2:$C$8,2,FALSE),""))</f>
        <v/>
      </c>
      <c r="B23" s="59" t="str">
        <f t="shared" si="0"/>
        <v/>
      </c>
      <c r="C23" s="59" t="str">
        <f>IF(AB23=0,"",IF(ISNUMBER(AB23),VLOOKUP(MONTH(AB23),DateHelp!$B$2:$D$13,3,FALSE),""))</f>
        <v/>
      </c>
      <c r="D23" s="59" t="str">
        <f>IF(AB23=0,"",IF(ISNUMBER(AB23),VLOOKUP(MONTH(AB23),DateHelp!$B$2:$E$13,4,FALSE),""))</f>
        <v/>
      </c>
      <c r="E23" s="63"/>
      <c r="F23" s="64"/>
      <c r="G23" s="64"/>
      <c r="H23" s="64"/>
      <c r="I23" s="64"/>
      <c r="J23" s="64"/>
      <c r="K23" s="64"/>
      <c r="L23" s="68"/>
      <c r="M23" s="63"/>
      <c r="N23" s="63"/>
      <c r="O23" s="64"/>
      <c r="P23" s="64"/>
      <c r="Q23" s="64"/>
      <c r="U23" s="57"/>
      <c r="AA23" s="57">
        <v>23</v>
      </c>
      <c r="AB23" s="57" t="str">
        <f>IF(ISERROR(HLOOKUP(AB$1,D$1:T23,AA23,FALSE)),"na",HLOOKUP(AB$1,D$1:T23,AA23,FALSE))</f>
        <v>na</v>
      </c>
    </row>
    <row r="24" spans="1:28" x14ac:dyDescent="0.4">
      <c r="A24" s="66" t="str">
        <f>IF(AB24=0,"",IF(ISNUMBER(AB24),VLOOKUP(WEEKDAY(AB24,2),DateHelp!$B$2:$C$8,2,FALSE),""))</f>
        <v/>
      </c>
      <c r="B24" s="59" t="str">
        <f t="shared" si="0"/>
        <v/>
      </c>
      <c r="C24" s="59" t="str">
        <f>IF(AB24=0,"",IF(ISNUMBER(AB24),VLOOKUP(MONTH(AB24),DateHelp!$B$2:$D$13,3,FALSE),""))</f>
        <v/>
      </c>
      <c r="D24" s="59" t="str">
        <f>IF(AB24=0,"",IF(ISNUMBER(AB24),VLOOKUP(MONTH(AB24),DateHelp!$B$2:$E$13,4,FALSE),""))</f>
        <v/>
      </c>
      <c r="E24" s="63"/>
      <c r="F24" s="64"/>
      <c r="G24" s="64"/>
      <c r="H24" s="64"/>
      <c r="I24" s="64"/>
      <c r="J24" s="64"/>
      <c r="K24" s="64"/>
      <c r="L24" s="68"/>
      <c r="M24" s="63"/>
      <c r="N24" s="63"/>
      <c r="O24" s="64"/>
      <c r="P24" s="64"/>
      <c r="Q24" s="64"/>
      <c r="U24" s="57"/>
      <c r="AA24" s="57">
        <v>24</v>
      </c>
      <c r="AB24" s="57" t="str">
        <f>IF(ISERROR(HLOOKUP(AB$1,D$1:T24,AA24,FALSE)),"na",HLOOKUP(AB$1,D$1:T24,AA24,FALSE))</f>
        <v>na</v>
      </c>
    </row>
    <row r="25" spans="1:28" x14ac:dyDescent="0.4">
      <c r="A25" s="66" t="str">
        <f>IF(AB25=0,"",IF(ISNUMBER(AB25),VLOOKUP(WEEKDAY(AB25,2),DateHelp!$B$2:$C$8,2,FALSE),""))</f>
        <v/>
      </c>
      <c r="B25" s="59" t="str">
        <f t="shared" si="0"/>
        <v/>
      </c>
      <c r="C25" s="59" t="str">
        <f>IF(AB25=0,"",IF(ISNUMBER(AB25),VLOOKUP(MONTH(AB25),DateHelp!$B$2:$D$13,3,FALSE),""))</f>
        <v/>
      </c>
      <c r="D25" s="59" t="str">
        <f>IF(AB25=0,"",IF(ISNUMBER(AB25),VLOOKUP(MONTH(AB25),DateHelp!$B$2:$E$13,4,FALSE),""))</f>
        <v/>
      </c>
      <c r="E25" s="63"/>
      <c r="F25" s="64"/>
      <c r="G25" s="64"/>
      <c r="H25" s="64"/>
      <c r="I25" s="64"/>
      <c r="J25" s="64"/>
      <c r="K25" s="64"/>
      <c r="L25" s="68"/>
      <c r="M25" s="63"/>
      <c r="N25" s="63"/>
      <c r="O25" s="64"/>
      <c r="P25" s="64"/>
      <c r="Q25" s="64"/>
      <c r="U25" s="57"/>
      <c r="AA25" s="57">
        <v>25</v>
      </c>
      <c r="AB25" s="57" t="str">
        <f>IF(ISERROR(HLOOKUP(AB$1,D$1:T25,AA25,FALSE)),"na",HLOOKUP(AB$1,D$1:T25,AA25,FALSE))</f>
        <v>na</v>
      </c>
    </row>
    <row r="26" spans="1:28" x14ac:dyDescent="0.4">
      <c r="A26" s="66" t="str">
        <f>IF(AB26=0,"",IF(ISNUMBER(AB26),VLOOKUP(WEEKDAY(AB26,2),DateHelp!$B$2:$C$8,2,FALSE),""))</f>
        <v/>
      </c>
      <c r="B26" s="59" t="str">
        <f t="shared" si="0"/>
        <v/>
      </c>
      <c r="C26" s="59" t="str">
        <f>IF(AB26=0,"",IF(ISNUMBER(AB26),VLOOKUP(MONTH(AB26),DateHelp!$B$2:$D$13,3,FALSE),""))</f>
        <v/>
      </c>
      <c r="D26" s="59" t="str">
        <f>IF(AB26=0,"",IF(ISNUMBER(AB26),VLOOKUP(MONTH(AB26),DateHelp!$B$2:$E$13,4,FALSE),""))</f>
        <v/>
      </c>
      <c r="E26" s="63"/>
      <c r="F26" s="64"/>
      <c r="G26" s="64"/>
      <c r="H26" s="64"/>
      <c r="I26" s="64"/>
      <c r="J26" s="64"/>
      <c r="K26" s="64"/>
      <c r="L26" s="68"/>
      <c r="M26" s="63"/>
      <c r="N26" s="63"/>
      <c r="O26" s="64"/>
      <c r="P26" s="64"/>
      <c r="Q26" s="64"/>
      <c r="U26" s="57"/>
      <c r="AA26" s="57">
        <v>26</v>
      </c>
      <c r="AB26" s="57" t="str">
        <f>IF(ISERROR(HLOOKUP(AB$1,D$1:T26,AA26,FALSE)),"na",HLOOKUP(AB$1,D$1:T26,AA26,FALSE))</f>
        <v>na</v>
      </c>
    </row>
    <row r="27" spans="1:28" x14ac:dyDescent="0.4">
      <c r="A27" s="66" t="str">
        <f>IF(AB27=0,"",IF(ISNUMBER(AB27),VLOOKUP(WEEKDAY(AB27,2),DateHelp!$B$2:$C$8,2,FALSE),""))</f>
        <v/>
      </c>
      <c r="B27" s="59" t="str">
        <f t="shared" si="0"/>
        <v/>
      </c>
      <c r="C27" s="59" t="str">
        <f>IF(AB27=0,"",IF(ISNUMBER(AB27),VLOOKUP(MONTH(AB27),DateHelp!$B$2:$D$13,3,FALSE),""))</f>
        <v/>
      </c>
      <c r="D27" s="59" t="str">
        <f>IF(AB27=0,"",IF(ISNUMBER(AB27),VLOOKUP(MONTH(AB27),DateHelp!$B$2:$E$13,4,FALSE),""))</f>
        <v/>
      </c>
      <c r="E27" s="63"/>
      <c r="F27" s="64"/>
      <c r="G27" s="64"/>
      <c r="H27" s="64"/>
      <c r="I27" s="64"/>
      <c r="J27" s="64"/>
      <c r="K27" s="64"/>
      <c r="L27" s="68"/>
      <c r="M27" s="63"/>
      <c r="N27" s="63"/>
      <c r="O27" s="64"/>
      <c r="P27" s="64"/>
      <c r="Q27" s="64"/>
      <c r="U27" s="57"/>
      <c r="AA27" s="57">
        <v>27</v>
      </c>
      <c r="AB27" s="57" t="str">
        <f>IF(ISERROR(HLOOKUP(AB$1,D$1:T27,AA27,FALSE)),"na",HLOOKUP(AB$1,D$1:T27,AA27,FALSE))</f>
        <v>na</v>
      </c>
    </row>
    <row r="28" spans="1:28" x14ac:dyDescent="0.4">
      <c r="A28" s="66" t="str">
        <f>IF(AB28=0,"",IF(ISNUMBER(AB28),VLOOKUP(WEEKDAY(AB28,2),DateHelp!$B$2:$C$8,2,FALSE),""))</f>
        <v/>
      </c>
      <c r="B28" s="59" t="str">
        <f t="shared" si="0"/>
        <v/>
      </c>
      <c r="C28" s="59" t="str">
        <f>IF(AB28=0,"",IF(ISNUMBER(AB28),VLOOKUP(MONTH(AB28),DateHelp!$B$2:$D$13,3,FALSE),""))</f>
        <v/>
      </c>
      <c r="D28" s="59" t="str">
        <f>IF(AB28=0,"",IF(ISNUMBER(AB28),VLOOKUP(MONTH(AB28),DateHelp!$B$2:$E$13,4,FALSE),""))</f>
        <v/>
      </c>
      <c r="E28" s="63"/>
      <c r="F28" s="64"/>
      <c r="G28" s="64"/>
      <c r="H28" s="64"/>
      <c r="I28" s="64"/>
      <c r="J28" s="64"/>
      <c r="K28" s="64"/>
      <c r="L28" s="68"/>
      <c r="M28" s="63"/>
      <c r="N28" s="63"/>
      <c r="O28" s="64"/>
      <c r="P28" s="64"/>
      <c r="Q28" s="64"/>
      <c r="U28" s="57"/>
      <c r="AA28" s="57">
        <v>28</v>
      </c>
      <c r="AB28" s="57" t="str">
        <f>IF(ISERROR(HLOOKUP(AB$1,D$1:T28,AA28,FALSE)),"na",HLOOKUP(AB$1,D$1:T28,AA28,FALSE))</f>
        <v>na</v>
      </c>
    </row>
    <row r="29" spans="1:28" x14ac:dyDescent="0.4">
      <c r="A29" s="66" t="str">
        <f>IF(AB29=0,"",IF(ISNUMBER(AB29),VLOOKUP(WEEKDAY(AB29,2),DateHelp!$B$2:$C$8,2,FALSE),""))</f>
        <v/>
      </c>
      <c r="B29" s="59" t="str">
        <f t="shared" si="0"/>
        <v/>
      </c>
      <c r="C29" s="59" t="str">
        <f>IF(AB29=0,"",IF(ISNUMBER(AB29),VLOOKUP(MONTH(AB29),DateHelp!$B$2:$D$13,3,FALSE),""))</f>
        <v/>
      </c>
      <c r="D29" s="59" t="str">
        <f>IF(AB29=0,"",IF(ISNUMBER(AB29),VLOOKUP(MONTH(AB29),DateHelp!$B$2:$E$13,4,FALSE),""))</f>
        <v/>
      </c>
      <c r="E29" s="63"/>
      <c r="F29" s="64"/>
      <c r="G29" s="64"/>
      <c r="H29" s="64"/>
      <c r="I29" s="64"/>
      <c r="J29" s="64"/>
      <c r="K29" s="64"/>
      <c r="L29" s="68"/>
      <c r="M29" s="63"/>
      <c r="N29" s="63"/>
      <c r="O29" s="64"/>
      <c r="P29" s="64"/>
      <c r="Q29" s="64"/>
      <c r="U29" s="57"/>
      <c r="AA29" s="57">
        <v>29</v>
      </c>
      <c r="AB29" s="57" t="str">
        <f>IF(ISERROR(HLOOKUP(AB$1,D$1:T29,AA29,FALSE)),"na",HLOOKUP(AB$1,D$1:T29,AA29,FALSE))</f>
        <v>na</v>
      </c>
    </row>
    <row r="30" spans="1:28" x14ac:dyDescent="0.4">
      <c r="A30" s="66" t="str">
        <f>IF(AB30=0,"",IF(ISNUMBER(AB30),VLOOKUP(WEEKDAY(AB30,2),DateHelp!$B$2:$C$8,2,FALSE),""))</f>
        <v/>
      </c>
      <c r="B30" s="59" t="str">
        <f t="shared" si="0"/>
        <v/>
      </c>
      <c r="C30" s="59" t="str">
        <f>IF(AB30=0,"",IF(ISNUMBER(AB30),VLOOKUP(MONTH(AB30),DateHelp!$B$2:$D$13,3,FALSE),""))</f>
        <v/>
      </c>
      <c r="D30" s="59" t="str">
        <f>IF(AB30=0,"",IF(ISNUMBER(AB30),VLOOKUP(MONTH(AB30),DateHelp!$B$2:$E$13,4,FALSE),""))</f>
        <v/>
      </c>
      <c r="E30" s="63"/>
      <c r="F30" s="64"/>
      <c r="G30" s="64"/>
      <c r="H30" s="64"/>
      <c r="I30" s="64"/>
      <c r="J30" s="64"/>
      <c r="K30" s="64"/>
      <c r="L30" s="68"/>
      <c r="M30" s="63"/>
      <c r="N30" s="63"/>
      <c r="O30" s="64"/>
      <c r="P30" s="64"/>
      <c r="Q30" s="64"/>
      <c r="U30" s="57"/>
      <c r="AA30" s="57">
        <v>30</v>
      </c>
      <c r="AB30" s="57" t="str">
        <f>IF(ISERROR(HLOOKUP(AB$1,D$1:T30,AA30,FALSE)),"na",HLOOKUP(AB$1,D$1:T30,AA30,FALSE))</f>
        <v>na</v>
      </c>
    </row>
    <row r="31" spans="1:28" x14ac:dyDescent="0.4">
      <c r="A31" s="66" t="str">
        <f>IF(AB31=0,"",IF(ISNUMBER(AB31),VLOOKUP(WEEKDAY(AB31,2),DateHelp!$B$2:$C$8,2,FALSE),""))</f>
        <v/>
      </c>
      <c r="B31" s="59" t="str">
        <f t="shared" si="0"/>
        <v/>
      </c>
      <c r="C31" s="59" t="str">
        <f>IF(AB31=0,"",IF(ISNUMBER(AB31),VLOOKUP(MONTH(AB31),DateHelp!$B$2:$D$13,3,FALSE),""))</f>
        <v/>
      </c>
      <c r="D31" s="59" t="str">
        <f>IF(AB31=0,"",IF(ISNUMBER(AB31),VLOOKUP(MONTH(AB31),DateHelp!$B$2:$E$13,4,FALSE),""))</f>
        <v/>
      </c>
      <c r="E31" s="63"/>
      <c r="F31" s="64"/>
      <c r="G31" s="64"/>
      <c r="H31" s="64"/>
      <c r="I31" s="64"/>
      <c r="J31" s="64"/>
      <c r="K31" s="64"/>
      <c r="L31" s="68"/>
      <c r="M31" s="63"/>
      <c r="N31" s="63"/>
      <c r="O31" s="64"/>
      <c r="P31" s="64"/>
      <c r="Q31" s="64"/>
      <c r="U31" s="57"/>
      <c r="AA31" s="57">
        <v>31</v>
      </c>
      <c r="AB31" s="57" t="str">
        <f>IF(ISERROR(HLOOKUP(AB$1,D$1:T31,AA31,FALSE)),"na",HLOOKUP(AB$1,D$1:T31,AA31,FALSE))</f>
        <v>na</v>
      </c>
    </row>
    <row r="32" spans="1:28" x14ac:dyDescent="0.4">
      <c r="A32" s="66" t="str">
        <f>IF(AB32=0,"",IF(ISNUMBER(AB32),VLOOKUP(WEEKDAY(AB32,2),DateHelp!$B$2:$C$8,2,FALSE),""))</f>
        <v/>
      </c>
      <c r="B32" s="59" t="str">
        <f t="shared" si="0"/>
        <v/>
      </c>
      <c r="C32" s="59" t="str">
        <f>IF(AB32=0,"",IF(ISNUMBER(AB32),VLOOKUP(MONTH(AB32),DateHelp!$B$2:$D$13,3,FALSE),""))</f>
        <v/>
      </c>
      <c r="D32" s="59" t="str">
        <f>IF(AB32=0,"",IF(ISNUMBER(AB32),VLOOKUP(MONTH(AB32),DateHelp!$B$2:$E$13,4,FALSE),""))</f>
        <v/>
      </c>
      <c r="E32" s="63"/>
      <c r="F32" s="64"/>
      <c r="G32" s="64"/>
      <c r="H32" s="64"/>
      <c r="I32" s="64"/>
      <c r="J32" s="64"/>
      <c r="K32" s="64"/>
      <c r="L32" s="68"/>
      <c r="M32" s="63"/>
      <c r="N32" s="63"/>
      <c r="O32" s="64"/>
      <c r="P32" s="64"/>
      <c r="Q32" s="64"/>
      <c r="U32" s="57"/>
      <c r="AA32" s="57">
        <v>32</v>
      </c>
      <c r="AB32" s="57" t="str">
        <f>IF(ISERROR(HLOOKUP(AB$1,D$1:T32,AA32,FALSE)),"na",HLOOKUP(AB$1,D$1:T32,AA32,FALSE))</f>
        <v>na</v>
      </c>
    </row>
    <row r="33" spans="1:28" x14ac:dyDescent="0.4">
      <c r="A33" s="66" t="str">
        <f>IF(AB33=0,"",IF(ISNUMBER(AB33),VLOOKUP(WEEKDAY(AB33,2),DateHelp!$B$2:$C$8,2,FALSE),""))</f>
        <v/>
      </c>
      <c r="B33" s="59" t="str">
        <f t="shared" si="0"/>
        <v/>
      </c>
      <c r="C33" s="59" t="str">
        <f>IF(AB33=0,"",IF(ISNUMBER(AB33),VLOOKUP(MONTH(AB33),DateHelp!$B$2:$D$13,3,FALSE),""))</f>
        <v/>
      </c>
      <c r="D33" s="59" t="str">
        <f>IF(AB33=0,"",IF(ISNUMBER(AB33),VLOOKUP(MONTH(AB33),DateHelp!$B$2:$E$13,4,FALSE),""))</f>
        <v/>
      </c>
      <c r="E33" s="63"/>
      <c r="F33" s="64"/>
      <c r="G33" s="64"/>
      <c r="H33" s="64"/>
      <c r="I33" s="64"/>
      <c r="J33" s="64"/>
      <c r="K33" s="64"/>
      <c r="L33" s="68"/>
      <c r="M33" s="63"/>
      <c r="N33" s="63"/>
      <c r="O33" s="64"/>
      <c r="P33" s="64"/>
      <c r="Q33" s="64"/>
      <c r="U33" s="57"/>
      <c r="AA33" s="57">
        <v>33</v>
      </c>
      <c r="AB33" s="57" t="str">
        <f>IF(ISERROR(HLOOKUP(AB$1,D$1:T33,AA33,FALSE)),"na",HLOOKUP(AB$1,D$1:T33,AA33,FALSE))</f>
        <v>na</v>
      </c>
    </row>
    <row r="34" spans="1:28" x14ac:dyDescent="0.4">
      <c r="A34" s="66" t="str">
        <f>IF(AB34=0,"",IF(ISNUMBER(AB34),VLOOKUP(WEEKDAY(AB34,2),DateHelp!$B$2:$C$8,2,FALSE),""))</f>
        <v/>
      </c>
      <c r="B34" s="59" t="str">
        <f t="shared" si="0"/>
        <v/>
      </c>
      <c r="C34" s="59" t="str">
        <f>IF(AB34=0,"",IF(ISNUMBER(AB34),VLOOKUP(MONTH(AB34),DateHelp!$B$2:$D$13,3,FALSE),""))</f>
        <v/>
      </c>
      <c r="D34" s="59" t="str">
        <f>IF(AB34=0,"",IF(ISNUMBER(AB34),VLOOKUP(MONTH(AB34),DateHelp!$B$2:$E$13,4,FALSE),""))</f>
        <v/>
      </c>
      <c r="E34" s="63"/>
      <c r="F34" s="64"/>
      <c r="G34" s="64"/>
      <c r="H34" s="64"/>
      <c r="I34" s="64"/>
      <c r="J34" s="64"/>
      <c r="K34" s="64"/>
      <c r="L34" s="68"/>
      <c r="M34" s="63"/>
      <c r="N34" s="63"/>
      <c r="O34" s="64"/>
      <c r="P34" s="64"/>
      <c r="Q34" s="64"/>
      <c r="U34" s="57"/>
      <c r="AA34" s="57">
        <v>34</v>
      </c>
      <c r="AB34" s="57" t="str">
        <f>IF(ISERROR(HLOOKUP(AB$1,D$1:T34,AA34,FALSE)),"na",HLOOKUP(AB$1,D$1:T34,AA34,FALSE))</f>
        <v>na</v>
      </c>
    </row>
    <row r="35" spans="1:28" x14ac:dyDescent="0.4">
      <c r="A35" s="66" t="str">
        <f>IF(AB35=0,"",IF(ISNUMBER(AB35),VLOOKUP(WEEKDAY(AB35,2),DateHelp!$B$2:$C$8,2,FALSE),""))</f>
        <v/>
      </c>
      <c r="B35" s="59" t="str">
        <f t="shared" si="0"/>
        <v/>
      </c>
      <c r="C35" s="59" t="str">
        <f>IF(AB35=0,"",IF(ISNUMBER(AB35),VLOOKUP(MONTH(AB35),DateHelp!$B$2:$D$13,3,FALSE),""))</f>
        <v/>
      </c>
      <c r="D35" s="59" t="str">
        <f>IF(AB35=0,"",IF(ISNUMBER(AB35),VLOOKUP(MONTH(AB35),DateHelp!$B$2:$E$13,4,FALSE),""))</f>
        <v/>
      </c>
      <c r="E35" s="63"/>
      <c r="F35" s="64"/>
      <c r="G35" s="64"/>
      <c r="H35" s="64"/>
      <c r="I35" s="64"/>
      <c r="J35" s="64"/>
      <c r="K35" s="64"/>
      <c r="L35" s="68"/>
      <c r="M35" s="63"/>
      <c r="N35" s="63"/>
      <c r="O35" s="64"/>
      <c r="P35" s="64"/>
      <c r="Q35" s="64"/>
      <c r="U35" s="57"/>
      <c r="AA35" s="57">
        <v>35</v>
      </c>
      <c r="AB35" s="57" t="str">
        <f>IF(ISERROR(HLOOKUP(AB$1,D$1:T35,AA35,FALSE)),"na",HLOOKUP(AB$1,D$1:T35,AA35,FALSE))</f>
        <v>na</v>
      </c>
    </row>
    <row r="36" spans="1:28" x14ac:dyDescent="0.4">
      <c r="A36" s="66" t="str">
        <f>IF(AB36=0,"",IF(ISNUMBER(AB36),VLOOKUP(WEEKDAY(AB36,2),DateHelp!$B$2:$C$8,2,FALSE),""))</f>
        <v/>
      </c>
      <c r="B36" s="59" t="str">
        <f t="shared" si="0"/>
        <v/>
      </c>
      <c r="C36" s="59" t="str">
        <f>IF(AB36=0,"",IF(ISNUMBER(AB36),VLOOKUP(MONTH(AB36),DateHelp!$B$2:$D$13,3,FALSE),""))</f>
        <v/>
      </c>
      <c r="D36" s="59" t="str">
        <f>IF(AB36=0,"",IF(ISNUMBER(AB36),VLOOKUP(MONTH(AB36),DateHelp!$B$2:$E$13,4,FALSE),""))</f>
        <v/>
      </c>
      <c r="E36" s="63"/>
      <c r="F36" s="64"/>
      <c r="G36" s="64"/>
      <c r="H36" s="64"/>
      <c r="I36" s="64"/>
      <c r="J36" s="64"/>
      <c r="K36" s="64"/>
      <c r="L36" s="68"/>
      <c r="M36" s="63"/>
      <c r="N36" s="63"/>
      <c r="O36" s="64"/>
      <c r="P36" s="64"/>
      <c r="Q36" s="64"/>
      <c r="U36" s="57"/>
      <c r="AA36" s="57">
        <v>36</v>
      </c>
      <c r="AB36" s="57" t="str">
        <f>IF(ISERROR(HLOOKUP(AB$1,D$1:T36,AA36,FALSE)),"na",HLOOKUP(AB$1,D$1:T36,AA36,FALSE))</f>
        <v>na</v>
      </c>
    </row>
    <row r="37" spans="1:28" x14ac:dyDescent="0.4">
      <c r="A37" s="66" t="str">
        <f>IF(AB37=0,"",IF(ISNUMBER(AB37),VLOOKUP(WEEKDAY(AB37,2),DateHelp!$B$2:$C$8,2,FALSE),""))</f>
        <v/>
      </c>
      <c r="B37" s="59" t="str">
        <f t="shared" si="0"/>
        <v/>
      </c>
      <c r="C37" s="59" t="str">
        <f>IF(AB37=0,"",IF(ISNUMBER(AB37),VLOOKUP(MONTH(AB37),DateHelp!$B$2:$D$13,3,FALSE),""))</f>
        <v/>
      </c>
      <c r="D37" s="59" t="str">
        <f>IF(AB37=0,"",IF(ISNUMBER(AB37),VLOOKUP(MONTH(AB37),DateHelp!$B$2:$E$13,4,FALSE),""))</f>
        <v/>
      </c>
      <c r="E37" s="63"/>
      <c r="F37" s="64"/>
      <c r="G37" s="64"/>
      <c r="H37" s="64"/>
      <c r="I37" s="64"/>
      <c r="J37" s="64"/>
      <c r="K37" s="64"/>
      <c r="L37" s="68"/>
      <c r="M37" s="63"/>
      <c r="N37" s="63"/>
      <c r="O37" s="64"/>
      <c r="P37" s="64"/>
      <c r="Q37" s="64"/>
      <c r="U37" s="57"/>
      <c r="AA37" s="57">
        <v>37</v>
      </c>
      <c r="AB37" s="57" t="str">
        <f>IF(ISERROR(HLOOKUP(AB$1,D$1:T37,AA37,FALSE)),"na",HLOOKUP(AB$1,D$1:T37,AA37,FALSE))</f>
        <v>na</v>
      </c>
    </row>
    <row r="38" spans="1:28" x14ac:dyDescent="0.4">
      <c r="A38" s="66" t="str">
        <f>IF(AB38=0,"",IF(ISNUMBER(AB38),VLOOKUP(WEEKDAY(AB38,2),DateHelp!$B$2:$C$8,2,FALSE),""))</f>
        <v/>
      </c>
      <c r="B38" s="59" t="str">
        <f t="shared" si="0"/>
        <v/>
      </c>
      <c r="C38" s="59" t="str">
        <f>IF(AB38=0,"",IF(ISNUMBER(AB38),VLOOKUP(MONTH(AB38),DateHelp!$B$2:$D$13,3,FALSE),""))</f>
        <v/>
      </c>
      <c r="D38" s="59" t="str">
        <f>IF(AB38=0,"",IF(ISNUMBER(AB38),VLOOKUP(MONTH(AB38),DateHelp!$B$2:$E$13,4,FALSE),""))</f>
        <v/>
      </c>
      <c r="E38" s="63"/>
      <c r="F38" s="64"/>
      <c r="G38" s="64"/>
      <c r="H38" s="64"/>
      <c r="I38" s="64"/>
      <c r="J38" s="64"/>
      <c r="K38" s="64"/>
      <c r="L38" s="68"/>
      <c r="M38" s="63"/>
      <c r="N38" s="63"/>
      <c r="O38" s="64"/>
      <c r="P38" s="64"/>
      <c r="Q38" s="64"/>
      <c r="U38" s="57"/>
      <c r="AA38" s="57">
        <v>38</v>
      </c>
      <c r="AB38" s="57" t="str">
        <f>IF(ISERROR(HLOOKUP(AB$1,D$1:T38,AA38,FALSE)),"na",HLOOKUP(AB$1,D$1:T38,AA38,FALSE))</f>
        <v>na</v>
      </c>
    </row>
    <row r="39" spans="1:28" x14ac:dyDescent="0.4">
      <c r="A39" s="66" t="str">
        <f>IF(AB39=0,"",IF(ISNUMBER(AB39),VLOOKUP(WEEKDAY(AB39,2),DateHelp!$B$2:$C$8,2,FALSE),""))</f>
        <v/>
      </c>
      <c r="B39" s="59" t="str">
        <f t="shared" si="0"/>
        <v/>
      </c>
      <c r="C39" s="59" t="str">
        <f>IF(AB39=0,"",IF(ISNUMBER(AB39),VLOOKUP(MONTH(AB39),DateHelp!$B$2:$D$13,3,FALSE),""))</f>
        <v/>
      </c>
      <c r="D39" s="59" t="str">
        <f>IF(AB39=0,"",IF(ISNUMBER(AB39),VLOOKUP(MONTH(AB39),DateHelp!$B$2:$E$13,4,FALSE),""))</f>
        <v/>
      </c>
      <c r="E39" s="63"/>
      <c r="F39" s="64"/>
      <c r="G39" s="64"/>
      <c r="H39" s="64"/>
      <c r="I39" s="64"/>
      <c r="J39" s="64"/>
      <c r="K39" s="64"/>
      <c r="L39" s="68"/>
      <c r="M39" s="63"/>
      <c r="N39" s="63"/>
      <c r="O39" s="64"/>
      <c r="P39" s="64"/>
      <c r="Q39" s="64"/>
      <c r="U39" s="57"/>
      <c r="AA39" s="57">
        <v>39</v>
      </c>
      <c r="AB39" s="57" t="str">
        <f>IF(ISERROR(HLOOKUP(AB$1,D$1:T39,AA39,FALSE)),"na",HLOOKUP(AB$1,D$1:T39,AA39,FALSE))</f>
        <v>na</v>
      </c>
    </row>
    <row r="40" spans="1:28" x14ac:dyDescent="0.4">
      <c r="A40" s="66" t="str">
        <f>IF(AB40=0,"",IF(ISNUMBER(AB40),VLOOKUP(WEEKDAY(AB40,2),DateHelp!$B$2:$C$8,2,FALSE),""))</f>
        <v/>
      </c>
      <c r="B40" s="59" t="str">
        <f t="shared" si="0"/>
        <v/>
      </c>
      <c r="C40" s="59" t="str">
        <f>IF(AB40=0,"",IF(ISNUMBER(AB40),VLOOKUP(MONTH(AB40),DateHelp!$B$2:$D$13,3,FALSE),""))</f>
        <v/>
      </c>
      <c r="D40" s="59" t="str">
        <f>IF(AB40=0,"",IF(ISNUMBER(AB40),VLOOKUP(MONTH(AB40),DateHelp!$B$2:$E$13,4,FALSE),""))</f>
        <v/>
      </c>
      <c r="E40" s="63"/>
      <c r="F40" s="64"/>
      <c r="G40" s="64"/>
      <c r="H40" s="64"/>
      <c r="I40" s="64"/>
      <c r="J40" s="64"/>
      <c r="K40" s="64"/>
      <c r="L40" s="68"/>
      <c r="M40" s="63"/>
      <c r="N40" s="63"/>
      <c r="O40" s="64"/>
      <c r="P40" s="64"/>
      <c r="Q40" s="64"/>
      <c r="U40" s="57"/>
      <c r="AA40" s="57">
        <v>40</v>
      </c>
      <c r="AB40" s="57" t="str">
        <f>IF(ISERROR(HLOOKUP(AB$1,D$1:T40,AA40,FALSE)),"na",HLOOKUP(AB$1,D$1:T40,AA40,FALSE))</f>
        <v>na</v>
      </c>
    </row>
    <row r="41" spans="1:28" x14ac:dyDescent="0.4">
      <c r="A41" s="66" t="str">
        <f>IF(AB41=0,"",IF(ISNUMBER(AB41),VLOOKUP(WEEKDAY(AB41,2),DateHelp!$B$2:$C$8,2,FALSE),""))</f>
        <v/>
      </c>
      <c r="B41" s="59" t="str">
        <f t="shared" si="0"/>
        <v/>
      </c>
      <c r="C41" s="59" t="str">
        <f>IF(AB41=0,"",IF(ISNUMBER(AB41),VLOOKUP(MONTH(AB41),DateHelp!$B$2:$D$13,3,FALSE),""))</f>
        <v/>
      </c>
      <c r="D41" s="59" t="str">
        <f>IF(AB41=0,"",IF(ISNUMBER(AB41),VLOOKUP(MONTH(AB41),DateHelp!$B$2:$E$13,4,FALSE),""))</f>
        <v/>
      </c>
      <c r="E41" s="63"/>
      <c r="F41" s="64"/>
      <c r="G41" s="64"/>
      <c r="H41" s="64"/>
      <c r="I41" s="64"/>
      <c r="J41" s="64"/>
      <c r="K41" s="64"/>
      <c r="L41" s="68"/>
      <c r="M41" s="63"/>
      <c r="N41" s="63"/>
      <c r="O41" s="64"/>
      <c r="P41" s="64"/>
      <c r="Q41" s="64"/>
      <c r="U41" s="57"/>
      <c r="AA41" s="57">
        <v>41</v>
      </c>
      <c r="AB41" s="57" t="str">
        <f>IF(ISERROR(HLOOKUP(AB$1,D$1:T41,AA41,FALSE)),"na",HLOOKUP(AB$1,D$1:T41,AA41,FALSE))</f>
        <v>na</v>
      </c>
    </row>
    <row r="42" spans="1:28" x14ac:dyDescent="0.4">
      <c r="A42" s="66" t="str">
        <f>IF(AB42=0,"",IF(ISNUMBER(AB42),VLOOKUP(WEEKDAY(AB42,2),DateHelp!$B$2:$C$8,2,FALSE),""))</f>
        <v/>
      </c>
      <c r="B42" s="59" t="str">
        <f t="shared" si="0"/>
        <v/>
      </c>
      <c r="C42" s="59" t="str">
        <f>IF(AB42=0,"",IF(ISNUMBER(AB42),VLOOKUP(MONTH(AB42),DateHelp!$B$2:$D$13,3,FALSE),""))</f>
        <v/>
      </c>
      <c r="D42" s="59" t="str">
        <f>IF(AB42=0,"",IF(ISNUMBER(AB42),VLOOKUP(MONTH(AB42),DateHelp!$B$2:$E$13,4,FALSE),""))</f>
        <v/>
      </c>
      <c r="E42" s="63"/>
      <c r="F42" s="64"/>
      <c r="G42" s="64"/>
      <c r="H42" s="64"/>
      <c r="I42" s="64"/>
      <c r="J42" s="64"/>
      <c r="K42" s="64"/>
      <c r="L42" s="68"/>
      <c r="M42" s="63"/>
      <c r="N42" s="63"/>
      <c r="O42" s="64"/>
      <c r="P42" s="64"/>
      <c r="Q42" s="64"/>
      <c r="U42" s="57"/>
      <c r="AA42" s="57">
        <v>42</v>
      </c>
      <c r="AB42" s="57" t="str">
        <f>IF(ISERROR(HLOOKUP(AB$1,D$1:T42,AA42,FALSE)),"na",HLOOKUP(AB$1,D$1:T42,AA42,FALSE))</f>
        <v>na</v>
      </c>
    </row>
    <row r="43" spans="1:28" x14ac:dyDescent="0.4">
      <c r="A43" s="66" t="str">
        <f>IF(AB43=0,"",IF(ISNUMBER(AB43),VLOOKUP(WEEKDAY(AB43,2),DateHelp!$B$2:$C$8,2,FALSE),""))</f>
        <v/>
      </c>
      <c r="B43" s="59" t="str">
        <f t="shared" si="0"/>
        <v/>
      </c>
      <c r="C43" s="59" t="str">
        <f>IF(AB43=0,"",IF(ISNUMBER(AB43),VLOOKUP(MONTH(AB43),DateHelp!$B$2:$D$13,3,FALSE),""))</f>
        <v/>
      </c>
      <c r="D43" s="59" t="str">
        <f>IF(AB43=0,"",IF(ISNUMBER(AB43),VLOOKUP(MONTH(AB43),DateHelp!$B$2:$E$13,4,FALSE),""))</f>
        <v/>
      </c>
      <c r="E43" s="63"/>
      <c r="F43" s="64"/>
      <c r="G43" s="64"/>
      <c r="H43" s="64"/>
      <c r="I43" s="64"/>
      <c r="J43" s="64"/>
      <c r="K43" s="64"/>
      <c r="L43" s="68"/>
      <c r="M43" s="63"/>
      <c r="N43" s="63"/>
      <c r="O43" s="64"/>
      <c r="P43" s="64"/>
      <c r="Q43" s="64"/>
      <c r="U43" s="57"/>
      <c r="AA43" s="57">
        <v>43</v>
      </c>
      <c r="AB43" s="57" t="str">
        <f>IF(ISERROR(HLOOKUP(AB$1,D$1:T43,AA43,FALSE)),"na",HLOOKUP(AB$1,D$1:T43,AA43,FALSE))</f>
        <v>na</v>
      </c>
    </row>
    <row r="44" spans="1:28" x14ac:dyDescent="0.4">
      <c r="A44" s="66" t="str">
        <f>IF(AB44=0,"",IF(ISNUMBER(AB44),VLOOKUP(WEEKDAY(AB44,2),DateHelp!$B$2:$C$8,2,FALSE),""))</f>
        <v/>
      </c>
      <c r="B44" s="59" t="str">
        <f t="shared" si="0"/>
        <v/>
      </c>
      <c r="C44" s="59" t="str">
        <f>IF(AB44=0,"",IF(ISNUMBER(AB44),VLOOKUP(MONTH(AB44),DateHelp!$B$2:$D$13,3,FALSE),""))</f>
        <v/>
      </c>
      <c r="D44" s="59" t="str">
        <f>IF(AB44=0,"",IF(ISNUMBER(AB44),VLOOKUP(MONTH(AB44),DateHelp!$B$2:$E$13,4,FALSE),""))</f>
        <v/>
      </c>
      <c r="E44" s="63"/>
      <c r="F44" s="64"/>
      <c r="G44" s="64"/>
      <c r="H44" s="64"/>
      <c r="I44" s="64"/>
      <c r="J44" s="64"/>
      <c r="K44" s="64"/>
      <c r="L44" s="68"/>
      <c r="M44" s="63"/>
      <c r="N44" s="63"/>
      <c r="O44" s="64"/>
      <c r="P44" s="64"/>
      <c r="Q44" s="64"/>
      <c r="U44" s="57"/>
      <c r="AA44" s="57">
        <v>44</v>
      </c>
      <c r="AB44" s="57" t="str">
        <f>IF(ISERROR(HLOOKUP(AB$1,D$1:T44,AA44,FALSE)),"na",HLOOKUP(AB$1,D$1:T44,AA44,FALSE))</f>
        <v>na</v>
      </c>
    </row>
    <row r="45" spans="1:28" x14ac:dyDescent="0.4">
      <c r="A45" s="66" t="str">
        <f>IF(AB45=0,"",IF(ISNUMBER(AB45),VLOOKUP(WEEKDAY(AB45,2),DateHelp!$B$2:$C$8,2,FALSE),""))</f>
        <v/>
      </c>
      <c r="B45" s="59" t="str">
        <f t="shared" si="0"/>
        <v/>
      </c>
      <c r="C45" s="59" t="str">
        <f>IF(AB45=0,"",IF(ISNUMBER(AB45),VLOOKUP(MONTH(AB45),DateHelp!$B$2:$D$13,3,FALSE),""))</f>
        <v/>
      </c>
      <c r="D45" s="59" t="str">
        <f>IF(AB45=0,"",IF(ISNUMBER(AB45),VLOOKUP(MONTH(AB45),DateHelp!$B$2:$E$13,4,FALSE),""))</f>
        <v/>
      </c>
      <c r="E45" s="63"/>
      <c r="F45" s="64"/>
      <c r="G45" s="64"/>
      <c r="H45" s="64"/>
      <c r="I45" s="64"/>
      <c r="J45" s="64"/>
      <c r="K45" s="64"/>
      <c r="L45" s="68"/>
      <c r="M45" s="63"/>
      <c r="N45" s="63"/>
      <c r="O45" s="64"/>
      <c r="P45" s="64"/>
      <c r="Q45" s="64"/>
      <c r="U45" s="57"/>
      <c r="AA45" s="57">
        <v>45</v>
      </c>
      <c r="AB45" s="57" t="str">
        <f>IF(ISERROR(HLOOKUP(AB$1,D$1:T45,AA45,FALSE)),"na",HLOOKUP(AB$1,D$1:T45,AA45,FALSE))</f>
        <v>na</v>
      </c>
    </row>
    <row r="46" spans="1:28" x14ac:dyDescent="0.4">
      <c r="A46" s="66" t="str">
        <f>IF(AB46=0,"",IF(ISNUMBER(AB46),VLOOKUP(WEEKDAY(AB46,2),DateHelp!$B$2:$C$8,2,FALSE),""))</f>
        <v/>
      </c>
      <c r="B46" s="59" t="str">
        <f t="shared" si="0"/>
        <v/>
      </c>
      <c r="C46" s="59" t="str">
        <f>IF(AB46=0,"",IF(ISNUMBER(AB46),VLOOKUP(MONTH(AB46),DateHelp!$B$2:$D$13,3,FALSE),""))</f>
        <v/>
      </c>
      <c r="D46" s="59" t="str">
        <f>IF(AB46=0,"",IF(ISNUMBER(AB46),VLOOKUP(MONTH(AB46),DateHelp!$B$2:$E$13,4,FALSE),""))</f>
        <v/>
      </c>
      <c r="E46" s="63"/>
      <c r="F46" s="64"/>
      <c r="G46" s="64"/>
      <c r="H46" s="64"/>
      <c r="I46" s="64"/>
      <c r="J46" s="64"/>
      <c r="K46" s="64"/>
      <c r="L46" s="68"/>
      <c r="M46" s="63"/>
      <c r="N46" s="63"/>
      <c r="O46" s="64"/>
      <c r="P46" s="64"/>
      <c r="Q46" s="64"/>
      <c r="U46" s="57"/>
      <c r="AA46" s="57">
        <v>46</v>
      </c>
      <c r="AB46" s="57" t="str">
        <f>IF(ISERROR(HLOOKUP(AB$1,D$1:T46,AA46,FALSE)),"na",HLOOKUP(AB$1,D$1:T46,AA46,FALSE))</f>
        <v>na</v>
      </c>
    </row>
    <row r="47" spans="1:28" x14ac:dyDescent="0.4">
      <c r="A47" s="66" t="str">
        <f>IF(AB47=0,"",IF(ISNUMBER(AB47),VLOOKUP(WEEKDAY(AB47,2),DateHelp!$B$2:$C$8,2,FALSE),""))</f>
        <v/>
      </c>
      <c r="B47" s="59" t="str">
        <f t="shared" si="0"/>
        <v/>
      </c>
      <c r="C47" s="59" t="str">
        <f>IF(AB47=0,"",IF(ISNUMBER(AB47),VLOOKUP(MONTH(AB47),DateHelp!$B$2:$D$13,3,FALSE),""))</f>
        <v/>
      </c>
      <c r="D47" s="59" t="str">
        <f>IF(AB47=0,"",IF(ISNUMBER(AB47),VLOOKUP(MONTH(AB47),DateHelp!$B$2:$E$13,4,FALSE),""))</f>
        <v/>
      </c>
      <c r="E47" s="63"/>
      <c r="F47" s="64"/>
      <c r="G47" s="64"/>
      <c r="H47" s="64"/>
      <c r="I47" s="64"/>
      <c r="J47" s="64"/>
      <c r="K47" s="64"/>
      <c r="L47" s="68"/>
      <c r="M47" s="63"/>
      <c r="N47" s="63"/>
      <c r="O47" s="64"/>
      <c r="P47" s="64"/>
      <c r="Q47" s="64"/>
      <c r="U47" s="57"/>
      <c r="AA47" s="57">
        <v>47</v>
      </c>
      <c r="AB47" s="57" t="str">
        <f>IF(ISERROR(HLOOKUP(AB$1,D$1:T47,AA47,FALSE)),"na",HLOOKUP(AB$1,D$1:T47,AA47,FALSE))</f>
        <v>na</v>
      </c>
    </row>
    <row r="48" spans="1:28" x14ac:dyDescent="0.4">
      <c r="A48" s="66" t="str">
        <f>IF(AB48=0,"",IF(ISNUMBER(AB48),VLOOKUP(WEEKDAY(AB48,2),DateHelp!$B$2:$C$8,2,FALSE),""))</f>
        <v/>
      </c>
      <c r="B48" s="59" t="str">
        <f t="shared" si="0"/>
        <v/>
      </c>
      <c r="C48" s="59" t="str">
        <f>IF(AB48=0,"",IF(ISNUMBER(AB48),VLOOKUP(MONTH(AB48),DateHelp!$B$2:$D$13,3,FALSE),""))</f>
        <v/>
      </c>
      <c r="D48" s="59" t="str">
        <f>IF(AB48=0,"",IF(ISNUMBER(AB48),VLOOKUP(MONTH(AB48),DateHelp!$B$2:$E$13,4,FALSE),""))</f>
        <v/>
      </c>
      <c r="E48" s="63"/>
      <c r="F48" s="64"/>
      <c r="G48" s="64"/>
      <c r="H48" s="64"/>
      <c r="I48" s="64"/>
      <c r="J48" s="64"/>
      <c r="K48" s="64"/>
      <c r="L48" s="68"/>
      <c r="M48" s="63"/>
      <c r="N48" s="63"/>
      <c r="O48" s="64"/>
      <c r="P48" s="64"/>
      <c r="Q48" s="64"/>
      <c r="U48" s="57"/>
      <c r="AA48" s="57">
        <v>48</v>
      </c>
      <c r="AB48" s="57" t="str">
        <f>IF(ISERROR(HLOOKUP(AB$1,D$1:T48,AA48,FALSE)),"na",HLOOKUP(AB$1,D$1:T48,AA48,FALSE))</f>
        <v>na</v>
      </c>
    </row>
    <row r="49" spans="1:28" x14ac:dyDescent="0.4">
      <c r="A49" s="66" t="str">
        <f>IF(AB49=0,"",IF(ISNUMBER(AB49),VLOOKUP(WEEKDAY(AB49,2),DateHelp!$B$2:$C$8,2,FALSE),""))</f>
        <v/>
      </c>
      <c r="B49" s="59" t="str">
        <f t="shared" si="0"/>
        <v/>
      </c>
      <c r="C49" s="59" t="str">
        <f>IF(AB49=0,"",IF(ISNUMBER(AB49),VLOOKUP(MONTH(AB49),DateHelp!$B$2:$D$13,3,FALSE),""))</f>
        <v/>
      </c>
      <c r="D49" s="59" t="str">
        <f>IF(AB49=0,"",IF(ISNUMBER(AB49),VLOOKUP(MONTH(AB49),DateHelp!$B$2:$E$13,4,FALSE),""))</f>
        <v/>
      </c>
      <c r="E49" s="63"/>
      <c r="F49" s="64"/>
      <c r="G49" s="64"/>
      <c r="H49" s="64"/>
      <c r="I49" s="64"/>
      <c r="J49" s="64"/>
      <c r="K49" s="64"/>
      <c r="L49" s="68"/>
      <c r="M49" s="63"/>
      <c r="N49" s="63"/>
      <c r="O49" s="64"/>
      <c r="P49" s="64"/>
      <c r="Q49" s="64"/>
      <c r="U49" s="57"/>
      <c r="AA49" s="57">
        <v>49</v>
      </c>
      <c r="AB49" s="57" t="str">
        <f>IF(ISERROR(HLOOKUP(AB$1,D$1:T49,AA49,FALSE)),"na",HLOOKUP(AB$1,D$1:T49,AA49,FALSE))</f>
        <v>na</v>
      </c>
    </row>
    <row r="50" spans="1:28" x14ac:dyDescent="0.4">
      <c r="A50" s="66" t="str">
        <f>IF(AB50=0,"",IF(ISNUMBER(AB50),VLOOKUP(WEEKDAY(AB50,2),DateHelp!$B$2:$C$8,2,FALSE),""))</f>
        <v/>
      </c>
      <c r="B50" s="59" t="str">
        <f t="shared" si="0"/>
        <v/>
      </c>
      <c r="C50" s="59" t="str">
        <f>IF(AB50=0,"",IF(ISNUMBER(AB50),VLOOKUP(MONTH(AB50),DateHelp!$B$2:$D$13,3,FALSE),""))</f>
        <v/>
      </c>
      <c r="D50" s="59" t="str">
        <f>IF(AB50=0,"",IF(ISNUMBER(AB50),VLOOKUP(MONTH(AB50),DateHelp!$B$2:$E$13,4,FALSE),""))</f>
        <v/>
      </c>
      <c r="E50" s="63"/>
      <c r="F50" s="64"/>
      <c r="G50" s="64"/>
      <c r="H50" s="64"/>
      <c r="I50" s="64"/>
      <c r="J50" s="64"/>
      <c r="K50" s="64"/>
      <c r="L50" s="68"/>
      <c r="M50" s="63"/>
      <c r="N50" s="63"/>
      <c r="O50" s="64"/>
      <c r="P50" s="64"/>
      <c r="Q50" s="64"/>
      <c r="U50" s="57"/>
      <c r="AA50" s="57">
        <v>50</v>
      </c>
      <c r="AB50" s="57" t="str">
        <f>IF(ISERROR(HLOOKUP(AB$1,D$1:T50,AA50,FALSE)),"na",HLOOKUP(AB$1,D$1:T50,AA50,FALSE))</f>
        <v>na</v>
      </c>
    </row>
    <row r="51" spans="1:28" x14ac:dyDescent="0.4">
      <c r="A51" s="66" t="str">
        <f>IF(AB51=0,"",IF(ISNUMBER(AB51),VLOOKUP(WEEKDAY(AB51,2),DateHelp!$B$2:$C$8,2,FALSE),""))</f>
        <v/>
      </c>
      <c r="B51" s="59" t="str">
        <f t="shared" si="0"/>
        <v/>
      </c>
      <c r="C51" s="59" t="str">
        <f>IF(AB51=0,"",IF(ISNUMBER(AB51),VLOOKUP(MONTH(AB51),DateHelp!$B$2:$D$13,3,FALSE),""))</f>
        <v/>
      </c>
      <c r="D51" s="59" t="str">
        <f>IF(AB51=0,"",IF(ISNUMBER(AB51),VLOOKUP(MONTH(AB51),DateHelp!$B$2:$E$13,4,FALSE),""))</f>
        <v/>
      </c>
      <c r="E51" s="63"/>
      <c r="F51" s="64"/>
      <c r="G51" s="64"/>
      <c r="H51" s="64"/>
      <c r="I51" s="64"/>
      <c r="J51" s="64"/>
      <c r="K51" s="64"/>
      <c r="L51" s="68"/>
      <c r="M51" s="63"/>
      <c r="N51" s="63"/>
      <c r="O51" s="64"/>
      <c r="P51" s="64"/>
      <c r="Q51" s="64"/>
      <c r="U51" s="57"/>
      <c r="AA51" s="57">
        <v>51</v>
      </c>
      <c r="AB51" s="57" t="str">
        <f>IF(ISERROR(HLOOKUP(AB$1,D$1:T51,AA51,FALSE)),"na",HLOOKUP(AB$1,D$1:T51,AA51,FALSE))</f>
        <v>na</v>
      </c>
    </row>
    <row r="52" spans="1:28" x14ac:dyDescent="0.4">
      <c r="A52" s="66" t="str">
        <f>IF(AB52=0,"",IF(ISNUMBER(AB52),VLOOKUP(WEEKDAY(AB52,2),DateHelp!$B$2:$C$8,2,FALSE),""))</f>
        <v/>
      </c>
      <c r="B52" s="59" t="str">
        <f t="shared" si="0"/>
        <v/>
      </c>
      <c r="C52" s="59" t="str">
        <f>IF(AB52=0,"",IF(ISNUMBER(AB52),VLOOKUP(MONTH(AB52),DateHelp!$B$2:$D$13,3,FALSE),""))</f>
        <v/>
      </c>
      <c r="D52" s="59" t="str">
        <f>IF(AB52=0,"",IF(ISNUMBER(AB52),VLOOKUP(MONTH(AB52),DateHelp!$B$2:$E$13,4,FALSE),""))</f>
        <v/>
      </c>
      <c r="E52" s="63"/>
      <c r="F52" s="64"/>
      <c r="G52" s="64"/>
      <c r="H52" s="64"/>
      <c r="I52" s="64"/>
      <c r="J52" s="64"/>
      <c r="K52" s="64"/>
      <c r="L52" s="68"/>
      <c r="M52" s="63"/>
      <c r="N52" s="63"/>
      <c r="O52" s="64"/>
      <c r="P52" s="64"/>
      <c r="Q52" s="64"/>
      <c r="U52" s="57"/>
      <c r="AA52" s="57">
        <v>52</v>
      </c>
      <c r="AB52" s="57" t="str">
        <f>IF(ISERROR(HLOOKUP(AB$1,D$1:T52,AA52,FALSE)),"na",HLOOKUP(AB$1,D$1:T52,AA52,FALSE))</f>
        <v>na</v>
      </c>
    </row>
    <row r="53" spans="1:28" x14ac:dyDescent="0.4">
      <c r="A53" s="66" t="str">
        <f>IF(AB53=0,"",IF(ISNUMBER(AB53),VLOOKUP(WEEKDAY(AB53,2),DateHelp!$B$2:$C$8,2,FALSE),""))</f>
        <v/>
      </c>
      <c r="B53" s="59" t="str">
        <f t="shared" si="0"/>
        <v/>
      </c>
      <c r="C53" s="59" t="str">
        <f>IF(AB53=0,"",IF(ISNUMBER(AB53),VLOOKUP(MONTH(AB53),DateHelp!$B$2:$D$13,3,FALSE),""))</f>
        <v/>
      </c>
      <c r="D53" s="59" t="str">
        <f>IF(AB53=0,"",IF(ISNUMBER(AB53),VLOOKUP(MONTH(AB53),DateHelp!$B$2:$E$13,4,FALSE),""))</f>
        <v/>
      </c>
      <c r="E53" s="63"/>
      <c r="F53" s="64"/>
      <c r="G53" s="64"/>
      <c r="H53" s="64"/>
      <c r="I53" s="64"/>
      <c r="J53" s="64"/>
      <c r="K53" s="64"/>
      <c r="L53" s="68"/>
      <c r="M53" s="63"/>
      <c r="N53" s="63"/>
      <c r="O53" s="64"/>
      <c r="P53" s="64"/>
      <c r="Q53" s="64"/>
      <c r="U53" s="57"/>
      <c r="AA53" s="57">
        <v>53</v>
      </c>
      <c r="AB53" s="57" t="str">
        <f>IF(ISERROR(HLOOKUP(AB$1,D$1:T53,AA53,FALSE)),"na",HLOOKUP(AB$1,D$1:T53,AA53,FALSE))</f>
        <v>na</v>
      </c>
    </row>
    <row r="54" spans="1:28" x14ac:dyDescent="0.4">
      <c r="A54" s="66" t="str">
        <f>IF(AB54=0,"",IF(ISNUMBER(AB54),VLOOKUP(WEEKDAY(AB54,2),DateHelp!$B$2:$C$8,2,FALSE),""))</f>
        <v/>
      </c>
      <c r="B54" s="59" t="str">
        <f t="shared" si="0"/>
        <v/>
      </c>
      <c r="C54" s="59" t="str">
        <f>IF(AB54=0,"",IF(ISNUMBER(AB54),VLOOKUP(MONTH(AB54),DateHelp!$B$2:$D$13,3,FALSE),""))</f>
        <v/>
      </c>
      <c r="D54" s="59" t="str">
        <f>IF(AB54=0,"",IF(ISNUMBER(AB54),VLOOKUP(MONTH(AB54),DateHelp!$B$2:$E$13,4,FALSE),""))</f>
        <v/>
      </c>
      <c r="E54" s="63"/>
      <c r="F54" s="64"/>
      <c r="G54" s="64"/>
      <c r="H54" s="64"/>
      <c r="I54" s="64"/>
      <c r="J54" s="64"/>
      <c r="K54" s="64"/>
      <c r="L54" s="68"/>
      <c r="M54" s="63"/>
      <c r="N54" s="63"/>
      <c r="O54" s="64"/>
      <c r="P54" s="64"/>
      <c r="Q54" s="64"/>
      <c r="U54" s="57"/>
      <c r="AA54" s="57">
        <v>54</v>
      </c>
      <c r="AB54" s="57" t="str">
        <f>IF(ISERROR(HLOOKUP(AB$1,D$1:T54,AA54,FALSE)),"na",HLOOKUP(AB$1,D$1:T54,AA54,FALSE))</f>
        <v>na</v>
      </c>
    </row>
    <row r="55" spans="1:28" x14ac:dyDescent="0.4">
      <c r="A55" s="66" t="str">
        <f>IF(AB55=0,"",IF(ISNUMBER(AB55),VLOOKUP(WEEKDAY(AB55,2),DateHelp!$B$2:$C$8,2,FALSE),""))</f>
        <v/>
      </c>
      <c r="B55" s="59" t="str">
        <f t="shared" si="0"/>
        <v/>
      </c>
      <c r="C55" s="59" t="str">
        <f>IF(AB55=0,"",IF(ISNUMBER(AB55),VLOOKUP(MONTH(AB55),DateHelp!$B$2:$D$13,3,FALSE),""))</f>
        <v/>
      </c>
      <c r="D55" s="59" t="str">
        <f>IF(AB55=0,"",IF(ISNUMBER(AB55),VLOOKUP(MONTH(AB55),DateHelp!$B$2:$E$13,4,FALSE),""))</f>
        <v/>
      </c>
      <c r="E55" s="63"/>
      <c r="F55" s="64"/>
      <c r="G55" s="64"/>
      <c r="H55" s="64"/>
      <c r="I55" s="64"/>
      <c r="J55" s="64"/>
      <c r="K55" s="64"/>
      <c r="L55" s="68"/>
      <c r="M55" s="63"/>
      <c r="N55" s="63"/>
      <c r="O55" s="64"/>
      <c r="P55" s="64"/>
      <c r="Q55" s="64"/>
      <c r="U55" s="57"/>
      <c r="AA55" s="57">
        <v>55</v>
      </c>
      <c r="AB55" s="57" t="str">
        <f>IF(ISERROR(HLOOKUP(AB$1,D$1:T55,AA55,FALSE)),"na",HLOOKUP(AB$1,D$1:T55,AA55,FALSE))</f>
        <v>na</v>
      </c>
    </row>
    <row r="56" spans="1:28" x14ac:dyDescent="0.4">
      <c r="A56" s="66" t="str">
        <f>IF(AB56=0,"",IF(ISNUMBER(AB56),VLOOKUP(WEEKDAY(AB56,2),DateHelp!$B$2:$C$8,2,FALSE),""))</f>
        <v/>
      </c>
      <c r="B56" s="59" t="str">
        <f t="shared" si="0"/>
        <v/>
      </c>
      <c r="C56" s="59" t="str">
        <f>IF(AB56=0,"",IF(ISNUMBER(AB56),VLOOKUP(MONTH(AB56),DateHelp!$B$2:$D$13,3,FALSE),""))</f>
        <v/>
      </c>
      <c r="D56" s="59" t="str">
        <f>IF(AB56=0,"",IF(ISNUMBER(AB56),VLOOKUP(MONTH(AB56),DateHelp!$B$2:$E$13,4,FALSE),""))</f>
        <v/>
      </c>
      <c r="E56" s="63"/>
      <c r="F56" s="64"/>
      <c r="G56" s="64"/>
      <c r="H56" s="64"/>
      <c r="I56" s="64"/>
      <c r="J56" s="64"/>
      <c r="K56" s="64"/>
      <c r="L56" s="68"/>
      <c r="M56" s="63"/>
      <c r="N56" s="63"/>
      <c r="O56" s="64"/>
      <c r="P56" s="64"/>
      <c r="Q56" s="64"/>
      <c r="U56" s="57"/>
      <c r="AA56" s="57">
        <v>56</v>
      </c>
      <c r="AB56" s="57" t="str">
        <f>IF(ISERROR(HLOOKUP(AB$1,D$1:T56,AA56,FALSE)),"na",HLOOKUP(AB$1,D$1:T56,AA56,FALSE))</f>
        <v>na</v>
      </c>
    </row>
    <row r="57" spans="1:28" x14ac:dyDescent="0.4">
      <c r="A57" s="66" t="str">
        <f>IF(AB57=0,"",IF(ISNUMBER(AB57),VLOOKUP(WEEKDAY(AB57,2),DateHelp!$B$2:$C$8,2,FALSE),""))</f>
        <v/>
      </c>
      <c r="B57" s="59" t="str">
        <f t="shared" si="0"/>
        <v/>
      </c>
      <c r="C57" s="59" t="str">
        <f>IF(AB57=0,"",IF(ISNUMBER(AB57),VLOOKUP(MONTH(AB57),DateHelp!$B$2:$D$13,3,FALSE),""))</f>
        <v/>
      </c>
      <c r="D57" s="59" t="str">
        <f>IF(AB57=0,"",IF(ISNUMBER(AB57),VLOOKUP(MONTH(AB57),DateHelp!$B$2:$E$13,4,FALSE),""))</f>
        <v/>
      </c>
      <c r="E57" s="63"/>
      <c r="F57" s="64"/>
      <c r="G57" s="64"/>
      <c r="H57" s="64"/>
      <c r="I57" s="64"/>
      <c r="J57" s="64"/>
      <c r="K57" s="64"/>
      <c r="L57" s="68"/>
      <c r="M57" s="63"/>
      <c r="N57" s="63"/>
      <c r="O57" s="64"/>
      <c r="P57" s="64"/>
      <c r="Q57" s="64"/>
      <c r="U57" s="57"/>
      <c r="AA57" s="57">
        <v>57</v>
      </c>
      <c r="AB57" s="57" t="str">
        <f>IF(ISERROR(HLOOKUP(AB$1,D$1:T57,AA57,FALSE)),"na",HLOOKUP(AB$1,D$1:T57,AA57,FALSE))</f>
        <v>na</v>
      </c>
    </row>
    <row r="58" spans="1:28" x14ac:dyDescent="0.4">
      <c r="A58" s="66" t="str">
        <f>IF(AB58=0,"",IF(ISNUMBER(AB58),VLOOKUP(WEEKDAY(AB58,2),DateHelp!$B$2:$C$8,2,FALSE),""))</f>
        <v/>
      </c>
      <c r="B58" s="59" t="str">
        <f t="shared" si="0"/>
        <v/>
      </c>
      <c r="C58" s="59" t="str">
        <f>IF(AB58=0,"",IF(ISNUMBER(AB58),VLOOKUP(MONTH(AB58),DateHelp!$B$2:$D$13,3,FALSE),""))</f>
        <v/>
      </c>
      <c r="D58" s="59" t="str">
        <f>IF(AB58=0,"",IF(ISNUMBER(AB58),VLOOKUP(MONTH(AB58),DateHelp!$B$2:$E$13,4,FALSE),""))</f>
        <v/>
      </c>
      <c r="E58" s="63"/>
      <c r="F58" s="64"/>
      <c r="G58" s="64"/>
      <c r="H58" s="64"/>
      <c r="I58" s="64"/>
      <c r="J58" s="64"/>
      <c r="K58" s="64"/>
      <c r="L58" s="68"/>
      <c r="M58" s="63"/>
      <c r="N58" s="63"/>
      <c r="O58" s="64"/>
      <c r="P58" s="64"/>
      <c r="Q58" s="64"/>
      <c r="U58" s="57"/>
      <c r="AA58" s="57">
        <v>58</v>
      </c>
      <c r="AB58" s="57" t="str">
        <f>IF(ISERROR(HLOOKUP(AB$1,D$1:T58,AA58,FALSE)),"na",HLOOKUP(AB$1,D$1:T58,AA58,FALSE))</f>
        <v>na</v>
      </c>
    </row>
    <row r="59" spans="1:28" x14ac:dyDescent="0.4">
      <c r="A59" s="66" t="str">
        <f>IF(AB59=0,"",IF(ISNUMBER(AB59),VLOOKUP(WEEKDAY(AB59,2),DateHelp!$B$2:$C$8,2,FALSE),""))</f>
        <v/>
      </c>
      <c r="B59" s="59" t="str">
        <f t="shared" si="0"/>
        <v/>
      </c>
      <c r="C59" s="59" t="str">
        <f>IF(AB59=0,"",IF(ISNUMBER(AB59),VLOOKUP(MONTH(AB59),DateHelp!$B$2:$D$13,3,FALSE),""))</f>
        <v/>
      </c>
      <c r="D59" s="59" t="str">
        <f>IF(AB59=0,"",IF(ISNUMBER(AB59),VLOOKUP(MONTH(AB59),DateHelp!$B$2:$E$13,4,FALSE),""))</f>
        <v/>
      </c>
      <c r="E59" s="63"/>
      <c r="F59" s="64"/>
      <c r="G59" s="64"/>
      <c r="H59" s="64"/>
      <c r="I59" s="64"/>
      <c r="J59" s="64"/>
      <c r="K59" s="64"/>
      <c r="L59" s="68"/>
      <c r="M59" s="63"/>
      <c r="N59" s="63"/>
      <c r="O59" s="64"/>
      <c r="P59" s="64"/>
      <c r="Q59" s="64"/>
      <c r="U59" s="57"/>
      <c r="AA59" s="57">
        <v>59</v>
      </c>
      <c r="AB59" s="57" t="str">
        <f>IF(ISERROR(HLOOKUP(AB$1,D$1:T59,AA59,FALSE)),"na",HLOOKUP(AB$1,D$1:T59,AA59,FALSE))</f>
        <v>na</v>
      </c>
    </row>
    <row r="60" spans="1:28" x14ac:dyDescent="0.4">
      <c r="A60" s="66" t="str">
        <f>IF(AB60=0,"",IF(ISNUMBER(AB60),VLOOKUP(WEEKDAY(AB60,2),DateHelp!$B$2:$C$8,2,FALSE),""))</f>
        <v/>
      </c>
      <c r="B60" s="59" t="str">
        <f t="shared" si="0"/>
        <v/>
      </c>
      <c r="C60" s="59" t="str">
        <f>IF(AB60=0,"",IF(ISNUMBER(AB60),VLOOKUP(MONTH(AB60),DateHelp!$B$2:$D$13,3,FALSE),""))</f>
        <v/>
      </c>
      <c r="D60" s="59" t="str">
        <f>IF(AB60=0,"",IF(ISNUMBER(AB60),VLOOKUP(MONTH(AB60),DateHelp!$B$2:$E$13,4,FALSE),""))</f>
        <v/>
      </c>
      <c r="E60" s="63"/>
      <c r="F60" s="64"/>
      <c r="G60" s="64"/>
      <c r="H60" s="64"/>
      <c r="I60" s="64"/>
      <c r="J60" s="64"/>
      <c r="K60" s="64"/>
      <c r="L60" s="68"/>
      <c r="M60" s="63"/>
      <c r="N60" s="63"/>
      <c r="O60" s="64"/>
      <c r="P60" s="64"/>
      <c r="Q60" s="64"/>
      <c r="U60" s="57"/>
      <c r="AA60" s="57">
        <v>60</v>
      </c>
      <c r="AB60" s="57" t="str">
        <f>IF(ISERROR(HLOOKUP(AB$1,D$1:T60,AA60,FALSE)),"na",HLOOKUP(AB$1,D$1:T60,AA60,FALSE))</f>
        <v>na</v>
      </c>
    </row>
    <row r="61" spans="1:28" x14ac:dyDescent="0.4">
      <c r="A61" s="66" t="str">
        <f>IF(AB61=0,"",IF(ISNUMBER(AB61),VLOOKUP(WEEKDAY(AB61,2),DateHelp!$B$2:$C$8,2,FALSE),""))</f>
        <v/>
      </c>
      <c r="B61" s="59" t="str">
        <f t="shared" si="0"/>
        <v/>
      </c>
      <c r="C61" s="59" t="str">
        <f>IF(AB61=0,"",IF(ISNUMBER(AB61),VLOOKUP(MONTH(AB61),DateHelp!$B$2:$D$13,3,FALSE),""))</f>
        <v/>
      </c>
      <c r="D61" s="59" t="str">
        <f>IF(AB61=0,"",IF(ISNUMBER(AB61),VLOOKUP(MONTH(AB61),DateHelp!$B$2:$E$13,4,FALSE),""))</f>
        <v/>
      </c>
      <c r="E61" s="63"/>
      <c r="F61" s="64"/>
      <c r="G61" s="64"/>
      <c r="H61" s="64"/>
      <c r="I61" s="64"/>
      <c r="J61" s="64"/>
      <c r="K61" s="64"/>
      <c r="L61" s="68"/>
      <c r="M61" s="63"/>
      <c r="N61" s="63"/>
      <c r="O61" s="64"/>
      <c r="P61" s="64"/>
      <c r="Q61" s="64"/>
      <c r="U61" s="57"/>
      <c r="AA61" s="57">
        <v>61</v>
      </c>
      <c r="AB61" s="57" t="str">
        <f>IF(ISERROR(HLOOKUP(AB$1,D$1:T61,AA61,FALSE)),"na",HLOOKUP(AB$1,D$1:T61,AA61,FALSE))</f>
        <v>na</v>
      </c>
    </row>
    <row r="62" spans="1:28" x14ac:dyDescent="0.4">
      <c r="A62" s="66" t="str">
        <f>IF(AB62=0,"",IF(ISNUMBER(AB62),VLOOKUP(WEEKDAY(AB62,2),DateHelp!$B$2:$C$8,2,FALSE),""))</f>
        <v/>
      </c>
      <c r="B62" s="59" t="str">
        <f t="shared" si="0"/>
        <v/>
      </c>
      <c r="C62" s="59" t="str">
        <f>IF(AB62=0,"",IF(ISNUMBER(AB62),VLOOKUP(MONTH(AB62),DateHelp!$B$2:$D$13,3,FALSE),""))</f>
        <v/>
      </c>
      <c r="D62" s="59" t="str">
        <f>IF(AB62=0,"",IF(ISNUMBER(AB62),VLOOKUP(MONTH(AB62),DateHelp!$B$2:$E$13,4,FALSE),""))</f>
        <v/>
      </c>
      <c r="E62" s="63"/>
      <c r="F62" s="64"/>
      <c r="G62" s="64"/>
      <c r="H62" s="64"/>
      <c r="I62" s="64"/>
      <c r="J62" s="64"/>
      <c r="K62" s="64"/>
      <c r="L62" s="68"/>
      <c r="M62" s="63"/>
      <c r="N62" s="63"/>
      <c r="O62" s="64"/>
      <c r="P62" s="64"/>
      <c r="Q62" s="64"/>
      <c r="U62" s="57"/>
      <c r="AA62" s="57">
        <v>62</v>
      </c>
      <c r="AB62" s="57" t="str">
        <f>IF(ISERROR(HLOOKUP(AB$1,D$1:T62,AA62,FALSE)),"na",HLOOKUP(AB$1,D$1:T62,AA62,FALSE))</f>
        <v>na</v>
      </c>
    </row>
    <row r="63" spans="1:28" x14ac:dyDescent="0.4">
      <c r="A63" s="66" t="str">
        <f>IF(AB63=0,"",IF(ISNUMBER(AB63),VLOOKUP(WEEKDAY(AB63,2),DateHelp!$B$2:$C$8,2,FALSE),""))</f>
        <v/>
      </c>
      <c r="B63" s="59" t="str">
        <f t="shared" si="0"/>
        <v/>
      </c>
      <c r="C63" s="59" t="str">
        <f>IF(AB63=0,"",IF(ISNUMBER(AB63),VLOOKUP(MONTH(AB63),DateHelp!$B$2:$D$13,3,FALSE),""))</f>
        <v/>
      </c>
      <c r="D63" s="59" t="str">
        <f>IF(AB63=0,"",IF(ISNUMBER(AB63),VLOOKUP(MONTH(AB63),DateHelp!$B$2:$E$13,4,FALSE),""))</f>
        <v/>
      </c>
      <c r="E63" s="63"/>
      <c r="F63" s="64"/>
      <c r="G63" s="64"/>
      <c r="H63" s="64"/>
      <c r="I63" s="64"/>
      <c r="J63" s="64"/>
      <c r="K63" s="64"/>
      <c r="L63" s="68"/>
      <c r="M63" s="63"/>
      <c r="N63" s="63"/>
      <c r="O63" s="64"/>
      <c r="P63" s="64"/>
      <c r="Q63" s="64"/>
      <c r="U63" s="57"/>
      <c r="AA63" s="57">
        <v>63</v>
      </c>
      <c r="AB63" s="57" t="str">
        <f>IF(ISERROR(HLOOKUP(AB$1,D$1:T63,AA63,FALSE)),"na",HLOOKUP(AB$1,D$1:T63,AA63,FALSE))</f>
        <v>na</v>
      </c>
    </row>
    <row r="64" spans="1:28" x14ac:dyDescent="0.4">
      <c r="A64" s="66" t="str">
        <f>IF(AB64=0,"",IF(ISNUMBER(AB64),VLOOKUP(WEEKDAY(AB64,2),DateHelp!$B$2:$C$8,2,FALSE),""))</f>
        <v/>
      </c>
      <c r="B64" s="59" t="str">
        <f t="shared" si="0"/>
        <v/>
      </c>
      <c r="C64" s="59" t="str">
        <f>IF(AB64=0,"",IF(ISNUMBER(AB64),VLOOKUP(MONTH(AB64),DateHelp!$B$2:$D$13,3,FALSE),""))</f>
        <v/>
      </c>
      <c r="D64" s="59" t="str">
        <f>IF(AB64=0,"",IF(ISNUMBER(AB64),VLOOKUP(MONTH(AB64),DateHelp!$B$2:$E$13,4,FALSE),""))</f>
        <v/>
      </c>
      <c r="E64" s="63"/>
      <c r="F64" s="64"/>
      <c r="G64" s="64"/>
      <c r="H64" s="64"/>
      <c r="I64" s="64"/>
      <c r="J64" s="64"/>
      <c r="K64" s="64"/>
      <c r="L64" s="68"/>
      <c r="M64" s="63"/>
      <c r="N64" s="63"/>
      <c r="O64" s="64"/>
      <c r="P64" s="64"/>
      <c r="Q64" s="64"/>
      <c r="U64" s="57"/>
      <c r="AA64" s="57">
        <v>64</v>
      </c>
      <c r="AB64" s="57" t="str">
        <f>IF(ISERROR(HLOOKUP(AB$1,D$1:T64,AA64,FALSE)),"na",HLOOKUP(AB$1,D$1:T64,AA64,FALSE))</f>
        <v>na</v>
      </c>
    </row>
    <row r="65" spans="1:28" x14ac:dyDescent="0.4">
      <c r="A65" s="66" t="str">
        <f>IF(AB65=0,"",IF(ISNUMBER(AB65),VLOOKUP(WEEKDAY(AB65,2),DateHelp!$B$2:$C$8,2,FALSE),""))</f>
        <v/>
      </c>
      <c r="B65" s="59" t="str">
        <f t="shared" si="0"/>
        <v/>
      </c>
      <c r="C65" s="59" t="str">
        <f>IF(AB65=0,"",IF(ISNUMBER(AB65),VLOOKUP(MONTH(AB65),DateHelp!$B$2:$D$13,3,FALSE),""))</f>
        <v/>
      </c>
      <c r="D65" s="59" t="str">
        <f>IF(AB65=0,"",IF(ISNUMBER(AB65),VLOOKUP(MONTH(AB65),DateHelp!$B$2:$E$13,4,FALSE),""))</f>
        <v/>
      </c>
      <c r="E65" s="63"/>
      <c r="F65" s="64"/>
      <c r="G65" s="64"/>
      <c r="H65" s="64"/>
      <c r="I65" s="64"/>
      <c r="J65" s="64"/>
      <c r="K65" s="64"/>
      <c r="L65" s="68"/>
      <c r="M65" s="63"/>
      <c r="N65" s="63"/>
      <c r="O65" s="64"/>
      <c r="P65" s="64"/>
      <c r="Q65" s="64"/>
      <c r="U65" s="57"/>
      <c r="AA65" s="57">
        <v>65</v>
      </c>
      <c r="AB65" s="57" t="str">
        <f>IF(ISERROR(HLOOKUP(AB$1,D$1:T65,AA65,FALSE)),"na",HLOOKUP(AB$1,D$1:T65,AA65,FALSE))</f>
        <v>na</v>
      </c>
    </row>
    <row r="66" spans="1:28" x14ac:dyDescent="0.4">
      <c r="A66" s="66" t="str">
        <f>IF(AB66=0,"",IF(ISNUMBER(AB66),VLOOKUP(WEEKDAY(AB66,2),DateHelp!$B$2:$C$8,2,FALSE),""))</f>
        <v/>
      </c>
      <c r="B66" s="59" t="str">
        <f t="shared" si="0"/>
        <v/>
      </c>
      <c r="C66" s="59" t="str">
        <f>IF(AB66=0,"",IF(ISNUMBER(AB66),VLOOKUP(MONTH(AB66),DateHelp!$B$2:$D$13,3,FALSE),""))</f>
        <v/>
      </c>
      <c r="D66" s="59" t="str">
        <f>IF(AB66=0,"",IF(ISNUMBER(AB66),VLOOKUP(MONTH(AB66),DateHelp!$B$2:$E$13,4,FALSE),""))</f>
        <v/>
      </c>
      <c r="E66" s="63"/>
      <c r="F66" s="64"/>
      <c r="G66" s="64"/>
      <c r="H66" s="64"/>
      <c r="I66" s="64"/>
      <c r="J66" s="64"/>
      <c r="K66" s="64"/>
      <c r="L66" s="68"/>
      <c r="M66" s="63"/>
      <c r="N66" s="63"/>
      <c r="O66" s="64"/>
      <c r="P66" s="64"/>
      <c r="Q66" s="64"/>
      <c r="U66" s="57"/>
      <c r="AA66" s="57">
        <v>66</v>
      </c>
      <c r="AB66" s="57" t="str">
        <f>IF(ISERROR(HLOOKUP(AB$1,D$1:T66,AA66,FALSE)),"na",HLOOKUP(AB$1,D$1:T66,AA66,FALSE))</f>
        <v>na</v>
      </c>
    </row>
    <row r="67" spans="1:28" x14ac:dyDescent="0.4">
      <c r="A67" s="66" t="str">
        <f>IF(AB67=0,"",IF(ISNUMBER(AB67),VLOOKUP(WEEKDAY(AB67,2),DateHelp!$B$2:$C$8,2,FALSE),""))</f>
        <v/>
      </c>
      <c r="B67" s="59" t="str">
        <f t="shared" ref="B67:B130" si="1">IF(AB67=0,"",IF(ISNUMBER(AB67),WEEKNUM(AB67,1),""))</f>
        <v/>
      </c>
      <c r="C67" s="59" t="str">
        <f>IF(AB67=0,"",IF(ISNUMBER(AB67),VLOOKUP(MONTH(AB67),DateHelp!$B$2:$D$13,3,FALSE),""))</f>
        <v/>
      </c>
      <c r="D67" s="59" t="str">
        <f>IF(AB67=0,"",IF(ISNUMBER(AB67),VLOOKUP(MONTH(AB67),DateHelp!$B$2:$E$13,4,FALSE),""))</f>
        <v/>
      </c>
      <c r="E67" s="63"/>
      <c r="F67" s="64"/>
      <c r="G67" s="64"/>
      <c r="H67" s="64"/>
      <c r="I67" s="64"/>
      <c r="J67" s="64"/>
      <c r="K67" s="64"/>
      <c r="L67" s="68"/>
      <c r="M67" s="63"/>
      <c r="N67" s="63"/>
      <c r="O67" s="64"/>
      <c r="P67" s="64"/>
      <c r="Q67" s="64"/>
      <c r="U67" s="57"/>
      <c r="AA67" s="57">
        <v>67</v>
      </c>
      <c r="AB67" s="57" t="str">
        <f>IF(ISERROR(HLOOKUP(AB$1,D$1:T67,AA67,FALSE)),"na",HLOOKUP(AB$1,D$1:T67,AA67,FALSE))</f>
        <v>na</v>
      </c>
    </row>
    <row r="68" spans="1:28" x14ac:dyDescent="0.4">
      <c r="A68" s="66" t="str">
        <f>IF(AB68=0,"",IF(ISNUMBER(AB68),VLOOKUP(WEEKDAY(AB68,2),DateHelp!$B$2:$C$8,2,FALSE),""))</f>
        <v/>
      </c>
      <c r="B68" s="59" t="str">
        <f t="shared" si="1"/>
        <v/>
      </c>
      <c r="C68" s="59" t="str">
        <f>IF(AB68=0,"",IF(ISNUMBER(AB68),VLOOKUP(MONTH(AB68),DateHelp!$B$2:$D$13,3,FALSE),""))</f>
        <v/>
      </c>
      <c r="D68" s="59" t="str">
        <f>IF(AB68=0,"",IF(ISNUMBER(AB68),VLOOKUP(MONTH(AB68),DateHelp!$B$2:$E$13,4,FALSE),""))</f>
        <v/>
      </c>
      <c r="E68" s="63"/>
      <c r="F68" s="64"/>
      <c r="G68" s="64"/>
      <c r="H68" s="64"/>
      <c r="I68" s="64"/>
      <c r="J68" s="64"/>
      <c r="K68" s="64"/>
      <c r="L68" s="68"/>
      <c r="M68" s="63"/>
      <c r="N68" s="63"/>
      <c r="O68" s="64"/>
      <c r="P68" s="64"/>
      <c r="Q68" s="64"/>
      <c r="U68" s="57"/>
      <c r="AA68" s="57">
        <v>68</v>
      </c>
      <c r="AB68" s="57" t="str">
        <f>IF(ISERROR(HLOOKUP(AB$1,D$1:T68,AA68,FALSE)),"na",HLOOKUP(AB$1,D$1:T68,AA68,FALSE))</f>
        <v>na</v>
      </c>
    </row>
    <row r="69" spans="1:28" x14ac:dyDescent="0.4">
      <c r="A69" s="66" t="str">
        <f>IF(AB69=0,"",IF(ISNUMBER(AB69),VLOOKUP(WEEKDAY(AB69,2),DateHelp!$B$2:$C$8,2,FALSE),""))</f>
        <v/>
      </c>
      <c r="B69" s="59" t="str">
        <f t="shared" si="1"/>
        <v/>
      </c>
      <c r="C69" s="59" t="str">
        <f>IF(AB69=0,"",IF(ISNUMBER(AB69),VLOOKUP(MONTH(AB69),DateHelp!$B$2:$D$13,3,FALSE),""))</f>
        <v/>
      </c>
      <c r="D69" s="59" t="str">
        <f>IF(AB69=0,"",IF(ISNUMBER(AB69),VLOOKUP(MONTH(AB69),DateHelp!$B$2:$E$13,4,FALSE),""))</f>
        <v/>
      </c>
      <c r="E69" s="63"/>
      <c r="F69" s="64"/>
      <c r="G69" s="64"/>
      <c r="H69" s="64"/>
      <c r="I69" s="64"/>
      <c r="J69" s="64"/>
      <c r="K69" s="64"/>
      <c r="L69" s="68"/>
      <c r="M69" s="63"/>
      <c r="N69" s="63"/>
      <c r="O69" s="64"/>
      <c r="P69" s="64"/>
      <c r="Q69" s="64"/>
      <c r="U69" s="57"/>
      <c r="AA69" s="57">
        <v>69</v>
      </c>
      <c r="AB69" s="57" t="str">
        <f>IF(ISERROR(HLOOKUP(AB$1,D$1:T69,AA69,FALSE)),"na",HLOOKUP(AB$1,D$1:T69,AA69,FALSE))</f>
        <v>na</v>
      </c>
    </row>
    <row r="70" spans="1:28" x14ac:dyDescent="0.4">
      <c r="A70" s="66" t="str">
        <f>IF(AB70=0,"",IF(ISNUMBER(AB70),VLOOKUP(WEEKDAY(AB70,2),DateHelp!$B$2:$C$8,2,FALSE),""))</f>
        <v/>
      </c>
      <c r="B70" s="59" t="str">
        <f t="shared" si="1"/>
        <v/>
      </c>
      <c r="C70" s="59" t="str">
        <f>IF(AB70=0,"",IF(ISNUMBER(AB70),VLOOKUP(MONTH(AB70),DateHelp!$B$2:$D$13,3,FALSE),""))</f>
        <v/>
      </c>
      <c r="D70" s="59" t="str">
        <f>IF(AB70=0,"",IF(ISNUMBER(AB70),VLOOKUP(MONTH(AB70),DateHelp!$B$2:$E$13,4,FALSE),""))</f>
        <v/>
      </c>
      <c r="E70" s="63"/>
      <c r="F70" s="64"/>
      <c r="G70" s="64"/>
      <c r="H70" s="64"/>
      <c r="I70" s="64"/>
      <c r="J70" s="64"/>
      <c r="K70" s="64"/>
      <c r="L70" s="68"/>
      <c r="M70" s="63"/>
      <c r="N70" s="63"/>
      <c r="O70" s="64"/>
      <c r="P70" s="64"/>
      <c r="Q70" s="64"/>
      <c r="U70" s="57"/>
      <c r="AA70" s="57">
        <v>70</v>
      </c>
      <c r="AB70" s="57" t="str">
        <f>IF(ISERROR(HLOOKUP(AB$1,D$1:T70,AA70,FALSE)),"na",HLOOKUP(AB$1,D$1:T70,AA70,FALSE))</f>
        <v>na</v>
      </c>
    </row>
    <row r="71" spans="1:28" x14ac:dyDescent="0.4">
      <c r="A71" s="66" t="str">
        <f>IF(AB71=0,"",IF(ISNUMBER(AB71),VLOOKUP(WEEKDAY(AB71,2),DateHelp!$B$2:$C$8,2,FALSE),""))</f>
        <v/>
      </c>
      <c r="B71" s="59" t="str">
        <f t="shared" si="1"/>
        <v/>
      </c>
      <c r="C71" s="59" t="str">
        <f>IF(AB71=0,"",IF(ISNUMBER(AB71),VLOOKUP(MONTH(AB71),DateHelp!$B$2:$D$13,3,FALSE),""))</f>
        <v/>
      </c>
      <c r="D71" s="59" t="str">
        <f>IF(AB71=0,"",IF(ISNUMBER(AB71),VLOOKUP(MONTH(AB71),DateHelp!$B$2:$E$13,4,FALSE),""))</f>
        <v/>
      </c>
      <c r="E71" s="63"/>
      <c r="F71" s="64"/>
      <c r="G71" s="64"/>
      <c r="H71" s="64"/>
      <c r="I71" s="64"/>
      <c r="J71" s="64"/>
      <c r="K71" s="64"/>
      <c r="L71" s="68"/>
      <c r="M71" s="63"/>
      <c r="N71" s="63"/>
      <c r="O71" s="64"/>
      <c r="P71" s="64"/>
      <c r="Q71" s="64"/>
      <c r="U71" s="57"/>
      <c r="AA71" s="57">
        <v>71</v>
      </c>
      <c r="AB71" s="57" t="str">
        <f>IF(ISERROR(HLOOKUP(AB$1,D$1:T71,AA71,FALSE)),"na",HLOOKUP(AB$1,D$1:T71,AA71,FALSE))</f>
        <v>na</v>
      </c>
    </row>
    <row r="72" spans="1:28" x14ac:dyDescent="0.4">
      <c r="A72" s="66" t="str">
        <f>IF(AB72=0,"",IF(ISNUMBER(AB72),VLOOKUP(WEEKDAY(AB72,2),DateHelp!$B$2:$C$8,2,FALSE),""))</f>
        <v/>
      </c>
      <c r="B72" s="59" t="str">
        <f t="shared" si="1"/>
        <v/>
      </c>
      <c r="C72" s="59" t="str">
        <f>IF(AB72=0,"",IF(ISNUMBER(AB72),VLOOKUP(MONTH(AB72),DateHelp!$B$2:$D$13,3,FALSE),""))</f>
        <v/>
      </c>
      <c r="D72" s="59" t="str">
        <f>IF(AB72=0,"",IF(ISNUMBER(AB72),VLOOKUP(MONTH(AB72),DateHelp!$B$2:$E$13,4,FALSE),""))</f>
        <v/>
      </c>
      <c r="E72" s="63"/>
      <c r="F72" s="64"/>
      <c r="G72" s="64"/>
      <c r="H72" s="64"/>
      <c r="I72" s="64"/>
      <c r="J72" s="64"/>
      <c r="K72" s="64"/>
      <c r="L72" s="68"/>
      <c r="M72" s="63"/>
      <c r="N72" s="63"/>
      <c r="O72" s="64"/>
      <c r="P72" s="64"/>
      <c r="Q72" s="64"/>
      <c r="U72" s="57"/>
      <c r="AA72" s="57">
        <v>72</v>
      </c>
      <c r="AB72" s="57" t="str">
        <f>IF(ISERROR(HLOOKUP(AB$1,D$1:T72,AA72,FALSE)),"na",HLOOKUP(AB$1,D$1:T72,AA72,FALSE))</f>
        <v>na</v>
      </c>
    </row>
    <row r="73" spans="1:28" x14ac:dyDescent="0.4">
      <c r="A73" s="66" t="str">
        <f>IF(AB73=0,"",IF(ISNUMBER(AB73),VLOOKUP(WEEKDAY(AB73,2),DateHelp!$B$2:$C$8,2,FALSE),""))</f>
        <v/>
      </c>
      <c r="B73" s="59" t="str">
        <f t="shared" si="1"/>
        <v/>
      </c>
      <c r="C73" s="59" t="str">
        <f>IF(AB73=0,"",IF(ISNUMBER(AB73),VLOOKUP(MONTH(AB73),DateHelp!$B$2:$D$13,3,FALSE),""))</f>
        <v/>
      </c>
      <c r="D73" s="59" t="str">
        <f>IF(AB73=0,"",IF(ISNUMBER(AB73),VLOOKUP(MONTH(AB73),DateHelp!$B$2:$E$13,4,FALSE),""))</f>
        <v/>
      </c>
      <c r="E73" s="63"/>
      <c r="F73" s="64"/>
      <c r="G73" s="64"/>
      <c r="H73" s="64"/>
      <c r="I73" s="64"/>
      <c r="J73" s="64"/>
      <c r="K73" s="64"/>
      <c r="L73" s="68"/>
      <c r="M73" s="63"/>
      <c r="N73" s="63"/>
      <c r="O73" s="64"/>
      <c r="P73" s="64"/>
      <c r="Q73" s="64"/>
      <c r="U73" s="57"/>
      <c r="AA73" s="57">
        <v>73</v>
      </c>
      <c r="AB73" s="57" t="str">
        <f>IF(ISERROR(HLOOKUP(AB$1,D$1:T73,AA73,FALSE)),"na",HLOOKUP(AB$1,D$1:T73,AA73,FALSE))</f>
        <v>na</v>
      </c>
    </row>
    <row r="74" spans="1:28" x14ac:dyDescent="0.4">
      <c r="A74" s="66" t="str">
        <f>IF(AB74=0,"",IF(ISNUMBER(AB74),VLOOKUP(WEEKDAY(AB74,2),DateHelp!$B$2:$C$8,2,FALSE),""))</f>
        <v/>
      </c>
      <c r="B74" s="59" t="str">
        <f t="shared" si="1"/>
        <v/>
      </c>
      <c r="C74" s="59" t="str">
        <f>IF(AB74=0,"",IF(ISNUMBER(AB74),VLOOKUP(MONTH(AB74),DateHelp!$B$2:$D$13,3,FALSE),""))</f>
        <v/>
      </c>
      <c r="D74" s="59" t="str">
        <f>IF(AB74=0,"",IF(ISNUMBER(AB74),VLOOKUP(MONTH(AB74),DateHelp!$B$2:$E$13,4,FALSE),""))</f>
        <v/>
      </c>
      <c r="E74" s="63"/>
      <c r="F74" s="64"/>
      <c r="G74" s="64"/>
      <c r="H74" s="64"/>
      <c r="I74" s="64"/>
      <c r="J74" s="64"/>
      <c r="K74" s="64"/>
      <c r="L74" s="68"/>
      <c r="M74" s="63"/>
      <c r="N74" s="63"/>
      <c r="O74" s="64"/>
      <c r="P74" s="64"/>
      <c r="Q74" s="64"/>
      <c r="U74" s="57"/>
      <c r="AA74" s="57">
        <v>74</v>
      </c>
      <c r="AB74" s="57" t="str">
        <f>IF(ISERROR(HLOOKUP(AB$1,D$1:T74,AA74,FALSE)),"na",HLOOKUP(AB$1,D$1:T74,AA74,FALSE))</f>
        <v>na</v>
      </c>
    </row>
    <row r="75" spans="1:28" x14ac:dyDescent="0.4">
      <c r="A75" s="66" t="str">
        <f>IF(AB75=0,"",IF(ISNUMBER(AB75),VLOOKUP(WEEKDAY(AB75,2),DateHelp!$B$2:$C$8,2,FALSE),""))</f>
        <v/>
      </c>
      <c r="B75" s="59" t="str">
        <f t="shared" si="1"/>
        <v/>
      </c>
      <c r="C75" s="59" t="str">
        <f>IF(AB75=0,"",IF(ISNUMBER(AB75),VLOOKUP(MONTH(AB75),DateHelp!$B$2:$D$13,3,FALSE),""))</f>
        <v/>
      </c>
      <c r="D75" s="59" t="str">
        <f>IF(AB75=0,"",IF(ISNUMBER(AB75),VLOOKUP(MONTH(AB75),DateHelp!$B$2:$E$13,4,FALSE),""))</f>
        <v/>
      </c>
      <c r="E75" s="63"/>
      <c r="F75" s="64"/>
      <c r="G75" s="64"/>
      <c r="H75" s="64"/>
      <c r="I75" s="64"/>
      <c r="J75" s="64"/>
      <c r="K75" s="64"/>
      <c r="L75" s="68"/>
      <c r="M75" s="63"/>
      <c r="N75" s="63"/>
      <c r="O75" s="64"/>
      <c r="P75" s="64"/>
      <c r="Q75" s="64"/>
      <c r="U75" s="57"/>
      <c r="AA75" s="57">
        <v>75</v>
      </c>
      <c r="AB75" s="57" t="str">
        <f>IF(ISERROR(HLOOKUP(AB$1,D$1:T75,AA75,FALSE)),"na",HLOOKUP(AB$1,D$1:T75,AA75,FALSE))</f>
        <v>na</v>
      </c>
    </row>
    <row r="76" spans="1:28" x14ac:dyDescent="0.4">
      <c r="A76" s="66" t="str">
        <f>IF(AB76=0,"",IF(ISNUMBER(AB76),VLOOKUP(WEEKDAY(AB76,2),DateHelp!$B$2:$C$8,2,FALSE),""))</f>
        <v/>
      </c>
      <c r="B76" s="59" t="str">
        <f t="shared" si="1"/>
        <v/>
      </c>
      <c r="C76" s="59" t="str">
        <f>IF(AB76=0,"",IF(ISNUMBER(AB76),VLOOKUP(MONTH(AB76),DateHelp!$B$2:$D$13,3,FALSE),""))</f>
        <v/>
      </c>
      <c r="D76" s="59" t="str">
        <f>IF(AB76=0,"",IF(ISNUMBER(AB76),VLOOKUP(MONTH(AB76),DateHelp!$B$2:$E$13,4,FALSE),""))</f>
        <v/>
      </c>
      <c r="E76" s="63"/>
      <c r="F76" s="64"/>
      <c r="G76" s="64"/>
      <c r="H76" s="64"/>
      <c r="I76" s="64"/>
      <c r="J76" s="64"/>
      <c r="K76" s="64"/>
      <c r="L76" s="68"/>
      <c r="M76" s="63"/>
      <c r="N76" s="63"/>
      <c r="O76" s="64"/>
      <c r="P76" s="64"/>
      <c r="Q76" s="64"/>
      <c r="U76" s="57"/>
      <c r="AA76" s="57">
        <v>76</v>
      </c>
      <c r="AB76" s="57" t="str">
        <f>IF(ISERROR(HLOOKUP(AB$1,D$1:T76,AA76,FALSE)),"na",HLOOKUP(AB$1,D$1:T76,AA76,FALSE))</f>
        <v>na</v>
      </c>
    </row>
    <row r="77" spans="1:28" x14ac:dyDescent="0.4">
      <c r="A77" s="66" t="str">
        <f>IF(AB77=0,"",IF(ISNUMBER(AB77),VLOOKUP(WEEKDAY(AB77,2),DateHelp!$B$2:$C$8,2,FALSE),""))</f>
        <v/>
      </c>
      <c r="B77" s="59" t="str">
        <f t="shared" si="1"/>
        <v/>
      </c>
      <c r="C77" s="59" t="str">
        <f>IF(AB77=0,"",IF(ISNUMBER(AB77),VLOOKUP(MONTH(AB77),DateHelp!$B$2:$D$13,3,FALSE),""))</f>
        <v/>
      </c>
      <c r="D77" s="59" t="str">
        <f>IF(AB77=0,"",IF(ISNUMBER(AB77),VLOOKUP(MONTH(AB77),DateHelp!$B$2:$E$13,4,FALSE),""))</f>
        <v/>
      </c>
      <c r="E77" s="63"/>
      <c r="F77" s="64"/>
      <c r="G77" s="64"/>
      <c r="H77" s="64"/>
      <c r="I77" s="64"/>
      <c r="J77" s="64"/>
      <c r="K77" s="64"/>
      <c r="L77" s="68"/>
      <c r="M77" s="63"/>
      <c r="N77" s="63"/>
      <c r="O77" s="64"/>
      <c r="P77" s="64"/>
      <c r="Q77" s="64"/>
      <c r="U77" s="57"/>
      <c r="AA77" s="57">
        <v>77</v>
      </c>
      <c r="AB77" s="57" t="str">
        <f>IF(ISERROR(HLOOKUP(AB$1,D$1:T77,AA77,FALSE)),"na",HLOOKUP(AB$1,D$1:T77,AA77,FALSE))</f>
        <v>na</v>
      </c>
    </row>
    <row r="78" spans="1:28" x14ac:dyDescent="0.4">
      <c r="A78" s="66" t="str">
        <f>IF(AB78=0,"",IF(ISNUMBER(AB78),VLOOKUP(WEEKDAY(AB78,2),DateHelp!$B$2:$C$8,2,FALSE),""))</f>
        <v/>
      </c>
      <c r="B78" s="59" t="str">
        <f t="shared" si="1"/>
        <v/>
      </c>
      <c r="C78" s="59" t="str">
        <f>IF(AB78=0,"",IF(ISNUMBER(AB78),VLOOKUP(MONTH(AB78),DateHelp!$B$2:$D$13,3,FALSE),""))</f>
        <v/>
      </c>
      <c r="D78" s="59" t="str">
        <f>IF(AB78=0,"",IF(ISNUMBER(AB78),VLOOKUP(MONTH(AB78),DateHelp!$B$2:$E$13,4,FALSE),""))</f>
        <v/>
      </c>
      <c r="E78" s="63"/>
      <c r="F78" s="64"/>
      <c r="G78" s="64"/>
      <c r="H78" s="64"/>
      <c r="I78" s="64"/>
      <c r="J78" s="64"/>
      <c r="K78" s="64"/>
      <c r="L78" s="68"/>
      <c r="M78" s="63"/>
      <c r="N78" s="63"/>
      <c r="O78" s="64"/>
      <c r="P78" s="64"/>
      <c r="Q78" s="64"/>
      <c r="U78" s="57"/>
      <c r="AA78" s="57">
        <v>78</v>
      </c>
      <c r="AB78" s="57" t="str">
        <f>IF(ISERROR(HLOOKUP(AB$1,D$1:T78,AA78,FALSE)),"na",HLOOKUP(AB$1,D$1:T78,AA78,FALSE))</f>
        <v>na</v>
      </c>
    </row>
    <row r="79" spans="1:28" x14ac:dyDescent="0.4">
      <c r="A79" s="66" t="str">
        <f>IF(AB79=0,"",IF(ISNUMBER(AB79),VLOOKUP(WEEKDAY(AB79,2),DateHelp!$B$2:$C$8,2,FALSE),""))</f>
        <v/>
      </c>
      <c r="B79" s="59" t="str">
        <f t="shared" si="1"/>
        <v/>
      </c>
      <c r="C79" s="59" t="str">
        <f>IF(AB79=0,"",IF(ISNUMBER(AB79),VLOOKUP(MONTH(AB79),DateHelp!$B$2:$D$13,3,FALSE),""))</f>
        <v/>
      </c>
      <c r="D79" s="59" t="str">
        <f>IF(AB79=0,"",IF(ISNUMBER(AB79),VLOOKUP(MONTH(AB79),DateHelp!$B$2:$E$13,4,FALSE),""))</f>
        <v/>
      </c>
      <c r="E79" s="63"/>
      <c r="F79" s="64"/>
      <c r="G79" s="64"/>
      <c r="H79" s="64"/>
      <c r="I79" s="64"/>
      <c r="J79" s="64"/>
      <c r="K79" s="64"/>
      <c r="L79" s="68"/>
      <c r="M79" s="63"/>
      <c r="N79" s="63"/>
      <c r="O79" s="64"/>
      <c r="P79" s="64"/>
      <c r="Q79" s="64"/>
      <c r="U79" s="57"/>
      <c r="AA79" s="57">
        <v>79</v>
      </c>
      <c r="AB79" s="57" t="str">
        <f>IF(ISERROR(HLOOKUP(AB$1,D$1:T79,AA79,FALSE)),"na",HLOOKUP(AB$1,D$1:T79,AA79,FALSE))</f>
        <v>na</v>
      </c>
    </row>
    <row r="80" spans="1:28" x14ac:dyDescent="0.4">
      <c r="A80" s="66" t="str">
        <f>IF(AB80=0,"",IF(ISNUMBER(AB80),VLOOKUP(WEEKDAY(AB80,2),DateHelp!$B$2:$C$8,2,FALSE),""))</f>
        <v/>
      </c>
      <c r="B80" s="59" t="str">
        <f t="shared" si="1"/>
        <v/>
      </c>
      <c r="C80" s="59" t="str">
        <f>IF(AB80=0,"",IF(ISNUMBER(AB80),VLOOKUP(MONTH(AB80),DateHelp!$B$2:$D$13,3,FALSE),""))</f>
        <v/>
      </c>
      <c r="D80" s="59" t="str">
        <f>IF(AB80=0,"",IF(ISNUMBER(AB80),VLOOKUP(MONTH(AB80),DateHelp!$B$2:$E$13,4,FALSE),""))</f>
        <v/>
      </c>
      <c r="E80" s="63"/>
      <c r="F80" s="64"/>
      <c r="G80" s="64"/>
      <c r="H80" s="64"/>
      <c r="I80" s="64"/>
      <c r="J80" s="64"/>
      <c r="K80" s="64"/>
      <c r="L80" s="68"/>
      <c r="M80" s="63"/>
      <c r="N80" s="63"/>
      <c r="O80" s="64"/>
      <c r="P80" s="64"/>
      <c r="Q80" s="64"/>
      <c r="U80" s="57"/>
      <c r="AA80" s="57">
        <v>80</v>
      </c>
      <c r="AB80" s="57" t="str">
        <f>IF(ISERROR(HLOOKUP(AB$1,D$1:T80,AA80,FALSE)),"na",HLOOKUP(AB$1,D$1:T80,AA80,FALSE))</f>
        <v>na</v>
      </c>
    </row>
    <row r="81" spans="1:28" x14ac:dyDescent="0.4">
      <c r="A81" s="66" t="str">
        <f>IF(AB81=0,"",IF(ISNUMBER(AB81),VLOOKUP(WEEKDAY(AB81,2),DateHelp!$B$2:$C$8,2,FALSE),""))</f>
        <v/>
      </c>
      <c r="B81" s="59" t="str">
        <f t="shared" si="1"/>
        <v/>
      </c>
      <c r="C81" s="59" t="str">
        <f>IF(AB81=0,"",IF(ISNUMBER(AB81),VLOOKUP(MONTH(AB81),DateHelp!$B$2:$D$13,3,FALSE),""))</f>
        <v/>
      </c>
      <c r="D81" s="59" t="str">
        <f>IF(AB81=0,"",IF(ISNUMBER(AB81),VLOOKUP(MONTH(AB81),DateHelp!$B$2:$E$13,4,FALSE),""))</f>
        <v/>
      </c>
      <c r="E81" s="63"/>
      <c r="F81" s="64"/>
      <c r="G81" s="64"/>
      <c r="H81" s="64"/>
      <c r="I81" s="64"/>
      <c r="J81" s="64"/>
      <c r="K81" s="64"/>
      <c r="L81" s="68"/>
      <c r="M81" s="63"/>
      <c r="N81" s="63"/>
      <c r="O81" s="64"/>
      <c r="P81" s="64"/>
      <c r="Q81" s="64"/>
      <c r="U81" s="57"/>
      <c r="AA81" s="57">
        <v>81</v>
      </c>
      <c r="AB81" s="57" t="str">
        <f>IF(ISERROR(HLOOKUP(AB$1,D$1:T81,AA81,FALSE)),"na",HLOOKUP(AB$1,D$1:T81,AA81,FALSE))</f>
        <v>na</v>
      </c>
    </row>
    <row r="82" spans="1:28" x14ac:dyDescent="0.4">
      <c r="A82" s="66" t="str">
        <f>IF(AB82=0,"",IF(ISNUMBER(AB82),VLOOKUP(WEEKDAY(AB82,2),DateHelp!$B$2:$C$8,2,FALSE),""))</f>
        <v/>
      </c>
      <c r="B82" s="59" t="str">
        <f t="shared" si="1"/>
        <v/>
      </c>
      <c r="C82" s="59" t="str">
        <f>IF(AB82=0,"",IF(ISNUMBER(AB82),VLOOKUP(MONTH(AB82),DateHelp!$B$2:$D$13,3,FALSE),""))</f>
        <v/>
      </c>
      <c r="D82" s="59" t="str">
        <f>IF(AB82=0,"",IF(ISNUMBER(AB82),VLOOKUP(MONTH(AB82),DateHelp!$B$2:$E$13,4,FALSE),""))</f>
        <v/>
      </c>
      <c r="E82" s="63"/>
      <c r="F82" s="64"/>
      <c r="G82" s="64"/>
      <c r="H82" s="64"/>
      <c r="I82" s="64"/>
      <c r="J82" s="64"/>
      <c r="K82" s="64"/>
      <c r="L82" s="68"/>
      <c r="M82" s="63"/>
      <c r="N82" s="63"/>
      <c r="O82" s="64"/>
      <c r="P82" s="64"/>
      <c r="Q82" s="64"/>
      <c r="U82" s="57"/>
      <c r="AA82" s="57">
        <v>82</v>
      </c>
      <c r="AB82" s="57" t="str">
        <f>IF(ISERROR(HLOOKUP(AB$1,D$1:T82,AA82,FALSE)),"na",HLOOKUP(AB$1,D$1:T82,AA82,FALSE))</f>
        <v>na</v>
      </c>
    </row>
    <row r="83" spans="1:28" x14ac:dyDescent="0.4">
      <c r="A83" s="66" t="str">
        <f>IF(AB83=0,"",IF(ISNUMBER(AB83),VLOOKUP(WEEKDAY(AB83,2),DateHelp!$B$2:$C$8,2,FALSE),""))</f>
        <v/>
      </c>
      <c r="B83" s="59" t="str">
        <f t="shared" si="1"/>
        <v/>
      </c>
      <c r="C83" s="59" t="str">
        <f>IF(AB83=0,"",IF(ISNUMBER(AB83),VLOOKUP(MONTH(AB83),DateHelp!$B$2:$D$13,3,FALSE),""))</f>
        <v/>
      </c>
      <c r="D83" s="59" t="str">
        <f>IF(AB83=0,"",IF(ISNUMBER(AB83),VLOOKUP(MONTH(AB83),DateHelp!$B$2:$E$13,4,FALSE),""))</f>
        <v/>
      </c>
      <c r="E83" s="63"/>
      <c r="F83" s="64"/>
      <c r="G83" s="64"/>
      <c r="H83" s="64"/>
      <c r="I83" s="64"/>
      <c r="J83" s="64"/>
      <c r="K83" s="64"/>
      <c r="L83" s="68"/>
      <c r="M83" s="63"/>
      <c r="N83" s="63"/>
      <c r="O83" s="64"/>
      <c r="P83" s="64"/>
      <c r="Q83" s="64"/>
      <c r="U83" s="57"/>
      <c r="AA83" s="57">
        <v>83</v>
      </c>
      <c r="AB83" s="57" t="str">
        <f>IF(ISERROR(HLOOKUP(AB$1,D$1:T83,AA83,FALSE)),"na",HLOOKUP(AB$1,D$1:T83,AA83,FALSE))</f>
        <v>na</v>
      </c>
    </row>
    <row r="84" spans="1:28" x14ac:dyDescent="0.4">
      <c r="A84" s="66" t="str">
        <f>IF(AB84=0,"",IF(ISNUMBER(AB84),VLOOKUP(WEEKDAY(AB84,2),DateHelp!$B$2:$C$8,2,FALSE),""))</f>
        <v/>
      </c>
      <c r="B84" s="59" t="str">
        <f t="shared" si="1"/>
        <v/>
      </c>
      <c r="C84" s="59" t="str">
        <f>IF(AB84=0,"",IF(ISNUMBER(AB84),VLOOKUP(MONTH(AB84),DateHelp!$B$2:$D$13,3,FALSE),""))</f>
        <v/>
      </c>
      <c r="D84" s="59" t="str">
        <f>IF(AB84=0,"",IF(ISNUMBER(AB84),VLOOKUP(MONTH(AB84),DateHelp!$B$2:$E$13,4,FALSE),""))</f>
        <v/>
      </c>
      <c r="E84" s="63"/>
      <c r="F84" s="64"/>
      <c r="G84" s="64"/>
      <c r="H84" s="64"/>
      <c r="I84" s="64"/>
      <c r="J84" s="64"/>
      <c r="K84" s="64"/>
      <c r="L84" s="68"/>
      <c r="M84" s="63"/>
      <c r="N84" s="63"/>
      <c r="O84" s="64"/>
      <c r="P84" s="64"/>
      <c r="Q84" s="64"/>
      <c r="U84" s="57"/>
      <c r="AA84" s="57">
        <v>84</v>
      </c>
      <c r="AB84" s="57" t="str">
        <f>IF(ISERROR(HLOOKUP(AB$1,D$1:T84,AA84,FALSE)),"na",HLOOKUP(AB$1,D$1:T84,AA84,FALSE))</f>
        <v>na</v>
      </c>
    </row>
    <row r="85" spans="1:28" x14ac:dyDescent="0.4">
      <c r="A85" s="66" t="str">
        <f>IF(AB85=0,"",IF(ISNUMBER(AB85),VLOOKUP(WEEKDAY(AB85,2),DateHelp!$B$2:$C$8,2,FALSE),""))</f>
        <v/>
      </c>
      <c r="B85" s="59" t="str">
        <f t="shared" si="1"/>
        <v/>
      </c>
      <c r="C85" s="59" t="str">
        <f>IF(AB85=0,"",IF(ISNUMBER(AB85),VLOOKUP(MONTH(AB85),DateHelp!$B$2:$D$13,3,FALSE),""))</f>
        <v/>
      </c>
      <c r="D85" s="59" t="str">
        <f>IF(AB85=0,"",IF(ISNUMBER(AB85),VLOOKUP(MONTH(AB85),DateHelp!$B$2:$E$13,4,FALSE),""))</f>
        <v/>
      </c>
      <c r="E85" s="63"/>
      <c r="F85" s="64"/>
      <c r="G85" s="64"/>
      <c r="H85" s="64"/>
      <c r="I85" s="64"/>
      <c r="J85" s="64"/>
      <c r="K85" s="64"/>
      <c r="L85" s="68"/>
      <c r="M85" s="63"/>
      <c r="N85" s="63"/>
      <c r="O85" s="64"/>
      <c r="P85" s="64"/>
      <c r="Q85" s="64"/>
      <c r="U85" s="57"/>
      <c r="AA85" s="57">
        <v>85</v>
      </c>
      <c r="AB85" s="57" t="str">
        <f>IF(ISERROR(HLOOKUP(AB$1,D$1:T85,AA85,FALSE)),"na",HLOOKUP(AB$1,D$1:T85,AA85,FALSE))</f>
        <v>na</v>
      </c>
    </row>
    <row r="86" spans="1:28" x14ac:dyDescent="0.4">
      <c r="A86" s="66" t="str">
        <f>IF(AB86=0,"",IF(ISNUMBER(AB86),VLOOKUP(WEEKDAY(AB86,2),DateHelp!$B$2:$C$8,2,FALSE),""))</f>
        <v/>
      </c>
      <c r="B86" s="59" t="str">
        <f t="shared" si="1"/>
        <v/>
      </c>
      <c r="C86" s="59" t="str">
        <f>IF(AB86=0,"",IF(ISNUMBER(AB86),VLOOKUP(MONTH(AB86),DateHelp!$B$2:$D$13,3,FALSE),""))</f>
        <v/>
      </c>
      <c r="D86" s="59" t="str">
        <f>IF(AB86=0,"",IF(ISNUMBER(AB86),VLOOKUP(MONTH(AB86),DateHelp!$B$2:$E$13,4,FALSE),""))</f>
        <v/>
      </c>
      <c r="E86" s="63"/>
      <c r="F86" s="64"/>
      <c r="G86" s="64"/>
      <c r="H86" s="64"/>
      <c r="I86" s="64"/>
      <c r="J86" s="64"/>
      <c r="K86" s="64"/>
      <c r="L86" s="68"/>
      <c r="M86" s="63"/>
      <c r="N86" s="63"/>
      <c r="O86" s="64"/>
      <c r="P86" s="64"/>
      <c r="Q86" s="64"/>
      <c r="U86" s="57"/>
      <c r="AA86" s="57">
        <v>86</v>
      </c>
      <c r="AB86" s="57" t="str">
        <f>IF(ISERROR(HLOOKUP(AB$1,D$1:T86,AA86,FALSE)),"na",HLOOKUP(AB$1,D$1:T86,AA86,FALSE))</f>
        <v>na</v>
      </c>
    </row>
    <row r="87" spans="1:28" x14ac:dyDescent="0.4">
      <c r="A87" s="66" t="str">
        <f>IF(AB87=0,"",IF(ISNUMBER(AB87),VLOOKUP(WEEKDAY(AB87,2),DateHelp!$B$2:$C$8,2,FALSE),""))</f>
        <v/>
      </c>
      <c r="B87" s="59" t="str">
        <f t="shared" si="1"/>
        <v/>
      </c>
      <c r="C87" s="59" t="str">
        <f>IF(AB87=0,"",IF(ISNUMBER(AB87),VLOOKUP(MONTH(AB87),DateHelp!$B$2:$D$13,3,FALSE),""))</f>
        <v/>
      </c>
      <c r="D87" s="59" t="str">
        <f>IF(AB87=0,"",IF(ISNUMBER(AB87),VLOOKUP(MONTH(AB87),DateHelp!$B$2:$E$13,4,FALSE),""))</f>
        <v/>
      </c>
      <c r="E87" s="63"/>
      <c r="F87" s="64"/>
      <c r="G87" s="64"/>
      <c r="H87" s="64"/>
      <c r="I87" s="64"/>
      <c r="J87" s="64"/>
      <c r="K87" s="64"/>
      <c r="L87" s="68"/>
      <c r="M87" s="63"/>
      <c r="N87" s="63"/>
      <c r="O87" s="64"/>
      <c r="P87" s="64"/>
      <c r="Q87" s="64"/>
      <c r="U87" s="57"/>
      <c r="AA87" s="57">
        <v>87</v>
      </c>
      <c r="AB87" s="57" t="str">
        <f>IF(ISERROR(HLOOKUP(AB$1,D$1:T87,AA87,FALSE)),"na",HLOOKUP(AB$1,D$1:T87,AA87,FALSE))</f>
        <v>na</v>
      </c>
    </row>
    <row r="88" spans="1:28" x14ac:dyDescent="0.4">
      <c r="A88" s="66" t="str">
        <f>IF(AB88=0,"",IF(ISNUMBER(AB88),VLOOKUP(WEEKDAY(AB88,2),DateHelp!$B$2:$C$8,2,FALSE),""))</f>
        <v/>
      </c>
      <c r="B88" s="59" t="str">
        <f t="shared" si="1"/>
        <v/>
      </c>
      <c r="C88" s="59" t="str">
        <f>IF(AB88=0,"",IF(ISNUMBER(AB88),VLOOKUP(MONTH(AB88),DateHelp!$B$2:$D$13,3,FALSE),""))</f>
        <v/>
      </c>
      <c r="D88" s="59" t="str">
        <f>IF(AB88=0,"",IF(ISNUMBER(AB88),VLOOKUP(MONTH(AB88),DateHelp!$B$2:$E$13,4,FALSE),""))</f>
        <v/>
      </c>
      <c r="E88" s="63"/>
      <c r="F88" s="64"/>
      <c r="G88" s="64"/>
      <c r="H88" s="64"/>
      <c r="I88" s="64"/>
      <c r="J88" s="64"/>
      <c r="K88" s="64"/>
      <c r="L88" s="68"/>
      <c r="M88" s="63"/>
      <c r="N88" s="63"/>
      <c r="O88" s="64"/>
      <c r="P88" s="64"/>
      <c r="Q88" s="64"/>
      <c r="U88" s="57"/>
      <c r="AA88" s="57">
        <v>88</v>
      </c>
      <c r="AB88" s="57" t="str">
        <f>IF(ISERROR(HLOOKUP(AB$1,D$1:T88,AA88,FALSE)),"na",HLOOKUP(AB$1,D$1:T88,AA88,FALSE))</f>
        <v>na</v>
      </c>
    </row>
    <row r="89" spans="1:28" x14ac:dyDescent="0.4">
      <c r="A89" s="66" t="str">
        <f>IF(AB89=0,"",IF(ISNUMBER(AB89),VLOOKUP(WEEKDAY(AB89,2),DateHelp!$B$2:$C$8,2,FALSE),""))</f>
        <v/>
      </c>
      <c r="B89" s="59" t="str">
        <f t="shared" si="1"/>
        <v/>
      </c>
      <c r="C89" s="59" t="str">
        <f>IF(AB89=0,"",IF(ISNUMBER(AB89),VLOOKUP(MONTH(AB89),DateHelp!$B$2:$D$13,3,FALSE),""))</f>
        <v/>
      </c>
      <c r="D89" s="59" t="str">
        <f>IF(AB89=0,"",IF(ISNUMBER(AB89),VLOOKUP(MONTH(AB89),DateHelp!$B$2:$E$13,4,FALSE),""))</f>
        <v/>
      </c>
      <c r="E89" s="63"/>
      <c r="F89" s="64"/>
      <c r="G89" s="64"/>
      <c r="H89" s="64"/>
      <c r="I89" s="64"/>
      <c r="J89" s="64"/>
      <c r="K89" s="64"/>
      <c r="L89" s="68"/>
      <c r="M89" s="63"/>
      <c r="N89" s="63"/>
      <c r="O89" s="64"/>
      <c r="P89" s="64"/>
      <c r="Q89" s="64"/>
      <c r="U89" s="57"/>
      <c r="AA89" s="57">
        <v>89</v>
      </c>
      <c r="AB89" s="57" t="str">
        <f>IF(ISERROR(HLOOKUP(AB$1,D$1:T89,AA89,FALSE)),"na",HLOOKUP(AB$1,D$1:T89,AA89,FALSE))</f>
        <v>na</v>
      </c>
    </row>
    <row r="90" spans="1:28" x14ac:dyDescent="0.4">
      <c r="A90" s="66" t="str">
        <f>IF(AB90=0,"",IF(ISNUMBER(AB90),VLOOKUP(WEEKDAY(AB90,2),DateHelp!$B$2:$C$8,2,FALSE),""))</f>
        <v/>
      </c>
      <c r="B90" s="59" t="str">
        <f t="shared" si="1"/>
        <v/>
      </c>
      <c r="C90" s="59" t="str">
        <f>IF(AB90=0,"",IF(ISNUMBER(AB90),VLOOKUP(MONTH(AB90),DateHelp!$B$2:$D$13,3,FALSE),""))</f>
        <v/>
      </c>
      <c r="D90" s="59" t="str">
        <f>IF(AB90=0,"",IF(ISNUMBER(AB90),VLOOKUP(MONTH(AB90),DateHelp!$B$2:$E$13,4,FALSE),""))</f>
        <v/>
      </c>
      <c r="E90" s="63"/>
      <c r="F90" s="64"/>
      <c r="G90" s="64"/>
      <c r="H90" s="64"/>
      <c r="I90" s="64"/>
      <c r="J90" s="64"/>
      <c r="K90" s="64"/>
      <c r="L90" s="68"/>
      <c r="M90" s="63"/>
      <c r="N90" s="63"/>
      <c r="O90" s="64"/>
      <c r="P90" s="64"/>
      <c r="Q90" s="64"/>
      <c r="U90" s="57"/>
      <c r="AA90" s="57">
        <v>90</v>
      </c>
      <c r="AB90" s="57" t="str">
        <f>IF(ISERROR(HLOOKUP(AB$1,D$1:T90,AA90,FALSE)),"na",HLOOKUP(AB$1,D$1:T90,AA90,FALSE))</f>
        <v>na</v>
      </c>
    </row>
    <row r="91" spans="1:28" x14ac:dyDescent="0.4">
      <c r="A91" s="66" t="str">
        <f>IF(AB91=0,"",IF(ISNUMBER(AB91),VLOOKUP(WEEKDAY(AB91,2),DateHelp!$B$2:$C$8,2,FALSE),""))</f>
        <v/>
      </c>
      <c r="B91" s="59" t="str">
        <f t="shared" si="1"/>
        <v/>
      </c>
      <c r="C91" s="59" t="str">
        <f>IF(AB91=0,"",IF(ISNUMBER(AB91),VLOOKUP(MONTH(AB91),DateHelp!$B$2:$D$13,3,FALSE),""))</f>
        <v/>
      </c>
      <c r="D91" s="59" t="str">
        <f>IF(AB91=0,"",IF(ISNUMBER(AB91),VLOOKUP(MONTH(AB91),DateHelp!$B$2:$E$13,4,FALSE),""))</f>
        <v/>
      </c>
      <c r="E91" s="63"/>
      <c r="F91" s="64"/>
      <c r="G91" s="64"/>
      <c r="H91" s="64"/>
      <c r="I91" s="64"/>
      <c r="J91" s="64"/>
      <c r="K91" s="64"/>
      <c r="L91" s="68"/>
      <c r="M91" s="63"/>
      <c r="N91" s="63"/>
      <c r="O91" s="64"/>
      <c r="P91" s="64"/>
      <c r="Q91" s="64"/>
      <c r="U91" s="57"/>
      <c r="AA91" s="57">
        <v>91</v>
      </c>
      <c r="AB91" s="57" t="str">
        <f>IF(ISERROR(HLOOKUP(AB$1,D$1:T91,AA91,FALSE)),"na",HLOOKUP(AB$1,D$1:T91,AA91,FALSE))</f>
        <v>na</v>
      </c>
    </row>
    <row r="92" spans="1:28" x14ac:dyDescent="0.4">
      <c r="A92" s="66" t="str">
        <f>IF(AB92=0,"",IF(ISNUMBER(AB92),VLOOKUP(WEEKDAY(AB92,2),DateHelp!$B$2:$C$8,2,FALSE),""))</f>
        <v/>
      </c>
      <c r="B92" s="59" t="str">
        <f t="shared" si="1"/>
        <v/>
      </c>
      <c r="C92" s="59" t="str">
        <f>IF(AB92=0,"",IF(ISNUMBER(AB92),VLOOKUP(MONTH(AB92),DateHelp!$B$2:$D$13,3,FALSE),""))</f>
        <v/>
      </c>
      <c r="D92" s="59" t="str">
        <f>IF(AB92=0,"",IF(ISNUMBER(AB92),VLOOKUP(MONTH(AB92),DateHelp!$B$2:$E$13,4,FALSE),""))</f>
        <v/>
      </c>
      <c r="E92" s="63"/>
      <c r="F92" s="64"/>
      <c r="G92" s="64"/>
      <c r="H92" s="64"/>
      <c r="I92" s="64"/>
      <c r="J92" s="64"/>
      <c r="K92" s="64"/>
      <c r="L92" s="68"/>
      <c r="M92" s="63"/>
      <c r="N92" s="63"/>
      <c r="O92" s="64"/>
      <c r="P92" s="64"/>
      <c r="Q92" s="64"/>
      <c r="U92" s="57"/>
      <c r="AA92" s="57">
        <v>92</v>
      </c>
      <c r="AB92" s="57" t="str">
        <f>IF(ISERROR(HLOOKUP(AB$1,D$1:T92,AA92,FALSE)),"na",HLOOKUP(AB$1,D$1:T92,AA92,FALSE))</f>
        <v>na</v>
      </c>
    </row>
    <row r="93" spans="1:28" x14ac:dyDescent="0.4">
      <c r="A93" s="66" t="str">
        <f>IF(AB93=0,"",IF(ISNUMBER(AB93),VLOOKUP(WEEKDAY(AB93,2),DateHelp!$B$2:$C$8,2,FALSE),""))</f>
        <v/>
      </c>
      <c r="B93" s="59" t="str">
        <f t="shared" si="1"/>
        <v/>
      </c>
      <c r="C93" s="59" t="str">
        <f>IF(AB93=0,"",IF(ISNUMBER(AB93),VLOOKUP(MONTH(AB93),DateHelp!$B$2:$D$13,3,FALSE),""))</f>
        <v/>
      </c>
      <c r="D93" s="59" t="str">
        <f>IF(AB93=0,"",IF(ISNUMBER(AB93),VLOOKUP(MONTH(AB93),DateHelp!$B$2:$E$13,4,FALSE),""))</f>
        <v/>
      </c>
      <c r="E93" s="63"/>
      <c r="F93" s="64"/>
      <c r="G93" s="64"/>
      <c r="H93" s="64"/>
      <c r="I93" s="64"/>
      <c r="J93" s="64"/>
      <c r="K93" s="64"/>
      <c r="L93" s="68"/>
      <c r="M93" s="63"/>
      <c r="N93" s="63"/>
      <c r="O93" s="64"/>
      <c r="P93" s="64"/>
      <c r="Q93" s="64"/>
      <c r="U93" s="57"/>
      <c r="AA93" s="57">
        <v>93</v>
      </c>
      <c r="AB93" s="57" t="str">
        <f>IF(ISERROR(HLOOKUP(AB$1,D$1:T93,AA93,FALSE)),"na",HLOOKUP(AB$1,D$1:T93,AA93,FALSE))</f>
        <v>na</v>
      </c>
    </row>
    <row r="94" spans="1:28" x14ac:dyDescent="0.4">
      <c r="A94" s="66" t="str">
        <f>IF(AB94=0,"",IF(ISNUMBER(AB94),VLOOKUP(WEEKDAY(AB94,2),DateHelp!$B$2:$C$8,2,FALSE),""))</f>
        <v/>
      </c>
      <c r="B94" s="59" t="str">
        <f t="shared" si="1"/>
        <v/>
      </c>
      <c r="C94" s="59" t="str">
        <f>IF(AB94=0,"",IF(ISNUMBER(AB94),VLOOKUP(MONTH(AB94),DateHelp!$B$2:$D$13,3,FALSE),""))</f>
        <v/>
      </c>
      <c r="D94" s="59" t="str">
        <f>IF(AB94=0,"",IF(ISNUMBER(AB94),VLOOKUP(MONTH(AB94),DateHelp!$B$2:$E$13,4,FALSE),""))</f>
        <v/>
      </c>
      <c r="E94" s="63"/>
      <c r="F94" s="64"/>
      <c r="G94" s="64"/>
      <c r="H94" s="64"/>
      <c r="I94" s="64"/>
      <c r="J94" s="64"/>
      <c r="K94" s="64"/>
      <c r="L94" s="68"/>
      <c r="M94" s="63"/>
      <c r="N94" s="63"/>
      <c r="O94" s="64"/>
      <c r="P94" s="64"/>
      <c r="Q94" s="64"/>
      <c r="U94" s="57"/>
      <c r="AA94" s="57">
        <v>94</v>
      </c>
      <c r="AB94" s="57" t="str">
        <f>IF(ISERROR(HLOOKUP(AB$1,D$1:T94,AA94,FALSE)),"na",HLOOKUP(AB$1,D$1:T94,AA94,FALSE))</f>
        <v>na</v>
      </c>
    </row>
    <row r="95" spans="1:28" x14ac:dyDescent="0.4">
      <c r="A95" s="66" t="str">
        <f>IF(AB95=0,"",IF(ISNUMBER(AB95),VLOOKUP(WEEKDAY(AB95,2),DateHelp!$B$2:$C$8,2,FALSE),""))</f>
        <v/>
      </c>
      <c r="B95" s="59" t="str">
        <f t="shared" si="1"/>
        <v/>
      </c>
      <c r="C95" s="59" t="str">
        <f>IF(AB95=0,"",IF(ISNUMBER(AB95),VLOOKUP(MONTH(AB95),DateHelp!$B$2:$D$13,3,FALSE),""))</f>
        <v/>
      </c>
      <c r="D95" s="59" t="str">
        <f>IF(AB95=0,"",IF(ISNUMBER(AB95),VLOOKUP(MONTH(AB95),DateHelp!$B$2:$E$13,4,FALSE),""))</f>
        <v/>
      </c>
      <c r="E95" s="63"/>
      <c r="F95" s="64"/>
      <c r="G95" s="64"/>
      <c r="H95" s="64"/>
      <c r="I95" s="64"/>
      <c r="J95" s="64"/>
      <c r="K95" s="64"/>
      <c r="L95" s="68"/>
      <c r="M95" s="63"/>
      <c r="N95" s="63"/>
      <c r="O95" s="64"/>
      <c r="P95" s="64"/>
      <c r="Q95" s="64"/>
      <c r="U95" s="57"/>
      <c r="AA95" s="57">
        <v>95</v>
      </c>
      <c r="AB95" s="57" t="str">
        <f>IF(ISERROR(HLOOKUP(AB$1,D$1:T95,AA95,FALSE)),"na",HLOOKUP(AB$1,D$1:T95,AA95,FALSE))</f>
        <v>na</v>
      </c>
    </row>
    <row r="96" spans="1:28" x14ac:dyDescent="0.4">
      <c r="A96" s="66" t="str">
        <f>IF(AB96=0,"",IF(ISNUMBER(AB96),VLOOKUP(WEEKDAY(AB96,2),DateHelp!$B$2:$C$8,2,FALSE),""))</f>
        <v/>
      </c>
      <c r="B96" s="59" t="str">
        <f t="shared" si="1"/>
        <v/>
      </c>
      <c r="C96" s="59" t="str">
        <f>IF(AB96=0,"",IF(ISNUMBER(AB96),VLOOKUP(MONTH(AB96),DateHelp!$B$2:$D$13,3,FALSE),""))</f>
        <v/>
      </c>
      <c r="D96" s="59" t="str">
        <f>IF(AB96=0,"",IF(ISNUMBER(AB96),VLOOKUP(MONTH(AB96),DateHelp!$B$2:$E$13,4,FALSE),""))</f>
        <v/>
      </c>
      <c r="E96" s="63"/>
      <c r="F96" s="64"/>
      <c r="G96" s="64"/>
      <c r="H96" s="64"/>
      <c r="I96" s="64"/>
      <c r="J96" s="64"/>
      <c r="K96" s="64"/>
      <c r="L96" s="68"/>
      <c r="M96" s="63"/>
      <c r="N96" s="63"/>
      <c r="O96" s="64"/>
      <c r="P96" s="64"/>
      <c r="Q96" s="64"/>
      <c r="U96" s="57"/>
      <c r="AA96" s="57">
        <v>96</v>
      </c>
      <c r="AB96" s="57" t="str">
        <f>IF(ISERROR(HLOOKUP(AB$1,D$1:T96,AA96,FALSE)),"na",HLOOKUP(AB$1,D$1:T96,AA96,FALSE))</f>
        <v>na</v>
      </c>
    </row>
    <row r="97" spans="1:28" x14ac:dyDescent="0.4">
      <c r="A97" s="66" t="str">
        <f>IF(AB97=0,"",IF(ISNUMBER(AB97),VLOOKUP(WEEKDAY(AB97,2),DateHelp!$B$2:$C$8,2,FALSE),""))</f>
        <v/>
      </c>
      <c r="B97" s="59" t="str">
        <f t="shared" si="1"/>
        <v/>
      </c>
      <c r="C97" s="59" t="str">
        <f>IF(AB97=0,"",IF(ISNUMBER(AB97),VLOOKUP(MONTH(AB97),DateHelp!$B$2:$D$13,3,FALSE),""))</f>
        <v/>
      </c>
      <c r="D97" s="59" t="str">
        <f>IF(AB97=0,"",IF(ISNUMBER(AB97),VLOOKUP(MONTH(AB97),DateHelp!$B$2:$E$13,4,FALSE),""))</f>
        <v/>
      </c>
      <c r="E97" s="63"/>
      <c r="F97" s="64"/>
      <c r="G97" s="64"/>
      <c r="H97" s="64"/>
      <c r="I97" s="64"/>
      <c r="J97" s="64"/>
      <c r="K97" s="64"/>
      <c r="L97" s="68"/>
      <c r="M97" s="63"/>
      <c r="N97" s="63"/>
      <c r="O97" s="64"/>
      <c r="P97" s="64"/>
      <c r="Q97" s="64"/>
      <c r="U97" s="57"/>
      <c r="AA97" s="57">
        <v>97</v>
      </c>
      <c r="AB97" s="57" t="str">
        <f>IF(ISERROR(HLOOKUP(AB$1,D$1:T97,AA97,FALSE)),"na",HLOOKUP(AB$1,D$1:T97,AA97,FALSE))</f>
        <v>na</v>
      </c>
    </row>
    <row r="98" spans="1:28" x14ac:dyDescent="0.4">
      <c r="A98" s="66" t="str">
        <f>IF(AB98=0,"",IF(ISNUMBER(AB98),VLOOKUP(WEEKDAY(AB98,2),DateHelp!$B$2:$C$8,2,FALSE),""))</f>
        <v/>
      </c>
      <c r="B98" s="59" t="str">
        <f t="shared" si="1"/>
        <v/>
      </c>
      <c r="C98" s="59" t="str">
        <f>IF(AB98=0,"",IF(ISNUMBER(AB98),VLOOKUP(MONTH(AB98),DateHelp!$B$2:$D$13,3,FALSE),""))</f>
        <v/>
      </c>
      <c r="D98" s="59" t="str">
        <f>IF(AB98=0,"",IF(ISNUMBER(AB98),VLOOKUP(MONTH(AB98),DateHelp!$B$2:$E$13,4,FALSE),""))</f>
        <v/>
      </c>
      <c r="E98" s="63"/>
      <c r="F98" s="64"/>
      <c r="G98" s="64"/>
      <c r="H98" s="64"/>
      <c r="I98" s="64"/>
      <c r="J98" s="64"/>
      <c r="K98" s="64"/>
      <c r="L98" s="68"/>
      <c r="M98" s="63"/>
      <c r="N98" s="63"/>
      <c r="O98" s="64"/>
      <c r="P98" s="64"/>
      <c r="Q98" s="64"/>
      <c r="U98" s="57"/>
      <c r="AA98" s="57">
        <v>98</v>
      </c>
      <c r="AB98" s="57" t="str">
        <f>IF(ISERROR(HLOOKUP(AB$1,D$1:T98,AA98,FALSE)),"na",HLOOKUP(AB$1,D$1:T98,AA98,FALSE))</f>
        <v>na</v>
      </c>
    </row>
    <row r="99" spans="1:28" x14ac:dyDescent="0.4">
      <c r="A99" s="66" t="str">
        <f>IF(AB99=0,"",IF(ISNUMBER(AB99),VLOOKUP(WEEKDAY(AB99,2),DateHelp!$B$2:$C$8,2,FALSE),""))</f>
        <v/>
      </c>
      <c r="B99" s="59" t="str">
        <f t="shared" si="1"/>
        <v/>
      </c>
      <c r="C99" s="59" t="str">
        <f>IF(AB99=0,"",IF(ISNUMBER(AB99),VLOOKUP(MONTH(AB99),DateHelp!$B$2:$D$13,3,FALSE),""))</f>
        <v/>
      </c>
      <c r="D99" s="59" t="str">
        <f>IF(AB99=0,"",IF(ISNUMBER(AB99),VLOOKUP(MONTH(AB99),DateHelp!$B$2:$E$13,4,FALSE),""))</f>
        <v/>
      </c>
      <c r="E99" s="63"/>
      <c r="F99" s="64"/>
      <c r="G99" s="64"/>
      <c r="H99" s="64"/>
      <c r="I99" s="64"/>
      <c r="J99" s="64"/>
      <c r="K99" s="64"/>
      <c r="L99" s="68"/>
      <c r="M99" s="63"/>
      <c r="N99" s="63"/>
      <c r="O99" s="64"/>
      <c r="P99" s="64"/>
      <c r="Q99" s="64"/>
      <c r="U99" s="57"/>
      <c r="AA99" s="57">
        <v>99</v>
      </c>
      <c r="AB99" s="57" t="str">
        <f>IF(ISERROR(HLOOKUP(AB$1,D$1:T99,AA99,FALSE)),"na",HLOOKUP(AB$1,D$1:T99,AA99,FALSE))</f>
        <v>na</v>
      </c>
    </row>
    <row r="100" spans="1:28" x14ac:dyDescent="0.4">
      <c r="A100" s="66" t="str">
        <f>IF(AB100=0,"",IF(ISNUMBER(AB100),VLOOKUP(WEEKDAY(AB100,2),DateHelp!$B$2:$C$8,2,FALSE),""))</f>
        <v/>
      </c>
      <c r="B100" s="59" t="str">
        <f t="shared" si="1"/>
        <v/>
      </c>
      <c r="C100" s="59" t="str">
        <f>IF(AB100=0,"",IF(ISNUMBER(AB100),VLOOKUP(MONTH(AB100),DateHelp!$B$2:$D$13,3,FALSE),""))</f>
        <v/>
      </c>
      <c r="D100" s="59" t="str">
        <f>IF(AB100=0,"",IF(ISNUMBER(AB100),VLOOKUP(MONTH(AB100),DateHelp!$B$2:$E$13,4,FALSE),""))</f>
        <v/>
      </c>
      <c r="E100" s="63"/>
      <c r="F100" s="64"/>
      <c r="G100" s="64"/>
      <c r="H100" s="64"/>
      <c r="I100" s="64"/>
      <c r="J100" s="64"/>
      <c r="K100" s="64"/>
      <c r="L100" s="68"/>
      <c r="M100" s="63"/>
      <c r="N100" s="63"/>
      <c r="O100" s="64"/>
      <c r="P100" s="64"/>
      <c r="Q100" s="64"/>
      <c r="U100" s="57"/>
      <c r="AA100" s="57">
        <v>100</v>
      </c>
      <c r="AB100" s="57" t="str">
        <f>IF(ISERROR(HLOOKUP(AB$1,D$1:T100,AA100,FALSE)),"na",HLOOKUP(AB$1,D$1:T100,AA100,FALSE))</f>
        <v>na</v>
      </c>
    </row>
    <row r="101" spans="1:28" x14ac:dyDescent="0.4">
      <c r="A101" s="66" t="str">
        <f>IF(AB101=0,"",IF(ISNUMBER(AB101),VLOOKUP(WEEKDAY(AB101,2),DateHelp!$B$2:$C$8,2,FALSE),""))</f>
        <v/>
      </c>
      <c r="B101" s="59" t="str">
        <f t="shared" si="1"/>
        <v/>
      </c>
      <c r="C101" s="59" t="str">
        <f>IF(AB101=0,"",IF(ISNUMBER(AB101),VLOOKUP(MONTH(AB101),DateHelp!$B$2:$D$13,3,FALSE),""))</f>
        <v/>
      </c>
      <c r="D101" s="59" t="str">
        <f>IF(AB101=0,"",IF(ISNUMBER(AB101),VLOOKUP(MONTH(AB101),DateHelp!$B$2:$E$13,4,FALSE),""))</f>
        <v/>
      </c>
      <c r="E101" s="63"/>
      <c r="F101" s="64"/>
      <c r="G101" s="64"/>
      <c r="H101" s="64"/>
      <c r="I101" s="64"/>
      <c r="J101" s="64"/>
      <c r="K101" s="64"/>
      <c r="L101" s="68"/>
      <c r="M101" s="63"/>
      <c r="N101" s="63"/>
      <c r="O101" s="64"/>
      <c r="P101" s="64"/>
      <c r="Q101" s="64"/>
      <c r="U101" s="57"/>
      <c r="AA101" s="57">
        <v>101</v>
      </c>
      <c r="AB101" s="57" t="str">
        <f>IF(ISERROR(HLOOKUP(AB$1,D$1:T101,AA101,FALSE)),"na",HLOOKUP(AB$1,D$1:T101,AA101,FALSE))</f>
        <v>na</v>
      </c>
    </row>
    <row r="102" spans="1:28" x14ac:dyDescent="0.4">
      <c r="A102" s="66" t="str">
        <f>IF(AB102=0,"",IF(ISNUMBER(AB102),VLOOKUP(WEEKDAY(AB102,2),DateHelp!$B$2:$C$8,2,FALSE),""))</f>
        <v/>
      </c>
      <c r="B102" s="59" t="str">
        <f t="shared" si="1"/>
        <v/>
      </c>
      <c r="C102" s="59" t="str">
        <f>IF(AB102=0,"",IF(ISNUMBER(AB102),VLOOKUP(MONTH(AB102),DateHelp!$B$2:$D$13,3,FALSE),""))</f>
        <v/>
      </c>
      <c r="D102" s="59" t="str">
        <f>IF(AB102=0,"",IF(ISNUMBER(AB102),VLOOKUP(MONTH(AB102),DateHelp!$B$2:$E$13,4,FALSE),""))</f>
        <v/>
      </c>
      <c r="E102" s="63"/>
      <c r="F102" s="64"/>
      <c r="G102" s="64"/>
      <c r="H102" s="64"/>
      <c r="I102" s="64"/>
      <c r="J102" s="64"/>
      <c r="K102" s="64"/>
      <c r="L102" s="68"/>
      <c r="M102" s="63"/>
      <c r="N102" s="63"/>
      <c r="O102" s="64"/>
      <c r="P102" s="64"/>
      <c r="Q102" s="64"/>
      <c r="U102" s="57"/>
      <c r="AA102" s="57">
        <v>102</v>
      </c>
      <c r="AB102" s="57" t="str">
        <f>IF(ISERROR(HLOOKUP(AB$1,D$1:T102,AA102,FALSE)),"na",HLOOKUP(AB$1,D$1:T102,AA102,FALSE))</f>
        <v>na</v>
      </c>
    </row>
    <row r="103" spans="1:28" x14ac:dyDescent="0.4">
      <c r="A103" s="66" t="str">
        <f>IF(AB103=0,"",IF(ISNUMBER(AB103),VLOOKUP(WEEKDAY(AB103,2),DateHelp!$B$2:$C$8,2,FALSE),""))</f>
        <v/>
      </c>
      <c r="B103" s="59" t="str">
        <f t="shared" si="1"/>
        <v/>
      </c>
      <c r="C103" s="59" t="str">
        <f>IF(AB103=0,"",IF(ISNUMBER(AB103),VLOOKUP(MONTH(AB103),DateHelp!$B$2:$D$13,3,FALSE),""))</f>
        <v/>
      </c>
      <c r="D103" s="59" t="str">
        <f>IF(AB103=0,"",IF(ISNUMBER(AB103),VLOOKUP(MONTH(AB103),DateHelp!$B$2:$E$13,4,FALSE),""))</f>
        <v/>
      </c>
      <c r="E103" s="63"/>
      <c r="F103" s="64"/>
      <c r="G103" s="64"/>
      <c r="H103" s="64"/>
      <c r="I103" s="64"/>
      <c r="J103" s="64"/>
      <c r="K103" s="64"/>
      <c r="L103" s="68"/>
      <c r="M103" s="63"/>
      <c r="N103" s="63"/>
      <c r="O103" s="64"/>
      <c r="P103" s="64"/>
      <c r="Q103" s="64"/>
      <c r="U103" s="57"/>
      <c r="AA103" s="57">
        <v>103</v>
      </c>
      <c r="AB103" s="57" t="str">
        <f>IF(ISERROR(HLOOKUP(AB$1,D$1:T103,AA103,FALSE)),"na",HLOOKUP(AB$1,D$1:T103,AA103,FALSE))</f>
        <v>na</v>
      </c>
    </row>
    <row r="104" spans="1:28" x14ac:dyDescent="0.4">
      <c r="A104" s="66" t="str">
        <f>IF(AB104=0,"",IF(ISNUMBER(AB104),VLOOKUP(WEEKDAY(AB104,2),DateHelp!$B$2:$C$8,2,FALSE),""))</f>
        <v/>
      </c>
      <c r="B104" s="59" t="str">
        <f t="shared" si="1"/>
        <v/>
      </c>
      <c r="C104" s="59" t="str">
        <f>IF(AB104=0,"",IF(ISNUMBER(AB104),VLOOKUP(MONTH(AB104),DateHelp!$B$2:$D$13,3,FALSE),""))</f>
        <v/>
      </c>
      <c r="D104" s="59" t="str">
        <f>IF(AB104=0,"",IF(ISNUMBER(AB104),VLOOKUP(MONTH(AB104),DateHelp!$B$2:$E$13,4,FALSE),""))</f>
        <v/>
      </c>
      <c r="E104" s="63"/>
      <c r="F104" s="64"/>
      <c r="G104" s="64"/>
      <c r="H104" s="64"/>
      <c r="I104" s="64"/>
      <c r="J104" s="64"/>
      <c r="K104" s="64"/>
      <c r="L104" s="68"/>
      <c r="M104" s="63"/>
      <c r="N104" s="63"/>
      <c r="O104" s="64"/>
      <c r="P104" s="64"/>
      <c r="Q104" s="64"/>
      <c r="U104" s="57"/>
      <c r="AA104" s="57">
        <v>104</v>
      </c>
      <c r="AB104" s="57" t="str">
        <f>IF(ISERROR(HLOOKUP(AB$1,D$1:T104,AA104,FALSE)),"na",HLOOKUP(AB$1,D$1:T104,AA104,FALSE))</f>
        <v>na</v>
      </c>
    </row>
    <row r="105" spans="1:28" x14ac:dyDescent="0.4">
      <c r="A105" s="66" t="str">
        <f>IF(AB105=0,"",IF(ISNUMBER(AB105),VLOOKUP(WEEKDAY(AB105,2),DateHelp!$B$2:$C$8,2,FALSE),""))</f>
        <v/>
      </c>
      <c r="B105" s="59" t="str">
        <f t="shared" si="1"/>
        <v/>
      </c>
      <c r="C105" s="59" t="str">
        <f>IF(AB105=0,"",IF(ISNUMBER(AB105),VLOOKUP(MONTH(AB105),DateHelp!$B$2:$D$13,3,FALSE),""))</f>
        <v/>
      </c>
      <c r="D105" s="59" t="str">
        <f>IF(AB105=0,"",IF(ISNUMBER(AB105),VLOOKUP(MONTH(AB105),DateHelp!$B$2:$E$13,4,FALSE),""))</f>
        <v/>
      </c>
      <c r="E105" s="63"/>
      <c r="F105" s="64"/>
      <c r="G105" s="64"/>
      <c r="H105" s="64"/>
      <c r="I105" s="64"/>
      <c r="J105" s="64"/>
      <c r="K105" s="64"/>
      <c r="L105" s="68"/>
      <c r="M105" s="63"/>
      <c r="N105" s="63"/>
      <c r="O105" s="64"/>
      <c r="P105" s="64"/>
      <c r="Q105" s="64"/>
      <c r="U105" s="57"/>
      <c r="AA105" s="57">
        <v>105</v>
      </c>
      <c r="AB105" s="57" t="str">
        <f>IF(ISERROR(HLOOKUP(AB$1,D$1:T105,AA105,FALSE)),"na",HLOOKUP(AB$1,D$1:T105,AA105,FALSE))</f>
        <v>na</v>
      </c>
    </row>
    <row r="106" spans="1:28" x14ac:dyDescent="0.4">
      <c r="A106" s="66" t="str">
        <f>IF(AB106=0,"",IF(ISNUMBER(AB106),VLOOKUP(WEEKDAY(AB106,2),DateHelp!$B$2:$C$8,2,FALSE),""))</f>
        <v/>
      </c>
      <c r="B106" s="59" t="str">
        <f t="shared" si="1"/>
        <v/>
      </c>
      <c r="C106" s="59" t="str">
        <f>IF(AB106=0,"",IF(ISNUMBER(AB106),VLOOKUP(MONTH(AB106),DateHelp!$B$2:$D$13,3,FALSE),""))</f>
        <v/>
      </c>
      <c r="D106" s="59" t="str">
        <f>IF(AB106=0,"",IF(ISNUMBER(AB106),VLOOKUP(MONTH(AB106),DateHelp!$B$2:$E$13,4,FALSE),""))</f>
        <v/>
      </c>
      <c r="E106" s="63"/>
      <c r="F106" s="64"/>
      <c r="G106" s="64"/>
      <c r="H106" s="64"/>
      <c r="I106" s="64"/>
      <c r="J106" s="64"/>
      <c r="K106" s="64"/>
      <c r="L106" s="68"/>
      <c r="M106" s="63"/>
      <c r="N106" s="63"/>
      <c r="O106" s="64"/>
      <c r="P106" s="64"/>
      <c r="Q106" s="64"/>
      <c r="U106" s="57"/>
      <c r="AA106" s="57">
        <v>106</v>
      </c>
      <c r="AB106" s="57" t="str">
        <f>IF(ISERROR(HLOOKUP(AB$1,D$1:T106,AA106,FALSE)),"na",HLOOKUP(AB$1,D$1:T106,AA106,FALSE))</f>
        <v>na</v>
      </c>
    </row>
    <row r="107" spans="1:28" x14ac:dyDescent="0.4">
      <c r="A107" s="66" t="str">
        <f>IF(AB107=0,"",IF(ISNUMBER(AB107),VLOOKUP(WEEKDAY(AB107,2),DateHelp!$B$2:$C$8,2,FALSE),""))</f>
        <v/>
      </c>
      <c r="B107" s="59" t="str">
        <f t="shared" si="1"/>
        <v/>
      </c>
      <c r="C107" s="59" t="str">
        <f>IF(AB107=0,"",IF(ISNUMBER(AB107),VLOOKUP(MONTH(AB107),DateHelp!$B$2:$D$13,3,FALSE),""))</f>
        <v/>
      </c>
      <c r="D107" s="59" t="str">
        <f>IF(AB107=0,"",IF(ISNUMBER(AB107),VLOOKUP(MONTH(AB107),DateHelp!$B$2:$E$13,4,FALSE),""))</f>
        <v/>
      </c>
      <c r="E107" s="63"/>
      <c r="F107" s="64"/>
      <c r="G107" s="64"/>
      <c r="H107" s="64"/>
      <c r="I107" s="64"/>
      <c r="J107" s="64"/>
      <c r="K107" s="64"/>
      <c r="L107" s="68"/>
      <c r="M107" s="63"/>
      <c r="N107" s="63"/>
      <c r="O107" s="64"/>
      <c r="P107" s="64"/>
      <c r="Q107" s="64"/>
      <c r="U107" s="57"/>
      <c r="AA107" s="57">
        <v>107</v>
      </c>
      <c r="AB107" s="57" t="str">
        <f>IF(ISERROR(HLOOKUP(AB$1,D$1:T107,AA107,FALSE)),"na",HLOOKUP(AB$1,D$1:T107,AA107,FALSE))</f>
        <v>na</v>
      </c>
    </row>
    <row r="108" spans="1:28" x14ac:dyDescent="0.4">
      <c r="A108" s="66" t="str">
        <f>IF(AB108=0,"",IF(ISNUMBER(AB108),VLOOKUP(WEEKDAY(AB108,2),DateHelp!$B$2:$C$8,2,FALSE),""))</f>
        <v/>
      </c>
      <c r="B108" s="59" t="str">
        <f t="shared" si="1"/>
        <v/>
      </c>
      <c r="C108" s="59" t="str">
        <f>IF(AB108=0,"",IF(ISNUMBER(AB108),VLOOKUP(MONTH(AB108),DateHelp!$B$2:$D$13,3,FALSE),""))</f>
        <v/>
      </c>
      <c r="D108" s="59" t="str">
        <f>IF(AB108=0,"",IF(ISNUMBER(AB108),VLOOKUP(MONTH(AB108),DateHelp!$B$2:$E$13,4,FALSE),""))</f>
        <v/>
      </c>
      <c r="E108" s="63"/>
      <c r="F108" s="64"/>
      <c r="G108" s="64"/>
      <c r="H108" s="64"/>
      <c r="I108" s="64"/>
      <c r="J108" s="64"/>
      <c r="K108" s="64"/>
      <c r="L108" s="68"/>
      <c r="M108" s="63"/>
      <c r="N108" s="63"/>
      <c r="O108" s="64"/>
      <c r="P108" s="64"/>
      <c r="Q108" s="64"/>
      <c r="U108" s="57"/>
      <c r="AA108" s="57">
        <v>108</v>
      </c>
      <c r="AB108" s="57" t="str">
        <f>IF(ISERROR(HLOOKUP(AB$1,D$1:T108,AA108,FALSE)),"na",HLOOKUP(AB$1,D$1:T108,AA108,FALSE))</f>
        <v>na</v>
      </c>
    </row>
    <row r="109" spans="1:28" x14ac:dyDescent="0.4">
      <c r="A109" s="66" t="str">
        <f>IF(AB109=0,"",IF(ISNUMBER(AB109),VLOOKUP(WEEKDAY(AB109,2),DateHelp!$B$2:$C$8,2,FALSE),""))</f>
        <v/>
      </c>
      <c r="B109" s="59" t="str">
        <f t="shared" si="1"/>
        <v/>
      </c>
      <c r="C109" s="59" t="str">
        <f>IF(AB109=0,"",IF(ISNUMBER(AB109),VLOOKUP(MONTH(AB109),DateHelp!$B$2:$D$13,3,FALSE),""))</f>
        <v/>
      </c>
      <c r="D109" s="59" t="str">
        <f>IF(AB109=0,"",IF(ISNUMBER(AB109),VLOOKUP(MONTH(AB109),DateHelp!$B$2:$E$13,4,FALSE),""))</f>
        <v/>
      </c>
      <c r="E109" s="63"/>
      <c r="F109" s="64"/>
      <c r="G109" s="64"/>
      <c r="H109" s="64"/>
      <c r="I109" s="64"/>
      <c r="J109" s="64"/>
      <c r="K109" s="64"/>
      <c r="L109" s="68"/>
      <c r="M109" s="63"/>
      <c r="N109" s="63"/>
      <c r="O109" s="64"/>
      <c r="P109" s="64"/>
      <c r="Q109" s="64"/>
      <c r="U109" s="57"/>
      <c r="AA109" s="57">
        <v>109</v>
      </c>
      <c r="AB109" s="57" t="str">
        <f>IF(ISERROR(HLOOKUP(AB$1,D$1:T109,AA109,FALSE)),"na",HLOOKUP(AB$1,D$1:T109,AA109,FALSE))</f>
        <v>na</v>
      </c>
    </row>
    <row r="110" spans="1:28" x14ac:dyDescent="0.4">
      <c r="A110" s="66" t="str">
        <f>IF(AB110=0,"",IF(ISNUMBER(AB110),VLOOKUP(WEEKDAY(AB110,2),DateHelp!$B$2:$C$8,2,FALSE),""))</f>
        <v/>
      </c>
      <c r="B110" s="59" t="str">
        <f t="shared" si="1"/>
        <v/>
      </c>
      <c r="C110" s="59" t="str">
        <f>IF(AB110=0,"",IF(ISNUMBER(AB110),VLOOKUP(MONTH(AB110),DateHelp!$B$2:$D$13,3,FALSE),""))</f>
        <v/>
      </c>
      <c r="D110" s="59" t="str">
        <f>IF(AB110=0,"",IF(ISNUMBER(AB110),VLOOKUP(MONTH(AB110),DateHelp!$B$2:$E$13,4,FALSE),""))</f>
        <v/>
      </c>
      <c r="E110" s="63"/>
      <c r="F110" s="64"/>
      <c r="G110" s="64"/>
      <c r="H110" s="64"/>
      <c r="I110" s="64"/>
      <c r="J110" s="64"/>
      <c r="K110" s="64"/>
      <c r="L110" s="68"/>
      <c r="M110" s="63"/>
      <c r="N110" s="63"/>
      <c r="O110" s="64"/>
      <c r="P110" s="64"/>
      <c r="Q110" s="64"/>
      <c r="U110" s="57"/>
      <c r="AA110" s="57">
        <v>110</v>
      </c>
      <c r="AB110" s="57" t="str">
        <f>IF(ISERROR(HLOOKUP(AB$1,D$1:T110,AA110,FALSE)),"na",HLOOKUP(AB$1,D$1:T110,AA110,FALSE))</f>
        <v>na</v>
      </c>
    </row>
    <row r="111" spans="1:28" x14ac:dyDescent="0.4">
      <c r="A111" s="66" t="str">
        <f>IF(AB111=0,"",IF(ISNUMBER(AB111),VLOOKUP(WEEKDAY(AB111,2),DateHelp!$B$2:$C$8,2,FALSE),""))</f>
        <v/>
      </c>
      <c r="B111" s="59" t="str">
        <f t="shared" si="1"/>
        <v/>
      </c>
      <c r="C111" s="59" t="str">
        <f>IF(AB111=0,"",IF(ISNUMBER(AB111),VLOOKUP(MONTH(AB111),DateHelp!$B$2:$D$13,3,FALSE),""))</f>
        <v/>
      </c>
      <c r="D111" s="59" t="str">
        <f>IF(AB111=0,"",IF(ISNUMBER(AB111),VLOOKUP(MONTH(AB111),DateHelp!$B$2:$E$13,4,FALSE),""))</f>
        <v/>
      </c>
      <c r="E111" s="63"/>
      <c r="F111" s="64"/>
      <c r="G111" s="64"/>
      <c r="H111" s="64"/>
      <c r="I111" s="64"/>
      <c r="J111" s="64"/>
      <c r="K111" s="64"/>
      <c r="L111" s="68"/>
      <c r="M111" s="63"/>
      <c r="N111" s="63"/>
      <c r="O111" s="64"/>
      <c r="P111" s="64"/>
      <c r="Q111" s="64"/>
      <c r="U111" s="57"/>
      <c r="AA111" s="57">
        <v>111</v>
      </c>
      <c r="AB111" s="57" t="str">
        <f>IF(ISERROR(HLOOKUP(AB$1,D$1:T111,AA111,FALSE)),"na",HLOOKUP(AB$1,D$1:T111,AA111,FALSE))</f>
        <v>na</v>
      </c>
    </row>
    <row r="112" spans="1:28" x14ac:dyDescent="0.4">
      <c r="A112" s="66" t="str">
        <f>IF(AB112=0,"",IF(ISNUMBER(AB112),VLOOKUP(WEEKDAY(AB112,2),DateHelp!$B$2:$C$8,2,FALSE),""))</f>
        <v/>
      </c>
      <c r="B112" s="59" t="str">
        <f t="shared" si="1"/>
        <v/>
      </c>
      <c r="C112" s="59" t="str">
        <f>IF(AB112=0,"",IF(ISNUMBER(AB112),VLOOKUP(MONTH(AB112),DateHelp!$B$2:$D$13,3,FALSE),""))</f>
        <v/>
      </c>
      <c r="D112" s="59" t="str">
        <f>IF(AB112=0,"",IF(ISNUMBER(AB112),VLOOKUP(MONTH(AB112),DateHelp!$B$2:$E$13,4,FALSE),""))</f>
        <v/>
      </c>
      <c r="E112" s="63"/>
      <c r="F112" s="64"/>
      <c r="G112" s="64"/>
      <c r="H112" s="64"/>
      <c r="I112" s="64"/>
      <c r="J112" s="64"/>
      <c r="K112" s="64"/>
      <c r="L112" s="68"/>
      <c r="M112" s="63"/>
      <c r="N112" s="63"/>
      <c r="O112" s="64"/>
      <c r="P112" s="64"/>
      <c r="Q112" s="64"/>
      <c r="U112" s="57"/>
      <c r="AA112" s="57">
        <v>112</v>
      </c>
      <c r="AB112" s="57" t="str">
        <f>IF(ISERROR(HLOOKUP(AB$1,D$1:T112,AA112,FALSE)),"na",HLOOKUP(AB$1,D$1:T112,AA112,FALSE))</f>
        <v>na</v>
      </c>
    </row>
    <row r="113" spans="1:28" x14ac:dyDescent="0.4">
      <c r="A113" s="66" t="str">
        <f>IF(AB113=0,"",IF(ISNUMBER(AB113),VLOOKUP(WEEKDAY(AB113,2),DateHelp!$B$2:$C$8,2,FALSE),""))</f>
        <v/>
      </c>
      <c r="B113" s="59" t="str">
        <f t="shared" si="1"/>
        <v/>
      </c>
      <c r="C113" s="59" t="str">
        <f>IF(AB113=0,"",IF(ISNUMBER(AB113),VLOOKUP(MONTH(AB113),DateHelp!$B$2:$D$13,3,FALSE),""))</f>
        <v/>
      </c>
      <c r="D113" s="59" t="str">
        <f>IF(AB113=0,"",IF(ISNUMBER(AB113),VLOOKUP(MONTH(AB113),DateHelp!$B$2:$E$13,4,FALSE),""))</f>
        <v/>
      </c>
      <c r="E113" s="63"/>
      <c r="F113" s="64"/>
      <c r="G113" s="64"/>
      <c r="H113" s="64"/>
      <c r="I113" s="64"/>
      <c r="J113" s="64"/>
      <c r="K113" s="64"/>
      <c r="L113" s="68"/>
      <c r="M113" s="63"/>
      <c r="N113" s="63"/>
      <c r="O113" s="64"/>
      <c r="P113" s="64"/>
      <c r="Q113" s="64"/>
      <c r="U113" s="57"/>
      <c r="AA113" s="57">
        <v>113</v>
      </c>
      <c r="AB113" s="57" t="str">
        <f>IF(ISERROR(HLOOKUP(AB$1,D$1:T113,AA113,FALSE)),"na",HLOOKUP(AB$1,D$1:T113,AA113,FALSE))</f>
        <v>na</v>
      </c>
    </row>
    <row r="114" spans="1:28" x14ac:dyDescent="0.4">
      <c r="A114" s="66" t="str">
        <f>IF(AB114=0,"",IF(ISNUMBER(AB114),VLOOKUP(WEEKDAY(AB114,2),DateHelp!$B$2:$C$8,2,FALSE),""))</f>
        <v/>
      </c>
      <c r="B114" s="59" t="str">
        <f t="shared" si="1"/>
        <v/>
      </c>
      <c r="C114" s="59" t="str">
        <f>IF(AB114=0,"",IF(ISNUMBER(AB114),VLOOKUP(MONTH(AB114),DateHelp!$B$2:$D$13,3,FALSE),""))</f>
        <v/>
      </c>
      <c r="D114" s="59" t="str">
        <f>IF(AB114=0,"",IF(ISNUMBER(AB114),VLOOKUP(MONTH(AB114),DateHelp!$B$2:$E$13,4,FALSE),""))</f>
        <v/>
      </c>
      <c r="E114" s="63"/>
      <c r="F114" s="64"/>
      <c r="G114" s="64"/>
      <c r="H114" s="64"/>
      <c r="I114" s="64"/>
      <c r="J114" s="64"/>
      <c r="K114" s="64"/>
      <c r="L114" s="68"/>
      <c r="M114" s="63"/>
      <c r="N114" s="63"/>
      <c r="O114" s="64"/>
      <c r="P114" s="64"/>
      <c r="Q114" s="64"/>
      <c r="U114" s="57"/>
      <c r="AA114" s="57">
        <v>114</v>
      </c>
      <c r="AB114" s="57" t="str">
        <f>IF(ISERROR(HLOOKUP(AB$1,D$1:T114,AA114,FALSE)),"na",HLOOKUP(AB$1,D$1:T114,AA114,FALSE))</f>
        <v>na</v>
      </c>
    </row>
    <row r="115" spans="1:28" x14ac:dyDescent="0.4">
      <c r="A115" s="66" t="str">
        <f>IF(AB115=0,"",IF(ISNUMBER(AB115),VLOOKUP(WEEKDAY(AB115,2),DateHelp!$B$2:$C$8,2,FALSE),""))</f>
        <v/>
      </c>
      <c r="B115" s="59" t="str">
        <f t="shared" si="1"/>
        <v/>
      </c>
      <c r="C115" s="59" t="str">
        <f>IF(AB115=0,"",IF(ISNUMBER(AB115),VLOOKUP(MONTH(AB115),DateHelp!$B$2:$D$13,3,FALSE),""))</f>
        <v/>
      </c>
      <c r="D115" s="59" t="str">
        <f>IF(AB115=0,"",IF(ISNUMBER(AB115),VLOOKUP(MONTH(AB115),DateHelp!$B$2:$E$13,4,FALSE),""))</f>
        <v/>
      </c>
      <c r="E115" s="63"/>
      <c r="F115" s="64"/>
      <c r="G115" s="64"/>
      <c r="H115" s="64"/>
      <c r="I115" s="64"/>
      <c r="J115" s="64"/>
      <c r="K115" s="64"/>
      <c r="L115" s="68"/>
      <c r="M115" s="63"/>
      <c r="N115" s="63"/>
      <c r="O115" s="64"/>
      <c r="P115" s="64"/>
      <c r="Q115" s="64"/>
      <c r="U115" s="57"/>
      <c r="AA115" s="57">
        <v>115</v>
      </c>
      <c r="AB115" s="57" t="str">
        <f>IF(ISERROR(HLOOKUP(AB$1,D$1:T115,AA115,FALSE)),"na",HLOOKUP(AB$1,D$1:T115,AA115,FALSE))</f>
        <v>na</v>
      </c>
    </row>
    <row r="116" spans="1:28" x14ac:dyDescent="0.4">
      <c r="A116" s="66" t="str">
        <f>IF(AB116=0,"",IF(ISNUMBER(AB116),VLOOKUP(WEEKDAY(AB116,2),DateHelp!$B$2:$C$8,2,FALSE),""))</f>
        <v/>
      </c>
      <c r="B116" s="59" t="str">
        <f t="shared" si="1"/>
        <v/>
      </c>
      <c r="C116" s="59" t="str">
        <f>IF(AB116=0,"",IF(ISNUMBER(AB116),VLOOKUP(MONTH(AB116),DateHelp!$B$2:$D$13,3,FALSE),""))</f>
        <v/>
      </c>
      <c r="D116" s="59" t="str">
        <f>IF(AB116=0,"",IF(ISNUMBER(AB116),VLOOKUP(MONTH(AB116),DateHelp!$B$2:$E$13,4,FALSE),""))</f>
        <v/>
      </c>
      <c r="E116" s="63"/>
      <c r="F116" s="64"/>
      <c r="G116" s="64"/>
      <c r="H116" s="64"/>
      <c r="I116" s="64"/>
      <c r="J116" s="64"/>
      <c r="K116" s="64"/>
      <c r="L116" s="68"/>
      <c r="M116" s="63"/>
      <c r="N116" s="63"/>
      <c r="O116" s="64"/>
      <c r="P116" s="64"/>
      <c r="Q116" s="64"/>
      <c r="U116" s="57"/>
      <c r="AA116" s="57">
        <v>116</v>
      </c>
      <c r="AB116" s="57" t="str">
        <f>IF(ISERROR(HLOOKUP(AB$1,D$1:T116,AA116,FALSE)),"na",HLOOKUP(AB$1,D$1:T116,AA116,FALSE))</f>
        <v>na</v>
      </c>
    </row>
    <row r="117" spans="1:28" x14ac:dyDescent="0.4">
      <c r="A117" s="66" t="str">
        <f>IF(AB117=0,"",IF(ISNUMBER(AB117),VLOOKUP(WEEKDAY(AB117,2),DateHelp!$B$2:$C$8,2,FALSE),""))</f>
        <v/>
      </c>
      <c r="B117" s="59" t="str">
        <f t="shared" si="1"/>
        <v/>
      </c>
      <c r="C117" s="59" t="str">
        <f>IF(AB117=0,"",IF(ISNUMBER(AB117),VLOOKUP(MONTH(AB117),DateHelp!$B$2:$D$13,3,FALSE),""))</f>
        <v/>
      </c>
      <c r="D117" s="59" t="str">
        <f>IF(AB117=0,"",IF(ISNUMBER(AB117),VLOOKUP(MONTH(AB117),DateHelp!$B$2:$E$13,4,FALSE),""))</f>
        <v/>
      </c>
      <c r="E117" s="63"/>
      <c r="F117" s="64"/>
      <c r="G117" s="64"/>
      <c r="H117" s="64"/>
      <c r="I117" s="64"/>
      <c r="J117" s="64"/>
      <c r="K117" s="64"/>
      <c r="L117" s="68"/>
      <c r="M117" s="63"/>
      <c r="N117" s="63"/>
      <c r="O117" s="64"/>
      <c r="P117" s="64"/>
      <c r="Q117" s="64"/>
      <c r="U117" s="57"/>
      <c r="AA117" s="57">
        <v>117</v>
      </c>
      <c r="AB117" s="57" t="str">
        <f>IF(ISERROR(HLOOKUP(AB$1,D$1:T117,AA117,FALSE)),"na",HLOOKUP(AB$1,D$1:T117,AA117,FALSE))</f>
        <v>na</v>
      </c>
    </row>
    <row r="118" spans="1:28" x14ac:dyDescent="0.4">
      <c r="A118" s="66" t="str">
        <f>IF(AB118=0,"",IF(ISNUMBER(AB118),VLOOKUP(WEEKDAY(AB118,2),DateHelp!$B$2:$C$8,2,FALSE),""))</f>
        <v/>
      </c>
      <c r="B118" s="59" t="str">
        <f t="shared" si="1"/>
        <v/>
      </c>
      <c r="C118" s="59" t="str">
        <f>IF(AB118=0,"",IF(ISNUMBER(AB118),VLOOKUP(MONTH(AB118),DateHelp!$B$2:$D$13,3,FALSE),""))</f>
        <v/>
      </c>
      <c r="D118" s="59" t="str">
        <f>IF(AB118=0,"",IF(ISNUMBER(AB118),VLOOKUP(MONTH(AB118),DateHelp!$B$2:$E$13,4,FALSE),""))</f>
        <v/>
      </c>
      <c r="E118" s="63"/>
      <c r="F118" s="64"/>
      <c r="G118" s="64"/>
      <c r="H118" s="64"/>
      <c r="I118" s="64"/>
      <c r="J118" s="64"/>
      <c r="K118" s="64"/>
      <c r="L118" s="68"/>
      <c r="M118" s="63"/>
      <c r="N118" s="63"/>
      <c r="O118" s="64"/>
      <c r="P118" s="64"/>
      <c r="Q118" s="64"/>
      <c r="U118" s="57"/>
      <c r="AA118" s="57">
        <v>118</v>
      </c>
      <c r="AB118" s="57" t="str">
        <f>IF(ISERROR(HLOOKUP(AB$1,D$1:T118,AA118,FALSE)),"na",HLOOKUP(AB$1,D$1:T118,AA118,FALSE))</f>
        <v>na</v>
      </c>
    </row>
    <row r="119" spans="1:28" x14ac:dyDescent="0.4">
      <c r="A119" s="66" t="str">
        <f>IF(AB119=0,"",IF(ISNUMBER(AB119),VLOOKUP(WEEKDAY(AB119,2),DateHelp!$B$2:$C$8,2,FALSE),""))</f>
        <v/>
      </c>
      <c r="B119" s="59" t="str">
        <f t="shared" si="1"/>
        <v/>
      </c>
      <c r="C119" s="59" t="str">
        <f>IF(AB119=0,"",IF(ISNUMBER(AB119),VLOOKUP(MONTH(AB119),DateHelp!$B$2:$D$13,3,FALSE),""))</f>
        <v/>
      </c>
      <c r="D119" s="59" t="str">
        <f>IF(AB119=0,"",IF(ISNUMBER(AB119),VLOOKUP(MONTH(AB119),DateHelp!$B$2:$E$13,4,FALSE),""))</f>
        <v/>
      </c>
      <c r="E119" s="63"/>
      <c r="F119" s="64"/>
      <c r="G119" s="64"/>
      <c r="H119" s="64"/>
      <c r="I119" s="64"/>
      <c r="J119" s="64"/>
      <c r="K119" s="64"/>
      <c r="L119" s="68"/>
      <c r="M119" s="63"/>
      <c r="N119" s="63"/>
      <c r="O119" s="64"/>
      <c r="P119" s="64"/>
      <c r="Q119" s="64"/>
      <c r="U119" s="57"/>
      <c r="AA119" s="57">
        <v>119</v>
      </c>
      <c r="AB119" s="57" t="str">
        <f>IF(ISERROR(HLOOKUP(AB$1,D$1:T119,AA119,FALSE)),"na",HLOOKUP(AB$1,D$1:T119,AA119,FALSE))</f>
        <v>na</v>
      </c>
    </row>
    <row r="120" spans="1:28" x14ac:dyDescent="0.4">
      <c r="A120" s="66" t="str">
        <f>IF(AB120=0,"",IF(ISNUMBER(AB120),VLOOKUP(WEEKDAY(AB120,2),DateHelp!$B$2:$C$8,2,FALSE),""))</f>
        <v/>
      </c>
      <c r="B120" s="59" t="str">
        <f t="shared" si="1"/>
        <v/>
      </c>
      <c r="C120" s="59" t="str">
        <f>IF(AB120=0,"",IF(ISNUMBER(AB120),VLOOKUP(MONTH(AB120),DateHelp!$B$2:$D$13,3,FALSE),""))</f>
        <v/>
      </c>
      <c r="D120" s="59" t="str">
        <f>IF(AB120=0,"",IF(ISNUMBER(AB120),VLOOKUP(MONTH(AB120),DateHelp!$B$2:$E$13,4,FALSE),""))</f>
        <v/>
      </c>
      <c r="E120" s="63"/>
      <c r="F120" s="64"/>
      <c r="G120" s="64"/>
      <c r="H120" s="64"/>
      <c r="I120" s="64"/>
      <c r="J120" s="64"/>
      <c r="K120" s="64"/>
      <c r="L120" s="68"/>
      <c r="M120" s="63"/>
      <c r="N120" s="63"/>
      <c r="O120" s="64"/>
      <c r="P120" s="64"/>
      <c r="Q120" s="64"/>
      <c r="U120" s="57"/>
      <c r="AA120" s="57">
        <v>120</v>
      </c>
      <c r="AB120" s="57" t="str">
        <f>IF(ISERROR(HLOOKUP(AB$1,D$1:T120,AA120,FALSE)),"na",HLOOKUP(AB$1,D$1:T120,AA120,FALSE))</f>
        <v>na</v>
      </c>
    </row>
    <row r="121" spans="1:28" x14ac:dyDescent="0.4">
      <c r="A121" s="66" t="str">
        <f>IF(AB121=0,"",IF(ISNUMBER(AB121),VLOOKUP(WEEKDAY(AB121,2),DateHelp!$B$2:$C$8,2,FALSE),""))</f>
        <v/>
      </c>
      <c r="B121" s="59" t="str">
        <f t="shared" si="1"/>
        <v/>
      </c>
      <c r="C121" s="59" t="str">
        <f>IF(AB121=0,"",IF(ISNUMBER(AB121),VLOOKUP(MONTH(AB121),DateHelp!$B$2:$D$13,3,FALSE),""))</f>
        <v/>
      </c>
      <c r="D121" s="59" t="str">
        <f>IF(AB121=0,"",IF(ISNUMBER(AB121),VLOOKUP(MONTH(AB121),DateHelp!$B$2:$E$13,4,FALSE),""))</f>
        <v/>
      </c>
      <c r="E121" s="63"/>
      <c r="F121" s="64"/>
      <c r="G121" s="64"/>
      <c r="H121" s="64"/>
      <c r="I121" s="64"/>
      <c r="J121" s="64"/>
      <c r="K121" s="64"/>
      <c r="L121" s="68"/>
      <c r="M121" s="63"/>
      <c r="N121" s="63"/>
      <c r="O121" s="64"/>
      <c r="P121" s="64"/>
      <c r="Q121" s="64"/>
      <c r="U121" s="57"/>
      <c r="AA121" s="57">
        <v>121</v>
      </c>
      <c r="AB121" s="57" t="str">
        <f>IF(ISERROR(HLOOKUP(AB$1,D$1:T121,AA121,FALSE)),"na",HLOOKUP(AB$1,D$1:T121,AA121,FALSE))</f>
        <v>na</v>
      </c>
    </row>
    <row r="122" spans="1:28" x14ac:dyDescent="0.4">
      <c r="A122" s="66" t="str">
        <f>IF(AB122=0,"",IF(ISNUMBER(AB122),VLOOKUP(WEEKDAY(AB122,2),DateHelp!$B$2:$C$8,2,FALSE),""))</f>
        <v/>
      </c>
      <c r="B122" s="59" t="str">
        <f t="shared" si="1"/>
        <v/>
      </c>
      <c r="C122" s="59" t="str">
        <f>IF(AB122=0,"",IF(ISNUMBER(AB122),VLOOKUP(MONTH(AB122),DateHelp!$B$2:$D$13,3,FALSE),""))</f>
        <v/>
      </c>
      <c r="D122" s="59" t="str">
        <f>IF(AB122=0,"",IF(ISNUMBER(AB122),VLOOKUP(MONTH(AB122),DateHelp!$B$2:$E$13,4,FALSE),""))</f>
        <v/>
      </c>
      <c r="E122" s="63"/>
      <c r="F122" s="64"/>
      <c r="G122" s="64"/>
      <c r="H122" s="64"/>
      <c r="I122" s="64"/>
      <c r="J122" s="64"/>
      <c r="K122" s="64"/>
      <c r="L122" s="68"/>
      <c r="M122" s="63"/>
      <c r="N122" s="63"/>
      <c r="O122" s="64"/>
      <c r="P122" s="64"/>
      <c r="Q122" s="64"/>
      <c r="U122" s="57"/>
      <c r="AA122" s="57">
        <v>122</v>
      </c>
      <c r="AB122" s="57" t="str">
        <f>IF(ISERROR(HLOOKUP(AB$1,D$1:T122,AA122,FALSE)),"na",HLOOKUP(AB$1,D$1:T122,AA122,FALSE))</f>
        <v>na</v>
      </c>
    </row>
    <row r="123" spans="1:28" x14ac:dyDescent="0.4">
      <c r="A123" s="66" t="str">
        <f>IF(AB123=0,"",IF(ISNUMBER(AB123),VLOOKUP(WEEKDAY(AB123,2),DateHelp!$B$2:$C$8,2,FALSE),""))</f>
        <v/>
      </c>
      <c r="B123" s="59" t="str">
        <f t="shared" si="1"/>
        <v/>
      </c>
      <c r="C123" s="59" t="str">
        <f>IF(AB123=0,"",IF(ISNUMBER(AB123),VLOOKUP(MONTH(AB123),DateHelp!$B$2:$D$13,3,FALSE),""))</f>
        <v/>
      </c>
      <c r="D123" s="59" t="str">
        <f>IF(AB123=0,"",IF(ISNUMBER(AB123),VLOOKUP(MONTH(AB123),DateHelp!$B$2:$E$13,4,FALSE),""))</f>
        <v/>
      </c>
      <c r="E123" s="63"/>
      <c r="F123" s="64"/>
      <c r="G123" s="64"/>
      <c r="H123" s="64"/>
      <c r="I123" s="64"/>
      <c r="J123" s="64"/>
      <c r="K123" s="64"/>
      <c r="L123" s="68"/>
      <c r="M123" s="63"/>
      <c r="N123" s="63"/>
      <c r="O123" s="64"/>
      <c r="P123" s="64"/>
      <c r="Q123" s="64"/>
      <c r="U123" s="57"/>
      <c r="AA123" s="57">
        <v>123</v>
      </c>
      <c r="AB123" s="57" t="str">
        <f>IF(ISERROR(HLOOKUP(AB$1,D$1:T123,AA123,FALSE)),"na",HLOOKUP(AB$1,D$1:T123,AA123,FALSE))</f>
        <v>na</v>
      </c>
    </row>
    <row r="124" spans="1:28" x14ac:dyDescent="0.4">
      <c r="A124" s="66" t="str">
        <f>IF(AB124=0,"",IF(ISNUMBER(AB124),VLOOKUP(WEEKDAY(AB124,2),DateHelp!$B$2:$C$8,2,FALSE),""))</f>
        <v/>
      </c>
      <c r="B124" s="59" t="str">
        <f t="shared" si="1"/>
        <v/>
      </c>
      <c r="C124" s="59" t="str">
        <f>IF(AB124=0,"",IF(ISNUMBER(AB124),VLOOKUP(MONTH(AB124),DateHelp!$B$2:$D$13,3,FALSE),""))</f>
        <v/>
      </c>
      <c r="D124" s="59" t="str">
        <f>IF(AB124=0,"",IF(ISNUMBER(AB124),VLOOKUP(MONTH(AB124),DateHelp!$B$2:$E$13,4,FALSE),""))</f>
        <v/>
      </c>
      <c r="E124" s="63"/>
      <c r="F124" s="64"/>
      <c r="G124" s="64"/>
      <c r="H124" s="64"/>
      <c r="I124" s="64"/>
      <c r="J124" s="64"/>
      <c r="K124" s="64"/>
      <c r="L124" s="68"/>
      <c r="M124" s="63"/>
      <c r="N124" s="63"/>
      <c r="O124" s="64"/>
      <c r="P124" s="64"/>
      <c r="Q124" s="64"/>
      <c r="U124" s="57"/>
      <c r="AA124" s="57">
        <v>124</v>
      </c>
      <c r="AB124" s="57" t="str">
        <f>IF(ISERROR(HLOOKUP(AB$1,D$1:T124,AA124,FALSE)),"na",HLOOKUP(AB$1,D$1:T124,AA124,FALSE))</f>
        <v>na</v>
      </c>
    </row>
    <row r="125" spans="1:28" x14ac:dyDescent="0.4">
      <c r="A125" s="66" t="str">
        <f>IF(AB125=0,"",IF(ISNUMBER(AB125),VLOOKUP(WEEKDAY(AB125,2),DateHelp!$B$2:$C$8,2,FALSE),""))</f>
        <v/>
      </c>
      <c r="B125" s="59" t="str">
        <f t="shared" si="1"/>
        <v/>
      </c>
      <c r="C125" s="59" t="str">
        <f>IF(AB125=0,"",IF(ISNUMBER(AB125),VLOOKUP(MONTH(AB125),DateHelp!$B$2:$D$13,3,FALSE),""))</f>
        <v/>
      </c>
      <c r="D125" s="59" t="str">
        <f>IF(AB125=0,"",IF(ISNUMBER(AB125),VLOOKUP(MONTH(AB125),DateHelp!$B$2:$E$13,4,FALSE),""))</f>
        <v/>
      </c>
      <c r="E125" s="63"/>
      <c r="F125" s="64"/>
      <c r="G125" s="64"/>
      <c r="H125" s="64"/>
      <c r="I125" s="64"/>
      <c r="J125" s="64"/>
      <c r="K125" s="64"/>
      <c r="L125" s="68"/>
      <c r="M125" s="63"/>
      <c r="N125" s="63"/>
      <c r="O125" s="64"/>
      <c r="P125" s="64"/>
      <c r="Q125" s="64"/>
      <c r="U125" s="57"/>
      <c r="AA125" s="57">
        <v>125</v>
      </c>
      <c r="AB125" s="57" t="str">
        <f>IF(ISERROR(HLOOKUP(AB$1,D$1:T125,AA125,FALSE)),"na",HLOOKUP(AB$1,D$1:T125,AA125,FALSE))</f>
        <v>na</v>
      </c>
    </row>
    <row r="126" spans="1:28" x14ac:dyDescent="0.4">
      <c r="A126" s="66" t="str">
        <f>IF(AB126=0,"",IF(ISNUMBER(AB126),VLOOKUP(WEEKDAY(AB126,2),DateHelp!$B$2:$C$8,2,FALSE),""))</f>
        <v/>
      </c>
      <c r="B126" s="59" t="str">
        <f t="shared" si="1"/>
        <v/>
      </c>
      <c r="C126" s="59" t="str">
        <f>IF(AB126=0,"",IF(ISNUMBER(AB126),VLOOKUP(MONTH(AB126),DateHelp!$B$2:$D$13,3,FALSE),""))</f>
        <v/>
      </c>
      <c r="D126" s="59" t="str">
        <f>IF(AB126=0,"",IF(ISNUMBER(AB126),VLOOKUP(MONTH(AB126),DateHelp!$B$2:$E$13,4,FALSE),""))</f>
        <v/>
      </c>
      <c r="E126" s="63"/>
      <c r="F126" s="64"/>
      <c r="G126" s="64"/>
      <c r="H126" s="64"/>
      <c r="I126" s="64"/>
      <c r="J126" s="64"/>
      <c r="K126" s="64"/>
      <c r="L126" s="68"/>
      <c r="M126" s="63"/>
      <c r="N126" s="63"/>
      <c r="O126" s="64"/>
      <c r="P126" s="64"/>
      <c r="Q126" s="64"/>
      <c r="U126" s="57"/>
      <c r="AA126" s="57">
        <v>126</v>
      </c>
      <c r="AB126" s="57" t="str">
        <f>IF(ISERROR(HLOOKUP(AB$1,D$1:T126,AA126,FALSE)),"na",HLOOKUP(AB$1,D$1:T126,AA126,FALSE))</f>
        <v>na</v>
      </c>
    </row>
    <row r="127" spans="1:28" x14ac:dyDescent="0.4">
      <c r="A127" s="66" t="str">
        <f>IF(AB127=0,"",IF(ISNUMBER(AB127),VLOOKUP(WEEKDAY(AB127,2),DateHelp!$B$2:$C$8,2,FALSE),""))</f>
        <v/>
      </c>
      <c r="B127" s="59" t="str">
        <f t="shared" si="1"/>
        <v/>
      </c>
      <c r="C127" s="59" t="str">
        <f>IF(AB127=0,"",IF(ISNUMBER(AB127),VLOOKUP(MONTH(AB127),DateHelp!$B$2:$D$13,3,FALSE),""))</f>
        <v/>
      </c>
      <c r="D127" s="59" t="str">
        <f>IF(AB127=0,"",IF(ISNUMBER(AB127),VLOOKUP(MONTH(AB127),DateHelp!$B$2:$E$13,4,FALSE),""))</f>
        <v/>
      </c>
      <c r="E127" s="63"/>
      <c r="F127" s="64"/>
      <c r="G127" s="64"/>
      <c r="H127" s="64"/>
      <c r="I127" s="64"/>
      <c r="J127" s="64"/>
      <c r="K127" s="64"/>
      <c r="L127" s="68"/>
      <c r="M127" s="63"/>
      <c r="N127" s="63"/>
      <c r="O127" s="64"/>
      <c r="P127" s="64"/>
      <c r="Q127" s="64"/>
      <c r="U127" s="57"/>
      <c r="AA127" s="57">
        <v>127</v>
      </c>
      <c r="AB127" s="57" t="str">
        <f>IF(ISERROR(HLOOKUP(AB$1,D$1:T127,AA127,FALSE)),"na",HLOOKUP(AB$1,D$1:T127,AA127,FALSE))</f>
        <v>na</v>
      </c>
    </row>
    <row r="128" spans="1:28" x14ac:dyDescent="0.4">
      <c r="A128" s="66" t="str">
        <f>IF(AB128=0,"",IF(ISNUMBER(AB128),VLOOKUP(WEEKDAY(AB128,2),DateHelp!$B$2:$C$8,2,FALSE),""))</f>
        <v/>
      </c>
      <c r="B128" s="59" t="str">
        <f t="shared" si="1"/>
        <v/>
      </c>
      <c r="C128" s="59" t="str">
        <f>IF(AB128=0,"",IF(ISNUMBER(AB128),VLOOKUP(MONTH(AB128),DateHelp!$B$2:$D$13,3,FALSE),""))</f>
        <v/>
      </c>
      <c r="D128" s="59" t="str">
        <f>IF(AB128=0,"",IF(ISNUMBER(AB128),VLOOKUP(MONTH(AB128),DateHelp!$B$2:$E$13,4,FALSE),""))</f>
        <v/>
      </c>
      <c r="E128" s="63"/>
      <c r="F128" s="64"/>
      <c r="G128" s="64"/>
      <c r="H128" s="64"/>
      <c r="I128" s="64"/>
      <c r="J128" s="64"/>
      <c r="K128" s="64"/>
      <c r="L128" s="68"/>
      <c r="M128" s="63"/>
      <c r="N128" s="63"/>
      <c r="O128" s="64"/>
      <c r="P128" s="64"/>
      <c r="Q128" s="64"/>
      <c r="U128" s="57"/>
      <c r="AA128" s="57">
        <v>128</v>
      </c>
      <c r="AB128" s="57" t="str">
        <f>IF(ISERROR(HLOOKUP(AB$1,D$1:T128,AA128,FALSE)),"na",HLOOKUP(AB$1,D$1:T128,AA128,FALSE))</f>
        <v>na</v>
      </c>
    </row>
    <row r="129" spans="1:28" x14ac:dyDescent="0.4">
      <c r="A129" s="66" t="str">
        <f>IF(AB129=0,"",IF(ISNUMBER(AB129),VLOOKUP(WEEKDAY(AB129,2),DateHelp!$B$2:$C$8,2,FALSE),""))</f>
        <v/>
      </c>
      <c r="B129" s="59" t="str">
        <f t="shared" si="1"/>
        <v/>
      </c>
      <c r="C129" s="59" t="str">
        <f>IF(AB129=0,"",IF(ISNUMBER(AB129),VLOOKUP(MONTH(AB129),DateHelp!$B$2:$D$13,3,FALSE),""))</f>
        <v/>
      </c>
      <c r="D129" s="59" t="str">
        <f>IF(AB129=0,"",IF(ISNUMBER(AB129),VLOOKUP(MONTH(AB129),DateHelp!$B$2:$E$13,4,FALSE),""))</f>
        <v/>
      </c>
      <c r="E129" s="63"/>
      <c r="F129" s="64"/>
      <c r="G129" s="64"/>
      <c r="H129" s="64"/>
      <c r="I129" s="64"/>
      <c r="J129" s="64"/>
      <c r="K129" s="64"/>
      <c r="L129" s="68"/>
      <c r="M129" s="63"/>
      <c r="N129" s="63"/>
      <c r="O129" s="64"/>
      <c r="P129" s="64"/>
      <c r="Q129" s="64"/>
      <c r="U129" s="57"/>
      <c r="AA129" s="57">
        <v>129</v>
      </c>
      <c r="AB129" s="57" t="str">
        <f>IF(ISERROR(HLOOKUP(AB$1,D$1:T129,AA129,FALSE)),"na",HLOOKUP(AB$1,D$1:T129,AA129,FALSE))</f>
        <v>na</v>
      </c>
    </row>
    <row r="130" spans="1:28" x14ac:dyDescent="0.4">
      <c r="A130" s="66" t="str">
        <f>IF(AB130=0,"",IF(ISNUMBER(AB130),VLOOKUP(WEEKDAY(AB130,2),DateHelp!$B$2:$C$8,2,FALSE),""))</f>
        <v/>
      </c>
      <c r="B130" s="59" t="str">
        <f t="shared" si="1"/>
        <v/>
      </c>
      <c r="C130" s="59" t="str">
        <f>IF(AB130=0,"",IF(ISNUMBER(AB130),VLOOKUP(MONTH(AB130),DateHelp!$B$2:$D$13,3,FALSE),""))</f>
        <v/>
      </c>
      <c r="D130" s="59" t="str">
        <f>IF(AB130=0,"",IF(ISNUMBER(AB130),VLOOKUP(MONTH(AB130),DateHelp!$B$2:$E$13,4,FALSE),""))</f>
        <v/>
      </c>
      <c r="E130" s="63"/>
      <c r="F130" s="64"/>
      <c r="G130" s="64"/>
      <c r="H130" s="64"/>
      <c r="I130" s="64"/>
      <c r="J130" s="64"/>
      <c r="K130" s="64"/>
      <c r="L130" s="68"/>
      <c r="M130" s="63"/>
      <c r="N130" s="63"/>
      <c r="O130" s="64"/>
      <c r="P130" s="64"/>
      <c r="Q130" s="64"/>
      <c r="U130" s="57"/>
      <c r="AA130" s="57">
        <v>130</v>
      </c>
      <c r="AB130" s="57" t="str">
        <f>IF(ISERROR(HLOOKUP(AB$1,D$1:T130,AA130,FALSE)),"na",HLOOKUP(AB$1,D$1:T130,AA130,FALSE))</f>
        <v>na</v>
      </c>
    </row>
    <row r="131" spans="1:28" x14ac:dyDescent="0.4">
      <c r="A131" s="66" t="str">
        <f>IF(AB131=0,"",IF(ISNUMBER(AB131),VLOOKUP(WEEKDAY(AB131,2),DateHelp!$B$2:$C$8,2,FALSE),""))</f>
        <v/>
      </c>
      <c r="B131" s="59" t="str">
        <f t="shared" ref="B131:B194" si="2">IF(AB131=0,"",IF(ISNUMBER(AB131),WEEKNUM(AB131,1),""))</f>
        <v/>
      </c>
      <c r="C131" s="59" t="str">
        <f>IF(AB131=0,"",IF(ISNUMBER(AB131),VLOOKUP(MONTH(AB131),DateHelp!$B$2:$D$13,3,FALSE),""))</f>
        <v/>
      </c>
      <c r="D131" s="59" t="str">
        <f>IF(AB131=0,"",IF(ISNUMBER(AB131),VLOOKUP(MONTH(AB131),DateHelp!$B$2:$E$13,4,FALSE),""))</f>
        <v/>
      </c>
      <c r="E131" s="63"/>
      <c r="F131" s="64"/>
      <c r="G131" s="64"/>
      <c r="H131" s="64"/>
      <c r="I131" s="64"/>
      <c r="J131" s="64"/>
      <c r="K131" s="64"/>
      <c r="L131" s="68"/>
      <c r="M131" s="63"/>
      <c r="N131" s="63"/>
      <c r="O131" s="64"/>
      <c r="P131" s="64"/>
      <c r="Q131" s="64"/>
      <c r="U131" s="57"/>
      <c r="AA131" s="57">
        <v>131</v>
      </c>
      <c r="AB131" s="57" t="str">
        <f>IF(ISERROR(HLOOKUP(AB$1,D$1:T131,AA131,FALSE)),"na",HLOOKUP(AB$1,D$1:T131,AA131,FALSE))</f>
        <v>na</v>
      </c>
    </row>
    <row r="132" spans="1:28" x14ac:dyDescent="0.4">
      <c r="A132" s="66" t="str">
        <f>IF(AB132=0,"",IF(ISNUMBER(AB132),VLOOKUP(WEEKDAY(AB132,2),DateHelp!$B$2:$C$8,2,FALSE),""))</f>
        <v/>
      </c>
      <c r="B132" s="59" t="str">
        <f t="shared" si="2"/>
        <v/>
      </c>
      <c r="C132" s="59" t="str">
        <f>IF(AB132=0,"",IF(ISNUMBER(AB132),VLOOKUP(MONTH(AB132),DateHelp!$B$2:$D$13,3,FALSE),""))</f>
        <v/>
      </c>
      <c r="D132" s="59" t="str">
        <f>IF(AB132=0,"",IF(ISNUMBER(AB132),VLOOKUP(MONTH(AB132),DateHelp!$B$2:$E$13,4,FALSE),""))</f>
        <v/>
      </c>
      <c r="E132" s="63"/>
      <c r="F132" s="64"/>
      <c r="G132" s="64"/>
      <c r="H132" s="64"/>
      <c r="I132" s="64"/>
      <c r="J132" s="64"/>
      <c r="K132" s="64"/>
      <c r="L132" s="68"/>
      <c r="M132" s="63"/>
      <c r="N132" s="63"/>
      <c r="O132" s="64"/>
      <c r="P132" s="64"/>
      <c r="Q132" s="64"/>
      <c r="U132" s="57"/>
      <c r="AA132" s="57">
        <v>132</v>
      </c>
      <c r="AB132" s="57" t="str">
        <f>IF(ISERROR(HLOOKUP(AB$1,D$1:T132,AA132,FALSE)),"na",HLOOKUP(AB$1,D$1:T132,AA132,FALSE))</f>
        <v>na</v>
      </c>
    </row>
    <row r="133" spans="1:28" x14ac:dyDescent="0.4">
      <c r="A133" s="66" t="str">
        <f>IF(AB133=0,"",IF(ISNUMBER(AB133),VLOOKUP(WEEKDAY(AB133,2),DateHelp!$B$2:$C$8,2,FALSE),""))</f>
        <v/>
      </c>
      <c r="B133" s="59" t="str">
        <f t="shared" si="2"/>
        <v/>
      </c>
      <c r="C133" s="59" t="str">
        <f>IF(AB133=0,"",IF(ISNUMBER(AB133),VLOOKUP(MONTH(AB133),DateHelp!$B$2:$D$13,3,FALSE),""))</f>
        <v/>
      </c>
      <c r="D133" s="59" t="str">
        <f>IF(AB133=0,"",IF(ISNUMBER(AB133),VLOOKUP(MONTH(AB133),DateHelp!$B$2:$E$13,4,FALSE),""))</f>
        <v/>
      </c>
      <c r="E133" s="63"/>
      <c r="F133" s="64"/>
      <c r="G133" s="64"/>
      <c r="H133" s="64"/>
      <c r="I133" s="64"/>
      <c r="J133" s="64"/>
      <c r="K133" s="64"/>
      <c r="L133" s="68"/>
      <c r="M133" s="63"/>
      <c r="N133" s="63"/>
      <c r="O133" s="64"/>
      <c r="P133" s="64"/>
      <c r="Q133" s="64"/>
      <c r="U133" s="57"/>
      <c r="AA133" s="57">
        <v>133</v>
      </c>
      <c r="AB133" s="57" t="str">
        <f>IF(ISERROR(HLOOKUP(AB$1,D$1:T133,AA133,FALSE)),"na",HLOOKUP(AB$1,D$1:T133,AA133,FALSE))</f>
        <v>na</v>
      </c>
    </row>
    <row r="134" spans="1:28" x14ac:dyDescent="0.4">
      <c r="A134" s="66" t="str">
        <f>IF(AB134=0,"",IF(ISNUMBER(AB134),VLOOKUP(WEEKDAY(AB134,2),DateHelp!$B$2:$C$8,2,FALSE),""))</f>
        <v/>
      </c>
      <c r="B134" s="59" t="str">
        <f t="shared" si="2"/>
        <v/>
      </c>
      <c r="C134" s="59" t="str">
        <f>IF(AB134=0,"",IF(ISNUMBER(AB134),VLOOKUP(MONTH(AB134),DateHelp!$B$2:$D$13,3,FALSE),""))</f>
        <v/>
      </c>
      <c r="D134" s="59" t="str">
        <f>IF(AB134=0,"",IF(ISNUMBER(AB134),VLOOKUP(MONTH(AB134),DateHelp!$B$2:$E$13,4,FALSE),""))</f>
        <v/>
      </c>
      <c r="E134" s="63"/>
      <c r="F134" s="64"/>
      <c r="G134" s="64"/>
      <c r="H134" s="64"/>
      <c r="I134" s="64"/>
      <c r="J134" s="64"/>
      <c r="K134" s="64"/>
      <c r="L134" s="68"/>
      <c r="M134" s="63"/>
      <c r="N134" s="63"/>
      <c r="O134" s="64"/>
      <c r="P134" s="64"/>
      <c r="Q134" s="64"/>
      <c r="U134" s="57"/>
      <c r="AA134" s="57">
        <v>134</v>
      </c>
      <c r="AB134" s="57" t="str">
        <f>IF(ISERROR(HLOOKUP(AB$1,D$1:T134,AA134,FALSE)),"na",HLOOKUP(AB$1,D$1:T134,AA134,FALSE))</f>
        <v>na</v>
      </c>
    </row>
    <row r="135" spans="1:28" x14ac:dyDescent="0.4">
      <c r="A135" s="66" t="str">
        <f>IF(AB135=0,"",IF(ISNUMBER(AB135),VLOOKUP(WEEKDAY(AB135,2),DateHelp!$B$2:$C$8,2,FALSE),""))</f>
        <v/>
      </c>
      <c r="B135" s="59" t="str">
        <f t="shared" si="2"/>
        <v/>
      </c>
      <c r="C135" s="59" t="str">
        <f>IF(AB135=0,"",IF(ISNUMBER(AB135),VLOOKUP(MONTH(AB135),DateHelp!$B$2:$D$13,3,FALSE),""))</f>
        <v/>
      </c>
      <c r="D135" s="59" t="str">
        <f>IF(AB135=0,"",IF(ISNUMBER(AB135),VLOOKUP(MONTH(AB135),DateHelp!$B$2:$E$13,4,FALSE),""))</f>
        <v/>
      </c>
      <c r="E135" s="63"/>
      <c r="F135" s="64"/>
      <c r="G135" s="64"/>
      <c r="H135" s="64"/>
      <c r="I135" s="64"/>
      <c r="J135" s="64"/>
      <c r="K135" s="64"/>
      <c r="L135" s="68"/>
      <c r="M135" s="63"/>
      <c r="N135" s="63"/>
      <c r="O135" s="64"/>
      <c r="P135" s="64"/>
      <c r="Q135" s="64"/>
      <c r="U135" s="57"/>
      <c r="AA135" s="57">
        <v>135</v>
      </c>
      <c r="AB135" s="57" t="str">
        <f>IF(ISERROR(HLOOKUP(AB$1,D$1:T135,AA135,FALSE)),"na",HLOOKUP(AB$1,D$1:T135,AA135,FALSE))</f>
        <v>na</v>
      </c>
    </row>
    <row r="136" spans="1:28" x14ac:dyDescent="0.4">
      <c r="A136" s="66" t="str">
        <f>IF(AB136=0,"",IF(ISNUMBER(AB136),VLOOKUP(WEEKDAY(AB136,2),DateHelp!$B$2:$C$8,2,FALSE),""))</f>
        <v/>
      </c>
      <c r="B136" s="59" t="str">
        <f t="shared" si="2"/>
        <v/>
      </c>
      <c r="C136" s="59" t="str">
        <f>IF(AB136=0,"",IF(ISNUMBER(AB136),VLOOKUP(MONTH(AB136),DateHelp!$B$2:$D$13,3,FALSE),""))</f>
        <v/>
      </c>
      <c r="D136" s="59" t="str">
        <f>IF(AB136=0,"",IF(ISNUMBER(AB136),VLOOKUP(MONTH(AB136),DateHelp!$B$2:$E$13,4,FALSE),""))</f>
        <v/>
      </c>
      <c r="E136" s="63"/>
      <c r="F136" s="64"/>
      <c r="G136" s="64"/>
      <c r="H136" s="64"/>
      <c r="I136" s="64"/>
      <c r="J136" s="64"/>
      <c r="K136" s="64"/>
      <c r="L136" s="68"/>
      <c r="M136" s="63"/>
      <c r="N136" s="63"/>
      <c r="O136" s="64"/>
      <c r="P136" s="64"/>
      <c r="Q136" s="64"/>
      <c r="U136" s="57"/>
      <c r="AA136" s="57">
        <v>136</v>
      </c>
      <c r="AB136" s="57" t="str">
        <f>IF(ISERROR(HLOOKUP(AB$1,D$1:T136,AA136,FALSE)),"na",HLOOKUP(AB$1,D$1:T136,AA136,FALSE))</f>
        <v>na</v>
      </c>
    </row>
    <row r="137" spans="1:28" x14ac:dyDescent="0.4">
      <c r="A137" s="66" t="str">
        <f>IF(AB137=0,"",IF(ISNUMBER(AB137),VLOOKUP(WEEKDAY(AB137,2),DateHelp!$B$2:$C$8,2,FALSE),""))</f>
        <v/>
      </c>
      <c r="B137" s="59" t="str">
        <f t="shared" si="2"/>
        <v/>
      </c>
      <c r="C137" s="59" t="str">
        <f>IF(AB137=0,"",IF(ISNUMBER(AB137),VLOOKUP(MONTH(AB137),DateHelp!$B$2:$D$13,3,FALSE),""))</f>
        <v/>
      </c>
      <c r="D137" s="59" t="str">
        <f>IF(AB137=0,"",IF(ISNUMBER(AB137),VLOOKUP(MONTH(AB137),DateHelp!$B$2:$E$13,4,FALSE),""))</f>
        <v/>
      </c>
      <c r="E137" s="63"/>
      <c r="F137" s="64"/>
      <c r="G137" s="64"/>
      <c r="H137" s="64"/>
      <c r="I137" s="64"/>
      <c r="J137" s="64"/>
      <c r="K137" s="64"/>
      <c r="L137" s="68"/>
      <c r="M137" s="63"/>
      <c r="N137" s="63"/>
      <c r="O137" s="64"/>
      <c r="P137" s="64"/>
      <c r="Q137" s="64"/>
      <c r="U137" s="57"/>
      <c r="AA137" s="57">
        <v>137</v>
      </c>
      <c r="AB137" s="57" t="str">
        <f>IF(ISERROR(HLOOKUP(AB$1,D$1:T137,AA137,FALSE)),"na",HLOOKUP(AB$1,D$1:T137,AA137,FALSE))</f>
        <v>na</v>
      </c>
    </row>
    <row r="138" spans="1:28" x14ac:dyDescent="0.4">
      <c r="A138" s="66" t="str">
        <f>IF(AB138=0,"",IF(ISNUMBER(AB138),VLOOKUP(WEEKDAY(AB138,2),DateHelp!$B$2:$C$8,2,FALSE),""))</f>
        <v/>
      </c>
      <c r="B138" s="59" t="str">
        <f t="shared" si="2"/>
        <v/>
      </c>
      <c r="C138" s="59" t="str">
        <f>IF(AB138=0,"",IF(ISNUMBER(AB138),VLOOKUP(MONTH(AB138),DateHelp!$B$2:$D$13,3,FALSE),""))</f>
        <v/>
      </c>
      <c r="D138" s="59" t="str">
        <f>IF(AB138=0,"",IF(ISNUMBER(AB138),VLOOKUP(MONTH(AB138),DateHelp!$B$2:$E$13,4,FALSE),""))</f>
        <v/>
      </c>
      <c r="E138" s="63"/>
      <c r="F138" s="64"/>
      <c r="G138" s="64"/>
      <c r="H138" s="64"/>
      <c r="I138" s="64"/>
      <c r="J138" s="64"/>
      <c r="K138" s="64"/>
      <c r="L138" s="68"/>
      <c r="M138" s="63"/>
      <c r="N138" s="63"/>
      <c r="O138" s="64"/>
      <c r="P138" s="64"/>
      <c r="Q138" s="64"/>
      <c r="U138" s="57"/>
      <c r="AA138" s="57">
        <v>138</v>
      </c>
      <c r="AB138" s="57" t="str">
        <f>IF(ISERROR(HLOOKUP(AB$1,D$1:T138,AA138,FALSE)),"na",HLOOKUP(AB$1,D$1:T138,AA138,FALSE))</f>
        <v>na</v>
      </c>
    </row>
    <row r="139" spans="1:28" x14ac:dyDescent="0.4">
      <c r="A139" s="66" t="str">
        <f>IF(AB139=0,"",IF(ISNUMBER(AB139),VLOOKUP(WEEKDAY(AB139,2),DateHelp!$B$2:$C$8,2,FALSE),""))</f>
        <v/>
      </c>
      <c r="B139" s="59" t="str">
        <f t="shared" si="2"/>
        <v/>
      </c>
      <c r="C139" s="59" t="str">
        <f>IF(AB139=0,"",IF(ISNUMBER(AB139),VLOOKUP(MONTH(AB139),DateHelp!$B$2:$D$13,3,FALSE),""))</f>
        <v/>
      </c>
      <c r="D139" s="59" t="str">
        <f>IF(AB139=0,"",IF(ISNUMBER(AB139),VLOOKUP(MONTH(AB139),DateHelp!$B$2:$E$13,4,FALSE),""))</f>
        <v/>
      </c>
      <c r="E139" s="63"/>
      <c r="F139" s="64"/>
      <c r="G139" s="64"/>
      <c r="H139" s="64"/>
      <c r="I139" s="64"/>
      <c r="J139" s="64"/>
      <c r="K139" s="64"/>
      <c r="L139" s="68"/>
      <c r="M139" s="63"/>
      <c r="N139" s="63"/>
      <c r="O139" s="64"/>
      <c r="P139" s="64"/>
      <c r="Q139" s="64"/>
      <c r="U139" s="57"/>
      <c r="AA139" s="57">
        <v>139</v>
      </c>
      <c r="AB139" s="57" t="str">
        <f>IF(ISERROR(HLOOKUP(AB$1,D$1:T139,AA139,FALSE)),"na",HLOOKUP(AB$1,D$1:T139,AA139,FALSE))</f>
        <v>na</v>
      </c>
    </row>
    <row r="140" spans="1:28" x14ac:dyDescent="0.4">
      <c r="A140" s="66" t="str">
        <f>IF(AB140=0,"",IF(ISNUMBER(AB140),VLOOKUP(WEEKDAY(AB140,2),DateHelp!$B$2:$C$8,2,FALSE),""))</f>
        <v/>
      </c>
      <c r="B140" s="59" t="str">
        <f t="shared" si="2"/>
        <v/>
      </c>
      <c r="C140" s="59" t="str">
        <f>IF(AB140=0,"",IF(ISNUMBER(AB140),VLOOKUP(MONTH(AB140),DateHelp!$B$2:$D$13,3,FALSE),""))</f>
        <v/>
      </c>
      <c r="D140" s="59" t="str">
        <f>IF(AB140=0,"",IF(ISNUMBER(AB140),VLOOKUP(MONTH(AB140),DateHelp!$B$2:$E$13,4,FALSE),""))</f>
        <v/>
      </c>
      <c r="E140" s="63"/>
      <c r="F140" s="64"/>
      <c r="G140" s="64"/>
      <c r="H140" s="64"/>
      <c r="I140" s="64"/>
      <c r="J140" s="64"/>
      <c r="K140" s="64"/>
      <c r="L140" s="68"/>
      <c r="M140" s="63"/>
      <c r="N140" s="63"/>
      <c r="O140" s="64"/>
      <c r="P140" s="64"/>
      <c r="Q140" s="64"/>
      <c r="U140" s="57"/>
      <c r="AA140" s="57">
        <v>140</v>
      </c>
      <c r="AB140" s="57" t="str">
        <f>IF(ISERROR(HLOOKUP(AB$1,D$1:T140,AA140,FALSE)),"na",HLOOKUP(AB$1,D$1:T140,AA140,FALSE))</f>
        <v>na</v>
      </c>
    </row>
    <row r="141" spans="1:28" x14ac:dyDescent="0.4">
      <c r="A141" s="66" t="str">
        <f>IF(AB141=0,"",IF(ISNUMBER(AB141),VLOOKUP(WEEKDAY(AB141,2),DateHelp!$B$2:$C$8,2,FALSE),""))</f>
        <v/>
      </c>
      <c r="B141" s="59" t="str">
        <f t="shared" si="2"/>
        <v/>
      </c>
      <c r="C141" s="59" t="str">
        <f>IF(AB141=0,"",IF(ISNUMBER(AB141),VLOOKUP(MONTH(AB141),DateHelp!$B$2:$D$13,3,FALSE),""))</f>
        <v/>
      </c>
      <c r="D141" s="59" t="str">
        <f>IF(AB141=0,"",IF(ISNUMBER(AB141),VLOOKUP(MONTH(AB141),DateHelp!$B$2:$E$13,4,FALSE),""))</f>
        <v/>
      </c>
      <c r="E141" s="63"/>
      <c r="F141" s="64"/>
      <c r="G141" s="64"/>
      <c r="H141" s="64"/>
      <c r="I141" s="64"/>
      <c r="J141" s="64"/>
      <c r="K141" s="64"/>
      <c r="L141" s="68"/>
      <c r="M141" s="63"/>
      <c r="N141" s="63"/>
      <c r="O141" s="64"/>
      <c r="P141" s="64"/>
      <c r="Q141" s="64"/>
      <c r="U141" s="57"/>
      <c r="AA141" s="57">
        <v>141</v>
      </c>
      <c r="AB141" s="57" t="str">
        <f>IF(ISERROR(HLOOKUP(AB$1,D$1:T141,AA141,FALSE)),"na",HLOOKUP(AB$1,D$1:T141,AA141,FALSE))</f>
        <v>na</v>
      </c>
    </row>
    <row r="142" spans="1:28" x14ac:dyDescent="0.4">
      <c r="A142" s="66" t="str">
        <f>IF(AB142=0,"",IF(ISNUMBER(AB142),VLOOKUP(WEEKDAY(AB142,2),DateHelp!$B$2:$C$8,2,FALSE),""))</f>
        <v/>
      </c>
      <c r="B142" s="59" t="str">
        <f t="shared" si="2"/>
        <v/>
      </c>
      <c r="C142" s="59" t="str">
        <f>IF(AB142=0,"",IF(ISNUMBER(AB142),VLOOKUP(MONTH(AB142),DateHelp!$B$2:$D$13,3,FALSE),""))</f>
        <v/>
      </c>
      <c r="D142" s="59" t="str">
        <f>IF(AB142=0,"",IF(ISNUMBER(AB142),VLOOKUP(MONTH(AB142),DateHelp!$B$2:$E$13,4,FALSE),""))</f>
        <v/>
      </c>
      <c r="E142" s="63"/>
      <c r="F142" s="64"/>
      <c r="G142" s="64"/>
      <c r="H142" s="64"/>
      <c r="I142" s="64"/>
      <c r="J142" s="64"/>
      <c r="K142" s="64"/>
      <c r="L142" s="68"/>
      <c r="M142" s="63"/>
      <c r="N142" s="63"/>
      <c r="O142" s="64"/>
      <c r="P142" s="64"/>
      <c r="Q142" s="64"/>
      <c r="U142" s="57"/>
      <c r="AA142" s="57">
        <v>142</v>
      </c>
      <c r="AB142" s="57" t="str">
        <f>IF(ISERROR(HLOOKUP(AB$1,D$1:T142,AA142,FALSE)),"na",HLOOKUP(AB$1,D$1:T142,AA142,FALSE))</f>
        <v>na</v>
      </c>
    </row>
    <row r="143" spans="1:28" x14ac:dyDescent="0.4">
      <c r="A143" s="66" t="str">
        <f>IF(AB143=0,"",IF(ISNUMBER(AB143),VLOOKUP(WEEKDAY(AB143,2),DateHelp!$B$2:$C$8,2,FALSE),""))</f>
        <v/>
      </c>
      <c r="B143" s="59" t="str">
        <f t="shared" si="2"/>
        <v/>
      </c>
      <c r="C143" s="59" t="str">
        <f>IF(AB143=0,"",IF(ISNUMBER(AB143),VLOOKUP(MONTH(AB143),DateHelp!$B$2:$D$13,3,FALSE),""))</f>
        <v/>
      </c>
      <c r="D143" s="59" t="str">
        <f>IF(AB143=0,"",IF(ISNUMBER(AB143),VLOOKUP(MONTH(AB143),DateHelp!$B$2:$E$13,4,FALSE),""))</f>
        <v/>
      </c>
      <c r="E143" s="63"/>
      <c r="F143" s="64"/>
      <c r="G143" s="64"/>
      <c r="H143" s="64"/>
      <c r="I143" s="64"/>
      <c r="J143" s="64"/>
      <c r="K143" s="64"/>
      <c r="L143" s="68"/>
      <c r="M143" s="63"/>
      <c r="N143" s="63"/>
      <c r="O143" s="64"/>
      <c r="P143" s="64"/>
      <c r="Q143" s="64"/>
      <c r="U143" s="57"/>
      <c r="AA143" s="57">
        <v>143</v>
      </c>
      <c r="AB143" s="57" t="str">
        <f>IF(ISERROR(HLOOKUP(AB$1,D$1:T143,AA143,FALSE)),"na",HLOOKUP(AB$1,D$1:T143,AA143,FALSE))</f>
        <v>na</v>
      </c>
    </row>
    <row r="144" spans="1:28" x14ac:dyDescent="0.4">
      <c r="A144" s="66" t="str">
        <f>IF(AB144=0,"",IF(ISNUMBER(AB144),VLOOKUP(WEEKDAY(AB144,2),DateHelp!$B$2:$C$8,2,FALSE),""))</f>
        <v/>
      </c>
      <c r="B144" s="59" t="str">
        <f t="shared" si="2"/>
        <v/>
      </c>
      <c r="C144" s="59" t="str">
        <f>IF(AB144=0,"",IF(ISNUMBER(AB144),VLOOKUP(MONTH(AB144),DateHelp!$B$2:$D$13,3,FALSE),""))</f>
        <v/>
      </c>
      <c r="D144" s="59" t="str">
        <f>IF(AB144=0,"",IF(ISNUMBER(AB144),VLOOKUP(MONTH(AB144),DateHelp!$B$2:$E$13,4,FALSE),""))</f>
        <v/>
      </c>
      <c r="E144" s="63"/>
      <c r="F144" s="64"/>
      <c r="G144" s="64"/>
      <c r="H144" s="64"/>
      <c r="I144" s="64"/>
      <c r="J144" s="64"/>
      <c r="K144" s="64"/>
      <c r="L144" s="68"/>
      <c r="M144" s="63"/>
      <c r="N144" s="63"/>
      <c r="O144" s="64"/>
      <c r="P144" s="64"/>
      <c r="Q144" s="64"/>
      <c r="U144" s="57"/>
      <c r="AA144" s="57">
        <v>144</v>
      </c>
      <c r="AB144" s="57" t="str">
        <f>IF(ISERROR(HLOOKUP(AB$1,D$1:T144,AA144,FALSE)),"na",HLOOKUP(AB$1,D$1:T144,AA144,FALSE))</f>
        <v>na</v>
      </c>
    </row>
    <row r="145" spans="1:28" x14ac:dyDescent="0.4">
      <c r="A145" s="66" t="str">
        <f>IF(AB145=0,"",IF(ISNUMBER(AB145),VLOOKUP(WEEKDAY(AB145,2),DateHelp!$B$2:$C$8,2,FALSE),""))</f>
        <v/>
      </c>
      <c r="B145" s="59" t="str">
        <f t="shared" si="2"/>
        <v/>
      </c>
      <c r="C145" s="59" t="str">
        <f>IF(AB145=0,"",IF(ISNUMBER(AB145),VLOOKUP(MONTH(AB145),DateHelp!$B$2:$D$13,3,FALSE),""))</f>
        <v/>
      </c>
      <c r="D145" s="59" t="str">
        <f>IF(AB145=0,"",IF(ISNUMBER(AB145),VLOOKUP(MONTH(AB145),DateHelp!$B$2:$E$13,4,FALSE),""))</f>
        <v/>
      </c>
      <c r="E145" s="63"/>
      <c r="F145" s="64"/>
      <c r="G145" s="64"/>
      <c r="H145" s="64"/>
      <c r="I145" s="64"/>
      <c r="J145" s="64"/>
      <c r="K145" s="64"/>
      <c r="L145" s="68"/>
      <c r="M145" s="63"/>
      <c r="N145" s="63"/>
      <c r="O145" s="64"/>
      <c r="P145" s="64"/>
      <c r="Q145" s="64"/>
      <c r="U145" s="57"/>
      <c r="AA145" s="57">
        <v>145</v>
      </c>
      <c r="AB145" s="57" t="str">
        <f>IF(ISERROR(HLOOKUP(AB$1,D$1:T145,AA145,FALSE)),"na",HLOOKUP(AB$1,D$1:T145,AA145,FALSE))</f>
        <v>na</v>
      </c>
    </row>
    <row r="146" spans="1:28" x14ac:dyDescent="0.4">
      <c r="A146" s="66" t="str">
        <f>IF(AB146=0,"",IF(ISNUMBER(AB146),VLOOKUP(WEEKDAY(AB146,2),DateHelp!$B$2:$C$8,2,FALSE),""))</f>
        <v/>
      </c>
      <c r="B146" s="59" t="str">
        <f t="shared" si="2"/>
        <v/>
      </c>
      <c r="C146" s="59" t="str">
        <f>IF(AB146=0,"",IF(ISNUMBER(AB146),VLOOKUP(MONTH(AB146),DateHelp!$B$2:$D$13,3,FALSE),""))</f>
        <v/>
      </c>
      <c r="D146" s="59" t="str">
        <f>IF(AB146=0,"",IF(ISNUMBER(AB146),VLOOKUP(MONTH(AB146),DateHelp!$B$2:$E$13,4,FALSE),""))</f>
        <v/>
      </c>
      <c r="E146" s="63"/>
      <c r="F146" s="64"/>
      <c r="G146" s="64"/>
      <c r="H146" s="64"/>
      <c r="I146" s="64"/>
      <c r="J146" s="64"/>
      <c r="K146" s="64"/>
      <c r="L146" s="68"/>
      <c r="M146" s="63"/>
      <c r="N146" s="63"/>
      <c r="O146" s="64"/>
      <c r="P146" s="64"/>
      <c r="Q146" s="64"/>
      <c r="U146" s="57"/>
      <c r="AA146" s="57">
        <v>146</v>
      </c>
      <c r="AB146" s="57" t="str">
        <f>IF(ISERROR(HLOOKUP(AB$1,D$1:T146,AA146,FALSE)),"na",HLOOKUP(AB$1,D$1:T146,AA146,FALSE))</f>
        <v>na</v>
      </c>
    </row>
    <row r="147" spans="1:28" x14ac:dyDescent="0.4">
      <c r="A147" s="66" t="str">
        <f>IF(AB147=0,"",IF(ISNUMBER(AB147),VLOOKUP(WEEKDAY(AB147,2),DateHelp!$B$2:$C$8,2,FALSE),""))</f>
        <v/>
      </c>
      <c r="B147" s="59" t="str">
        <f t="shared" si="2"/>
        <v/>
      </c>
      <c r="C147" s="59" t="str">
        <f>IF(AB147=0,"",IF(ISNUMBER(AB147),VLOOKUP(MONTH(AB147),DateHelp!$B$2:$D$13,3,FALSE),""))</f>
        <v/>
      </c>
      <c r="D147" s="59" t="str">
        <f>IF(AB147=0,"",IF(ISNUMBER(AB147),VLOOKUP(MONTH(AB147),DateHelp!$B$2:$E$13,4,FALSE),""))</f>
        <v/>
      </c>
      <c r="E147" s="63"/>
      <c r="F147" s="64"/>
      <c r="G147" s="64"/>
      <c r="H147" s="64"/>
      <c r="I147" s="64"/>
      <c r="J147" s="64"/>
      <c r="K147" s="64"/>
      <c r="L147" s="68"/>
      <c r="M147" s="63"/>
      <c r="N147" s="63"/>
      <c r="O147" s="64"/>
      <c r="P147" s="64"/>
      <c r="Q147" s="64"/>
      <c r="U147" s="57"/>
      <c r="AA147" s="57">
        <v>147</v>
      </c>
      <c r="AB147" s="57" t="str">
        <f>IF(ISERROR(HLOOKUP(AB$1,D$1:T147,AA147,FALSE)),"na",HLOOKUP(AB$1,D$1:T147,AA147,FALSE))</f>
        <v>na</v>
      </c>
    </row>
    <row r="148" spans="1:28" x14ac:dyDescent="0.4">
      <c r="A148" s="66" t="str">
        <f>IF(AB148=0,"",IF(ISNUMBER(AB148),VLOOKUP(WEEKDAY(AB148,2),DateHelp!$B$2:$C$8,2,FALSE),""))</f>
        <v/>
      </c>
      <c r="B148" s="59" t="str">
        <f t="shared" si="2"/>
        <v/>
      </c>
      <c r="C148" s="59" t="str">
        <f>IF(AB148=0,"",IF(ISNUMBER(AB148),VLOOKUP(MONTH(AB148),DateHelp!$B$2:$D$13,3,FALSE),""))</f>
        <v/>
      </c>
      <c r="D148" s="59" t="str">
        <f>IF(AB148=0,"",IF(ISNUMBER(AB148),VLOOKUP(MONTH(AB148),DateHelp!$B$2:$E$13,4,FALSE),""))</f>
        <v/>
      </c>
      <c r="E148" s="63"/>
      <c r="F148" s="64"/>
      <c r="G148" s="64"/>
      <c r="H148" s="64"/>
      <c r="I148" s="64"/>
      <c r="J148" s="64"/>
      <c r="K148" s="64"/>
      <c r="L148" s="68"/>
      <c r="M148" s="63"/>
      <c r="N148" s="63"/>
      <c r="O148" s="64"/>
      <c r="P148" s="64"/>
      <c r="Q148" s="64"/>
      <c r="U148" s="57"/>
      <c r="AA148" s="57">
        <v>148</v>
      </c>
      <c r="AB148" s="57" t="str">
        <f>IF(ISERROR(HLOOKUP(AB$1,D$1:T148,AA148,FALSE)),"na",HLOOKUP(AB$1,D$1:T148,AA148,FALSE))</f>
        <v>na</v>
      </c>
    </row>
    <row r="149" spans="1:28" x14ac:dyDescent="0.4">
      <c r="A149" s="66" t="str">
        <f>IF(AB149=0,"",IF(ISNUMBER(AB149),VLOOKUP(WEEKDAY(AB149,2),DateHelp!$B$2:$C$8,2,FALSE),""))</f>
        <v/>
      </c>
      <c r="B149" s="59" t="str">
        <f t="shared" si="2"/>
        <v/>
      </c>
      <c r="C149" s="59" t="str">
        <f>IF(AB149=0,"",IF(ISNUMBER(AB149),VLOOKUP(MONTH(AB149),DateHelp!$B$2:$D$13,3,FALSE),""))</f>
        <v/>
      </c>
      <c r="D149" s="59" t="str">
        <f>IF(AB149=0,"",IF(ISNUMBER(AB149),VLOOKUP(MONTH(AB149),DateHelp!$B$2:$E$13,4,FALSE),""))</f>
        <v/>
      </c>
      <c r="E149" s="63"/>
      <c r="F149" s="64"/>
      <c r="G149" s="64"/>
      <c r="H149" s="64"/>
      <c r="I149" s="64"/>
      <c r="J149" s="64"/>
      <c r="K149" s="64"/>
      <c r="L149" s="68"/>
      <c r="M149" s="63"/>
      <c r="N149" s="63"/>
      <c r="O149" s="64"/>
      <c r="P149" s="64"/>
      <c r="Q149" s="64"/>
      <c r="U149" s="57"/>
      <c r="AA149" s="57">
        <v>149</v>
      </c>
      <c r="AB149" s="57" t="str">
        <f>IF(ISERROR(HLOOKUP(AB$1,D$1:T149,AA149,FALSE)),"na",HLOOKUP(AB$1,D$1:T149,AA149,FALSE))</f>
        <v>na</v>
      </c>
    </row>
    <row r="150" spans="1:28" x14ac:dyDescent="0.4">
      <c r="A150" s="66" t="str">
        <f>IF(AB150=0,"",IF(ISNUMBER(AB150),VLOOKUP(WEEKDAY(AB150,2),DateHelp!$B$2:$C$8,2,FALSE),""))</f>
        <v/>
      </c>
      <c r="B150" s="59" t="str">
        <f t="shared" si="2"/>
        <v/>
      </c>
      <c r="C150" s="59" t="str">
        <f>IF(AB150=0,"",IF(ISNUMBER(AB150),VLOOKUP(MONTH(AB150),DateHelp!$B$2:$D$13,3,FALSE),""))</f>
        <v/>
      </c>
      <c r="D150" s="59" t="str">
        <f>IF(AB150=0,"",IF(ISNUMBER(AB150),VLOOKUP(MONTH(AB150),DateHelp!$B$2:$E$13,4,FALSE),""))</f>
        <v/>
      </c>
      <c r="E150" s="63"/>
      <c r="F150" s="64"/>
      <c r="G150" s="64"/>
      <c r="H150" s="64"/>
      <c r="I150" s="64"/>
      <c r="J150" s="64"/>
      <c r="K150" s="64"/>
      <c r="L150" s="68"/>
      <c r="M150" s="63"/>
      <c r="N150" s="63"/>
      <c r="O150" s="64"/>
      <c r="P150" s="64"/>
      <c r="Q150" s="64"/>
      <c r="U150" s="57"/>
      <c r="AA150" s="57">
        <v>150</v>
      </c>
      <c r="AB150" s="57" t="str">
        <f>IF(ISERROR(HLOOKUP(AB$1,D$1:T150,AA150,FALSE)),"na",HLOOKUP(AB$1,D$1:T150,AA150,FALSE))</f>
        <v>na</v>
      </c>
    </row>
    <row r="151" spans="1:28" x14ac:dyDescent="0.4">
      <c r="A151" s="66" t="str">
        <f>IF(AB151=0,"",IF(ISNUMBER(AB151),VLOOKUP(WEEKDAY(AB151,2),DateHelp!$B$2:$C$8,2,FALSE),""))</f>
        <v/>
      </c>
      <c r="B151" s="59" t="str">
        <f t="shared" si="2"/>
        <v/>
      </c>
      <c r="C151" s="59" t="str">
        <f>IF(AB151=0,"",IF(ISNUMBER(AB151),VLOOKUP(MONTH(AB151),DateHelp!$B$2:$D$13,3,FALSE),""))</f>
        <v/>
      </c>
      <c r="D151" s="59" t="str">
        <f>IF(AB151=0,"",IF(ISNUMBER(AB151),VLOOKUP(MONTH(AB151),DateHelp!$B$2:$E$13,4,FALSE),""))</f>
        <v/>
      </c>
      <c r="E151" s="63"/>
      <c r="F151" s="64"/>
      <c r="G151" s="64"/>
      <c r="H151" s="64"/>
      <c r="I151" s="64"/>
      <c r="J151" s="64"/>
      <c r="K151" s="64"/>
      <c r="L151" s="68"/>
      <c r="M151" s="63"/>
      <c r="N151" s="63"/>
      <c r="O151" s="64"/>
      <c r="P151" s="64"/>
      <c r="Q151" s="64"/>
      <c r="U151" s="57"/>
      <c r="AA151" s="57">
        <v>151</v>
      </c>
      <c r="AB151" s="57" t="str">
        <f>IF(ISERROR(HLOOKUP(AB$1,D$1:T151,AA151,FALSE)),"na",HLOOKUP(AB$1,D$1:T151,AA151,FALSE))</f>
        <v>na</v>
      </c>
    </row>
    <row r="152" spans="1:28" x14ac:dyDescent="0.4">
      <c r="A152" s="66" t="str">
        <f>IF(AB152=0,"",IF(ISNUMBER(AB152),VLOOKUP(WEEKDAY(AB152,2),DateHelp!$B$2:$C$8,2,FALSE),""))</f>
        <v/>
      </c>
      <c r="B152" s="59" t="str">
        <f t="shared" si="2"/>
        <v/>
      </c>
      <c r="C152" s="59" t="str">
        <f>IF(AB152=0,"",IF(ISNUMBER(AB152),VLOOKUP(MONTH(AB152),DateHelp!$B$2:$D$13,3,FALSE),""))</f>
        <v/>
      </c>
      <c r="D152" s="59" t="str">
        <f>IF(AB152=0,"",IF(ISNUMBER(AB152),VLOOKUP(MONTH(AB152),DateHelp!$B$2:$E$13,4,FALSE),""))</f>
        <v/>
      </c>
      <c r="E152" s="63"/>
      <c r="F152" s="64"/>
      <c r="G152" s="64"/>
      <c r="H152" s="64"/>
      <c r="I152" s="64"/>
      <c r="J152" s="64"/>
      <c r="K152" s="64"/>
      <c r="L152" s="68"/>
      <c r="M152" s="63"/>
      <c r="N152" s="63"/>
      <c r="O152" s="64"/>
      <c r="P152" s="64"/>
      <c r="Q152" s="64"/>
      <c r="U152" s="57"/>
      <c r="AA152" s="57">
        <v>152</v>
      </c>
      <c r="AB152" s="57" t="str">
        <f>IF(ISERROR(HLOOKUP(AB$1,D$1:T152,AA152,FALSE)),"na",HLOOKUP(AB$1,D$1:T152,AA152,FALSE))</f>
        <v>na</v>
      </c>
    </row>
    <row r="153" spans="1:28" x14ac:dyDescent="0.4">
      <c r="A153" s="66" t="str">
        <f>IF(AB153=0,"",IF(ISNUMBER(AB153),VLOOKUP(WEEKDAY(AB153,2),DateHelp!$B$2:$C$8,2,FALSE),""))</f>
        <v/>
      </c>
      <c r="B153" s="59" t="str">
        <f t="shared" si="2"/>
        <v/>
      </c>
      <c r="C153" s="59" t="str">
        <f>IF(AB153=0,"",IF(ISNUMBER(AB153),VLOOKUP(MONTH(AB153),DateHelp!$B$2:$D$13,3,FALSE),""))</f>
        <v/>
      </c>
      <c r="D153" s="59" t="str">
        <f>IF(AB153=0,"",IF(ISNUMBER(AB153),VLOOKUP(MONTH(AB153),DateHelp!$B$2:$E$13,4,FALSE),""))</f>
        <v/>
      </c>
      <c r="E153" s="63"/>
      <c r="F153" s="64"/>
      <c r="G153" s="64"/>
      <c r="H153" s="64"/>
      <c r="I153" s="64"/>
      <c r="J153" s="64"/>
      <c r="K153" s="64"/>
      <c r="L153" s="68"/>
      <c r="M153" s="63"/>
      <c r="N153" s="63"/>
      <c r="O153" s="64"/>
      <c r="P153" s="64"/>
      <c r="Q153" s="64"/>
      <c r="U153" s="57"/>
      <c r="AA153" s="57">
        <v>153</v>
      </c>
      <c r="AB153" s="57" t="str">
        <f>IF(ISERROR(HLOOKUP(AB$1,D$1:T153,AA153,FALSE)),"na",HLOOKUP(AB$1,D$1:T153,AA153,FALSE))</f>
        <v>na</v>
      </c>
    </row>
    <row r="154" spans="1:28" x14ac:dyDescent="0.4">
      <c r="A154" s="66" t="str">
        <f>IF(AB154=0,"",IF(ISNUMBER(AB154),VLOOKUP(WEEKDAY(AB154,2),DateHelp!$B$2:$C$8,2,FALSE),""))</f>
        <v/>
      </c>
      <c r="B154" s="59" t="str">
        <f t="shared" si="2"/>
        <v/>
      </c>
      <c r="C154" s="59" t="str">
        <f>IF(AB154=0,"",IF(ISNUMBER(AB154),VLOOKUP(MONTH(AB154),DateHelp!$B$2:$D$13,3,FALSE),""))</f>
        <v/>
      </c>
      <c r="D154" s="59" t="str">
        <f>IF(AB154=0,"",IF(ISNUMBER(AB154),VLOOKUP(MONTH(AB154),DateHelp!$B$2:$E$13,4,FALSE),""))</f>
        <v/>
      </c>
      <c r="E154" s="63"/>
      <c r="F154" s="64"/>
      <c r="G154" s="64"/>
      <c r="H154" s="64"/>
      <c r="I154" s="64"/>
      <c r="J154" s="64"/>
      <c r="K154" s="64"/>
      <c r="L154" s="68"/>
      <c r="M154" s="63"/>
      <c r="N154" s="63"/>
      <c r="O154" s="64"/>
      <c r="P154" s="64"/>
      <c r="Q154" s="64"/>
      <c r="U154" s="57"/>
      <c r="AA154" s="57">
        <v>154</v>
      </c>
      <c r="AB154" s="57" t="str">
        <f>IF(ISERROR(HLOOKUP(AB$1,D$1:T154,AA154,FALSE)),"na",HLOOKUP(AB$1,D$1:T154,AA154,FALSE))</f>
        <v>na</v>
      </c>
    </row>
    <row r="155" spans="1:28" x14ac:dyDescent="0.4">
      <c r="A155" s="66" t="str">
        <f>IF(AB155=0,"",IF(ISNUMBER(AB155),VLOOKUP(WEEKDAY(AB155,2),DateHelp!$B$2:$C$8,2,FALSE),""))</f>
        <v/>
      </c>
      <c r="B155" s="59" t="str">
        <f t="shared" si="2"/>
        <v/>
      </c>
      <c r="C155" s="59" t="str">
        <f>IF(AB155=0,"",IF(ISNUMBER(AB155),VLOOKUP(MONTH(AB155),DateHelp!$B$2:$D$13,3,FALSE),""))</f>
        <v/>
      </c>
      <c r="D155" s="59" t="str">
        <f>IF(AB155=0,"",IF(ISNUMBER(AB155),VLOOKUP(MONTH(AB155),DateHelp!$B$2:$E$13,4,FALSE),""))</f>
        <v/>
      </c>
      <c r="E155" s="63"/>
      <c r="F155" s="64"/>
      <c r="G155" s="64"/>
      <c r="H155" s="64"/>
      <c r="I155" s="64"/>
      <c r="J155" s="64"/>
      <c r="K155" s="64"/>
      <c r="L155" s="68"/>
      <c r="M155" s="63"/>
      <c r="N155" s="63"/>
      <c r="O155" s="64"/>
      <c r="P155" s="64"/>
      <c r="Q155" s="64"/>
      <c r="U155" s="57"/>
      <c r="AA155" s="57">
        <v>155</v>
      </c>
      <c r="AB155" s="57" t="str">
        <f>IF(ISERROR(HLOOKUP(AB$1,D$1:T155,AA155,FALSE)),"na",HLOOKUP(AB$1,D$1:T155,AA155,FALSE))</f>
        <v>na</v>
      </c>
    </row>
    <row r="156" spans="1:28" x14ac:dyDescent="0.4">
      <c r="A156" s="66" t="str">
        <f>IF(AB156=0,"",IF(ISNUMBER(AB156),VLOOKUP(WEEKDAY(AB156,2),DateHelp!$B$2:$C$8,2,FALSE),""))</f>
        <v/>
      </c>
      <c r="B156" s="59" t="str">
        <f t="shared" si="2"/>
        <v/>
      </c>
      <c r="C156" s="59" t="str">
        <f>IF(AB156=0,"",IF(ISNUMBER(AB156),VLOOKUP(MONTH(AB156),DateHelp!$B$2:$D$13,3,FALSE),""))</f>
        <v/>
      </c>
      <c r="D156" s="59" t="str">
        <f>IF(AB156=0,"",IF(ISNUMBER(AB156),VLOOKUP(MONTH(AB156),DateHelp!$B$2:$E$13,4,FALSE),""))</f>
        <v/>
      </c>
      <c r="E156" s="63"/>
      <c r="F156" s="64"/>
      <c r="G156" s="64"/>
      <c r="H156" s="64"/>
      <c r="I156" s="64"/>
      <c r="J156" s="64"/>
      <c r="K156" s="64"/>
      <c r="L156" s="68"/>
      <c r="M156" s="63"/>
      <c r="N156" s="63"/>
      <c r="O156" s="64"/>
      <c r="P156" s="64"/>
      <c r="Q156" s="64"/>
      <c r="U156" s="57"/>
      <c r="AA156" s="57">
        <v>156</v>
      </c>
      <c r="AB156" s="57" t="str">
        <f>IF(ISERROR(HLOOKUP(AB$1,D$1:T156,AA156,FALSE)),"na",HLOOKUP(AB$1,D$1:T156,AA156,FALSE))</f>
        <v>na</v>
      </c>
    </row>
    <row r="157" spans="1:28" x14ac:dyDescent="0.4">
      <c r="A157" s="66" t="str">
        <f>IF(AB157=0,"",IF(ISNUMBER(AB157),VLOOKUP(WEEKDAY(AB157,2),DateHelp!$B$2:$C$8,2,FALSE),""))</f>
        <v/>
      </c>
      <c r="B157" s="59" t="str">
        <f t="shared" si="2"/>
        <v/>
      </c>
      <c r="C157" s="59" t="str">
        <f>IF(AB157=0,"",IF(ISNUMBER(AB157),VLOOKUP(MONTH(AB157),DateHelp!$B$2:$D$13,3,FALSE),""))</f>
        <v/>
      </c>
      <c r="D157" s="59" t="str">
        <f>IF(AB157=0,"",IF(ISNUMBER(AB157),VLOOKUP(MONTH(AB157),DateHelp!$B$2:$E$13,4,FALSE),""))</f>
        <v/>
      </c>
      <c r="E157" s="63"/>
      <c r="F157" s="64"/>
      <c r="G157" s="64"/>
      <c r="H157" s="64"/>
      <c r="I157" s="64"/>
      <c r="J157" s="64"/>
      <c r="K157" s="64"/>
      <c r="L157" s="68"/>
      <c r="M157" s="63"/>
      <c r="N157" s="63"/>
      <c r="O157" s="64"/>
      <c r="P157" s="64"/>
      <c r="Q157" s="64"/>
      <c r="U157" s="57"/>
      <c r="AA157" s="57">
        <v>157</v>
      </c>
      <c r="AB157" s="57" t="str">
        <f>IF(ISERROR(HLOOKUP(AB$1,D$1:T157,AA157,FALSE)),"na",HLOOKUP(AB$1,D$1:T157,AA157,FALSE))</f>
        <v>na</v>
      </c>
    </row>
    <row r="158" spans="1:28" x14ac:dyDescent="0.4">
      <c r="A158" s="66" t="str">
        <f>IF(AB158=0,"",IF(ISNUMBER(AB158),VLOOKUP(WEEKDAY(AB158,2),DateHelp!$B$2:$C$8,2,FALSE),""))</f>
        <v/>
      </c>
      <c r="B158" s="59" t="str">
        <f t="shared" si="2"/>
        <v/>
      </c>
      <c r="C158" s="59" t="str">
        <f>IF(AB158=0,"",IF(ISNUMBER(AB158),VLOOKUP(MONTH(AB158),DateHelp!$B$2:$D$13,3,FALSE),""))</f>
        <v/>
      </c>
      <c r="D158" s="59" t="str">
        <f>IF(AB158=0,"",IF(ISNUMBER(AB158),VLOOKUP(MONTH(AB158),DateHelp!$B$2:$E$13,4,FALSE),""))</f>
        <v/>
      </c>
      <c r="E158" s="63"/>
      <c r="F158" s="64"/>
      <c r="G158" s="64"/>
      <c r="H158" s="64"/>
      <c r="I158" s="64"/>
      <c r="J158" s="64"/>
      <c r="K158" s="64"/>
      <c r="L158" s="68"/>
      <c r="M158" s="63"/>
      <c r="N158" s="63"/>
      <c r="O158" s="64"/>
      <c r="P158" s="64"/>
      <c r="Q158" s="64"/>
      <c r="U158" s="57"/>
      <c r="AA158" s="57">
        <v>158</v>
      </c>
      <c r="AB158" s="57" t="str">
        <f>IF(ISERROR(HLOOKUP(AB$1,D$1:T158,AA158,FALSE)),"na",HLOOKUP(AB$1,D$1:T158,AA158,FALSE))</f>
        <v>na</v>
      </c>
    </row>
    <row r="159" spans="1:28" x14ac:dyDescent="0.4">
      <c r="A159" s="66" t="str">
        <f>IF(AB159=0,"",IF(ISNUMBER(AB159),VLOOKUP(WEEKDAY(AB159,2),DateHelp!$B$2:$C$8,2,FALSE),""))</f>
        <v/>
      </c>
      <c r="B159" s="59" t="str">
        <f t="shared" si="2"/>
        <v/>
      </c>
      <c r="C159" s="59" t="str">
        <f>IF(AB159=0,"",IF(ISNUMBER(AB159),VLOOKUP(MONTH(AB159),DateHelp!$B$2:$D$13,3,FALSE),""))</f>
        <v/>
      </c>
      <c r="D159" s="59" t="str">
        <f>IF(AB159=0,"",IF(ISNUMBER(AB159),VLOOKUP(MONTH(AB159),DateHelp!$B$2:$E$13,4,FALSE),""))</f>
        <v/>
      </c>
      <c r="E159" s="63"/>
      <c r="F159" s="64"/>
      <c r="G159" s="64"/>
      <c r="H159" s="64"/>
      <c r="I159" s="64"/>
      <c r="J159" s="64"/>
      <c r="K159" s="64"/>
      <c r="L159" s="68"/>
      <c r="M159" s="63"/>
      <c r="N159" s="63"/>
      <c r="O159" s="64"/>
      <c r="P159" s="64"/>
      <c r="Q159" s="64"/>
      <c r="U159" s="57"/>
      <c r="AA159" s="57">
        <v>159</v>
      </c>
      <c r="AB159" s="57" t="str">
        <f>IF(ISERROR(HLOOKUP(AB$1,D$1:T159,AA159,FALSE)),"na",HLOOKUP(AB$1,D$1:T159,AA159,FALSE))</f>
        <v>na</v>
      </c>
    </row>
    <row r="160" spans="1:28" x14ac:dyDescent="0.4">
      <c r="A160" s="66" t="str">
        <f>IF(AB160=0,"",IF(ISNUMBER(AB160),VLOOKUP(WEEKDAY(AB160,2),DateHelp!$B$2:$C$8,2,FALSE),""))</f>
        <v/>
      </c>
      <c r="B160" s="59" t="str">
        <f t="shared" si="2"/>
        <v/>
      </c>
      <c r="C160" s="59" t="str">
        <f>IF(AB160=0,"",IF(ISNUMBER(AB160),VLOOKUP(MONTH(AB160),DateHelp!$B$2:$D$13,3,FALSE),""))</f>
        <v/>
      </c>
      <c r="D160" s="59" t="str">
        <f>IF(AB160=0,"",IF(ISNUMBER(AB160),VLOOKUP(MONTH(AB160),DateHelp!$B$2:$E$13,4,FALSE),""))</f>
        <v/>
      </c>
      <c r="E160" s="63"/>
      <c r="F160" s="64"/>
      <c r="G160" s="64"/>
      <c r="H160" s="64"/>
      <c r="I160" s="64"/>
      <c r="J160" s="64"/>
      <c r="K160" s="64"/>
      <c r="L160" s="68"/>
      <c r="M160" s="63"/>
      <c r="N160" s="63"/>
      <c r="O160" s="64"/>
      <c r="P160" s="64"/>
      <c r="Q160" s="64"/>
      <c r="U160" s="57"/>
      <c r="AA160" s="57">
        <v>160</v>
      </c>
      <c r="AB160" s="57" t="str">
        <f>IF(ISERROR(HLOOKUP(AB$1,D$1:T160,AA160,FALSE)),"na",HLOOKUP(AB$1,D$1:T160,AA160,FALSE))</f>
        <v>na</v>
      </c>
    </row>
    <row r="161" spans="1:28" x14ac:dyDescent="0.4">
      <c r="A161" s="66" t="str">
        <f>IF(AB161=0,"",IF(ISNUMBER(AB161),VLOOKUP(WEEKDAY(AB161,2),DateHelp!$B$2:$C$8,2,FALSE),""))</f>
        <v/>
      </c>
      <c r="B161" s="59" t="str">
        <f t="shared" si="2"/>
        <v/>
      </c>
      <c r="C161" s="59" t="str">
        <f>IF(AB161=0,"",IF(ISNUMBER(AB161),VLOOKUP(MONTH(AB161),DateHelp!$B$2:$D$13,3,FALSE),""))</f>
        <v/>
      </c>
      <c r="D161" s="59" t="str">
        <f>IF(AB161=0,"",IF(ISNUMBER(AB161),VLOOKUP(MONTH(AB161),DateHelp!$B$2:$E$13,4,FALSE),""))</f>
        <v/>
      </c>
      <c r="E161" s="63"/>
      <c r="F161" s="64"/>
      <c r="G161" s="64"/>
      <c r="H161" s="64"/>
      <c r="I161" s="64"/>
      <c r="J161" s="64"/>
      <c r="K161" s="64"/>
      <c r="L161" s="68"/>
      <c r="M161" s="63"/>
      <c r="N161" s="63"/>
      <c r="O161" s="64"/>
      <c r="P161" s="64"/>
      <c r="Q161" s="64"/>
      <c r="U161" s="57"/>
      <c r="AA161" s="57">
        <v>161</v>
      </c>
      <c r="AB161" s="57" t="str">
        <f>IF(ISERROR(HLOOKUP(AB$1,D$1:T161,AA161,FALSE)),"na",HLOOKUP(AB$1,D$1:T161,AA161,FALSE))</f>
        <v>na</v>
      </c>
    </row>
    <row r="162" spans="1:28" x14ac:dyDescent="0.4">
      <c r="A162" s="66" t="str">
        <f>IF(AB162=0,"",IF(ISNUMBER(AB162),VLOOKUP(WEEKDAY(AB162,2),DateHelp!$B$2:$C$8,2,FALSE),""))</f>
        <v/>
      </c>
      <c r="B162" s="59" t="str">
        <f t="shared" si="2"/>
        <v/>
      </c>
      <c r="C162" s="59" t="str">
        <f>IF(AB162=0,"",IF(ISNUMBER(AB162),VLOOKUP(MONTH(AB162),DateHelp!$B$2:$D$13,3,FALSE),""))</f>
        <v/>
      </c>
      <c r="D162" s="59" t="str">
        <f>IF(AB162=0,"",IF(ISNUMBER(AB162),VLOOKUP(MONTH(AB162),DateHelp!$B$2:$E$13,4,FALSE),""))</f>
        <v/>
      </c>
      <c r="E162" s="63"/>
      <c r="F162" s="64"/>
      <c r="G162" s="64"/>
      <c r="H162" s="64"/>
      <c r="I162" s="64"/>
      <c r="J162" s="64"/>
      <c r="K162" s="64"/>
      <c r="L162" s="68"/>
      <c r="M162" s="63"/>
      <c r="N162" s="63"/>
      <c r="O162" s="64"/>
      <c r="P162" s="64"/>
      <c r="Q162" s="64"/>
      <c r="U162" s="57"/>
      <c r="AA162" s="57">
        <v>162</v>
      </c>
      <c r="AB162" s="57" t="str">
        <f>IF(ISERROR(HLOOKUP(AB$1,D$1:T162,AA162,FALSE)),"na",HLOOKUP(AB$1,D$1:T162,AA162,FALSE))</f>
        <v>na</v>
      </c>
    </row>
    <row r="163" spans="1:28" x14ac:dyDescent="0.4">
      <c r="A163" s="66" t="str">
        <f>IF(AB163=0,"",IF(ISNUMBER(AB163),VLOOKUP(WEEKDAY(AB163,2),DateHelp!$B$2:$C$8,2,FALSE),""))</f>
        <v/>
      </c>
      <c r="B163" s="59" t="str">
        <f t="shared" si="2"/>
        <v/>
      </c>
      <c r="C163" s="59" t="str">
        <f>IF(AB163=0,"",IF(ISNUMBER(AB163),VLOOKUP(MONTH(AB163),DateHelp!$B$2:$D$13,3,FALSE),""))</f>
        <v/>
      </c>
      <c r="D163" s="59" t="str">
        <f>IF(AB163=0,"",IF(ISNUMBER(AB163),VLOOKUP(MONTH(AB163),DateHelp!$B$2:$E$13,4,FALSE),""))</f>
        <v/>
      </c>
      <c r="E163" s="63"/>
      <c r="F163" s="64"/>
      <c r="G163" s="64"/>
      <c r="H163" s="64"/>
      <c r="I163" s="64"/>
      <c r="J163" s="64"/>
      <c r="K163" s="64"/>
      <c r="L163" s="68"/>
      <c r="M163" s="63"/>
      <c r="N163" s="63"/>
      <c r="O163" s="64"/>
      <c r="P163" s="64"/>
      <c r="Q163" s="64"/>
      <c r="U163" s="57"/>
      <c r="AA163" s="57">
        <v>163</v>
      </c>
      <c r="AB163" s="57" t="str">
        <f>IF(ISERROR(HLOOKUP(AB$1,D$1:T163,AA163,FALSE)),"na",HLOOKUP(AB$1,D$1:T163,AA163,FALSE))</f>
        <v>na</v>
      </c>
    </row>
    <row r="164" spans="1:28" x14ac:dyDescent="0.4">
      <c r="A164" s="66" t="str">
        <f>IF(AB164=0,"",IF(ISNUMBER(AB164),VLOOKUP(WEEKDAY(AB164,2),DateHelp!$B$2:$C$8,2,FALSE),""))</f>
        <v/>
      </c>
      <c r="B164" s="59" t="str">
        <f t="shared" si="2"/>
        <v/>
      </c>
      <c r="C164" s="59" t="str">
        <f>IF(AB164=0,"",IF(ISNUMBER(AB164),VLOOKUP(MONTH(AB164),DateHelp!$B$2:$D$13,3,FALSE),""))</f>
        <v/>
      </c>
      <c r="D164" s="59" t="str">
        <f>IF(AB164=0,"",IF(ISNUMBER(AB164),VLOOKUP(MONTH(AB164),DateHelp!$B$2:$E$13,4,FALSE),""))</f>
        <v/>
      </c>
      <c r="E164" s="63"/>
      <c r="F164" s="64"/>
      <c r="G164" s="64"/>
      <c r="H164" s="64"/>
      <c r="I164" s="64"/>
      <c r="J164" s="64"/>
      <c r="K164" s="64"/>
      <c r="L164" s="68"/>
      <c r="M164" s="63"/>
      <c r="N164" s="63"/>
      <c r="O164" s="64"/>
      <c r="P164" s="64"/>
      <c r="Q164" s="64"/>
      <c r="U164" s="57"/>
      <c r="AA164" s="57">
        <v>164</v>
      </c>
      <c r="AB164" s="57" t="str">
        <f>IF(ISERROR(HLOOKUP(AB$1,D$1:T164,AA164,FALSE)),"na",HLOOKUP(AB$1,D$1:T164,AA164,FALSE))</f>
        <v>na</v>
      </c>
    </row>
    <row r="165" spans="1:28" x14ac:dyDescent="0.4">
      <c r="A165" s="66" t="str">
        <f>IF(AB165=0,"",IF(ISNUMBER(AB165),VLOOKUP(WEEKDAY(AB165,2),DateHelp!$B$2:$C$8,2,FALSE),""))</f>
        <v/>
      </c>
      <c r="B165" s="59" t="str">
        <f t="shared" si="2"/>
        <v/>
      </c>
      <c r="C165" s="59" t="str">
        <f>IF(AB165=0,"",IF(ISNUMBER(AB165),VLOOKUP(MONTH(AB165),DateHelp!$B$2:$D$13,3,FALSE),""))</f>
        <v/>
      </c>
      <c r="D165" s="59" t="str">
        <f>IF(AB165=0,"",IF(ISNUMBER(AB165),VLOOKUP(MONTH(AB165),DateHelp!$B$2:$E$13,4,FALSE),""))</f>
        <v/>
      </c>
      <c r="E165" s="63"/>
      <c r="F165" s="64"/>
      <c r="G165" s="64"/>
      <c r="H165" s="64"/>
      <c r="I165" s="64"/>
      <c r="J165" s="64"/>
      <c r="K165" s="64"/>
      <c r="L165" s="68"/>
      <c r="M165" s="63"/>
      <c r="N165" s="63"/>
      <c r="O165" s="64"/>
      <c r="P165" s="64"/>
      <c r="Q165" s="64"/>
      <c r="U165" s="57"/>
      <c r="AA165" s="57">
        <v>165</v>
      </c>
      <c r="AB165" s="57" t="str">
        <f>IF(ISERROR(HLOOKUP(AB$1,D$1:T165,AA165,FALSE)),"na",HLOOKUP(AB$1,D$1:T165,AA165,FALSE))</f>
        <v>na</v>
      </c>
    </row>
    <row r="166" spans="1:28" x14ac:dyDescent="0.4">
      <c r="A166" s="66" t="str">
        <f>IF(AB166=0,"",IF(ISNUMBER(AB166),VLOOKUP(WEEKDAY(AB166,2),DateHelp!$B$2:$C$8,2,FALSE),""))</f>
        <v/>
      </c>
      <c r="B166" s="59" t="str">
        <f t="shared" si="2"/>
        <v/>
      </c>
      <c r="C166" s="59" t="str">
        <f>IF(AB166=0,"",IF(ISNUMBER(AB166),VLOOKUP(MONTH(AB166),DateHelp!$B$2:$D$13,3,FALSE),""))</f>
        <v/>
      </c>
      <c r="D166" s="59" t="str">
        <f>IF(AB166=0,"",IF(ISNUMBER(AB166),VLOOKUP(MONTH(AB166),DateHelp!$B$2:$E$13,4,FALSE),""))</f>
        <v/>
      </c>
      <c r="E166" s="63"/>
      <c r="F166" s="64"/>
      <c r="G166" s="64"/>
      <c r="H166" s="64"/>
      <c r="I166" s="64"/>
      <c r="J166" s="64"/>
      <c r="K166" s="64"/>
      <c r="L166" s="68"/>
      <c r="M166" s="63"/>
      <c r="N166" s="63"/>
      <c r="O166" s="64"/>
      <c r="P166" s="64"/>
      <c r="Q166" s="64"/>
      <c r="U166" s="57"/>
      <c r="AA166" s="57">
        <v>166</v>
      </c>
      <c r="AB166" s="57" t="str">
        <f>IF(ISERROR(HLOOKUP(AB$1,D$1:T166,AA166,FALSE)),"na",HLOOKUP(AB$1,D$1:T166,AA166,FALSE))</f>
        <v>na</v>
      </c>
    </row>
    <row r="167" spans="1:28" x14ac:dyDescent="0.4">
      <c r="A167" s="66" t="str">
        <f>IF(AB167=0,"",IF(ISNUMBER(AB167),VLOOKUP(WEEKDAY(AB167,2),DateHelp!$B$2:$C$8,2,FALSE),""))</f>
        <v/>
      </c>
      <c r="B167" s="59" t="str">
        <f t="shared" si="2"/>
        <v/>
      </c>
      <c r="C167" s="59" t="str">
        <f>IF(AB167=0,"",IF(ISNUMBER(AB167),VLOOKUP(MONTH(AB167),DateHelp!$B$2:$D$13,3,FALSE),""))</f>
        <v/>
      </c>
      <c r="D167" s="59" t="str">
        <f>IF(AB167=0,"",IF(ISNUMBER(AB167),VLOOKUP(MONTH(AB167),DateHelp!$B$2:$E$13,4,FALSE),""))</f>
        <v/>
      </c>
      <c r="E167" s="63"/>
      <c r="F167" s="64"/>
      <c r="G167" s="64"/>
      <c r="H167" s="64"/>
      <c r="I167" s="64"/>
      <c r="J167" s="64"/>
      <c r="K167" s="64"/>
      <c r="L167" s="68"/>
      <c r="M167" s="63"/>
      <c r="N167" s="63"/>
      <c r="O167" s="64"/>
      <c r="P167" s="64"/>
      <c r="Q167" s="64"/>
      <c r="U167" s="57"/>
      <c r="AA167" s="57">
        <v>167</v>
      </c>
      <c r="AB167" s="57" t="str">
        <f>IF(ISERROR(HLOOKUP(AB$1,D$1:T167,AA167,FALSE)),"na",HLOOKUP(AB$1,D$1:T167,AA167,FALSE))</f>
        <v>na</v>
      </c>
    </row>
    <row r="168" spans="1:28" x14ac:dyDescent="0.4">
      <c r="A168" s="66" t="str">
        <f>IF(AB168=0,"",IF(ISNUMBER(AB168),VLOOKUP(WEEKDAY(AB168,2),DateHelp!$B$2:$C$8,2,FALSE),""))</f>
        <v/>
      </c>
      <c r="B168" s="59" t="str">
        <f t="shared" si="2"/>
        <v/>
      </c>
      <c r="C168" s="59" t="str">
        <f>IF(AB168=0,"",IF(ISNUMBER(AB168),VLOOKUP(MONTH(AB168),DateHelp!$B$2:$D$13,3,FALSE),""))</f>
        <v/>
      </c>
      <c r="D168" s="59" t="str">
        <f>IF(AB168=0,"",IF(ISNUMBER(AB168),VLOOKUP(MONTH(AB168),DateHelp!$B$2:$E$13,4,FALSE),""))</f>
        <v/>
      </c>
      <c r="E168" s="63"/>
      <c r="F168" s="64"/>
      <c r="G168" s="64"/>
      <c r="H168" s="64"/>
      <c r="I168" s="64"/>
      <c r="J168" s="64"/>
      <c r="K168" s="64"/>
      <c r="L168" s="68"/>
      <c r="M168" s="63"/>
      <c r="N168" s="63"/>
      <c r="O168" s="64"/>
      <c r="P168" s="64"/>
      <c r="Q168" s="64"/>
      <c r="U168" s="57"/>
      <c r="AA168" s="57">
        <v>168</v>
      </c>
      <c r="AB168" s="57" t="str">
        <f>IF(ISERROR(HLOOKUP(AB$1,D$1:T168,AA168,FALSE)),"na",HLOOKUP(AB$1,D$1:T168,AA168,FALSE))</f>
        <v>na</v>
      </c>
    </row>
    <row r="169" spans="1:28" x14ac:dyDescent="0.4">
      <c r="A169" s="66" t="str">
        <f>IF(AB169=0,"",IF(ISNUMBER(AB169),VLOOKUP(WEEKDAY(AB169,2),DateHelp!$B$2:$C$8,2,FALSE),""))</f>
        <v/>
      </c>
      <c r="B169" s="59" t="str">
        <f t="shared" si="2"/>
        <v/>
      </c>
      <c r="C169" s="59" t="str">
        <f>IF(AB169=0,"",IF(ISNUMBER(AB169),VLOOKUP(MONTH(AB169),DateHelp!$B$2:$D$13,3,FALSE),""))</f>
        <v/>
      </c>
      <c r="D169" s="59" t="str">
        <f>IF(AB169=0,"",IF(ISNUMBER(AB169),VLOOKUP(MONTH(AB169),DateHelp!$B$2:$E$13,4,FALSE),""))</f>
        <v/>
      </c>
      <c r="E169" s="63"/>
      <c r="F169" s="64"/>
      <c r="G169" s="64"/>
      <c r="H169" s="64"/>
      <c r="I169" s="64"/>
      <c r="J169" s="64"/>
      <c r="K169" s="64"/>
      <c r="L169" s="68"/>
      <c r="M169" s="63"/>
      <c r="N169" s="63"/>
      <c r="O169" s="64"/>
      <c r="P169" s="64"/>
      <c r="Q169" s="64"/>
      <c r="U169" s="57"/>
      <c r="AA169" s="57">
        <v>169</v>
      </c>
      <c r="AB169" s="57" t="str">
        <f>IF(ISERROR(HLOOKUP(AB$1,D$1:T169,AA169,FALSE)),"na",HLOOKUP(AB$1,D$1:T169,AA169,FALSE))</f>
        <v>na</v>
      </c>
    </row>
    <row r="170" spans="1:28" x14ac:dyDescent="0.4">
      <c r="A170" s="66" t="str">
        <f>IF(AB170=0,"",IF(ISNUMBER(AB170),VLOOKUP(WEEKDAY(AB170,2),DateHelp!$B$2:$C$8,2,FALSE),""))</f>
        <v/>
      </c>
      <c r="B170" s="59" t="str">
        <f t="shared" si="2"/>
        <v/>
      </c>
      <c r="C170" s="59" t="str">
        <f>IF(AB170=0,"",IF(ISNUMBER(AB170),VLOOKUP(MONTH(AB170),DateHelp!$B$2:$D$13,3,FALSE),""))</f>
        <v/>
      </c>
      <c r="D170" s="59" t="str">
        <f>IF(AB170=0,"",IF(ISNUMBER(AB170),VLOOKUP(MONTH(AB170),DateHelp!$B$2:$E$13,4,FALSE),""))</f>
        <v/>
      </c>
      <c r="E170" s="63"/>
      <c r="F170" s="64"/>
      <c r="G170" s="64"/>
      <c r="H170" s="64"/>
      <c r="I170" s="64"/>
      <c r="J170" s="64"/>
      <c r="K170" s="64"/>
      <c r="L170" s="68"/>
      <c r="M170" s="63"/>
      <c r="N170" s="63"/>
      <c r="O170" s="64"/>
      <c r="P170" s="64"/>
      <c r="Q170" s="64"/>
      <c r="U170" s="57"/>
      <c r="AA170" s="57">
        <v>170</v>
      </c>
      <c r="AB170" s="57" t="str">
        <f>IF(ISERROR(HLOOKUP(AB$1,D$1:T170,AA170,FALSE)),"na",HLOOKUP(AB$1,D$1:T170,AA170,FALSE))</f>
        <v>na</v>
      </c>
    </row>
    <row r="171" spans="1:28" x14ac:dyDescent="0.4">
      <c r="A171" s="66" t="str">
        <f>IF(AB171=0,"",IF(ISNUMBER(AB171),VLOOKUP(WEEKDAY(AB171,2),DateHelp!$B$2:$C$8,2,FALSE),""))</f>
        <v/>
      </c>
      <c r="B171" s="59" t="str">
        <f t="shared" si="2"/>
        <v/>
      </c>
      <c r="C171" s="59" t="str">
        <f>IF(AB171=0,"",IF(ISNUMBER(AB171),VLOOKUP(MONTH(AB171),DateHelp!$B$2:$D$13,3,FALSE),""))</f>
        <v/>
      </c>
      <c r="D171" s="59" t="str">
        <f>IF(AB171=0,"",IF(ISNUMBER(AB171),VLOOKUP(MONTH(AB171),DateHelp!$B$2:$E$13,4,FALSE),""))</f>
        <v/>
      </c>
      <c r="E171" s="63"/>
      <c r="F171" s="64"/>
      <c r="G171" s="64"/>
      <c r="H171" s="64"/>
      <c r="I171" s="64"/>
      <c r="J171" s="64"/>
      <c r="K171" s="64"/>
      <c r="L171" s="68"/>
      <c r="M171" s="63"/>
      <c r="N171" s="63"/>
      <c r="O171" s="64"/>
      <c r="P171" s="64"/>
      <c r="Q171" s="64"/>
      <c r="U171" s="57"/>
      <c r="AA171" s="57">
        <v>171</v>
      </c>
      <c r="AB171" s="57" t="str">
        <f>IF(ISERROR(HLOOKUP(AB$1,D$1:T171,AA171,FALSE)),"na",HLOOKUP(AB$1,D$1:T171,AA171,FALSE))</f>
        <v>na</v>
      </c>
    </row>
    <row r="172" spans="1:28" x14ac:dyDescent="0.4">
      <c r="A172" s="66" t="str">
        <f>IF(AB172=0,"",IF(ISNUMBER(AB172),VLOOKUP(WEEKDAY(AB172,2),DateHelp!$B$2:$C$8,2,FALSE),""))</f>
        <v/>
      </c>
      <c r="B172" s="59" t="str">
        <f t="shared" si="2"/>
        <v/>
      </c>
      <c r="C172" s="59" t="str">
        <f>IF(AB172=0,"",IF(ISNUMBER(AB172),VLOOKUP(MONTH(AB172),DateHelp!$B$2:$D$13,3,FALSE),""))</f>
        <v/>
      </c>
      <c r="D172" s="59" t="str">
        <f>IF(AB172=0,"",IF(ISNUMBER(AB172),VLOOKUP(MONTH(AB172),DateHelp!$B$2:$E$13,4,FALSE),""))</f>
        <v/>
      </c>
      <c r="E172" s="63"/>
      <c r="F172" s="64"/>
      <c r="G172" s="64"/>
      <c r="H172" s="64"/>
      <c r="I172" s="64"/>
      <c r="J172" s="64"/>
      <c r="K172" s="64"/>
      <c r="L172" s="68"/>
      <c r="M172" s="63"/>
      <c r="N172" s="63"/>
      <c r="O172" s="64"/>
      <c r="P172" s="64"/>
      <c r="Q172" s="64"/>
      <c r="U172" s="57"/>
      <c r="AA172" s="57">
        <v>172</v>
      </c>
      <c r="AB172" s="57" t="str">
        <f>IF(ISERROR(HLOOKUP(AB$1,D$1:T172,AA172,FALSE)),"na",HLOOKUP(AB$1,D$1:T172,AA172,FALSE))</f>
        <v>na</v>
      </c>
    </row>
    <row r="173" spans="1:28" x14ac:dyDescent="0.4">
      <c r="A173" s="66" t="str">
        <f>IF(AB173=0,"",IF(ISNUMBER(AB173),VLOOKUP(WEEKDAY(AB173,2),DateHelp!$B$2:$C$8,2,FALSE),""))</f>
        <v/>
      </c>
      <c r="B173" s="59" t="str">
        <f t="shared" si="2"/>
        <v/>
      </c>
      <c r="C173" s="59" t="str">
        <f>IF(AB173=0,"",IF(ISNUMBER(AB173),VLOOKUP(MONTH(AB173),DateHelp!$B$2:$D$13,3,FALSE),""))</f>
        <v/>
      </c>
      <c r="D173" s="59" t="str">
        <f>IF(AB173=0,"",IF(ISNUMBER(AB173),VLOOKUP(MONTH(AB173),DateHelp!$B$2:$E$13,4,FALSE),""))</f>
        <v/>
      </c>
      <c r="E173" s="63"/>
      <c r="F173" s="64"/>
      <c r="G173" s="64"/>
      <c r="H173" s="64"/>
      <c r="I173" s="64"/>
      <c r="J173" s="64"/>
      <c r="K173" s="64"/>
      <c r="L173" s="68"/>
      <c r="M173" s="63"/>
      <c r="N173" s="63"/>
      <c r="O173" s="64"/>
      <c r="P173" s="64"/>
      <c r="Q173" s="64"/>
      <c r="U173" s="57"/>
      <c r="AA173" s="57">
        <v>173</v>
      </c>
      <c r="AB173" s="57" t="str">
        <f>IF(ISERROR(HLOOKUP(AB$1,D$1:T173,AA173,FALSE)),"na",HLOOKUP(AB$1,D$1:T173,AA173,FALSE))</f>
        <v>na</v>
      </c>
    </row>
    <row r="174" spans="1:28" x14ac:dyDescent="0.4">
      <c r="A174" s="66" t="str">
        <f>IF(AB174=0,"",IF(ISNUMBER(AB174),VLOOKUP(WEEKDAY(AB174,2),DateHelp!$B$2:$C$8,2,FALSE),""))</f>
        <v/>
      </c>
      <c r="B174" s="59" t="str">
        <f t="shared" si="2"/>
        <v/>
      </c>
      <c r="C174" s="59" t="str">
        <f>IF(AB174=0,"",IF(ISNUMBER(AB174),VLOOKUP(MONTH(AB174),DateHelp!$B$2:$D$13,3,FALSE),""))</f>
        <v/>
      </c>
      <c r="D174" s="59" t="str">
        <f>IF(AB174=0,"",IF(ISNUMBER(AB174),VLOOKUP(MONTH(AB174),DateHelp!$B$2:$E$13,4,FALSE),""))</f>
        <v/>
      </c>
      <c r="E174" s="63"/>
      <c r="F174" s="64"/>
      <c r="G174" s="64"/>
      <c r="H174" s="64"/>
      <c r="I174" s="64"/>
      <c r="J174" s="64"/>
      <c r="K174" s="64"/>
      <c r="L174" s="68"/>
      <c r="M174" s="63"/>
      <c r="N174" s="63"/>
      <c r="O174" s="64"/>
      <c r="P174" s="64"/>
      <c r="Q174" s="64"/>
      <c r="U174" s="57"/>
      <c r="AA174" s="57">
        <v>174</v>
      </c>
      <c r="AB174" s="57" t="str">
        <f>IF(ISERROR(HLOOKUP(AB$1,D$1:T174,AA174,FALSE)),"na",HLOOKUP(AB$1,D$1:T174,AA174,FALSE))</f>
        <v>na</v>
      </c>
    </row>
    <row r="175" spans="1:28" x14ac:dyDescent="0.4">
      <c r="A175" s="66" t="str">
        <f>IF(AB175=0,"",IF(ISNUMBER(AB175),VLOOKUP(WEEKDAY(AB175,2),DateHelp!$B$2:$C$8,2,FALSE),""))</f>
        <v/>
      </c>
      <c r="B175" s="59" t="str">
        <f t="shared" si="2"/>
        <v/>
      </c>
      <c r="C175" s="59" t="str">
        <f>IF(AB175=0,"",IF(ISNUMBER(AB175),VLOOKUP(MONTH(AB175),DateHelp!$B$2:$D$13,3,FALSE),""))</f>
        <v/>
      </c>
      <c r="D175" s="59" t="str">
        <f>IF(AB175=0,"",IF(ISNUMBER(AB175),VLOOKUP(MONTH(AB175),DateHelp!$B$2:$E$13,4,FALSE),""))</f>
        <v/>
      </c>
      <c r="E175" s="63"/>
      <c r="F175" s="64"/>
      <c r="G175" s="64"/>
      <c r="H175" s="64"/>
      <c r="I175" s="64"/>
      <c r="J175" s="64"/>
      <c r="K175" s="64"/>
      <c r="L175" s="68"/>
      <c r="M175" s="63"/>
      <c r="N175" s="63"/>
      <c r="O175" s="64"/>
      <c r="P175" s="64"/>
      <c r="Q175" s="64"/>
      <c r="U175" s="57"/>
      <c r="AA175" s="57">
        <v>175</v>
      </c>
      <c r="AB175" s="57" t="str">
        <f>IF(ISERROR(HLOOKUP(AB$1,D$1:T175,AA175,FALSE)),"na",HLOOKUP(AB$1,D$1:T175,AA175,FALSE))</f>
        <v>na</v>
      </c>
    </row>
    <row r="176" spans="1:28" x14ac:dyDescent="0.4">
      <c r="A176" s="66" t="str">
        <f>IF(AB176=0,"",IF(ISNUMBER(AB176),VLOOKUP(WEEKDAY(AB176,2),DateHelp!$B$2:$C$8,2,FALSE),""))</f>
        <v/>
      </c>
      <c r="B176" s="59" t="str">
        <f t="shared" si="2"/>
        <v/>
      </c>
      <c r="C176" s="59" t="str">
        <f>IF(AB176=0,"",IF(ISNUMBER(AB176),VLOOKUP(MONTH(AB176),DateHelp!$B$2:$D$13,3,FALSE),""))</f>
        <v/>
      </c>
      <c r="D176" s="59" t="str">
        <f>IF(AB176=0,"",IF(ISNUMBER(AB176),VLOOKUP(MONTH(AB176),DateHelp!$B$2:$E$13,4,FALSE),""))</f>
        <v/>
      </c>
      <c r="E176" s="63"/>
      <c r="F176" s="64"/>
      <c r="G176" s="64"/>
      <c r="H176" s="64"/>
      <c r="I176" s="64"/>
      <c r="J176" s="64"/>
      <c r="K176" s="64"/>
      <c r="L176" s="68"/>
      <c r="M176" s="63"/>
      <c r="N176" s="63"/>
      <c r="O176" s="64"/>
      <c r="P176" s="64"/>
      <c r="Q176" s="64"/>
      <c r="U176" s="57"/>
      <c r="AA176" s="57">
        <v>176</v>
      </c>
      <c r="AB176" s="57" t="str">
        <f>IF(ISERROR(HLOOKUP(AB$1,D$1:T176,AA176,FALSE)),"na",HLOOKUP(AB$1,D$1:T176,AA176,FALSE))</f>
        <v>na</v>
      </c>
    </row>
    <row r="177" spans="1:28" x14ac:dyDescent="0.4">
      <c r="A177" s="66" t="str">
        <f>IF(AB177=0,"",IF(ISNUMBER(AB177),VLOOKUP(WEEKDAY(AB177,2),DateHelp!$B$2:$C$8,2,FALSE),""))</f>
        <v/>
      </c>
      <c r="B177" s="59" t="str">
        <f t="shared" si="2"/>
        <v/>
      </c>
      <c r="C177" s="59" t="str">
        <f>IF(AB177=0,"",IF(ISNUMBER(AB177),VLOOKUP(MONTH(AB177),DateHelp!$B$2:$D$13,3,FALSE),""))</f>
        <v/>
      </c>
      <c r="D177" s="59" t="str">
        <f>IF(AB177=0,"",IF(ISNUMBER(AB177),VLOOKUP(MONTH(AB177),DateHelp!$B$2:$E$13,4,FALSE),""))</f>
        <v/>
      </c>
      <c r="E177" s="63"/>
      <c r="F177" s="64"/>
      <c r="G177" s="64"/>
      <c r="H177" s="64"/>
      <c r="I177" s="64"/>
      <c r="J177" s="64"/>
      <c r="K177" s="64"/>
      <c r="L177" s="68"/>
      <c r="M177" s="63"/>
      <c r="N177" s="63"/>
      <c r="O177" s="64"/>
      <c r="P177" s="64"/>
      <c r="Q177" s="64"/>
      <c r="U177" s="57"/>
      <c r="AA177" s="57">
        <v>177</v>
      </c>
      <c r="AB177" s="57" t="str">
        <f>IF(ISERROR(HLOOKUP(AB$1,D$1:T177,AA177,FALSE)),"na",HLOOKUP(AB$1,D$1:T177,AA177,FALSE))</f>
        <v>na</v>
      </c>
    </row>
    <row r="178" spans="1:28" x14ac:dyDescent="0.4">
      <c r="A178" s="66" t="str">
        <f>IF(AB178=0,"",IF(ISNUMBER(AB178),VLOOKUP(WEEKDAY(AB178,2),DateHelp!$B$2:$C$8,2,FALSE),""))</f>
        <v/>
      </c>
      <c r="B178" s="59" t="str">
        <f t="shared" si="2"/>
        <v/>
      </c>
      <c r="C178" s="59" t="str">
        <f>IF(AB178=0,"",IF(ISNUMBER(AB178),VLOOKUP(MONTH(AB178),DateHelp!$B$2:$D$13,3,FALSE),""))</f>
        <v/>
      </c>
      <c r="D178" s="59" t="str">
        <f>IF(AB178=0,"",IF(ISNUMBER(AB178),VLOOKUP(MONTH(AB178),DateHelp!$B$2:$E$13,4,FALSE),""))</f>
        <v/>
      </c>
      <c r="E178" s="63"/>
      <c r="F178" s="64"/>
      <c r="G178" s="64"/>
      <c r="H178" s="64"/>
      <c r="I178" s="64"/>
      <c r="J178" s="64"/>
      <c r="K178" s="64"/>
      <c r="L178" s="68"/>
      <c r="M178" s="63"/>
      <c r="N178" s="63"/>
      <c r="O178" s="64"/>
      <c r="P178" s="64"/>
      <c r="Q178" s="64"/>
      <c r="U178" s="57"/>
      <c r="AA178" s="57">
        <v>178</v>
      </c>
      <c r="AB178" s="57" t="str">
        <f>IF(ISERROR(HLOOKUP(AB$1,D$1:T178,AA178,FALSE)),"na",HLOOKUP(AB$1,D$1:T178,AA178,FALSE))</f>
        <v>na</v>
      </c>
    </row>
    <row r="179" spans="1:28" x14ac:dyDescent="0.4">
      <c r="A179" s="66" t="str">
        <f>IF(AB179=0,"",IF(ISNUMBER(AB179),VLOOKUP(WEEKDAY(AB179,2),DateHelp!$B$2:$C$8,2,FALSE),""))</f>
        <v/>
      </c>
      <c r="B179" s="59" t="str">
        <f t="shared" si="2"/>
        <v/>
      </c>
      <c r="C179" s="59" t="str">
        <f>IF(AB179=0,"",IF(ISNUMBER(AB179),VLOOKUP(MONTH(AB179),DateHelp!$B$2:$D$13,3,FALSE),""))</f>
        <v/>
      </c>
      <c r="D179" s="59" t="str">
        <f>IF(AB179=0,"",IF(ISNUMBER(AB179),VLOOKUP(MONTH(AB179),DateHelp!$B$2:$E$13,4,FALSE),""))</f>
        <v/>
      </c>
      <c r="E179" s="63"/>
      <c r="F179" s="64"/>
      <c r="G179" s="64"/>
      <c r="H179" s="64"/>
      <c r="I179" s="64"/>
      <c r="J179" s="64"/>
      <c r="K179" s="64"/>
      <c r="L179" s="68"/>
      <c r="M179" s="63"/>
      <c r="N179" s="63"/>
      <c r="O179" s="64"/>
      <c r="P179" s="64"/>
      <c r="Q179" s="64"/>
      <c r="U179" s="57"/>
      <c r="AA179" s="57">
        <v>179</v>
      </c>
      <c r="AB179" s="57" t="str">
        <f>IF(ISERROR(HLOOKUP(AB$1,D$1:T179,AA179,FALSE)),"na",HLOOKUP(AB$1,D$1:T179,AA179,FALSE))</f>
        <v>na</v>
      </c>
    </row>
    <row r="180" spans="1:28" x14ac:dyDescent="0.4">
      <c r="A180" s="66" t="str">
        <f>IF(AB180=0,"",IF(ISNUMBER(AB180),VLOOKUP(WEEKDAY(AB180,2),DateHelp!$B$2:$C$8,2,FALSE),""))</f>
        <v/>
      </c>
      <c r="B180" s="59" t="str">
        <f t="shared" si="2"/>
        <v/>
      </c>
      <c r="C180" s="59" t="str">
        <f>IF(AB180=0,"",IF(ISNUMBER(AB180),VLOOKUP(MONTH(AB180),DateHelp!$B$2:$D$13,3,FALSE),""))</f>
        <v/>
      </c>
      <c r="D180" s="59" t="str">
        <f>IF(AB180=0,"",IF(ISNUMBER(AB180),VLOOKUP(MONTH(AB180),DateHelp!$B$2:$E$13,4,FALSE),""))</f>
        <v/>
      </c>
      <c r="E180" s="63"/>
      <c r="F180" s="64"/>
      <c r="G180" s="64"/>
      <c r="H180" s="64"/>
      <c r="I180" s="64"/>
      <c r="J180" s="64"/>
      <c r="K180" s="64"/>
      <c r="L180" s="68"/>
      <c r="M180" s="63"/>
      <c r="N180" s="63"/>
      <c r="O180" s="64"/>
      <c r="P180" s="64"/>
      <c r="Q180" s="64"/>
      <c r="U180" s="57"/>
      <c r="AA180" s="57">
        <v>180</v>
      </c>
      <c r="AB180" s="57" t="str">
        <f>IF(ISERROR(HLOOKUP(AB$1,D$1:T180,AA180,FALSE)),"na",HLOOKUP(AB$1,D$1:T180,AA180,FALSE))</f>
        <v>na</v>
      </c>
    </row>
    <row r="181" spans="1:28" x14ac:dyDescent="0.4">
      <c r="A181" s="66" t="str">
        <f>IF(AB181=0,"",IF(ISNUMBER(AB181),VLOOKUP(WEEKDAY(AB181,2),DateHelp!$B$2:$C$8,2,FALSE),""))</f>
        <v/>
      </c>
      <c r="B181" s="59" t="str">
        <f t="shared" si="2"/>
        <v/>
      </c>
      <c r="C181" s="59" t="str">
        <f>IF(AB181=0,"",IF(ISNUMBER(AB181),VLOOKUP(MONTH(AB181),DateHelp!$B$2:$D$13,3,FALSE),""))</f>
        <v/>
      </c>
      <c r="D181" s="59" t="str">
        <f>IF(AB181=0,"",IF(ISNUMBER(AB181),VLOOKUP(MONTH(AB181),DateHelp!$B$2:$E$13,4,FALSE),""))</f>
        <v/>
      </c>
      <c r="E181" s="63"/>
      <c r="F181" s="64"/>
      <c r="G181" s="64"/>
      <c r="H181" s="64"/>
      <c r="I181" s="64"/>
      <c r="J181" s="64"/>
      <c r="K181" s="64"/>
      <c r="L181" s="68"/>
      <c r="M181" s="63"/>
      <c r="N181" s="63"/>
      <c r="O181" s="64"/>
      <c r="P181" s="64"/>
      <c r="Q181" s="64"/>
      <c r="U181" s="57"/>
      <c r="AA181" s="57">
        <v>181</v>
      </c>
      <c r="AB181" s="57" t="str">
        <f>IF(ISERROR(HLOOKUP(AB$1,D$1:T181,AA181,FALSE)),"na",HLOOKUP(AB$1,D$1:T181,AA181,FALSE))</f>
        <v>na</v>
      </c>
    </row>
    <row r="182" spans="1:28" x14ac:dyDescent="0.4">
      <c r="A182" s="66" t="str">
        <f>IF(AB182=0,"",IF(ISNUMBER(AB182),VLOOKUP(WEEKDAY(AB182,2),DateHelp!$B$2:$C$8,2,FALSE),""))</f>
        <v/>
      </c>
      <c r="B182" s="59" t="str">
        <f t="shared" si="2"/>
        <v/>
      </c>
      <c r="C182" s="59" t="str">
        <f>IF(AB182=0,"",IF(ISNUMBER(AB182),VLOOKUP(MONTH(AB182),DateHelp!$B$2:$D$13,3,FALSE),""))</f>
        <v/>
      </c>
      <c r="D182" s="59" t="str">
        <f>IF(AB182=0,"",IF(ISNUMBER(AB182),VLOOKUP(MONTH(AB182),DateHelp!$B$2:$E$13,4,FALSE),""))</f>
        <v/>
      </c>
      <c r="E182" s="63"/>
      <c r="F182" s="64"/>
      <c r="G182" s="64"/>
      <c r="H182" s="64"/>
      <c r="I182" s="64"/>
      <c r="J182" s="64"/>
      <c r="K182" s="64"/>
      <c r="L182" s="68"/>
      <c r="M182" s="63"/>
      <c r="N182" s="63"/>
      <c r="O182" s="64"/>
      <c r="P182" s="64"/>
      <c r="Q182" s="64"/>
      <c r="U182" s="57"/>
      <c r="AA182" s="57">
        <v>182</v>
      </c>
      <c r="AB182" s="57" t="str">
        <f>IF(ISERROR(HLOOKUP(AB$1,D$1:T182,AA182,FALSE)),"na",HLOOKUP(AB$1,D$1:T182,AA182,FALSE))</f>
        <v>na</v>
      </c>
    </row>
    <row r="183" spans="1:28" x14ac:dyDescent="0.4">
      <c r="A183" s="66" t="str">
        <f>IF(AB183=0,"",IF(ISNUMBER(AB183),VLOOKUP(WEEKDAY(AB183,2),DateHelp!$B$2:$C$8,2,FALSE),""))</f>
        <v/>
      </c>
      <c r="B183" s="59" t="str">
        <f t="shared" si="2"/>
        <v/>
      </c>
      <c r="C183" s="59" t="str">
        <f>IF(AB183=0,"",IF(ISNUMBER(AB183),VLOOKUP(MONTH(AB183),DateHelp!$B$2:$D$13,3,FALSE),""))</f>
        <v/>
      </c>
      <c r="D183" s="59" t="str">
        <f>IF(AB183=0,"",IF(ISNUMBER(AB183),VLOOKUP(MONTH(AB183),DateHelp!$B$2:$E$13,4,FALSE),""))</f>
        <v/>
      </c>
      <c r="E183" s="63"/>
      <c r="F183" s="64"/>
      <c r="G183" s="64"/>
      <c r="H183" s="64"/>
      <c r="I183" s="64"/>
      <c r="J183" s="64"/>
      <c r="K183" s="64"/>
      <c r="L183" s="68"/>
      <c r="M183" s="63"/>
      <c r="N183" s="63"/>
      <c r="O183" s="64"/>
      <c r="P183" s="64"/>
      <c r="Q183" s="64"/>
      <c r="U183" s="57"/>
      <c r="AA183" s="57">
        <v>183</v>
      </c>
      <c r="AB183" s="57" t="str">
        <f>IF(ISERROR(HLOOKUP(AB$1,D$1:T183,AA183,FALSE)),"na",HLOOKUP(AB$1,D$1:T183,AA183,FALSE))</f>
        <v>na</v>
      </c>
    </row>
    <row r="184" spans="1:28" x14ac:dyDescent="0.4">
      <c r="A184" s="66" t="str">
        <f>IF(AB184=0,"",IF(ISNUMBER(AB184),VLOOKUP(WEEKDAY(AB184,2),DateHelp!$B$2:$C$8,2,FALSE),""))</f>
        <v/>
      </c>
      <c r="B184" s="59" t="str">
        <f t="shared" si="2"/>
        <v/>
      </c>
      <c r="C184" s="59" t="str">
        <f>IF(AB184=0,"",IF(ISNUMBER(AB184),VLOOKUP(MONTH(AB184),DateHelp!$B$2:$D$13,3,FALSE),""))</f>
        <v/>
      </c>
      <c r="D184" s="59" t="str">
        <f>IF(AB184=0,"",IF(ISNUMBER(AB184),VLOOKUP(MONTH(AB184),DateHelp!$B$2:$E$13,4,FALSE),""))</f>
        <v/>
      </c>
      <c r="E184" s="63"/>
      <c r="F184" s="64"/>
      <c r="G184" s="64"/>
      <c r="H184" s="64"/>
      <c r="I184" s="64"/>
      <c r="J184" s="64"/>
      <c r="K184" s="64"/>
      <c r="L184" s="68"/>
      <c r="M184" s="63"/>
      <c r="N184" s="63"/>
      <c r="O184" s="64"/>
      <c r="P184" s="64"/>
      <c r="Q184" s="64"/>
      <c r="U184" s="57"/>
      <c r="AA184" s="57">
        <v>184</v>
      </c>
      <c r="AB184" s="57" t="str">
        <f>IF(ISERROR(HLOOKUP(AB$1,D$1:T184,AA184,FALSE)),"na",HLOOKUP(AB$1,D$1:T184,AA184,FALSE))</f>
        <v>na</v>
      </c>
    </row>
    <row r="185" spans="1:28" x14ac:dyDescent="0.4">
      <c r="A185" s="66" t="str">
        <f>IF(AB185=0,"",IF(ISNUMBER(AB185),VLOOKUP(WEEKDAY(AB185,2),DateHelp!$B$2:$C$8,2,FALSE),""))</f>
        <v/>
      </c>
      <c r="B185" s="59" t="str">
        <f t="shared" si="2"/>
        <v/>
      </c>
      <c r="C185" s="59" t="str">
        <f>IF(AB185=0,"",IF(ISNUMBER(AB185),VLOOKUP(MONTH(AB185),DateHelp!$B$2:$D$13,3,FALSE),""))</f>
        <v/>
      </c>
      <c r="D185" s="59" t="str">
        <f>IF(AB185=0,"",IF(ISNUMBER(AB185),VLOOKUP(MONTH(AB185),DateHelp!$B$2:$E$13,4,FALSE),""))</f>
        <v/>
      </c>
      <c r="E185" s="63"/>
      <c r="F185" s="64"/>
      <c r="G185" s="64"/>
      <c r="H185" s="64"/>
      <c r="I185" s="64"/>
      <c r="J185" s="64"/>
      <c r="K185" s="64"/>
      <c r="L185" s="68"/>
      <c r="M185" s="63"/>
      <c r="N185" s="63"/>
      <c r="O185" s="64"/>
      <c r="P185" s="64"/>
      <c r="Q185" s="64"/>
      <c r="U185" s="57"/>
      <c r="AA185" s="57">
        <v>185</v>
      </c>
      <c r="AB185" s="57" t="str">
        <f>IF(ISERROR(HLOOKUP(AB$1,D$1:T185,AA185,FALSE)),"na",HLOOKUP(AB$1,D$1:T185,AA185,FALSE))</f>
        <v>na</v>
      </c>
    </row>
    <row r="186" spans="1:28" x14ac:dyDescent="0.4">
      <c r="A186" s="66" t="str">
        <f>IF(AB186=0,"",IF(ISNUMBER(AB186),VLOOKUP(WEEKDAY(AB186,2),DateHelp!$B$2:$C$8,2,FALSE),""))</f>
        <v/>
      </c>
      <c r="B186" s="59" t="str">
        <f t="shared" si="2"/>
        <v/>
      </c>
      <c r="C186" s="59" t="str">
        <f>IF(AB186=0,"",IF(ISNUMBER(AB186),VLOOKUP(MONTH(AB186),DateHelp!$B$2:$D$13,3,FALSE),""))</f>
        <v/>
      </c>
      <c r="D186" s="59" t="str">
        <f>IF(AB186=0,"",IF(ISNUMBER(AB186),VLOOKUP(MONTH(AB186),DateHelp!$B$2:$E$13,4,FALSE),""))</f>
        <v/>
      </c>
      <c r="E186" s="63"/>
      <c r="F186" s="64"/>
      <c r="G186" s="64"/>
      <c r="H186" s="64"/>
      <c r="I186" s="64"/>
      <c r="J186" s="64"/>
      <c r="K186" s="64"/>
      <c r="L186" s="68"/>
      <c r="M186" s="63"/>
      <c r="N186" s="63"/>
      <c r="O186" s="64"/>
      <c r="P186" s="64"/>
      <c r="Q186" s="64"/>
      <c r="U186" s="57"/>
      <c r="AA186" s="57">
        <v>186</v>
      </c>
      <c r="AB186" s="57" t="str">
        <f>IF(ISERROR(HLOOKUP(AB$1,D$1:T186,AA186,FALSE)),"na",HLOOKUP(AB$1,D$1:T186,AA186,FALSE))</f>
        <v>na</v>
      </c>
    </row>
    <row r="187" spans="1:28" x14ac:dyDescent="0.4">
      <c r="A187" s="66" t="str">
        <f>IF(AB187=0,"",IF(ISNUMBER(AB187),VLOOKUP(WEEKDAY(AB187,2),DateHelp!$B$2:$C$8,2,FALSE),""))</f>
        <v/>
      </c>
      <c r="B187" s="59" t="str">
        <f t="shared" si="2"/>
        <v/>
      </c>
      <c r="C187" s="59" t="str">
        <f>IF(AB187=0,"",IF(ISNUMBER(AB187),VLOOKUP(MONTH(AB187),DateHelp!$B$2:$D$13,3,FALSE),""))</f>
        <v/>
      </c>
      <c r="D187" s="59" t="str">
        <f>IF(AB187=0,"",IF(ISNUMBER(AB187),VLOOKUP(MONTH(AB187),DateHelp!$B$2:$E$13,4,FALSE),""))</f>
        <v/>
      </c>
      <c r="E187" s="63"/>
      <c r="F187" s="64"/>
      <c r="G187" s="64"/>
      <c r="H187" s="64"/>
      <c r="I187" s="64"/>
      <c r="J187" s="64"/>
      <c r="K187" s="64"/>
      <c r="L187" s="68"/>
      <c r="M187" s="63"/>
      <c r="N187" s="63"/>
      <c r="O187" s="64"/>
      <c r="P187" s="64"/>
      <c r="Q187" s="64"/>
      <c r="U187" s="57"/>
      <c r="AA187" s="57">
        <v>187</v>
      </c>
      <c r="AB187" s="57" t="str">
        <f>IF(ISERROR(HLOOKUP(AB$1,D$1:T187,AA187,FALSE)),"na",HLOOKUP(AB$1,D$1:T187,AA187,FALSE))</f>
        <v>na</v>
      </c>
    </row>
    <row r="188" spans="1:28" x14ac:dyDescent="0.4">
      <c r="A188" s="66" t="str">
        <f>IF(AB188=0,"",IF(ISNUMBER(AB188),VLOOKUP(WEEKDAY(AB188,2),DateHelp!$B$2:$C$8,2,FALSE),""))</f>
        <v/>
      </c>
      <c r="B188" s="59" t="str">
        <f t="shared" si="2"/>
        <v/>
      </c>
      <c r="C188" s="59" t="str">
        <f>IF(AB188=0,"",IF(ISNUMBER(AB188),VLOOKUP(MONTH(AB188),DateHelp!$B$2:$D$13,3,FALSE),""))</f>
        <v/>
      </c>
      <c r="D188" s="59" t="str">
        <f>IF(AB188=0,"",IF(ISNUMBER(AB188),VLOOKUP(MONTH(AB188),DateHelp!$B$2:$E$13,4,FALSE),""))</f>
        <v/>
      </c>
      <c r="E188" s="63"/>
      <c r="F188" s="64"/>
      <c r="G188" s="64"/>
      <c r="H188" s="64"/>
      <c r="I188" s="64"/>
      <c r="J188" s="64"/>
      <c r="K188" s="64"/>
      <c r="L188" s="68"/>
      <c r="M188" s="63"/>
      <c r="N188" s="63"/>
      <c r="O188" s="64"/>
      <c r="P188" s="64"/>
      <c r="Q188" s="64"/>
      <c r="U188" s="57"/>
      <c r="AA188" s="57">
        <v>188</v>
      </c>
      <c r="AB188" s="57" t="str">
        <f>IF(ISERROR(HLOOKUP(AB$1,D$1:T188,AA188,FALSE)),"na",HLOOKUP(AB$1,D$1:T188,AA188,FALSE))</f>
        <v>na</v>
      </c>
    </row>
    <row r="189" spans="1:28" x14ac:dyDescent="0.4">
      <c r="A189" s="66" t="str">
        <f>IF(AB189=0,"",IF(ISNUMBER(AB189),VLOOKUP(WEEKDAY(AB189,2),DateHelp!$B$2:$C$8,2,FALSE),""))</f>
        <v/>
      </c>
      <c r="B189" s="59" t="str">
        <f t="shared" si="2"/>
        <v/>
      </c>
      <c r="C189" s="59" t="str">
        <f>IF(AB189=0,"",IF(ISNUMBER(AB189),VLOOKUP(MONTH(AB189),DateHelp!$B$2:$D$13,3,FALSE),""))</f>
        <v/>
      </c>
      <c r="D189" s="59" t="str">
        <f>IF(AB189=0,"",IF(ISNUMBER(AB189),VLOOKUP(MONTH(AB189),DateHelp!$B$2:$E$13,4,FALSE),""))</f>
        <v/>
      </c>
      <c r="E189" s="63"/>
      <c r="F189" s="64"/>
      <c r="G189" s="64"/>
      <c r="H189" s="64"/>
      <c r="I189" s="64"/>
      <c r="J189" s="64"/>
      <c r="K189" s="64"/>
      <c r="L189" s="68"/>
      <c r="M189" s="63"/>
      <c r="N189" s="63"/>
      <c r="O189" s="64"/>
      <c r="P189" s="64"/>
      <c r="Q189" s="64"/>
      <c r="U189" s="57"/>
      <c r="AA189" s="57">
        <v>189</v>
      </c>
      <c r="AB189" s="57" t="str">
        <f>IF(ISERROR(HLOOKUP(AB$1,D$1:T189,AA189,FALSE)),"na",HLOOKUP(AB$1,D$1:T189,AA189,FALSE))</f>
        <v>na</v>
      </c>
    </row>
    <row r="190" spans="1:28" x14ac:dyDescent="0.4">
      <c r="A190" s="66" t="str">
        <f>IF(AB190=0,"",IF(ISNUMBER(AB190),VLOOKUP(WEEKDAY(AB190,2),DateHelp!$B$2:$C$8,2,FALSE),""))</f>
        <v/>
      </c>
      <c r="B190" s="59" t="str">
        <f t="shared" si="2"/>
        <v/>
      </c>
      <c r="C190" s="59" t="str">
        <f>IF(AB190=0,"",IF(ISNUMBER(AB190),VLOOKUP(MONTH(AB190),DateHelp!$B$2:$D$13,3,FALSE),""))</f>
        <v/>
      </c>
      <c r="D190" s="59" t="str">
        <f>IF(AB190=0,"",IF(ISNUMBER(AB190),VLOOKUP(MONTH(AB190),DateHelp!$B$2:$E$13,4,FALSE),""))</f>
        <v/>
      </c>
      <c r="E190" s="63"/>
      <c r="F190" s="64"/>
      <c r="G190" s="64"/>
      <c r="H190" s="64"/>
      <c r="I190" s="64"/>
      <c r="J190" s="64"/>
      <c r="K190" s="64"/>
      <c r="L190" s="68"/>
      <c r="M190" s="63"/>
      <c r="N190" s="63"/>
      <c r="O190" s="64"/>
      <c r="P190" s="64"/>
      <c r="Q190" s="64"/>
      <c r="U190" s="57"/>
      <c r="AA190" s="57">
        <v>190</v>
      </c>
      <c r="AB190" s="57" t="str">
        <f>IF(ISERROR(HLOOKUP(AB$1,D$1:T190,AA190,FALSE)),"na",HLOOKUP(AB$1,D$1:T190,AA190,FALSE))</f>
        <v>na</v>
      </c>
    </row>
    <row r="191" spans="1:28" x14ac:dyDescent="0.4">
      <c r="A191" s="66" t="str">
        <f>IF(AB191=0,"",IF(ISNUMBER(AB191),VLOOKUP(WEEKDAY(AB191,2),DateHelp!$B$2:$C$8,2,FALSE),""))</f>
        <v/>
      </c>
      <c r="B191" s="59" t="str">
        <f t="shared" si="2"/>
        <v/>
      </c>
      <c r="C191" s="59" t="str">
        <f>IF(AB191=0,"",IF(ISNUMBER(AB191),VLOOKUP(MONTH(AB191),DateHelp!$B$2:$D$13,3,FALSE),""))</f>
        <v/>
      </c>
      <c r="D191" s="59" t="str">
        <f>IF(AB191=0,"",IF(ISNUMBER(AB191),VLOOKUP(MONTH(AB191),DateHelp!$B$2:$E$13,4,FALSE),""))</f>
        <v/>
      </c>
      <c r="E191" s="63"/>
      <c r="F191" s="64"/>
      <c r="G191" s="64"/>
      <c r="H191" s="64"/>
      <c r="I191" s="64"/>
      <c r="J191" s="64"/>
      <c r="K191" s="64"/>
      <c r="L191" s="68"/>
      <c r="M191" s="63"/>
      <c r="N191" s="63"/>
      <c r="O191" s="64"/>
      <c r="P191" s="64"/>
      <c r="Q191" s="64"/>
      <c r="U191" s="57"/>
      <c r="AA191" s="57">
        <v>191</v>
      </c>
      <c r="AB191" s="57" t="str">
        <f>IF(ISERROR(HLOOKUP(AB$1,D$1:T191,AA191,FALSE)),"na",HLOOKUP(AB$1,D$1:T191,AA191,FALSE))</f>
        <v>na</v>
      </c>
    </row>
    <row r="192" spans="1:28" x14ac:dyDescent="0.4">
      <c r="A192" s="66" t="str">
        <f>IF(AB192=0,"",IF(ISNUMBER(AB192),VLOOKUP(WEEKDAY(AB192,2),DateHelp!$B$2:$C$8,2,FALSE),""))</f>
        <v/>
      </c>
      <c r="B192" s="59" t="str">
        <f t="shared" si="2"/>
        <v/>
      </c>
      <c r="C192" s="59" t="str">
        <f>IF(AB192=0,"",IF(ISNUMBER(AB192),VLOOKUP(MONTH(AB192),DateHelp!$B$2:$D$13,3,FALSE),""))</f>
        <v/>
      </c>
      <c r="D192" s="59" t="str">
        <f>IF(AB192=0,"",IF(ISNUMBER(AB192),VLOOKUP(MONTH(AB192),DateHelp!$B$2:$E$13,4,FALSE),""))</f>
        <v/>
      </c>
      <c r="E192" s="63"/>
      <c r="F192" s="64"/>
      <c r="G192" s="64"/>
      <c r="H192" s="64"/>
      <c r="I192" s="64"/>
      <c r="J192" s="64"/>
      <c r="K192" s="64"/>
      <c r="L192" s="68"/>
      <c r="M192" s="63"/>
      <c r="N192" s="63"/>
      <c r="O192" s="64"/>
      <c r="P192" s="64"/>
      <c r="Q192" s="64"/>
      <c r="U192" s="57"/>
      <c r="AA192" s="57">
        <v>192</v>
      </c>
      <c r="AB192" s="57" t="str">
        <f>IF(ISERROR(HLOOKUP(AB$1,D$1:T192,AA192,FALSE)),"na",HLOOKUP(AB$1,D$1:T192,AA192,FALSE))</f>
        <v>na</v>
      </c>
    </row>
    <row r="193" spans="1:28" x14ac:dyDescent="0.4">
      <c r="A193" s="66" t="str">
        <f>IF(AB193=0,"",IF(ISNUMBER(AB193),VLOOKUP(WEEKDAY(AB193,2),DateHelp!$B$2:$C$8,2,FALSE),""))</f>
        <v/>
      </c>
      <c r="B193" s="59" t="str">
        <f t="shared" si="2"/>
        <v/>
      </c>
      <c r="C193" s="59" t="str">
        <f>IF(AB193=0,"",IF(ISNUMBER(AB193),VLOOKUP(MONTH(AB193),DateHelp!$B$2:$D$13,3,FALSE),""))</f>
        <v/>
      </c>
      <c r="D193" s="59" t="str">
        <f>IF(AB193=0,"",IF(ISNUMBER(AB193),VLOOKUP(MONTH(AB193),DateHelp!$B$2:$E$13,4,FALSE),""))</f>
        <v/>
      </c>
      <c r="E193" s="63"/>
      <c r="F193" s="64"/>
      <c r="G193" s="64"/>
      <c r="H193" s="64"/>
      <c r="I193" s="64"/>
      <c r="J193" s="64"/>
      <c r="K193" s="64"/>
      <c r="L193" s="68"/>
      <c r="M193" s="63"/>
      <c r="N193" s="63"/>
      <c r="O193" s="64"/>
      <c r="P193" s="64"/>
      <c r="Q193" s="64"/>
      <c r="U193" s="57"/>
      <c r="AA193" s="57">
        <v>193</v>
      </c>
      <c r="AB193" s="57" t="str">
        <f>IF(ISERROR(HLOOKUP(AB$1,D$1:T193,AA193,FALSE)),"na",HLOOKUP(AB$1,D$1:T193,AA193,FALSE))</f>
        <v>na</v>
      </c>
    </row>
    <row r="194" spans="1:28" x14ac:dyDescent="0.4">
      <c r="A194" s="66" t="str">
        <f>IF(AB194=0,"",IF(ISNUMBER(AB194),VLOOKUP(WEEKDAY(AB194,2),DateHelp!$B$2:$C$8,2,FALSE),""))</f>
        <v/>
      </c>
      <c r="B194" s="59" t="str">
        <f t="shared" si="2"/>
        <v/>
      </c>
      <c r="C194" s="59" t="str">
        <f>IF(AB194=0,"",IF(ISNUMBER(AB194),VLOOKUP(MONTH(AB194),DateHelp!$B$2:$D$13,3,FALSE),""))</f>
        <v/>
      </c>
      <c r="D194" s="59" t="str">
        <f>IF(AB194=0,"",IF(ISNUMBER(AB194),VLOOKUP(MONTH(AB194),DateHelp!$B$2:$E$13,4,FALSE),""))</f>
        <v/>
      </c>
      <c r="E194" s="63"/>
      <c r="F194" s="64"/>
      <c r="G194" s="64"/>
      <c r="H194" s="64"/>
      <c r="I194" s="64"/>
      <c r="J194" s="64"/>
      <c r="K194" s="64"/>
      <c r="L194" s="68"/>
      <c r="M194" s="63"/>
      <c r="N194" s="63"/>
      <c r="O194" s="64"/>
      <c r="P194" s="64"/>
      <c r="Q194" s="64"/>
      <c r="U194" s="57"/>
      <c r="AA194" s="57">
        <v>194</v>
      </c>
      <c r="AB194" s="57" t="str">
        <f>IF(ISERROR(HLOOKUP(AB$1,D$1:T194,AA194,FALSE)),"na",HLOOKUP(AB$1,D$1:T194,AA194,FALSE))</f>
        <v>na</v>
      </c>
    </row>
    <row r="195" spans="1:28" x14ac:dyDescent="0.4">
      <c r="A195" s="66" t="str">
        <f>IF(AB195=0,"",IF(ISNUMBER(AB195),VLOOKUP(WEEKDAY(AB195,2),DateHelp!$B$2:$C$8,2,FALSE),""))</f>
        <v/>
      </c>
      <c r="B195" s="59" t="str">
        <f t="shared" ref="B195:B258" si="3">IF(AB195=0,"",IF(ISNUMBER(AB195),WEEKNUM(AB195,1),""))</f>
        <v/>
      </c>
      <c r="C195" s="59" t="str">
        <f>IF(AB195=0,"",IF(ISNUMBER(AB195),VLOOKUP(MONTH(AB195),DateHelp!$B$2:$D$13,3,FALSE),""))</f>
        <v/>
      </c>
      <c r="D195" s="59" t="str">
        <f>IF(AB195=0,"",IF(ISNUMBER(AB195),VLOOKUP(MONTH(AB195),DateHelp!$B$2:$E$13,4,FALSE),""))</f>
        <v/>
      </c>
      <c r="E195" s="63"/>
      <c r="F195" s="64"/>
      <c r="G195" s="64"/>
      <c r="H195" s="64"/>
      <c r="I195" s="64"/>
      <c r="J195" s="64"/>
      <c r="K195" s="64"/>
      <c r="L195" s="68"/>
      <c r="M195" s="63"/>
      <c r="N195" s="63"/>
      <c r="O195" s="64"/>
      <c r="P195" s="64"/>
      <c r="Q195" s="64"/>
      <c r="U195" s="57"/>
      <c r="AA195" s="57">
        <v>195</v>
      </c>
      <c r="AB195" s="57" t="str">
        <f>IF(ISERROR(HLOOKUP(AB$1,D$1:T195,AA195,FALSE)),"na",HLOOKUP(AB$1,D$1:T195,AA195,FALSE))</f>
        <v>na</v>
      </c>
    </row>
    <row r="196" spans="1:28" x14ac:dyDescent="0.4">
      <c r="A196" s="66" t="str">
        <f>IF(AB196=0,"",IF(ISNUMBER(AB196),VLOOKUP(WEEKDAY(AB196,2),DateHelp!$B$2:$C$8,2,FALSE),""))</f>
        <v/>
      </c>
      <c r="B196" s="59" t="str">
        <f t="shared" si="3"/>
        <v/>
      </c>
      <c r="C196" s="59" t="str">
        <f>IF(AB196=0,"",IF(ISNUMBER(AB196),VLOOKUP(MONTH(AB196),DateHelp!$B$2:$D$13,3,FALSE),""))</f>
        <v/>
      </c>
      <c r="D196" s="59" t="str">
        <f>IF(AB196=0,"",IF(ISNUMBER(AB196),VLOOKUP(MONTH(AB196),DateHelp!$B$2:$E$13,4,FALSE),""))</f>
        <v/>
      </c>
      <c r="E196" s="63"/>
      <c r="F196" s="64"/>
      <c r="G196" s="64"/>
      <c r="H196" s="64"/>
      <c r="I196" s="64"/>
      <c r="J196" s="64"/>
      <c r="K196" s="64"/>
      <c r="L196" s="68"/>
      <c r="M196" s="63"/>
      <c r="N196" s="63"/>
      <c r="O196" s="64"/>
      <c r="P196" s="64"/>
      <c r="Q196" s="64"/>
      <c r="U196" s="57"/>
      <c r="AA196" s="57">
        <v>196</v>
      </c>
      <c r="AB196" s="57" t="str">
        <f>IF(ISERROR(HLOOKUP(AB$1,D$1:T196,AA196,FALSE)),"na",HLOOKUP(AB$1,D$1:T196,AA196,FALSE))</f>
        <v>na</v>
      </c>
    </row>
    <row r="197" spans="1:28" x14ac:dyDescent="0.4">
      <c r="A197" s="66" t="str">
        <f>IF(AB197=0,"",IF(ISNUMBER(AB197),VLOOKUP(WEEKDAY(AB197,2),DateHelp!$B$2:$C$8,2,FALSE),""))</f>
        <v/>
      </c>
      <c r="B197" s="59" t="str">
        <f t="shared" si="3"/>
        <v/>
      </c>
      <c r="C197" s="59" t="str">
        <f>IF(AB197=0,"",IF(ISNUMBER(AB197),VLOOKUP(MONTH(AB197),DateHelp!$B$2:$D$13,3,FALSE),""))</f>
        <v/>
      </c>
      <c r="D197" s="59" t="str">
        <f>IF(AB197=0,"",IF(ISNUMBER(AB197),VLOOKUP(MONTH(AB197),DateHelp!$B$2:$E$13,4,FALSE),""))</f>
        <v/>
      </c>
      <c r="E197" s="63"/>
      <c r="F197" s="64"/>
      <c r="G197" s="64"/>
      <c r="H197" s="64"/>
      <c r="I197" s="64"/>
      <c r="J197" s="64"/>
      <c r="K197" s="64"/>
      <c r="L197" s="68"/>
      <c r="M197" s="63"/>
      <c r="N197" s="63"/>
      <c r="O197" s="64"/>
      <c r="P197" s="64"/>
      <c r="Q197" s="64"/>
      <c r="U197" s="57"/>
      <c r="AA197" s="57">
        <v>197</v>
      </c>
      <c r="AB197" s="57" t="str">
        <f>IF(ISERROR(HLOOKUP(AB$1,D$1:T197,AA197,FALSE)),"na",HLOOKUP(AB$1,D$1:T197,AA197,FALSE))</f>
        <v>na</v>
      </c>
    </row>
    <row r="198" spans="1:28" x14ac:dyDescent="0.4">
      <c r="A198" s="66" t="str">
        <f>IF(AB198=0,"",IF(ISNUMBER(AB198),VLOOKUP(WEEKDAY(AB198,2),DateHelp!$B$2:$C$8,2,FALSE),""))</f>
        <v/>
      </c>
      <c r="B198" s="59" t="str">
        <f t="shared" si="3"/>
        <v/>
      </c>
      <c r="C198" s="59" t="str">
        <f>IF(AB198=0,"",IF(ISNUMBER(AB198),VLOOKUP(MONTH(AB198),DateHelp!$B$2:$D$13,3,FALSE),""))</f>
        <v/>
      </c>
      <c r="D198" s="59" t="str">
        <f>IF(AB198=0,"",IF(ISNUMBER(AB198),VLOOKUP(MONTH(AB198),DateHelp!$B$2:$E$13,4,FALSE),""))</f>
        <v/>
      </c>
      <c r="E198" s="63"/>
      <c r="F198" s="64"/>
      <c r="G198" s="64"/>
      <c r="H198" s="64"/>
      <c r="I198" s="64"/>
      <c r="J198" s="64"/>
      <c r="K198" s="64"/>
      <c r="L198" s="68"/>
      <c r="M198" s="63"/>
      <c r="N198" s="63"/>
      <c r="O198" s="64"/>
      <c r="P198" s="64"/>
      <c r="Q198" s="64"/>
      <c r="U198" s="57"/>
      <c r="AA198" s="57">
        <v>198</v>
      </c>
      <c r="AB198" s="57" t="str">
        <f>IF(ISERROR(HLOOKUP(AB$1,D$1:T198,AA198,FALSE)),"na",HLOOKUP(AB$1,D$1:T198,AA198,FALSE))</f>
        <v>na</v>
      </c>
    </row>
    <row r="199" spans="1:28" x14ac:dyDescent="0.4">
      <c r="A199" s="66" t="str">
        <f>IF(AB199=0,"",IF(ISNUMBER(AB199),VLOOKUP(WEEKDAY(AB199,2),DateHelp!$B$2:$C$8,2,FALSE),""))</f>
        <v/>
      </c>
      <c r="B199" s="59" t="str">
        <f t="shared" si="3"/>
        <v/>
      </c>
      <c r="C199" s="59" t="str">
        <f>IF(AB199=0,"",IF(ISNUMBER(AB199),VLOOKUP(MONTH(AB199),DateHelp!$B$2:$D$13,3,FALSE),""))</f>
        <v/>
      </c>
      <c r="D199" s="59" t="str">
        <f>IF(AB199=0,"",IF(ISNUMBER(AB199),VLOOKUP(MONTH(AB199),DateHelp!$B$2:$E$13,4,FALSE),""))</f>
        <v/>
      </c>
      <c r="E199" s="63"/>
      <c r="F199" s="64"/>
      <c r="G199" s="64"/>
      <c r="H199" s="64"/>
      <c r="I199" s="64"/>
      <c r="J199" s="64"/>
      <c r="K199" s="64"/>
      <c r="L199" s="68"/>
      <c r="M199" s="63"/>
      <c r="N199" s="63"/>
      <c r="O199" s="64"/>
      <c r="P199" s="64"/>
      <c r="Q199" s="64"/>
      <c r="U199" s="57"/>
      <c r="AA199" s="57">
        <v>199</v>
      </c>
      <c r="AB199" s="57" t="str">
        <f>IF(ISERROR(HLOOKUP(AB$1,D$1:T199,AA199,FALSE)),"na",HLOOKUP(AB$1,D$1:T199,AA199,FALSE))</f>
        <v>na</v>
      </c>
    </row>
    <row r="200" spans="1:28" x14ac:dyDescent="0.4">
      <c r="A200" s="66" t="str">
        <f>IF(AB200=0,"",IF(ISNUMBER(AB200),VLOOKUP(WEEKDAY(AB200,2),DateHelp!$B$2:$C$8,2,FALSE),""))</f>
        <v/>
      </c>
      <c r="B200" s="59" t="str">
        <f t="shared" si="3"/>
        <v/>
      </c>
      <c r="C200" s="59" t="str">
        <f>IF(AB200=0,"",IF(ISNUMBER(AB200),VLOOKUP(MONTH(AB200),DateHelp!$B$2:$D$13,3,FALSE),""))</f>
        <v/>
      </c>
      <c r="D200" s="59" t="str">
        <f>IF(AB200=0,"",IF(ISNUMBER(AB200),VLOOKUP(MONTH(AB200),DateHelp!$B$2:$E$13,4,FALSE),""))</f>
        <v/>
      </c>
      <c r="E200" s="63"/>
      <c r="F200" s="64"/>
      <c r="G200" s="64"/>
      <c r="H200" s="64"/>
      <c r="I200" s="64"/>
      <c r="J200" s="64"/>
      <c r="K200" s="64"/>
      <c r="L200" s="68"/>
      <c r="M200" s="63"/>
      <c r="N200" s="63"/>
      <c r="O200" s="64"/>
      <c r="P200" s="64"/>
      <c r="Q200" s="64"/>
      <c r="U200" s="57"/>
      <c r="AA200" s="57">
        <v>200</v>
      </c>
      <c r="AB200" s="57" t="str">
        <f>IF(ISERROR(HLOOKUP(AB$1,D$1:T200,AA200,FALSE)),"na",HLOOKUP(AB$1,D$1:T200,AA200,FALSE))</f>
        <v>na</v>
      </c>
    </row>
    <row r="201" spans="1:28" x14ac:dyDescent="0.4">
      <c r="A201" s="66" t="str">
        <f>IF(AB201=0,"",IF(ISNUMBER(AB201),VLOOKUP(WEEKDAY(AB201,2),DateHelp!$B$2:$C$8,2,FALSE),""))</f>
        <v/>
      </c>
      <c r="B201" s="59" t="str">
        <f t="shared" si="3"/>
        <v/>
      </c>
      <c r="C201" s="59" t="str">
        <f>IF(AB201=0,"",IF(ISNUMBER(AB201),VLOOKUP(MONTH(AB201),DateHelp!$B$2:$D$13,3,FALSE),""))</f>
        <v/>
      </c>
      <c r="D201" s="59" t="str">
        <f>IF(AB201=0,"",IF(ISNUMBER(AB201),VLOOKUP(MONTH(AB201),DateHelp!$B$2:$E$13,4,FALSE),""))</f>
        <v/>
      </c>
      <c r="E201" s="63"/>
      <c r="F201" s="64"/>
      <c r="G201" s="64"/>
      <c r="H201" s="64"/>
      <c r="I201" s="64"/>
      <c r="J201" s="64"/>
      <c r="K201" s="64"/>
      <c r="L201" s="68"/>
      <c r="M201" s="63"/>
      <c r="N201" s="63"/>
      <c r="O201" s="64"/>
      <c r="P201" s="64"/>
      <c r="Q201" s="64"/>
      <c r="U201" s="57"/>
      <c r="AA201" s="57">
        <v>201</v>
      </c>
      <c r="AB201" s="57" t="str">
        <f>IF(ISERROR(HLOOKUP(AB$1,D$1:T201,AA201,FALSE)),"na",HLOOKUP(AB$1,D$1:T201,AA201,FALSE))</f>
        <v>na</v>
      </c>
    </row>
    <row r="202" spans="1:28" x14ac:dyDescent="0.4">
      <c r="A202" s="66" t="str">
        <f>IF(AB202=0,"",IF(ISNUMBER(AB202),VLOOKUP(WEEKDAY(AB202,2),DateHelp!$B$2:$C$8,2,FALSE),""))</f>
        <v/>
      </c>
      <c r="B202" s="59" t="str">
        <f t="shared" si="3"/>
        <v/>
      </c>
      <c r="C202" s="59" t="str">
        <f>IF(AB202=0,"",IF(ISNUMBER(AB202),VLOOKUP(MONTH(AB202),DateHelp!$B$2:$D$13,3,FALSE),""))</f>
        <v/>
      </c>
      <c r="D202" s="59" t="str">
        <f>IF(AB202=0,"",IF(ISNUMBER(AB202),VLOOKUP(MONTH(AB202),DateHelp!$B$2:$E$13,4,FALSE),""))</f>
        <v/>
      </c>
      <c r="E202" s="63"/>
      <c r="F202" s="64"/>
      <c r="G202" s="64"/>
      <c r="H202" s="64"/>
      <c r="I202" s="64"/>
      <c r="J202" s="64"/>
      <c r="K202" s="64"/>
      <c r="L202" s="68"/>
      <c r="M202" s="63"/>
      <c r="N202" s="63"/>
      <c r="O202" s="64"/>
      <c r="P202" s="64"/>
      <c r="Q202" s="64"/>
      <c r="U202" s="57"/>
      <c r="AA202" s="57">
        <v>202</v>
      </c>
      <c r="AB202" s="57" t="str">
        <f>IF(ISERROR(HLOOKUP(AB$1,D$1:T202,AA202,FALSE)),"na",HLOOKUP(AB$1,D$1:T202,AA202,FALSE))</f>
        <v>na</v>
      </c>
    </row>
    <row r="203" spans="1:28" x14ac:dyDescent="0.4">
      <c r="A203" s="66" t="str">
        <f>IF(AB203=0,"",IF(ISNUMBER(AB203),VLOOKUP(WEEKDAY(AB203,2),DateHelp!$B$2:$C$8,2,FALSE),""))</f>
        <v/>
      </c>
      <c r="B203" s="59" t="str">
        <f t="shared" si="3"/>
        <v/>
      </c>
      <c r="C203" s="59" t="str">
        <f>IF(AB203=0,"",IF(ISNUMBER(AB203),VLOOKUP(MONTH(AB203),DateHelp!$B$2:$D$13,3,FALSE),""))</f>
        <v/>
      </c>
      <c r="D203" s="59" t="str">
        <f>IF(AB203=0,"",IF(ISNUMBER(AB203),VLOOKUP(MONTH(AB203),DateHelp!$B$2:$E$13,4,FALSE),""))</f>
        <v/>
      </c>
      <c r="E203" s="63"/>
      <c r="F203" s="64"/>
      <c r="G203" s="64"/>
      <c r="H203" s="64"/>
      <c r="I203" s="64"/>
      <c r="J203" s="64"/>
      <c r="K203" s="64"/>
      <c r="L203" s="68"/>
      <c r="M203" s="63"/>
      <c r="N203" s="63"/>
      <c r="O203" s="64"/>
      <c r="P203" s="64"/>
      <c r="Q203" s="64"/>
      <c r="U203" s="57"/>
      <c r="AA203" s="57">
        <v>203</v>
      </c>
      <c r="AB203" s="57" t="str">
        <f>IF(ISERROR(HLOOKUP(AB$1,D$1:T203,AA203,FALSE)),"na",HLOOKUP(AB$1,D$1:T203,AA203,FALSE))</f>
        <v>na</v>
      </c>
    </row>
    <row r="204" spans="1:28" x14ac:dyDescent="0.4">
      <c r="A204" s="66" t="str">
        <f>IF(AB204=0,"",IF(ISNUMBER(AB204),VLOOKUP(WEEKDAY(AB204,2),DateHelp!$B$2:$C$8,2,FALSE),""))</f>
        <v/>
      </c>
      <c r="B204" s="59" t="str">
        <f t="shared" si="3"/>
        <v/>
      </c>
      <c r="C204" s="59" t="str">
        <f>IF(AB204=0,"",IF(ISNUMBER(AB204),VLOOKUP(MONTH(AB204),DateHelp!$B$2:$D$13,3,FALSE),""))</f>
        <v/>
      </c>
      <c r="D204" s="59" t="str">
        <f>IF(AB204=0,"",IF(ISNUMBER(AB204),VLOOKUP(MONTH(AB204),DateHelp!$B$2:$E$13,4,FALSE),""))</f>
        <v/>
      </c>
      <c r="E204" s="63"/>
      <c r="F204" s="64"/>
      <c r="G204" s="64"/>
      <c r="H204" s="64"/>
      <c r="I204" s="64"/>
      <c r="J204" s="64"/>
      <c r="K204" s="64"/>
      <c r="L204" s="68"/>
      <c r="M204" s="63"/>
      <c r="N204" s="63"/>
      <c r="O204" s="64"/>
      <c r="P204" s="64"/>
      <c r="Q204" s="64"/>
      <c r="U204" s="57"/>
      <c r="AA204" s="57">
        <v>204</v>
      </c>
      <c r="AB204" s="57" t="str">
        <f>IF(ISERROR(HLOOKUP(AB$1,D$1:T204,AA204,FALSE)),"na",HLOOKUP(AB$1,D$1:T204,AA204,FALSE))</f>
        <v>na</v>
      </c>
    </row>
    <row r="205" spans="1:28" x14ac:dyDescent="0.4">
      <c r="A205" s="66" t="str">
        <f>IF(AB205=0,"",IF(ISNUMBER(AB205),VLOOKUP(WEEKDAY(AB205,2),DateHelp!$B$2:$C$8,2,FALSE),""))</f>
        <v/>
      </c>
      <c r="B205" s="59" t="str">
        <f t="shared" si="3"/>
        <v/>
      </c>
      <c r="C205" s="59" t="str">
        <f>IF(AB205=0,"",IF(ISNUMBER(AB205),VLOOKUP(MONTH(AB205),DateHelp!$B$2:$D$13,3,FALSE),""))</f>
        <v/>
      </c>
      <c r="D205" s="59" t="str">
        <f>IF(AB205=0,"",IF(ISNUMBER(AB205),VLOOKUP(MONTH(AB205),DateHelp!$B$2:$E$13,4,FALSE),""))</f>
        <v/>
      </c>
      <c r="E205" s="63"/>
      <c r="F205" s="64"/>
      <c r="G205" s="64"/>
      <c r="H205" s="64"/>
      <c r="I205" s="64"/>
      <c r="J205" s="64"/>
      <c r="K205" s="64"/>
      <c r="L205" s="68"/>
      <c r="M205" s="63"/>
      <c r="N205" s="63"/>
      <c r="O205" s="64"/>
      <c r="P205" s="64"/>
      <c r="Q205" s="64"/>
      <c r="U205" s="57"/>
      <c r="AA205" s="57">
        <v>205</v>
      </c>
      <c r="AB205" s="57" t="str">
        <f>IF(ISERROR(HLOOKUP(AB$1,D$1:T205,AA205,FALSE)),"na",HLOOKUP(AB$1,D$1:T205,AA205,FALSE))</f>
        <v>na</v>
      </c>
    </row>
    <row r="206" spans="1:28" x14ac:dyDescent="0.4">
      <c r="A206" s="66" t="str">
        <f>IF(AB206=0,"",IF(ISNUMBER(AB206),VLOOKUP(WEEKDAY(AB206,2),DateHelp!$B$2:$C$8,2,FALSE),""))</f>
        <v/>
      </c>
      <c r="B206" s="59" t="str">
        <f t="shared" si="3"/>
        <v/>
      </c>
      <c r="C206" s="59" t="str">
        <f>IF(AB206=0,"",IF(ISNUMBER(AB206),VLOOKUP(MONTH(AB206),DateHelp!$B$2:$D$13,3,FALSE),""))</f>
        <v/>
      </c>
      <c r="D206" s="59" t="str">
        <f>IF(AB206=0,"",IF(ISNUMBER(AB206),VLOOKUP(MONTH(AB206),DateHelp!$B$2:$E$13,4,FALSE),""))</f>
        <v/>
      </c>
      <c r="E206" s="63"/>
      <c r="F206" s="64"/>
      <c r="G206" s="64"/>
      <c r="H206" s="64"/>
      <c r="I206" s="64"/>
      <c r="J206" s="64"/>
      <c r="K206" s="64"/>
      <c r="L206" s="68"/>
      <c r="M206" s="63"/>
      <c r="N206" s="63"/>
      <c r="O206" s="64"/>
      <c r="P206" s="64"/>
      <c r="Q206" s="64"/>
      <c r="U206" s="57"/>
      <c r="AA206" s="57">
        <v>206</v>
      </c>
      <c r="AB206" s="57" t="str">
        <f>IF(ISERROR(HLOOKUP(AB$1,D$1:T206,AA206,FALSE)),"na",HLOOKUP(AB$1,D$1:T206,AA206,FALSE))</f>
        <v>na</v>
      </c>
    </row>
    <row r="207" spans="1:28" x14ac:dyDescent="0.4">
      <c r="A207" s="66" t="str">
        <f>IF(AB207=0,"",IF(ISNUMBER(AB207),VLOOKUP(WEEKDAY(AB207,2),DateHelp!$B$2:$C$8,2,FALSE),""))</f>
        <v/>
      </c>
      <c r="B207" s="59" t="str">
        <f t="shared" si="3"/>
        <v/>
      </c>
      <c r="C207" s="59" t="str">
        <f>IF(AB207=0,"",IF(ISNUMBER(AB207),VLOOKUP(MONTH(AB207),DateHelp!$B$2:$D$13,3,FALSE),""))</f>
        <v/>
      </c>
      <c r="D207" s="59" t="str">
        <f>IF(AB207=0,"",IF(ISNUMBER(AB207),VLOOKUP(MONTH(AB207),DateHelp!$B$2:$E$13,4,FALSE),""))</f>
        <v/>
      </c>
      <c r="E207" s="63"/>
      <c r="F207" s="64"/>
      <c r="G207" s="64"/>
      <c r="H207" s="64"/>
      <c r="I207" s="64"/>
      <c r="J207" s="64"/>
      <c r="K207" s="64"/>
      <c r="L207" s="68"/>
      <c r="M207" s="63"/>
      <c r="N207" s="63"/>
      <c r="O207" s="64"/>
      <c r="P207" s="64"/>
      <c r="Q207" s="64"/>
      <c r="U207" s="57"/>
      <c r="AA207" s="57">
        <v>207</v>
      </c>
      <c r="AB207" s="57" t="str">
        <f>IF(ISERROR(HLOOKUP(AB$1,D$1:T207,AA207,FALSE)),"na",HLOOKUP(AB$1,D$1:T207,AA207,FALSE))</f>
        <v>na</v>
      </c>
    </row>
    <row r="208" spans="1:28" x14ac:dyDescent="0.4">
      <c r="A208" s="66" t="str">
        <f>IF(AB208=0,"",IF(ISNUMBER(AB208),VLOOKUP(WEEKDAY(AB208,2),DateHelp!$B$2:$C$8,2,FALSE),""))</f>
        <v/>
      </c>
      <c r="B208" s="59" t="str">
        <f t="shared" si="3"/>
        <v/>
      </c>
      <c r="C208" s="59" t="str">
        <f>IF(AB208=0,"",IF(ISNUMBER(AB208),VLOOKUP(MONTH(AB208),DateHelp!$B$2:$D$13,3,FALSE),""))</f>
        <v/>
      </c>
      <c r="D208" s="59" t="str">
        <f>IF(AB208=0,"",IF(ISNUMBER(AB208),VLOOKUP(MONTH(AB208),DateHelp!$B$2:$E$13,4,FALSE),""))</f>
        <v/>
      </c>
      <c r="E208" s="63"/>
      <c r="F208" s="64"/>
      <c r="G208" s="64"/>
      <c r="H208" s="64"/>
      <c r="I208" s="64"/>
      <c r="J208" s="64"/>
      <c r="K208" s="64"/>
      <c r="L208" s="68"/>
      <c r="M208" s="63"/>
      <c r="N208" s="63"/>
      <c r="O208" s="64"/>
      <c r="P208" s="64"/>
      <c r="Q208" s="64"/>
      <c r="U208" s="57"/>
      <c r="AA208" s="57">
        <v>208</v>
      </c>
      <c r="AB208" s="57" t="str">
        <f>IF(ISERROR(HLOOKUP(AB$1,D$1:T208,AA208,FALSE)),"na",HLOOKUP(AB$1,D$1:T208,AA208,FALSE))</f>
        <v>na</v>
      </c>
    </row>
    <row r="209" spans="1:28" x14ac:dyDescent="0.4">
      <c r="A209" s="66" t="str">
        <f>IF(AB209=0,"",IF(ISNUMBER(AB209),VLOOKUP(WEEKDAY(AB209,2),DateHelp!$B$2:$C$8,2,FALSE),""))</f>
        <v/>
      </c>
      <c r="B209" s="59" t="str">
        <f t="shared" si="3"/>
        <v/>
      </c>
      <c r="C209" s="59" t="str">
        <f>IF(AB209=0,"",IF(ISNUMBER(AB209),VLOOKUP(MONTH(AB209),DateHelp!$B$2:$D$13,3,FALSE),""))</f>
        <v/>
      </c>
      <c r="D209" s="59" t="str">
        <f>IF(AB209=0,"",IF(ISNUMBER(AB209),VLOOKUP(MONTH(AB209),DateHelp!$B$2:$E$13,4,FALSE),""))</f>
        <v/>
      </c>
      <c r="E209" s="63"/>
      <c r="F209" s="64"/>
      <c r="G209" s="64"/>
      <c r="H209" s="64"/>
      <c r="I209" s="64"/>
      <c r="J209" s="64"/>
      <c r="K209" s="64"/>
      <c r="L209" s="68"/>
      <c r="M209" s="63"/>
      <c r="N209" s="63"/>
      <c r="O209" s="64"/>
      <c r="P209" s="64"/>
      <c r="Q209" s="64"/>
      <c r="U209" s="57"/>
      <c r="AA209" s="57">
        <v>209</v>
      </c>
      <c r="AB209" s="57" t="str">
        <f>IF(ISERROR(HLOOKUP(AB$1,D$1:T209,AA209,FALSE)),"na",HLOOKUP(AB$1,D$1:T209,AA209,FALSE))</f>
        <v>na</v>
      </c>
    </row>
    <row r="210" spans="1:28" x14ac:dyDescent="0.4">
      <c r="A210" s="66" t="str">
        <f>IF(AB210=0,"",IF(ISNUMBER(AB210),VLOOKUP(WEEKDAY(AB210,2),DateHelp!$B$2:$C$8,2,FALSE),""))</f>
        <v/>
      </c>
      <c r="B210" s="59" t="str">
        <f t="shared" si="3"/>
        <v/>
      </c>
      <c r="C210" s="59" t="str">
        <f>IF(AB210=0,"",IF(ISNUMBER(AB210),VLOOKUP(MONTH(AB210),DateHelp!$B$2:$D$13,3,FALSE),""))</f>
        <v/>
      </c>
      <c r="D210" s="59" t="str">
        <f>IF(AB210=0,"",IF(ISNUMBER(AB210),VLOOKUP(MONTH(AB210),DateHelp!$B$2:$E$13,4,FALSE),""))</f>
        <v/>
      </c>
      <c r="E210" s="63"/>
      <c r="F210" s="64"/>
      <c r="G210" s="64"/>
      <c r="H210" s="64"/>
      <c r="I210" s="64"/>
      <c r="J210" s="64"/>
      <c r="K210" s="64"/>
      <c r="L210" s="68"/>
      <c r="M210" s="63"/>
      <c r="N210" s="63"/>
      <c r="O210" s="64"/>
      <c r="P210" s="64"/>
      <c r="Q210" s="64"/>
      <c r="U210" s="57"/>
      <c r="AA210" s="57">
        <v>210</v>
      </c>
      <c r="AB210" s="57" t="str">
        <f>IF(ISERROR(HLOOKUP(AB$1,D$1:T210,AA210,FALSE)),"na",HLOOKUP(AB$1,D$1:T210,AA210,FALSE))</f>
        <v>na</v>
      </c>
    </row>
    <row r="211" spans="1:28" x14ac:dyDescent="0.4">
      <c r="A211" s="66" t="str">
        <f>IF(AB211=0,"",IF(ISNUMBER(AB211),VLOOKUP(WEEKDAY(AB211,2),DateHelp!$B$2:$C$8,2,FALSE),""))</f>
        <v/>
      </c>
      <c r="B211" s="59" t="str">
        <f t="shared" si="3"/>
        <v/>
      </c>
      <c r="C211" s="59" t="str">
        <f>IF(AB211=0,"",IF(ISNUMBER(AB211),VLOOKUP(MONTH(AB211),DateHelp!$B$2:$D$13,3,FALSE),""))</f>
        <v/>
      </c>
      <c r="D211" s="59" t="str">
        <f>IF(AB211=0,"",IF(ISNUMBER(AB211),VLOOKUP(MONTH(AB211),DateHelp!$B$2:$E$13,4,FALSE),""))</f>
        <v/>
      </c>
      <c r="E211" s="63"/>
      <c r="F211" s="64"/>
      <c r="G211" s="64"/>
      <c r="H211" s="64"/>
      <c r="I211" s="64"/>
      <c r="J211" s="64"/>
      <c r="K211" s="64"/>
      <c r="L211" s="68"/>
      <c r="M211" s="63"/>
      <c r="N211" s="63"/>
      <c r="O211" s="64"/>
      <c r="P211" s="64"/>
      <c r="Q211" s="64"/>
      <c r="U211" s="57"/>
      <c r="AA211" s="57">
        <v>211</v>
      </c>
      <c r="AB211" s="57" t="str">
        <f>IF(ISERROR(HLOOKUP(AB$1,D$1:T211,AA211,FALSE)),"na",HLOOKUP(AB$1,D$1:T211,AA211,FALSE))</f>
        <v>na</v>
      </c>
    </row>
    <row r="212" spans="1:28" x14ac:dyDescent="0.4">
      <c r="A212" s="66" t="str">
        <f>IF(AB212=0,"",IF(ISNUMBER(AB212),VLOOKUP(WEEKDAY(AB212,2),DateHelp!$B$2:$C$8,2,FALSE),""))</f>
        <v/>
      </c>
      <c r="B212" s="59" t="str">
        <f t="shared" si="3"/>
        <v/>
      </c>
      <c r="C212" s="59" t="str">
        <f>IF(AB212=0,"",IF(ISNUMBER(AB212),VLOOKUP(MONTH(AB212),DateHelp!$B$2:$D$13,3,FALSE),""))</f>
        <v/>
      </c>
      <c r="D212" s="59" t="str">
        <f>IF(AB212=0,"",IF(ISNUMBER(AB212),VLOOKUP(MONTH(AB212),DateHelp!$B$2:$E$13,4,FALSE),""))</f>
        <v/>
      </c>
      <c r="E212" s="63"/>
      <c r="F212" s="64"/>
      <c r="G212" s="64"/>
      <c r="H212" s="64"/>
      <c r="I212" s="64"/>
      <c r="J212" s="64"/>
      <c r="K212" s="64"/>
      <c r="L212" s="68"/>
      <c r="M212" s="63"/>
      <c r="N212" s="63"/>
      <c r="O212" s="64"/>
      <c r="P212" s="64"/>
      <c r="Q212" s="64"/>
      <c r="U212" s="57"/>
      <c r="AA212" s="57">
        <v>212</v>
      </c>
      <c r="AB212" s="57" t="str">
        <f>IF(ISERROR(HLOOKUP(AB$1,D$1:T212,AA212,FALSE)),"na",HLOOKUP(AB$1,D$1:T212,AA212,FALSE))</f>
        <v>na</v>
      </c>
    </row>
    <row r="213" spans="1:28" x14ac:dyDescent="0.4">
      <c r="A213" s="66" t="str">
        <f>IF(AB213=0,"",IF(ISNUMBER(AB213),VLOOKUP(WEEKDAY(AB213,2),DateHelp!$B$2:$C$8,2,FALSE),""))</f>
        <v/>
      </c>
      <c r="B213" s="59" t="str">
        <f t="shared" si="3"/>
        <v/>
      </c>
      <c r="C213" s="59" t="str">
        <f>IF(AB213=0,"",IF(ISNUMBER(AB213),VLOOKUP(MONTH(AB213),DateHelp!$B$2:$D$13,3,FALSE),""))</f>
        <v/>
      </c>
      <c r="D213" s="59" t="str">
        <f>IF(AB213=0,"",IF(ISNUMBER(AB213),VLOOKUP(MONTH(AB213),DateHelp!$B$2:$E$13,4,FALSE),""))</f>
        <v/>
      </c>
      <c r="E213" s="63"/>
      <c r="F213" s="64"/>
      <c r="G213" s="64"/>
      <c r="H213" s="64"/>
      <c r="I213" s="64"/>
      <c r="J213" s="64"/>
      <c r="K213" s="64"/>
      <c r="L213" s="68"/>
      <c r="M213" s="63"/>
      <c r="N213" s="63"/>
      <c r="O213" s="64"/>
      <c r="P213" s="64"/>
      <c r="Q213" s="64"/>
      <c r="U213" s="57"/>
      <c r="AA213" s="57">
        <v>213</v>
      </c>
      <c r="AB213" s="57" t="str">
        <f>IF(ISERROR(HLOOKUP(AB$1,D$1:T213,AA213,FALSE)),"na",HLOOKUP(AB$1,D$1:T213,AA213,FALSE))</f>
        <v>na</v>
      </c>
    </row>
    <row r="214" spans="1:28" x14ac:dyDescent="0.4">
      <c r="A214" s="66" t="str">
        <f>IF(AB214=0,"",IF(ISNUMBER(AB214),VLOOKUP(WEEKDAY(AB214,2),DateHelp!$B$2:$C$8,2,FALSE),""))</f>
        <v/>
      </c>
      <c r="B214" s="59" t="str">
        <f t="shared" si="3"/>
        <v/>
      </c>
      <c r="C214" s="59" t="str">
        <f>IF(AB214=0,"",IF(ISNUMBER(AB214),VLOOKUP(MONTH(AB214),DateHelp!$B$2:$D$13,3,FALSE),""))</f>
        <v/>
      </c>
      <c r="D214" s="59" t="str">
        <f>IF(AB214=0,"",IF(ISNUMBER(AB214),VLOOKUP(MONTH(AB214),DateHelp!$B$2:$E$13,4,FALSE),""))</f>
        <v/>
      </c>
      <c r="E214" s="63"/>
      <c r="F214" s="64"/>
      <c r="G214" s="64"/>
      <c r="H214" s="64"/>
      <c r="I214" s="64"/>
      <c r="J214" s="64"/>
      <c r="K214" s="64"/>
      <c r="L214" s="68"/>
      <c r="M214" s="63"/>
      <c r="N214" s="63"/>
      <c r="O214" s="64"/>
      <c r="P214" s="64"/>
      <c r="Q214" s="64"/>
      <c r="U214" s="57"/>
      <c r="AA214" s="57">
        <v>214</v>
      </c>
      <c r="AB214" s="57" t="str">
        <f>IF(ISERROR(HLOOKUP(AB$1,D$1:T214,AA214,FALSE)),"na",HLOOKUP(AB$1,D$1:T214,AA214,FALSE))</f>
        <v>na</v>
      </c>
    </row>
    <row r="215" spans="1:28" x14ac:dyDescent="0.4">
      <c r="A215" s="66" t="str">
        <f>IF(AB215=0,"",IF(ISNUMBER(AB215),VLOOKUP(WEEKDAY(AB215,2),DateHelp!$B$2:$C$8,2,FALSE),""))</f>
        <v/>
      </c>
      <c r="B215" s="59" t="str">
        <f t="shared" si="3"/>
        <v/>
      </c>
      <c r="C215" s="59" t="str">
        <f>IF(AB215=0,"",IF(ISNUMBER(AB215),VLOOKUP(MONTH(AB215),DateHelp!$B$2:$D$13,3,FALSE),""))</f>
        <v/>
      </c>
      <c r="D215" s="59" t="str">
        <f>IF(AB215=0,"",IF(ISNUMBER(AB215),VLOOKUP(MONTH(AB215),DateHelp!$B$2:$E$13,4,FALSE),""))</f>
        <v/>
      </c>
      <c r="E215" s="63"/>
      <c r="F215" s="64"/>
      <c r="G215" s="64"/>
      <c r="H215" s="64"/>
      <c r="I215" s="64"/>
      <c r="J215" s="64"/>
      <c r="K215" s="64"/>
      <c r="L215" s="68"/>
      <c r="M215" s="63"/>
      <c r="N215" s="63"/>
      <c r="O215" s="64"/>
      <c r="P215" s="64"/>
      <c r="Q215" s="64"/>
      <c r="U215" s="57"/>
      <c r="AA215" s="57">
        <v>215</v>
      </c>
      <c r="AB215" s="57" t="str">
        <f>IF(ISERROR(HLOOKUP(AB$1,D$1:T215,AA215,FALSE)),"na",HLOOKUP(AB$1,D$1:T215,AA215,FALSE))</f>
        <v>na</v>
      </c>
    </row>
    <row r="216" spans="1:28" x14ac:dyDescent="0.4">
      <c r="A216" s="66" t="str">
        <f>IF(AB216=0,"",IF(ISNUMBER(AB216),VLOOKUP(WEEKDAY(AB216,2),DateHelp!$B$2:$C$8,2,FALSE),""))</f>
        <v/>
      </c>
      <c r="B216" s="59" t="str">
        <f t="shared" si="3"/>
        <v/>
      </c>
      <c r="C216" s="59" t="str">
        <f>IF(AB216=0,"",IF(ISNUMBER(AB216),VLOOKUP(MONTH(AB216),DateHelp!$B$2:$D$13,3,FALSE),""))</f>
        <v/>
      </c>
      <c r="D216" s="59" t="str">
        <f>IF(AB216=0,"",IF(ISNUMBER(AB216),VLOOKUP(MONTH(AB216),DateHelp!$B$2:$E$13,4,FALSE),""))</f>
        <v/>
      </c>
      <c r="E216" s="63"/>
      <c r="F216" s="64"/>
      <c r="G216" s="64"/>
      <c r="H216" s="64"/>
      <c r="I216" s="64"/>
      <c r="J216" s="64"/>
      <c r="K216" s="64"/>
      <c r="L216" s="68"/>
      <c r="M216" s="63"/>
      <c r="N216" s="63"/>
      <c r="O216" s="64"/>
      <c r="P216" s="64"/>
      <c r="Q216" s="64"/>
      <c r="U216" s="57"/>
      <c r="AA216" s="57">
        <v>216</v>
      </c>
      <c r="AB216" s="57" t="str">
        <f>IF(ISERROR(HLOOKUP(AB$1,D$1:T216,AA216,FALSE)),"na",HLOOKUP(AB$1,D$1:T216,AA216,FALSE))</f>
        <v>na</v>
      </c>
    </row>
    <row r="217" spans="1:28" x14ac:dyDescent="0.4">
      <c r="A217" s="66" t="str">
        <f>IF(AB217=0,"",IF(ISNUMBER(AB217),VLOOKUP(WEEKDAY(AB217,2),DateHelp!$B$2:$C$8,2,FALSE),""))</f>
        <v/>
      </c>
      <c r="B217" s="59" t="str">
        <f t="shared" si="3"/>
        <v/>
      </c>
      <c r="C217" s="59" t="str">
        <f>IF(AB217=0,"",IF(ISNUMBER(AB217),VLOOKUP(MONTH(AB217),DateHelp!$B$2:$D$13,3,FALSE),""))</f>
        <v/>
      </c>
      <c r="D217" s="59" t="str">
        <f>IF(AB217=0,"",IF(ISNUMBER(AB217),VLOOKUP(MONTH(AB217),DateHelp!$B$2:$E$13,4,FALSE),""))</f>
        <v/>
      </c>
      <c r="E217" s="63"/>
      <c r="F217" s="64"/>
      <c r="G217" s="64"/>
      <c r="H217" s="64"/>
      <c r="I217" s="64"/>
      <c r="J217" s="64"/>
      <c r="K217" s="64"/>
      <c r="L217" s="68"/>
      <c r="M217" s="63"/>
      <c r="N217" s="63"/>
      <c r="O217" s="64"/>
      <c r="P217" s="64"/>
      <c r="Q217" s="64"/>
      <c r="U217" s="57"/>
      <c r="AA217" s="57">
        <v>217</v>
      </c>
      <c r="AB217" s="57" t="str">
        <f>IF(ISERROR(HLOOKUP(AB$1,D$1:T217,AA217,FALSE)),"na",HLOOKUP(AB$1,D$1:T217,AA217,FALSE))</f>
        <v>na</v>
      </c>
    </row>
    <row r="218" spans="1:28" x14ac:dyDescent="0.4">
      <c r="A218" s="66" t="str">
        <f>IF(AB218=0,"",IF(ISNUMBER(AB218),VLOOKUP(WEEKDAY(AB218,2),DateHelp!$B$2:$C$8,2,FALSE),""))</f>
        <v/>
      </c>
      <c r="B218" s="59" t="str">
        <f t="shared" si="3"/>
        <v/>
      </c>
      <c r="C218" s="59" t="str">
        <f>IF(AB218=0,"",IF(ISNUMBER(AB218),VLOOKUP(MONTH(AB218),DateHelp!$B$2:$D$13,3,FALSE),""))</f>
        <v/>
      </c>
      <c r="D218" s="59" t="str">
        <f>IF(AB218=0,"",IF(ISNUMBER(AB218),VLOOKUP(MONTH(AB218),DateHelp!$B$2:$E$13,4,FALSE),""))</f>
        <v/>
      </c>
      <c r="E218" s="63"/>
      <c r="F218" s="64"/>
      <c r="G218" s="64"/>
      <c r="H218" s="64"/>
      <c r="I218" s="64"/>
      <c r="J218" s="64"/>
      <c r="K218" s="64"/>
      <c r="L218" s="68"/>
      <c r="M218" s="63"/>
      <c r="N218" s="63"/>
      <c r="O218" s="64"/>
      <c r="P218" s="64"/>
      <c r="Q218" s="64"/>
      <c r="U218" s="57"/>
      <c r="AA218" s="57">
        <v>218</v>
      </c>
      <c r="AB218" s="57" t="str">
        <f>IF(ISERROR(HLOOKUP(AB$1,D$1:T218,AA218,FALSE)),"na",HLOOKUP(AB$1,D$1:T218,AA218,FALSE))</f>
        <v>na</v>
      </c>
    </row>
    <row r="219" spans="1:28" x14ac:dyDescent="0.4">
      <c r="A219" s="66" t="str">
        <f>IF(AB219=0,"",IF(ISNUMBER(AB219),VLOOKUP(WEEKDAY(AB219,2),DateHelp!$B$2:$C$8,2,FALSE),""))</f>
        <v/>
      </c>
      <c r="B219" s="59" t="str">
        <f t="shared" si="3"/>
        <v/>
      </c>
      <c r="C219" s="59" t="str">
        <f>IF(AB219=0,"",IF(ISNUMBER(AB219),VLOOKUP(MONTH(AB219),DateHelp!$B$2:$D$13,3,FALSE),""))</f>
        <v/>
      </c>
      <c r="D219" s="59" t="str">
        <f>IF(AB219=0,"",IF(ISNUMBER(AB219),VLOOKUP(MONTH(AB219),DateHelp!$B$2:$E$13,4,FALSE),""))</f>
        <v/>
      </c>
      <c r="E219" s="63"/>
      <c r="F219" s="64"/>
      <c r="G219" s="64"/>
      <c r="H219" s="64"/>
      <c r="I219" s="64"/>
      <c r="J219" s="64"/>
      <c r="K219" s="64"/>
      <c r="L219" s="68"/>
      <c r="M219" s="63"/>
      <c r="N219" s="63"/>
      <c r="O219" s="64"/>
      <c r="P219" s="64"/>
      <c r="Q219" s="64"/>
      <c r="U219" s="57"/>
      <c r="AA219" s="57">
        <v>219</v>
      </c>
      <c r="AB219" s="57" t="str">
        <f>IF(ISERROR(HLOOKUP(AB$1,D$1:T219,AA219,FALSE)),"na",HLOOKUP(AB$1,D$1:T219,AA219,FALSE))</f>
        <v>na</v>
      </c>
    </row>
    <row r="220" spans="1:28" x14ac:dyDescent="0.4">
      <c r="A220" s="66" t="str">
        <f>IF(AB220=0,"",IF(ISNUMBER(AB220),VLOOKUP(WEEKDAY(AB220,2),DateHelp!$B$2:$C$8,2,FALSE),""))</f>
        <v/>
      </c>
      <c r="B220" s="59" t="str">
        <f t="shared" si="3"/>
        <v/>
      </c>
      <c r="C220" s="59" t="str">
        <f>IF(AB220=0,"",IF(ISNUMBER(AB220),VLOOKUP(MONTH(AB220),DateHelp!$B$2:$D$13,3,FALSE),""))</f>
        <v/>
      </c>
      <c r="D220" s="59" t="str">
        <f>IF(AB220=0,"",IF(ISNUMBER(AB220),VLOOKUP(MONTH(AB220),DateHelp!$B$2:$E$13,4,FALSE),""))</f>
        <v/>
      </c>
      <c r="E220" s="63"/>
      <c r="F220" s="64"/>
      <c r="G220" s="64"/>
      <c r="H220" s="64"/>
      <c r="I220" s="64"/>
      <c r="J220" s="64"/>
      <c r="K220" s="64"/>
      <c r="L220" s="68"/>
      <c r="M220" s="63"/>
      <c r="N220" s="63"/>
      <c r="O220" s="64"/>
      <c r="P220" s="64"/>
      <c r="Q220" s="64"/>
      <c r="U220" s="57"/>
      <c r="AA220" s="57">
        <v>220</v>
      </c>
      <c r="AB220" s="57" t="str">
        <f>IF(ISERROR(HLOOKUP(AB$1,D$1:T220,AA220,FALSE)),"na",HLOOKUP(AB$1,D$1:T220,AA220,FALSE))</f>
        <v>na</v>
      </c>
    </row>
    <row r="221" spans="1:28" x14ac:dyDescent="0.4">
      <c r="A221" s="66" t="str">
        <f>IF(AB221=0,"",IF(ISNUMBER(AB221),VLOOKUP(WEEKDAY(AB221,2),DateHelp!$B$2:$C$8,2,FALSE),""))</f>
        <v/>
      </c>
      <c r="B221" s="59" t="str">
        <f t="shared" si="3"/>
        <v/>
      </c>
      <c r="C221" s="59" t="str">
        <f>IF(AB221=0,"",IF(ISNUMBER(AB221),VLOOKUP(MONTH(AB221),DateHelp!$B$2:$D$13,3,FALSE),""))</f>
        <v/>
      </c>
      <c r="D221" s="59" t="str">
        <f>IF(AB221=0,"",IF(ISNUMBER(AB221),VLOOKUP(MONTH(AB221),DateHelp!$B$2:$E$13,4,FALSE),""))</f>
        <v/>
      </c>
      <c r="E221" s="63"/>
      <c r="F221" s="64"/>
      <c r="G221" s="64"/>
      <c r="H221" s="64"/>
      <c r="I221" s="64"/>
      <c r="J221" s="64"/>
      <c r="K221" s="64"/>
      <c r="L221" s="68"/>
      <c r="M221" s="63"/>
      <c r="N221" s="63"/>
      <c r="O221" s="64"/>
      <c r="P221" s="64"/>
      <c r="Q221" s="64"/>
      <c r="U221" s="57"/>
      <c r="AA221" s="57">
        <v>221</v>
      </c>
      <c r="AB221" s="57" t="str">
        <f>IF(ISERROR(HLOOKUP(AB$1,D$1:T221,AA221,FALSE)),"na",HLOOKUP(AB$1,D$1:T221,AA221,FALSE))</f>
        <v>na</v>
      </c>
    </row>
    <row r="222" spans="1:28" x14ac:dyDescent="0.4">
      <c r="A222" s="66" t="str">
        <f>IF(AB222=0,"",IF(ISNUMBER(AB222),VLOOKUP(WEEKDAY(AB222,2),DateHelp!$B$2:$C$8,2,FALSE),""))</f>
        <v/>
      </c>
      <c r="B222" s="59" t="str">
        <f t="shared" si="3"/>
        <v/>
      </c>
      <c r="C222" s="59" t="str">
        <f>IF(AB222=0,"",IF(ISNUMBER(AB222),VLOOKUP(MONTH(AB222),DateHelp!$B$2:$D$13,3,FALSE),""))</f>
        <v/>
      </c>
      <c r="D222" s="59" t="str">
        <f>IF(AB222=0,"",IF(ISNUMBER(AB222),VLOOKUP(MONTH(AB222),DateHelp!$B$2:$E$13,4,FALSE),""))</f>
        <v/>
      </c>
      <c r="E222" s="63"/>
      <c r="F222" s="64"/>
      <c r="G222" s="64"/>
      <c r="H222" s="64"/>
      <c r="I222" s="64"/>
      <c r="J222" s="64"/>
      <c r="K222" s="64"/>
      <c r="L222" s="68"/>
      <c r="M222" s="63"/>
      <c r="N222" s="63"/>
      <c r="O222" s="64"/>
      <c r="P222" s="64"/>
      <c r="Q222" s="64"/>
      <c r="U222" s="57"/>
      <c r="AA222" s="57">
        <v>222</v>
      </c>
      <c r="AB222" s="57" t="str">
        <f>IF(ISERROR(HLOOKUP(AB$1,D$1:T222,AA222,FALSE)),"na",HLOOKUP(AB$1,D$1:T222,AA222,FALSE))</f>
        <v>na</v>
      </c>
    </row>
    <row r="223" spans="1:28" x14ac:dyDescent="0.4">
      <c r="A223" s="66" t="str">
        <f>IF(AB223=0,"",IF(ISNUMBER(AB223),VLOOKUP(WEEKDAY(AB223,2),DateHelp!$B$2:$C$8,2,FALSE),""))</f>
        <v/>
      </c>
      <c r="B223" s="59" t="str">
        <f t="shared" si="3"/>
        <v/>
      </c>
      <c r="C223" s="59" t="str">
        <f>IF(AB223=0,"",IF(ISNUMBER(AB223),VLOOKUP(MONTH(AB223),DateHelp!$B$2:$D$13,3,FALSE),""))</f>
        <v/>
      </c>
      <c r="D223" s="59" t="str">
        <f>IF(AB223=0,"",IF(ISNUMBER(AB223),VLOOKUP(MONTH(AB223),DateHelp!$B$2:$E$13,4,FALSE),""))</f>
        <v/>
      </c>
      <c r="E223" s="63"/>
      <c r="F223" s="64"/>
      <c r="G223" s="64"/>
      <c r="H223" s="64"/>
      <c r="I223" s="64"/>
      <c r="J223" s="64"/>
      <c r="K223" s="64"/>
      <c r="L223" s="68"/>
      <c r="M223" s="63"/>
      <c r="N223" s="63"/>
      <c r="O223" s="64"/>
      <c r="P223" s="64"/>
      <c r="Q223" s="64"/>
      <c r="U223" s="57"/>
      <c r="AA223" s="57">
        <v>223</v>
      </c>
      <c r="AB223" s="57" t="str">
        <f>IF(ISERROR(HLOOKUP(AB$1,D$1:T223,AA223,FALSE)),"na",HLOOKUP(AB$1,D$1:T223,AA223,FALSE))</f>
        <v>na</v>
      </c>
    </row>
    <row r="224" spans="1:28" x14ac:dyDescent="0.4">
      <c r="A224" s="66" t="str">
        <f>IF(AB224=0,"",IF(ISNUMBER(AB224),VLOOKUP(WEEKDAY(AB224,2),DateHelp!$B$2:$C$8,2,FALSE),""))</f>
        <v/>
      </c>
      <c r="B224" s="59" t="str">
        <f t="shared" si="3"/>
        <v/>
      </c>
      <c r="C224" s="59" t="str">
        <f>IF(AB224=0,"",IF(ISNUMBER(AB224),VLOOKUP(MONTH(AB224),DateHelp!$B$2:$D$13,3,FALSE),""))</f>
        <v/>
      </c>
      <c r="D224" s="59" t="str">
        <f>IF(AB224=0,"",IF(ISNUMBER(AB224),VLOOKUP(MONTH(AB224),DateHelp!$B$2:$E$13,4,FALSE),""))</f>
        <v/>
      </c>
      <c r="E224" s="63"/>
      <c r="F224" s="64"/>
      <c r="G224" s="64"/>
      <c r="H224" s="64"/>
      <c r="I224" s="64"/>
      <c r="J224" s="64"/>
      <c r="K224" s="64"/>
      <c r="L224" s="68"/>
      <c r="M224" s="63"/>
      <c r="N224" s="63"/>
      <c r="O224" s="64"/>
      <c r="P224" s="64"/>
      <c r="Q224" s="64"/>
      <c r="U224" s="57"/>
      <c r="AA224" s="57">
        <v>224</v>
      </c>
      <c r="AB224" s="57" t="str">
        <f>IF(ISERROR(HLOOKUP(AB$1,D$1:T224,AA224,FALSE)),"na",HLOOKUP(AB$1,D$1:T224,AA224,FALSE))</f>
        <v>na</v>
      </c>
    </row>
    <row r="225" spans="1:28" x14ac:dyDescent="0.4">
      <c r="A225" s="66" t="str">
        <f>IF(AB225=0,"",IF(ISNUMBER(AB225),VLOOKUP(WEEKDAY(AB225,2),DateHelp!$B$2:$C$8,2,FALSE),""))</f>
        <v/>
      </c>
      <c r="B225" s="59" t="str">
        <f t="shared" si="3"/>
        <v/>
      </c>
      <c r="C225" s="59" t="str">
        <f>IF(AB225=0,"",IF(ISNUMBER(AB225),VLOOKUP(MONTH(AB225),DateHelp!$B$2:$D$13,3,FALSE),""))</f>
        <v/>
      </c>
      <c r="D225" s="59" t="str">
        <f>IF(AB225=0,"",IF(ISNUMBER(AB225),VLOOKUP(MONTH(AB225),DateHelp!$B$2:$E$13,4,FALSE),""))</f>
        <v/>
      </c>
      <c r="E225" s="63"/>
      <c r="F225" s="64"/>
      <c r="G225" s="64"/>
      <c r="H225" s="64"/>
      <c r="I225" s="64"/>
      <c r="J225" s="64"/>
      <c r="K225" s="64"/>
      <c r="L225" s="68"/>
      <c r="M225" s="63"/>
      <c r="N225" s="63"/>
      <c r="O225" s="64"/>
      <c r="P225" s="64"/>
      <c r="Q225" s="64"/>
      <c r="U225" s="57"/>
      <c r="AA225" s="57">
        <v>225</v>
      </c>
      <c r="AB225" s="57" t="str">
        <f>IF(ISERROR(HLOOKUP(AB$1,D$1:T225,AA225,FALSE)),"na",HLOOKUP(AB$1,D$1:T225,AA225,FALSE))</f>
        <v>na</v>
      </c>
    </row>
    <row r="226" spans="1:28" x14ac:dyDescent="0.4">
      <c r="A226" s="66" t="str">
        <f>IF(AB226=0,"",IF(ISNUMBER(AB226),VLOOKUP(WEEKDAY(AB226,2),DateHelp!$B$2:$C$8,2,FALSE),""))</f>
        <v/>
      </c>
      <c r="B226" s="59" t="str">
        <f t="shared" si="3"/>
        <v/>
      </c>
      <c r="C226" s="59" t="str">
        <f>IF(AB226=0,"",IF(ISNUMBER(AB226),VLOOKUP(MONTH(AB226),DateHelp!$B$2:$D$13,3,FALSE),""))</f>
        <v/>
      </c>
      <c r="D226" s="59" t="str">
        <f>IF(AB226=0,"",IF(ISNUMBER(AB226),VLOOKUP(MONTH(AB226),DateHelp!$B$2:$E$13,4,FALSE),""))</f>
        <v/>
      </c>
      <c r="E226" s="63"/>
      <c r="F226" s="64"/>
      <c r="G226" s="64"/>
      <c r="H226" s="64"/>
      <c r="I226" s="64"/>
      <c r="J226" s="64"/>
      <c r="K226" s="64"/>
      <c r="L226" s="68"/>
      <c r="M226" s="63"/>
      <c r="N226" s="63"/>
      <c r="O226" s="64"/>
      <c r="P226" s="64"/>
      <c r="Q226" s="64"/>
      <c r="U226" s="57"/>
      <c r="AA226" s="57">
        <v>226</v>
      </c>
      <c r="AB226" s="57" t="str">
        <f>IF(ISERROR(HLOOKUP(AB$1,D$1:T226,AA226,FALSE)),"na",HLOOKUP(AB$1,D$1:T226,AA226,FALSE))</f>
        <v>na</v>
      </c>
    </row>
    <row r="227" spans="1:28" x14ac:dyDescent="0.4">
      <c r="A227" s="66" t="str">
        <f>IF(AB227=0,"",IF(ISNUMBER(AB227),VLOOKUP(WEEKDAY(AB227,2),DateHelp!$B$2:$C$8,2,FALSE),""))</f>
        <v/>
      </c>
      <c r="B227" s="59" t="str">
        <f t="shared" si="3"/>
        <v/>
      </c>
      <c r="C227" s="59" t="str">
        <f>IF(AB227=0,"",IF(ISNUMBER(AB227),VLOOKUP(MONTH(AB227),DateHelp!$B$2:$D$13,3,FALSE),""))</f>
        <v/>
      </c>
      <c r="D227" s="59" t="str">
        <f>IF(AB227=0,"",IF(ISNUMBER(AB227),VLOOKUP(MONTH(AB227),DateHelp!$B$2:$E$13,4,FALSE),""))</f>
        <v/>
      </c>
      <c r="E227" s="63"/>
      <c r="F227" s="64"/>
      <c r="G227" s="64"/>
      <c r="H227" s="64"/>
      <c r="I227" s="64"/>
      <c r="J227" s="64"/>
      <c r="K227" s="64"/>
      <c r="L227" s="68"/>
      <c r="M227" s="63"/>
      <c r="N227" s="63"/>
      <c r="O227" s="64"/>
      <c r="P227" s="64"/>
      <c r="Q227" s="64"/>
      <c r="U227" s="57"/>
      <c r="AA227" s="57">
        <v>227</v>
      </c>
      <c r="AB227" s="57" t="str">
        <f>IF(ISERROR(HLOOKUP(AB$1,D$1:T227,AA227,FALSE)),"na",HLOOKUP(AB$1,D$1:T227,AA227,FALSE))</f>
        <v>na</v>
      </c>
    </row>
    <row r="228" spans="1:28" x14ac:dyDescent="0.4">
      <c r="A228" s="66" t="str">
        <f>IF(AB228=0,"",IF(ISNUMBER(AB228),VLOOKUP(WEEKDAY(AB228,2),DateHelp!$B$2:$C$8,2,FALSE),""))</f>
        <v/>
      </c>
      <c r="B228" s="59" t="str">
        <f t="shared" si="3"/>
        <v/>
      </c>
      <c r="C228" s="59" t="str">
        <f>IF(AB228=0,"",IF(ISNUMBER(AB228),VLOOKUP(MONTH(AB228),DateHelp!$B$2:$D$13,3,FALSE),""))</f>
        <v/>
      </c>
      <c r="D228" s="59" t="str">
        <f>IF(AB228=0,"",IF(ISNUMBER(AB228),VLOOKUP(MONTH(AB228),DateHelp!$B$2:$E$13,4,FALSE),""))</f>
        <v/>
      </c>
      <c r="E228" s="63"/>
      <c r="F228" s="64"/>
      <c r="G228" s="64"/>
      <c r="H228" s="64"/>
      <c r="I228" s="64"/>
      <c r="J228" s="64"/>
      <c r="K228" s="64"/>
      <c r="L228" s="68"/>
      <c r="M228" s="63"/>
      <c r="N228" s="63"/>
      <c r="O228" s="64"/>
      <c r="P228" s="64"/>
      <c r="Q228" s="64"/>
      <c r="U228" s="57"/>
      <c r="AA228" s="57">
        <v>228</v>
      </c>
      <c r="AB228" s="57" t="str">
        <f>IF(ISERROR(HLOOKUP(AB$1,D$1:T228,AA228,FALSE)),"na",HLOOKUP(AB$1,D$1:T228,AA228,FALSE))</f>
        <v>na</v>
      </c>
    </row>
    <row r="229" spans="1:28" x14ac:dyDescent="0.4">
      <c r="A229" s="66" t="str">
        <f>IF(AB229=0,"",IF(ISNUMBER(AB229),VLOOKUP(WEEKDAY(AB229,2),DateHelp!$B$2:$C$8,2,FALSE),""))</f>
        <v/>
      </c>
      <c r="B229" s="59" t="str">
        <f t="shared" si="3"/>
        <v/>
      </c>
      <c r="C229" s="59" t="str">
        <f>IF(AB229=0,"",IF(ISNUMBER(AB229),VLOOKUP(MONTH(AB229),DateHelp!$B$2:$D$13,3,FALSE),""))</f>
        <v/>
      </c>
      <c r="D229" s="59" t="str">
        <f>IF(AB229=0,"",IF(ISNUMBER(AB229),VLOOKUP(MONTH(AB229),DateHelp!$B$2:$E$13,4,FALSE),""))</f>
        <v/>
      </c>
      <c r="E229" s="63"/>
      <c r="F229" s="64"/>
      <c r="G229" s="64"/>
      <c r="H229" s="64"/>
      <c r="I229" s="64"/>
      <c r="J229" s="64"/>
      <c r="K229" s="64"/>
      <c r="L229" s="68"/>
      <c r="M229" s="63"/>
      <c r="N229" s="63"/>
      <c r="O229" s="64"/>
      <c r="P229" s="64"/>
      <c r="Q229" s="64"/>
      <c r="U229" s="57"/>
      <c r="AA229" s="57">
        <v>229</v>
      </c>
      <c r="AB229" s="57" t="str">
        <f>IF(ISERROR(HLOOKUP(AB$1,D$1:T229,AA229,FALSE)),"na",HLOOKUP(AB$1,D$1:T229,AA229,FALSE))</f>
        <v>na</v>
      </c>
    </row>
    <row r="230" spans="1:28" x14ac:dyDescent="0.4">
      <c r="A230" s="66" t="str">
        <f>IF(AB230=0,"",IF(ISNUMBER(AB230),VLOOKUP(WEEKDAY(AB230,2),DateHelp!$B$2:$C$8,2,FALSE),""))</f>
        <v/>
      </c>
      <c r="B230" s="59" t="str">
        <f t="shared" si="3"/>
        <v/>
      </c>
      <c r="C230" s="59" t="str">
        <f>IF(AB230=0,"",IF(ISNUMBER(AB230),VLOOKUP(MONTH(AB230),DateHelp!$B$2:$D$13,3,FALSE),""))</f>
        <v/>
      </c>
      <c r="D230" s="59" t="str">
        <f>IF(AB230=0,"",IF(ISNUMBER(AB230),VLOOKUP(MONTH(AB230),DateHelp!$B$2:$E$13,4,FALSE),""))</f>
        <v/>
      </c>
      <c r="E230" s="63"/>
      <c r="F230" s="64"/>
      <c r="G230" s="64"/>
      <c r="H230" s="64"/>
      <c r="I230" s="64"/>
      <c r="J230" s="64"/>
      <c r="K230" s="64"/>
      <c r="L230" s="68"/>
      <c r="M230" s="63"/>
      <c r="N230" s="63"/>
      <c r="O230" s="64"/>
      <c r="P230" s="64"/>
      <c r="Q230" s="64"/>
      <c r="U230" s="57"/>
      <c r="AA230" s="57">
        <v>230</v>
      </c>
      <c r="AB230" s="57" t="str">
        <f>IF(ISERROR(HLOOKUP(AB$1,D$1:T230,AA230,FALSE)),"na",HLOOKUP(AB$1,D$1:T230,AA230,FALSE))</f>
        <v>na</v>
      </c>
    </row>
    <row r="231" spans="1:28" x14ac:dyDescent="0.4">
      <c r="A231" s="66" t="str">
        <f>IF(AB231=0,"",IF(ISNUMBER(AB231),VLOOKUP(WEEKDAY(AB231,2),DateHelp!$B$2:$C$8,2,FALSE),""))</f>
        <v/>
      </c>
      <c r="B231" s="59" t="str">
        <f t="shared" si="3"/>
        <v/>
      </c>
      <c r="C231" s="59" t="str">
        <f>IF(AB231=0,"",IF(ISNUMBER(AB231),VLOOKUP(MONTH(AB231),DateHelp!$B$2:$D$13,3,FALSE),""))</f>
        <v/>
      </c>
      <c r="D231" s="59" t="str">
        <f>IF(AB231=0,"",IF(ISNUMBER(AB231),VLOOKUP(MONTH(AB231),DateHelp!$B$2:$E$13,4,FALSE),""))</f>
        <v/>
      </c>
      <c r="E231" s="63"/>
      <c r="F231" s="64"/>
      <c r="G231" s="64"/>
      <c r="H231" s="64"/>
      <c r="I231" s="64"/>
      <c r="J231" s="64"/>
      <c r="K231" s="64"/>
      <c r="L231" s="68"/>
      <c r="M231" s="63"/>
      <c r="N231" s="63"/>
      <c r="O231" s="64"/>
      <c r="P231" s="64"/>
      <c r="Q231" s="64"/>
      <c r="U231" s="57"/>
      <c r="AA231" s="57">
        <v>231</v>
      </c>
      <c r="AB231" s="57" t="str">
        <f>IF(ISERROR(HLOOKUP(AB$1,D$1:T231,AA231,FALSE)),"na",HLOOKUP(AB$1,D$1:T231,AA231,FALSE))</f>
        <v>na</v>
      </c>
    </row>
    <row r="232" spans="1:28" x14ac:dyDescent="0.4">
      <c r="A232" s="66" t="str">
        <f>IF(AB232=0,"",IF(ISNUMBER(AB232),VLOOKUP(WEEKDAY(AB232,2),DateHelp!$B$2:$C$8,2,FALSE),""))</f>
        <v/>
      </c>
      <c r="B232" s="59" t="str">
        <f t="shared" si="3"/>
        <v/>
      </c>
      <c r="C232" s="59" t="str">
        <f>IF(AB232=0,"",IF(ISNUMBER(AB232),VLOOKUP(MONTH(AB232),DateHelp!$B$2:$D$13,3,FALSE),""))</f>
        <v/>
      </c>
      <c r="D232" s="59" t="str">
        <f>IF(AB232=0,"",IF(ISNUMBER(AB232),VLOOKUP(MONTH(AB232),DateHelp!$B$2:$E$13,4,FALSE),""))</f>
        <v/>
      </c>
      <c r="E232" s="63"/>
      <c r="F232" s="64"/>
      <c r="G232" s="64"/>
      <c r="H232" s="64"/>
      <c r="I232" s="64"/>
      <c r="J232" s="64"/>
      <c r="K232" s="64"/>
      <c r="L232" s="68"/>
      <c r="M232" s="63"/>
      <c r="N232" s="63"/>
      <c r="O232" s="64"/>
      <c r="P232" s="64"/>
      <c r="Q232" s="64"/>
      <c r="U232" s="57"/>
      <c r="AA232" s="57">
        <v>232</v>
      </c>
      <c r="AB232" s="57" t="str">
        <f>IF(ISERROR(HLOOKUP(AB$1,D$1:T232,AA232,FALSE)),"na",HLOOKUP(AB$1,D$1:T232,AA232,FALSE))</f>
        <v>na</v>
      </c>
    </row>
    <row r="233" spans="1:28" x14ac:dyDescent="0.4">
      <c r="A233" s="66" t="str">
        <f>IF(AB233=0,"",IF(ISNUMBER(AB233),VLOOKUP(WEEKDAY(AB233,2),DateHelp!$B$2:$C$8,2,FALSE),""))</f>
        <v/>
      </c>
      <c r="B233" s="59" t="str">
        <f t="shared" si="3"/>
        <v/>
      </c>
      <c r="C233" s="59" t="str">
        <f>IF(AB233=0,"",IF(ISNUMBER(AB233),VLOOKUP(MONTH(AB233),DateHelp!$B$2:$D$13,3,FALSE),""))</f>
        <v/>
      </c>
      <c r="D233" s="59" t="str">
        <f>IF(AB233=0,"",IF(ISNUMBER(AB233),VLOOKUP(MONTH(AB233),DateHelp!$B$2:$E$13,4,FALSE),""))</f>
        <v/>
      </c>
      <c r="E233" s="63"/>
      <c r="F233" s="64"/>
      <c r="G233" s="64"/>
      <c r="H233" s="64"/>
      <c r="I233" s="64"/>
      <c r="J233" s="64"/>
      <c r="K233" s="64"/>
      <c r="L233" s="68"/>
      <c r="M233" s="63"/>
      <c r="N233" s="63"/>
      <c r="O233" s="64"/>
      <c r="P233" s="64"/>
      <c r="Q233" s="64"/>
      <c r="U233" s="57"/>
      <c r="AA233" s="57">
        <v>233</v>
      </c>
      <c r="AB233" s="57" t="str">
        <f>IF(ISERROR(HLOOKUP(AB$1,D$1:T233,AA233,FALSE)),"na",HLOOKUP(AB$1,D$1:T233,AA233,FALSE))</f>
        <v>na</v>
      </c>
    </row>
    <row r="234" spans="1:28" x14ac:dyDescent="0.4">
      <c r="A234" s="66" t="str">
        <f>IF(AB234=0,"",IF(ISNUMBER(AB234),VLOOKUP(WEEKDAY(AB234,2),DateHelp!$B$2:$C$8,2,FALSE),""))</f>
        <v/>
      </c>
      <c r="B234" s="59" t="str">
        <f t="shared" si="3"/>
        <v/>
      </c>
      <c r="C234" s="59" t="str">
        <f>IF(AB234=0,"",IF(ISNUMBER(AB234),VLOOKUP(MONTH(AB234),DateHelp!$B$2:$D$13,3,FALSE),""))</f>
        <v/>
      </c>
      <c r="D234" s="59" t="str">
        <f>IF(AB234=0,"",IF(ISNUMBER(AB234),VLOOKUP(MONTH(AB234),DateHelp!$B$2:$E$13,4,FALSE),""))</f>
        <v/>
      </c>
      <c r="E234" s="63"/>
      <c r="F234" s="64"/>
      <c r="G234" s="64"/>
      <c r="H234" s="64"/>
      <c r="I234" s="64"/>
      <c r="J234" s="64"/>
      <c r="K234" s="64"/>
      <c r="L234" s="68"/>
      <c r="M234" s="63"/>
      <c r="N234" s="63"/>
      <c r="O234" s="64"/>
      <c r="P234" s="64"/>
      <c r="Q234" s="64"/>
      <c r="U234" s="57"/>
      <c r="AA234" s="57">
        <v>234</v>
      </c>
      <c r="AB234" s="57" t="str">
        <f>IF(ISERROR(HLOOKUP(AB$1,D$1:T234,AA234,FALSE)),"na",HLOOKUP(AB$1,D$1:T234,AA234,FALSE))</f>
        <v>na</v>
      </c>
    </row>
    <row r="235" spans="1:28" x14ac:dyDescent="0.4">
      <c r="A235" s="66" t="str">
        <f>IF(AB235=0,"",IF(ISNUMBER(AB235),VLOOKUP(WEEKDAY(AB235,2),DateHelp!$B$2:$C$8,2,FALSE),""))</f>
        <v/>
      </c>
      <c r="B235" s="59" t="str">
        <f t="shared" si="3"/>
        <v/>
      </c>
      <c r="C235" s="59" t="str">
        <f>IF(AB235=0,"",IF(ISNUMBER(AB235),VLOOKUP(MONTH(AB235),DateHelp!$B$2:$D$13,3,FALSE),""))</f>
        <v/>
      </c>
      <c r="D235" s="59" t="str">
        <f>IF(AB235=0,"",IF(ISNUMBER(AB235),VLOOKUP(MONTH(AB235),DateHelp!$B$2:$E$13,4,FALSE),""))</f>
        <v/>
      </c>
      <c r="E235" s="63"/>
      <c r="F235" s="64"/>
      <c r="G235" s="64"/>
      <c r="H235" s="64"/>
      <c r="I235" s="64"/>
      <c r="J235" s="64"/>
      <c r="K235" s="64"/>
      <c r="L235" s="68"/>
      <c r="M235" s="63"/>
      <c r="N235" s="63"/>
      <c r="O235" s="64"/>
      <c r="P235" s="64"/>
      <c r="Q235" s="64"/>
      <c r="U235" s="57"/>
      <c r="AA235" s="57">
        <v>235</v>
      </c>
      <c r="AB235" s="57" t="str">
        <f>IF(ISERROR(HLOOKUP(AB$1,D$1:T235,AA235,FALSE)),"na",HLOOKUP(AB$1,D$1:T235,AA235,FALSE))</f>
        <v>na</v>
      </c>
    </row>
    <row r="236" spans="1:28" x14ac:dyDescent="0.4">
      <c r="A236" s="66" t="str">
        <f>IF(AB236=0,"",IF(ISNUMBER(AB236),VLOOKUP(WEEKDAY(AB236,2),DateHelp!$B$2:$C$8,2,FALSE),""))</f>
        <v/>
      </c>
      <c r="B236" s="59" t="str">
        <f t="shared" si="3"/>
        <v/>
      </c>
      <c r="C236" s="59" t="str">
        <f>IF(AB236=0,"",IF(ISNUMBER(AB236),VLOOKUP(MONTH(AB236),DateHelp!$B$2:$D$13,3,FALSE),""))</f>
        <v/>
      </c>
      <c r="D236" s="59" t="str">
        <f>IF(AB236=0,"",IF(ISNUMBER(AB236),VLOOKUP(MONTH(AB236),DateHelp!$B$2:$E$13,4,FALSE),""))</f>
        <v/>
      </c>
      <c r="E236" s="63"/>
      <c r="F236" s="64"/>
      <c r="G236" s="64"/>
      <c r="H236" s="64"/>
      <c r="I236" s="64"/>
      <c r="J236" s="64"/>
      <c r="K236" s="64"/>
      <c r="L236" s="68"/>
      <c r="M236" s="63"/>
      <c r="N236" s="63"/>
      <c r="O236" s="64"/>
      <c r="P236" s="64"/>
      <c r="Q236" s="64"/>
      <c r="U236" s="57"/>
      <c r="AA236" s="57">
        <v>236</v>
      </c>
      <c r="AB236" s="57" t="str">
        <f>IF(ISERROR(HLOOKUP(AB$1,D$1:T236,AA236,FALSE)),"na",HLOOKUP(AB$1,D$1:T236,AA236,FALSE))</f>
        <v>na</v>
      </c>
    </row>
    <row r="237" spans="1:28" x14ac:dyDescent="0.4">
      <c r="A237" s="66" t="str">
        <f>IF(AB237=0,"",IF(ISNUMBER(AB237),VLOOKUP(WEEKDAY(AB237,2),DateHelp!$B$2:$C$8,2,FALSE),""))</f>
        <v/>
      </c>
      <c r="B237" s="59" t="str">
        <f t="shared" si="3"/>
        <v/>
      </c>
      <c r="C237" s="59" t="str">
        <f>IF(AB237=0,"",IF(ISNUMBER(AB237),VLOOKUP(MONTH(AB237),DateHelp!$B$2:$D$13,3,FALSE),""))</f>
        <v/>
      </c>
      <c r="D237" s="59" t="str">
        <f>IF(AB237=0,"",IF(ISNUMBER(AB237),VLOOKUP(MONTH(AB237),DateHelp!$B$2:$E$13,4,FALSE),""))</f>
        <v/>
      </c>
      <c r="E237" s="63"/>
      <c r="F237" s="64"/>
      <c r="G237" s="64"/>
      <c r="H237" s="64"/>
      <c r="I237" s="64"/>
      <c r="J237" s="64"/>
      <c r="K237" s="64"/>
      <c r="L237" s="68"/>
      <c r="M237" s="63"/>
      <c r="N237" s="63"/>
      <c r="O237" s="64"/>
      <c r="P237" s="64"/>
      <c r="Q237" s="64"/>
      <c r="U237" s="57"/>
      <c r="AA237" s="57">
        <v>237</v>
      </c>
      <c r="AB237" s="57" t="str">
        <f>IF(ISERROR(HLOOKUP(AB$1,D$1:T237,AA237,FALSE)),"na",HLOOKUP(AB$1,D$1:T237,AA237,FALSE))</f>
        <v>na</v>
      </c>
    </row>
    <row r="238" spans="1:28" x14ac:dyDescent="0.4">
      <c r="A238" s="66" t="str">
        <f>IF(AB238=0,"",IF(ISNUMBER(AB238),VLOOKUP(WEEKDAY(AB238,2),DateHelp!$B$2:$C$8,2,FALSE),""))</f>
        <v/>
      </c>
      <c r="B238" s="59" t="str">
        <f t="shared" si="3"/>
        <v/>
      </c>
      <c r="C238" s="59" t="str">
        <f>IF(AB238=0,"",IF(ISNUMBER(AB238),VLOOKUP(MONTH(AB238),DateHelp!$B$2:$D$13,3,FALSE),""))</f>
        <v/>
      </c>
      <c r="D238" s="59" t="str">
        <f>IF(AB238=0,"",IF(ISNUMBER(AB238),VLOOKUP(MONTH(AB238),DateHelp!$B$2:$E$13,4,FALSE),""))</f>
        <v/>
      </c>
      <c r="E238" s="63"/>
      <c r="F238" s="64"/>
      <c r="G238" s="64"/>
      <c r="H238" s="64"/>
      <c r="I238" s="64"/>
      <c r="J238" s="64"/>
      <c r="K238" s="64"/>
      <c r="L238" s="68"/>
      <c r="M238" s="63"/>
      <c r="N238" s="63"/>
      <c r="O238" s="64"/>
      <c r="P238" s="64"/>
      <c r="Q238" s="64"/>
      <c r="U238" s="57"/>
      <c r="AA238" s="57">
        <v>238</v>
      </c>
      <c r="AB238" s="57" t="str">
        <f>IF(ISERROR(HLOOKUP(AB$1,D$1:T238,AA238,FALSE)),"na",HLOOKUP(AB$1,D$1:T238,AA238,FALSE))</f>
        <v>na</v>
      </c>
    </row>
    <row r="239" spans="1:28" x14ac:dyDescent="0.4">
      <c r="A239" s="66" t="str">
        <f>IF(AB239=0,"",IF(ISNUMBER(AB239),VLOOKUP(WEEKDAY(AB239,2),DateHelp!$B$2:$C$8,2,FALSE),""))</f>
        <v/>
      </c>
      <c r="B239" s="59" t="str">
        <f t="shared" si="3"/>
        <v/>
      </c>
      <c r="C239" s="59" t="str">
        <f>IF(AB239=0,"",IF(ISNUMBER(AB239),VLOOKUP(MONTH(AB239),DateHelp!$B$2:$D$13,3,FALSE),""))</f>
        <v/>
      </c>
      <c r="D239" s="59" t="str">
        <f>IF(AB239=0,"",IF(ISNUMBER(AB239),VLOOKUP(MONTH(AB239),DateHelp!$B$2:$E$13,4,FALSE),""))</f>
        <v/>
      </c>
      <c r="E239" s="63"/>
      <c r="F239" s="64"/>
      <c r="G239" s="64"/>
      <c r="H239" s="64"/>
      <c r="I239" s="64"/>
      <c r="J239" s="64"/>
      <c r="K239" s="64"/>
      <c r="L239" s="68"/>
      <c r="M239" s="63"/>
      <c r="N239" s="63"/>
      <c r="O239" s="64"/>
      <c r="P239" s="64"/>
      <c r="Q239" s="64"/>
      <c r="U239" s="57"/>
      <c r="AA239" s="57">
        <v>239</v>
      </c>
      <c r="AB239" s="57" t="str">
        <f>IF(ISERROR(HLOOKUP(AB$1,D$1:T239,AA239,FALSE)),"na",HLOOKUP(AB$1,D$1:T239,AA239,FALSE))</f>
        <v>na</v>
      </c>
    </row>
    <row r="240" spans="1:28" x14ac:dyDescent="0.4">
      <c r="A240" s="66" t="str">
        <f>IF(AB240=0,"",IF(ISNUMBER(AB240),VLOOKUP(WEEKDAY(AB240,2),DateHelp!$B$2:$C$8,2,FALSE),""))</f>
        <v/>
      </c>
      <c r="B240" s="59" t="str">
        <f t="shared" si="3"/>
        <v/>
      </c>
      <c r="C240" s="59" t="str">
        <f>IF(AB240=0,"",IF(ISNUMBER(AB240),VLOOKUP(MONTH(AB240),DateHelp!$B$2:$D$13,3,FALSE),""))</f>
        <v/>
      </c>
      <c r="D240" s="59" t="str">
        <f>IF(AB240=0,"",IF(ISNUMBER(AB240),VLOOKUP(MONTH(AB240),DateHelp!$B$2:$E$13,4,FALSE),""))</f>
        <v/>
      </c>
      <c r="E240" s="63"/>
      <c r="F240" s="64"/>
      <c r="G240" s="64"/>
      <c r="H240" s="64"/>
      <c r="I240" s="64"/>
      <c r="J240" s="64"/>
      <c r="K240" s="64"/>
      <c r="L240" s="68"/>
      <c r="M240" s="63"/>
      <c r="N240" s="63"/>
      <c r="O240" s="64"/>
      <c r="P240" s="64"/>
      <c r="Q240" s="64"/>
      <c r="U240" s="57"/>
      <c r="AA240" s="57">
        <v>240</v>
      </c>
      <c r="AB240" s="57" t="str">
        <f>IF(ISERROR(HLOOKUP(AB$1,D$1:T240,AA240,FALSE)),"na",HLOOKUP(AB$1,D$1:T240,AA240,FALSE))</f>
        <v>na</v>
      </c>
    </row>
    <row r="241" spans="1:28" x14ac:dyDescent="0.4">
      <c r="A241" s="66" t="str">
        <f>IF(AB241=0,"",IF(ISNUMBER(AB241),VLOOKUP(WEEKDAY(AB241,2),DateHelp!$B$2:$C$8,2,FALSE),""))</f>
        <v/>
      </c>
      <c r="B241" s="59" t="str">
        <f t="shared" si="3"/>
        <v/>
      </c>
      <c r="C241" s="59" t="str">
        <f>IF(AB241=0,"",IF(ISNUMBER(AB241),VLOOKUP(MONTH(AB241),DateHelp!$B$2:$D$13,3,FALSE),""))</f>
        <v/>
      </c>
      <c r="D241" s="59" t="str">
        <f>IF(AB241=0,"",IF(ISNUMBER(AB241),VLOOKUP(MONTH(AB241),DateHelp!$B$2:$E$13,4,FALSE),""))</f>
        <v/>
      </c>
      <c r="E241" s="63"/>
      <c r="F241" s="64"/>
      <c r="G241" s="64"/>
      <c r="H241" s="64"/>
      <c r="I241" s="64"/>
      <c r="J241" s="64"/>
      <c r="K241" s="64"/>
      <c r="L241" s="68"/>
      <c r="M241" s="63"/>
      <c r="N241" s="63"/>
      <c r="O241" s="64"/>
      <c r="P241" s="64"/>
      <c r="Q241" s="64"/>
      <c r="U241" s="57"/>
      <c r="AA241" s="57">
        <v>241</v>
      </c>
      <c r="AB241" s="57" t="str">
        <f>IF(ISERROR(HLOOKUP(AB$1,D$1:T241,AA241,FALSE)),"na",HLOOKUP(AB$1,D$1:T241,AA241,FALSE))</f>
        <v>na</v>
      </c>
    </row>
    <row r="242" spans="1:28" x14ac:dyDescent="0.4">
      <c r="A242" s="66" t="str">
        <f>IF(AB242=0,"",IF(ISNUMBER(AB242),VLOOKUP(WEEKDAY(AB242,2),DateHelp!$B$2:$C$8,2,FALSE),""))</f>
        <v/>
      </c>
      <c r="B242" s="59" t="str">
        <f t="shared" si="3"/>
        <v/>
      </c>
      <c r="C242" s="59" t="str">
        <f>IF(AB242=0,"",IF(ISNUMBER(AB242),VLOOKUP(MONTH(AB242),DateHelp!$B$2:$D$13,3,FALSE),""))</f>
        <v/>
      </c>
      <c r="D242" s="59" t="str">
        <f>IF(AB242=0,"",IF(ISNUMBER(AB242),VLOOKUP(MONTH(AB242),DateHelp!$B$2:$E$13,4,FALSE),""))</f>
        <v/>
      </c>
      <c r="E242" s="63"/>
      <c r="F242" s="64"/>
      <c r="G242" s="64"/>
      <c r="H242" s="64"/>
      <c r="I242" s="64"/>
      <c r="J242" s="64"/>
      <c r="K242" s="64"/>
      <c r="L242" s="68"/>
      <c r="M242" s="63"/>
      <c r="N242" s="63"/>
      <c r="O242" s="64"/>
      <c r="P242" s="64"/>
      <c r="Q242" s="64"/>
      <c r="U242" s="57"/>
      <c r="AA242" s="57">
        <v>242</v>
      </c>
      <c r="AB242" s="57" t="str">
        <f>IF(ISERROR(HLOOKUP(AB$1,D$1:T242,AA242,FALSE)),"na",HLOOKUP(AB$1,D$1:T242,AA242,FALSE))</f>
        <v>na</v>
      </c>
    </row>
    <row r="243" spans="1:28" x14ac:dyDescent="0.4">
      <c r="A243" s="66" t="str">
        <f>IF(AB243=0,"",IF(ISNUMBER(AB243),VLOOKUP(WEEKDAY(AB243,2),DateHelp!$B$2:$C$8,2,FALSE),""))</f>
        <v/>
      </c>
      <c r="B243" s="59" t="str">
        <f t="shared" si="3"/>
        <v/>
      </c>
      <c r="C243" s="59" t="str">
        <f>IF(AB243=0,"",IF(ISNUMBER(AB243),VLOOKUP(MONTH(AB243),DateHelp!$B$2:$D$13,3,FALSE),""))</f>
        <v/>
      </c>
      <c r="D243" s="59" t="str">
        <f>IF(AB243=0,"",IF(ISNUMBER(AB243),VLOOKUP(MONTH(AB243),DateHelp!$B$2:$E$13,4,FALSE),""))</f>
        <v/>
      </c>
      <c r="E243" s="63"/>
      <c r="F243" s="64"/>
      <c r="G243" s="64"/>
      <c r="H243" s="64"/>
      <c r="I243" s="64"/>
      <c r="J243" s="64"/>
      <c r="K243" s="64"/>
      <c r="L243" s="68"/>
      <c r="M243" s="63"/>
      <c r="N243" s="63"/>
      <c r="O243" s="64"/>
      <c r="P243" s="64"/>
      <c r="Q243" s="64"/>
      <c r="U243" s="57"/>
      <c r="AA243" s="57">
        <v>243</v>
      </c>
      <c r="AB243" s="57" t="str">
        <f>IF(ISERROR(HLOOKUP(AB$1,D$1:T243,AA243,FALSE)),"na",HLOOKUP(AB$1,D$1:T243,AA243,FALSE))</f>
        <v>na</v>
      </c>
    </row>
    <row r="244" spans="1:28" x14ac:dyDescent="0.4">
      <c r="A244" s="66" t="str">
        <f>IF(AB244=0,"",IF(ISNUMBER(AB244),VLOOKUP(WEEKDAY(AB244,2),DateHelp!$B$2:$C$8,2,FALSE),""))</f>
        <v/>
      </c>
      <c r="B244" s="59" t="str">
        <f t="shared" si="3"/>
        <v/>
      </c>
      <c r="C244" s="59" t="str">
        <f>IF(AB244=0,"",IF(ISNUMBER(AB244),VLOOKUP(MONTH(AB244),DateHelp!$B$2:$D$13,3,FALSE),""))</f>
        <v/>
      </c>
      <c r="D244" s="59" t="str">
        <f>IF(AB244=0,"",IF(ISNUMBER(AB244),VLOOKUP(MONTH(AB244),DateHelp!$B$2:$E$13,4,FALSE),""))</f>
        <v/>
      </c>
      <c r="E244" s="63"/>
      <c r="F244" s="64"/>
      <c r="G244" s="64"/>
      <c r="H244" s="64"/>
      <c r="I244" s="64"/>
      <c r="J244" s="64"/>
      <c r="K244" s="64"/>
      <c r="L244" s="68"/>
      <c r="M244" s="63"/>
      <c r="N244" s="63"/>
      <c r="O244" s="64"/>
      <c r="P244" s="64"/>
      <c r="Q244" s="64"/>
      <c r="U244" s="57"/>
      <c r="AA244" s="57">
        <v>244</v>
      </c>
      <c r="AB244" s="57" t="str">
        <f>IF(ISERROR(HLOOKUP(AB$1,D$1:T244,AA244,FALSE)),"na",HLOOKUP(AB$1,D$1:T244,AA244,FALSE))</f>
        <v>na</v>
      </c>
    </row>
    <row r="245" spans="1:28" x14ac:dyDescent="0.4">
      <c r="A245" s="66" t="str">
        <f>IF(AB245=0,"",IF(ISNUMBER(AB245),VLOOKUP(WEEKDAY(AB245,2),DateHelp!$B$2:$C$8,2,FALSE),""))</f>
        <v/>
      </c>
      <c r="B245" s="59" t="str">
        <f t="shared" si="3"/>
        <v/>
      </c>
      <c r="C245" s="59" t="str">
        <f>IF(AB245=0,"",IF(ISNUMBER(AB245),VLOOKUP(MONTH(AB245),DateHelp!$B$2:$D$13,3,FALSE),""))</f>
        <v/>
      </c>
      <c r="D245" s="59" t="str">
        <f>IF(AB245=0,"",IF(ISNUMBER(AB245),VLOOKUP(MONTH(AB245),DateHelp!$B$2:$E$13,4,FALSE),""))</f>
        <v/>
      </c>
      <c r="E245" s="63"/>
      <c r="F245" s="64"/>
      <c r="G245" s="64"/>
      <c r="H245" s="64"/>
      <c r="I245" s="64"/>
      <c r="J245" s="64"/>
      <c r="K245" s="64"/>
      <c r="L245" s="68"/>
      <c r="M245" s="63"/>
      <c r="N245" s="63"/>
      <c r="O245" s="64"/>
      <c r="P245" s="64"/>
      <c r="Q245" s="64"/>
      <c r="U245" s="57"/>
      <c r="AA245" s="57">
        <v>245</v>
      </c>
      <c r="AB245" s="57" t="str">
        <f>IF(ISERROR(HLOOKUP(AB$1,D$1:T245,AA245,FALSE)),"na",HLOOKUP(AB$1,D$1:T245,AA245,FALSE))</f>
        <v>na</v>
      </c>
    </row>
    <row r="246" spans="1:28" x14ac:dyDescent="0.4">
      <c r="A246" s="66" t="str">
        <f>IF(AB246=0,"",IF(ISNUMBER(AB246),VLOOKUP(WEEKDAY(AB246,2),DateHelp!$B$2:$C$8,2,FALSE),""))</f>
        <v/>
      </c>
      <c r="B246" s="59" t="str">
        <f t="shared" si="3"/>
        <v/>
      </c>
      <c r="C246" s="59" t="str">
        <f>IF(AB246=0,"",IF(ISNUMBER(AB246),VLOOKUP(MONTH(AB246),DateHelp!$B$2:$D$13,3,FALSE),""))</f>
        <v/>
      </c>
      <c r="D246" s="59" t="str">
        <f>IF(AB246=0,"",IF(ISNUMBER(AB246),VLOOKUP(MONTH(AB246),DateHelp!$B$2:$E$13,4,FALSE),""))</f>
        <v/>
      </c>
      <c r="E246" s="63"/>
      <c r="F246" s="64"/>
      <c r="G246" s="64"/>
      <c r="H246" s="64"/>
      <c r="I246" s="64"/>
      <c r="J246" s="64"/>
      <c r="K246" s="64"/>
      <c r="L246" s="68"/>
      <c r="M246" s="63"/>
      <c r="N246" s="63"/>
      <c r="O246" s="64"/>
      <c r="P246" s="64"/>
      <c r="Q246" s="64"/>
      <c r="U246" s="57"/>
      <c r="AA246" s="57">
        <v>246</v>
      </c>
      <c r="AB246" s="57" t="str">
        <f>IF(ISERROR(HLOOKUP(AB$1,D$1:T246,AA246,FALSE)),"na",HLOOKUP(AB$1,D$1:T246,AA246,FALSE))</f>
        <v>na</v>
      </c>
    </row>
    <row r="247" spans="1:28" x14ac:dyDescent="0.4">
      <c r="A247" s="66" t="str">
        <f>IF(AB247=0,"",IF(ISNUMBER(AB247),VLOOKUP(WEEKDAY(AB247,2),DateHelp!$B$2:$C$8,2,FALSE),""))</f>
        <v/>
      </c>
      <c r="B247" s="59" t="str">
        <f t="shared" si="3"/>
        <v/>
      </c>
      <c r="C247" s="59" t="str">
        <f>IF(AB247=0,"",IF(ISNUMBER(AB247),VLOOKUP(MONTH(AB247),DateHelp!$B$2:$D$13,3,FALSE),""))</f>
        <v/>
      </c>
      <c r="D247" s="59" t="str">
        <f>IF(AB247=0,"",IF(ISNUMBER(AB247),VLOOKUP(MONTH(AB247),DateHelp!$B$2:$E$13,4,FALSE),""))</f>
        <v/>
      </c>
      <c r="E247" s="63"/>
      <c r="F247" s="64"/>
      <c r="G247" s="64"/>
      <c r="H247" s="64"/>
      <c r="I247" s="64"/>
      <c r="J247" s="64"/>
      <c r="K247" s="64"/>
      <c r="L247" s="68"/>
      <c r="M247" s="63"/>
      <c r="N247" s="63"/>
      <c r="O247" s="64"/>
      <c r="P247" s="64"/>
      <c r="Q247" s="64"/>
      <c r="U247" s="57"/>
      <c r="AA247" s="57">
        <v>247</v>
      </c>
      <c r="AB247" s="57" t="str">
        <f>IF(ISERROR(HLOOKUP(AB$1,D$1:T247,AA247,FALSE)),"na",HLOOKUP(AB$1,D$1:T247,AA247,FALSE))</f>
        <v>na</v>
      </c>
    </row>
    <row r="248" spans="1:28" x14ac:dyDescent="0.4">
      <c r="A248" s="66" t="str">
        <f>IF(AB248=0,"",IF(ISNUMBER(AB248),VLOOKUP(WEEKDAY(AB248,2),DateHelp!$B$2:$C$8,2,FALSE),""))</f>
        <v/>
      </c>
      <c r="B248" s="59" t="str">
        <f t="shared" si="3"/>
        <v/>
      </c>
      <c r="C248" s="59" t="str">
        <f>IF(AB248=0,"",IF(ISNUMBER(AB248),VLOOKUP(MONTH(AB248),DateHelp!$B$2:$D$13,3,FALSE),""))</f>
        <v/>
      </c>
      <c r="D248" s="59" t="str">
        <f>IF(AB248=0,"",IF(ISNUMBER(AB248),VLOOKUP(MONTH(AB248),DateHelp!$B$2:$E$13,4,FALSE),""))</f>
        <v/>
      </c>
      <c r="E248" s="63"/>
      <c r="F248" s="64"/>
      <c r="G248" s="64"/>
      <c r="H248" s="64"/>
      <c r="I248" s="64"/>
      <c r="J248" s="64"/>
      <c r="K248" s="64"/>
      <c r="L248" s="68"/>
      <c r="M248" s="63"/>
      <c r="N248" s="63"/>
      <c r="O248" s="64"/>
      <c r="P248" s="64"/>
      <c r="Q248" s="64"/>
      <c r="U248" s="57"/>
      <c r="AA248" s="57">
        <v>248</v>
      </c>
      <c r="AB248" s="57" t="str">
        <f>IF(ISERROR(HLOOKUP(AB$1,D$1:T248,AA248,FALSE)),"na",HLOOKUP(AB$1,D$1:T248,AA248,FALSE))</f>
        <v>na</v>
      </c>
    </row>
    <row r="249" spans="1:28" x14ac:dyDescent="0.4">
      <c r="A249" s="66" t="str">
        <f>IF(AB249=0,"",IF(ISNUMBER(AB249),VLOOKUP(WEEKDAY(AB249,2),DateHelp!$B$2:$C$8,2,FALSE),""))</f>
        <v/>
      </c>
      <c r="B249" s="59" t="str">
        <f t="shared" si="3"/>
        <v/>
      </c>
      <c r="C249" s="59" t="str">
        <f>IF(AB249=0,"",IF(ISNUMBER(AB249),VLOOKUP(MONTH(AB249),DateHelp!$B$2:$D$13,3,FALSE),""))</f>
        <v/>
      </c>
      <c r="D249" s="59" t="str">
        <f>IF(AB249=0,"",IF(ISNUMBER(AB249),VLOOKUP(MONTH(AB249),DateHelp!$B$2:$E$13,4,FALSE),""))</f>
        <v/>
      </c>
      <c r="E249" s="63"/>
      <c r="F249" s="64"/>
      <c r="G249" s="64"/>
      <c r="H249" s="64"/>
      <c r="I249" s="64"/>
      <c r="J249" s="64"/>
      <c r="K249" s="64"/>
      <c r="L249" s="68"/>
      <c r="M249" s="63"/>
      <c r="N249" s="63"/>
      <c r="O249" s="64"/>
      <c r="P249" s="64"/>
      <c r="Q249" s="64"/>
      <c r="U249" s="57"/>
      <c r="AA249" s="57">
        <v>249</v>
      </c>
      <c r="AB249" s="57" t="str">
        <f>IF(ISERROR(HLOOKUP(AB$1,D$1:T249,AA249,FALSE)),"na",HLOOKUP(AB$1,D$1:T249,AA249,FALSE))</f>
        <v>na</v>
      </c>
    </row>
    <row r="250" spans="1:28" x14ac:dyDescent="0.4">
      <c r="A250" s="66" t="str">
        <f>IF(AB250=0,"",IF(ISNUMBER(AB250),VLOOKUP(WEEKDAY(AB250,2),DateHelp!$B$2:$C$8,2,FALSE),""))</f>
        <v/>
      </c>
      <c r="B250" s="59" t="str">
        <f t="shared" si="3"/>
        <v/>
      </c>
      <c r="C250" s="59" t="str">
        <f>IF(AB250=0,"",IF(ISNUMBER(AB250),VLOOKUP(MONTH(AB250),DateHelp!$B$2:$D$13,3,FALSE),""))</f>
        <v/>
      </c>
      <c r="D250" s="59" t="str">
        <f>IF(AB250=0,"",IF(ISNUMBER(AB250),VLOOKUP(MONTH(AB250),DateHelp!$B$2:$E$13,4,FALSE),""))</f>
        <v/>
      </c>
      <c r="E250" s="63"/>
      <c r="F250" s="64"/>
      <c r="G250" s="64"/>
      <c r="H250" s="64"/>
      <c r="I250" s="64"/>
      <c r="J250" s="64"/>
      <c r="K250" s="64"/>
      <c r="L250" s="68"/>
      <c r="M250" s="63"/>
      <c r="N250" s="63"/>
      <c r="O250" s="64"/>
      <c r="P250" s="64"/>
      <c r="Q250" s="64"/>
      <c r="U250" s="57"/>
      <c r="AA250" s="57">
        <v>250</v>
      </c>
      <c r="AB250" s="57" t="str">
        <f>IF(ISERROR(HLOOKUP(AB$1,D$1:T250,AA250,FALSE)),"na",HLOOKUP(AB$1,D$1:T250,AA250,FALSE))</f>
        <v>na</v>
      </c>
    </row>
    <row r="251" spans="1:28" x14ac:dyDescent="0.4">
      <c r="A251" s="66" t="str">
        <f>IF(AB251=0,"",IF(ISNUMBER(AB251),VLOOKUP(WEEKDAY(AB251,2),DateHelp!$B$2:$C$8,2,FALSE),""))</f>
        <v/>
      </c>
      <c r="B251" s="59" t="str">
        <f t="shared" si="3"/>
        <v/>
      </c>
      <c r="C251" s="59" t="str">
        <f>IF(AB251=0,"",IF(ISNUMBER(AB251),VLOOKUP(MONTH(AB251),DateHelp!$B$2:$D$13,3,FALSE),""))</f>
        <v/>
      </c>
      <c r="D251" s="59" t="str">
        <f>IF(AB251=0,"",IF(ISNUMBER(AB251),VLOOKUP(MONTH(AB251),DateHelp!$B$2:$E$13,4,FALSE),""))</f>
        <v/>
      </c>
      <c r="E251" s="63"/>
      <c r="F251" s="64"/>
      <c r="G251" s="64"/>
      <c r="H251" s="64"/>
      <c r="I251" s="64"/>
      <c r="J251" s="64"/>
      <c r="K251" s="64"/>
      <c r="L251" s="68"/>
      <c r="M251" s="63"/>
      <c r="N251" s="63"/>
      <c r="O251" s="64"/>
      <c r="P251" s="64"/>
      <c r="Q251" s="64"/>
      <c r="U251" s="57"/>
      <c r="AA251" s="57">
        <v>251</v>
      </c>
      <c r="AB251" s="57" t="str">
        <f>IF(ISERROR(HLOOKUP(AB$1,D$1:T251,AA251,FALSE)),"na",HLOOKUP(AB$1,D$1:T251,AA251,FALSE))</f>
        <v>na</v>
      </c>
    </row>
    <row r="252" spans="1:28" x14ac:dyDescent="0.4">
      <c r="A252" s="66" t="str">
        <f>IF(AB252=0,"",IF(ISNUMBER(AB252),VLOOKUP(WEEKDAY(AB252,2),DateHelp!$B$2:$C$8,2,FALSE),""))</f>
        <v/>
      </c>
      <c r="B252" s="59" t="str">
        <f t="shared" si="3"/>
        <v/>
      </c>
      <c r="C252" s="59" t="str">
        <f>IF(AB252=0,"",IF(ISNUMBER(AB252),VLOOKUP(MONTH(AB252),DateHelp!$B$2:$D$13,3,FALSE),""))</f>
        <v/>
      </c>
      <c r="D252" s="59" t="str">
        <f>IF(AB252=0,"",IF(ISNUMBER(AB252),VLOOKUP(MONTH(AB252),DateHelp!$B$2:$E$13,4,FALSE),""))</f>
        <v/>
      </c>
      <c r="E252" s="63"/>
      <c r="F252" s="64"/>
      <c r="G252" s="64"/>
      <c r="H252" s="64"/>
      <c r="I252" s="64"/>
      <c r="J252" s="64"/>
      <c r="K252" s="64"/>
      <c r="L252" s="68"/>
      <c r="M252" s="63"/>
      <c r="N252" s="63"/>
      <c r="O252" s="64"/>
      <c r="P252" s="64"/>
      <c r="Q252" s="64"/>
      <c r="U252" s="57"/>
      <c r="AA252" s="57">
        <v>252</v>
      </c>
      <c r="AB252" s="57" t="str">
        <f>IF(ISERROR(HLOOKUP(AB$1,D$1:T252,AA252,FALSE)),"na",HLOOKUP(AB$1,D$1:T252,AA252,FALSE))</f>
        <v>na</v>
      </c>
    </row>
    <row r="253" spans="1:28" x14ac:dyDescent="0.4">
      <c r="A253" s="66" t="str">
        <f>IF(AB253=0,"",IF(ISNUMBER(AB253),VLOOKUP(WEEKDAY(AB253,2),DateHelp!$B$2:$C$8,2,FALSE),""))</f>
        <v/>
      </c>
      <c r="B253" s="59" t="str">
        <f t="shared" si="3"/>
        <v/>
      </c>
      <c r="C253" s="59" t="str">
        <f>IF(AB253=0,"",IF(ISNUMBER(AB253),VLOOKUP(MONTH(AB253),DateHelp!$B$2:$D$13,3,FALSE),""))</f>
        <v/>
      </c>
      <c r="D253" s="59" t="str">
        <f>IF(AB253=0,"",IF(ISNUMBER(AB253),VLOOKUP(MONTH(AB253),DateHelp!$B$2:$E$13,4,FALSE),""))</f>
        <v/>
      </c>
      <c r="E253" s="63"/>
      <c r="F253" s="64"/>
      <c r="G253" s="64"/>
      <c r="H253" s="64"/>
      <c r="I253" s="64"/>
      <c r="J253" s="64"/>
      <c r="K253" s="64"/>
      <c r="L253" s="68"/>
      <c r="M253" s="63"/>
      <c r="N253" s="63"/>
      <c r="O253" s="64"/>
      <c r="P253" s="64"/>
      <c r="Q253" s="64"/>
      <c r="U253" s="57"/>
      <c r="AA253" s="57">
        <v>253</v>
      </c>
      <c r="AB253" s="57" t="str">
        <f>IF(ISERROR(HLOOKUP(AB$1,D$1:T253,AA253,FALSE)),"na",HLOOKUP(AB$1,D$1:T253,AA253,FALSE))</f>
        <v>na</v>
      </c>
    </row>
    <row r="254" spans="1:28" x14ac:dyDescent="0.4">
      <c r="A254" s="66" t="str">
        <f>IF(AB254=0,"",IF(ISNUMBER(AB254),VLOOKUP(WEEKDAY(AB254,2),DateHelp!$B$2:$C$8,2,FALSE),""))</f>
        <v/>
      </c>
      <c r="B254" s="59" t="str">
        <f t="shared" si="3"/>
        <v/>
      </c>
      <c r="C254" s="59" t="str">
        <f>IF(AB254=0,"",IF(ISNUMBER(AB254),VLOOKUP(MONTH(AB254),DateHelp!$B$2:$D$13,3,FALSE),""))</f>
        <v/>
      </c>
      <c r="D254" s="59" t="str">
        <f>IF(AB254=0,"",IF(ISNUMBER(AB254),VLOOKUP(MONTH(AB254),DateHelp!$B$2:$E$13,4,FALSE),""))</f>
        <v/>
      </c>
      <c r="E254" s="63"/>
      <c r="F254" s="64"/>
      <c r="G254" s="64"/>
      <c r="H254" s="64"/>
      <c r="I254" s="64"/>
      <c r="J254" s="64"/>
      <c r="K254" s="64"/>
      <c r="L254" s="68"/>
      <c r="M254" s="63"/>
      <c r="N254" s="63"/>
      <c r="O254" s="64"/>
      <c r="P254" s="64"/>
      <c r="Q254" s="64"/>
      <c r="U254" s="57"/>
      <c r="AA254" s="57">
        <v>254</v>
      </c>
      <c r="AB254" s="57" t="str">
        <f>IF(ISERROR(HLOOKUP(AB$1,D$1:T254,AA254,FALSE)),"na",HLOOKUP(AB$1,D$1:T254,AA254,FALSE))</f>
        <v>na</v>
      </c>
    </row>
    <row r="255" spans="1:28" x14ac:dyDescent="0.4">
      <c r="A255" s="66" t="str">
        <f>IF(AB255=0,"",IF(ISNUMBER(AB255),VLOOKUP(WEEKDAY(AB255,2),DateHelp!$B$2:$C$8,2,FALSE),""))</f>
        <v/>
      </c>
      <c r="B255" s="59" t="str">
        <f t="shared" si="3"/>
        <v/>
      </c>
      <c r="C255" s="59" t="str">
        <f>IF(AB255=0,"",IF(ISNUMBER(AB255),VLOOKUP(MONTH(AB255),DateHelp!$B$2:$D$13,3,FALSE),""))</f>
        <v/>
      </c>
      <c r="D255" s="59" t="str">
        <f>IF(AB255=0,"",IF(ISNUMBER(AB255),VLOOKUP(MONTH(AB255),DateHelp!$B$2:$E$13,4,FALSE),""))</f>
        <v/>
      </c>
      <c r="E255" s="63"/>
      <c r="F255" s="64"/>
      <c r="G255" s="64"/>
      <c r="H255" s="64"/>
      <c r="I255" s="64"/>
      <c r="J255" s="64"/>
      <c r="K255" s="64"/>
      <c r="L255" s="68"/>
      <c r="M255" s="63"/>
      <c r="N255" s="63"/>
      <c r="O255" s="64"/>
      <c r="P255" s="64"/>
      <c r="Q255" s="64"/>
      <c r="U255" s="57"/>
      <c r="AA255" s="57">
        <v>255</v>
      </c>
      <c r="AB255" s="57" t="str">
        <f>IF(ISERROR(HLOOKUP(AB$1,D$1:T255,AA255,FALSE)),"na",HLOOKUP(AB$1,D$1:T255,AA255,FALSE))</f>
        <v>na</v>
      </c>
    </row>
    <row r="256" spans="1:28" x14ac:dyDescent="0.4">
      <c r="A256" s="66" t="str">
        <f>IF(AB256=0,"",IF(ISNUMBER(AB256),VLOOKUP(WEEKDAY(AB256,2),DateHelp!$B$2:$C$8,2,FALSE),""))</f>
        <v/>
      </c>
      <c r="B256" s="59" t="str">
        <f t="shared" si="3"/>
        <v/>
      </c>
      <c r="C256" s="59" t="str">
        <f>IF(AB256=0,"",IF(ISNUMBER(AB256),VLOOKUP(MONTH(AB256),DateHelp!$B$2:$D$13,3,FALSE),""))</f>
        <v/>
      </c>
      <c r="D256" s="59" t="str">
        <f>IF(AB256=0,"",IF(ISNUMBER(AB256),VLOOKUP(MONTH(AB256),DateHelp!$B$2:$E$13,4,FALSE),""))</f>
        <v/>
      </c>
      <c r="E256" s="63"/>
      <c r="F256" s="64"/>
      <c r="G256" s="64"/>
      <c r="H256" s="64"/>
      <c r="I256" s="64"/>
      <c r="J256" s="64"/>
      <c r="K256" s="64"/>
      <c r="L256" s="68"/>
      <c r="M256" s="63"/>
      <c r="N256" s="63"/>
      <c r="O256" s="64"/>
      <c r="P256" s="64"/>
      <c r="Q256" s="64"/>
      <c r="U256" s="57"/>
      <c r="AA256" s="57">
        <v>256</v>
      </c>
      <c r="AB256" s="57" t="str">
        <f>IF(ISERROR(HLOOKUP(AB$1,D$1:T256,AA256,FALSE)),"na",HLOOKUP(AB$1,D$1:T256,AA256,FALSE))</f>
        <v>na</v>
      </c>
    </row>
    <row r="257" spans="1:28" x14ac:dyDescent="0.4">
      <c r="A257" s="66" t="str">
        <f>IF(AB257=0,"",IF(ISNUMBER(AB257),VLOOKUP(WEEKDAY(AB257,2),DateHelp!$B$2:$C$8,2,FALSE),""))</f>
        <v/>
      </c>
      <c r="B257" s="59" t="str">
        <f t="shared" si="3"/>
        <v/>
      </c>
      <c r="C257" s="59" t="str">
        <f>IF(AB257=0,"",IF(ISNUMBER(AB257),VLOOKUP(MONTH(AB257),DateHelp!$B$2:$D$13,3,FALSE),""))</f>
        <v/>
      </c>
      <c r="D257" s="59" t="str">
        <f>IF(AB257=0,"",IF(ISNUMBER(AB257),VLOOKUP(MONTH(AB257),DateHelp!$B$2:$E$13,4,FALSE),""))</f>
        <v/>
      </c>
      <c r="E257" s="63"/>
      <c r="F257" s="64"/>
      <c r="G257" s="64"/>
      <c r="H257" s="64"/>
      <c r="I257" s="64"/>
      <c r="J257" s="64"/>
      <c r="K257" s="64"/>
      <c r="L257" s="68"/>
      <c r="M257" s="63"/>
      <c r="N257" s="63"/>
      <c r="O257" s="64"/>
      <c r="P257" s="64"/>
      <c r="Q257" s="64"/>
      <c r="U257" s="57"/>
      <c r="AA257" s="57">
        <v>257</v>
      </c>
      <c r="AB257" s="57" t="str">
        <f>IF(ISERROR(HLOOKUP(AB$1,D$1:T257,AA257,FALSE)),"na",HLOOKUP(AB$1,D$1:T257,AA257,FALSE))</f>
        <v>na</v>
      </c>
    </row>
    <row r="258" spans="1:28" x14ac:dyDescent="0.4">
      <c r="A258" s="66" t="str">
        <f>IF(AB258=0,"",IF(ISNUMBER(AB258),VLOOKUP(WEEKDAY(AB258,2),DateHelp!$B$2:$C$8,2,FALSE),""))</f>
        <v/>
      </c>
      <c r="B258" s="59" t="str">
        <f t="shared" si="3"/>
        <v/>
      </c>
      <c r="C258" s="59" t="str">
        <f>IF(AB258=0,"",IF(ISNUMBER(AB258),VLOOKUP(MONTH(AB258),DateHelp!$B$2:$D$13,3,FALSE),""))</f>
        <v/>
      </c>
      <c r="D258" s="59" t="str">
        <f>IF(AB258=0,"",IF(ISNUMBER(AB258),VLOOKUP(MONTH(AB258),DateHelp!$B$2:$E$13,4,FALSE),""))</f>
        <v/>
      </c>
      <c r="E258" s="63"/>
      <c r="F258" s="64"/>
      <c r="G258" s="64"/>
      <c r="H258" s="64"/>
      <c r="I258" s="64"/>
      <c r="J258" s="64"/>
      <c r="K258" s="64"/>
      <c r="L258" s="68"/>
      <c r="M258" s="63"/>
      <c r="N258" s="63"/>
      <c r="O258" s="64"/>
      <c r="P258" s="64"/>
      <c r="Q258" s="64"/>
      <c r="U258" s="57"/>
      <c r="AA258" s="57">
        <v>258</v>
      </c>
      <c r="AB258" s="57" t="str">
        <f>IF(ISERROR(HLOOKUP(AB$1,D$1:T258,AA258,FALSE)),"na",HLOOKUP(AB$1,D$1:T258,AA258,FALSE))</f>
        <v>na</v>
      </c>
    </row>
    <row r="259" spans="1:28" x14ac:dyDescent="0.4">
      <c r="A259" s="66" t="str">
        <f>IF(AB259=0,"",IF(ISNUMBER(AB259),VLOOKUP(WEEKDAY(AB259,2),DateHelp!$B$2:$C$8,2,FALSE),""))</f>
        <v/>
      </c>
      <c r="B259" s="59" t="str">
        <f t="shared" ref="B259:B322" si="4">IF(AB259=0,"",IF(ISNUMBER(AB259),WEEKNUM(AB259,1),""))</f>
        <v/>
      </c>
      <c r="C259" s="59" t="str">
        <f>IF(AB259=0,"",IF(ISNUMBER(AB259),VLOOKUP(MONTH(AB259),DateHelp!$B$2:$D$13,3,FALSE),""))</f>
        <v/>
      </c>
      <c r="D259" s="59" t="str">
        <f>IF(AB259=0,"",IF(ISNUMBER(AB259),VLOOKUP(MONTH(AB259),DateHelp!$B$2:$E$13,4,FALSE),""))</f>
        <v/>
      </c>
      <c r="E259" s="63"/>
      <c r="F259" s="64"/>
      <c r="G259" s="64"/>
      <c r="H259" s="64"/>
      <c r="I259" s="64"/>
      <c r="J259" s="64"/>
      <c r="K259" s="64"/>
      <c r="L259" s="68"/>
      <c r="M259" s="63"/>
      <c r="N259" s="63"/>
      <c r="O259" s="64"/>
      <c r="P259" s="64"/>
      <c r="Q259" s="64"/>
      <c r="U259" s="57"/>
      <c r="AA259" s="57">
        <v>259</v>
      </c>
      <c r="AB259" s="57" t="str">
        <f>IF(ISERROR(HLOOKUP(AB$1,D$1:T259,AA259,FALSE)),"na",HLOOKUP(AB$1,D$1:T259,AA259,FALSE))</f>
        <v>na</v>
      </c>
    </row>
    <row r="260" spans="1:28" x14ac:dyDescent="0.4">
      <c r="A260" s="66" t="str">
        <f>IF(AB260=0,"",IF(ISNUMBER(AB260),VLOOKUP(WEEKDAY(AB260,2),DateHelp!$B$2:$C$8,2,FALSE),""))</f>
        <v/>
      </c>
      <c r="B260" s="59" t="str">
        <f t="shared" si="4"/>
        <v/>
      </c>
      <c r="C260" s="59" t="str">
        <f>IF(AB260=0,"",IF(ISNUMBER(AB260),VLOOKUP(MONTH(AB260),DateHelp!$B$2:$D$13,3,FALSE),""))</f>
        <v/>
      </c>
      <c r="D260" s="59" t="str">
        <f>IF(AB260=0,"",IF(ISNUMBER(AB260),VLOOKUP(MONTH(AB260),DateHelp!$B$2:$E$13,4,FALSE),""))</f>
        <v/>
      </c>
      <c r="E260" s="63"/>
      <c r="F260" s="64"/>
      <c r="G260" s="64"/>
      <c r="H260" s="64"/>
      <c r="I260" s="64"/>
      <c r="J260" s="64"/>
      <c r="K260" s="64"/>
      <c r="L260" s="68"/>
      <c r="M260" s="63"/>
      <c r="N260" s="63"/>
      <c r="O260" s="64"/>
      <c r="P260" s="64"/>
      <c r="Q260" s="64"/>
      <c r="U260" s="57"/>
      <c r="AA260" s="57">
        <v>260</v>
      </c>
      <c r="AB260" s="57" t="str">
        <f>IF(ISERROR(HLOOKUP(AB$1,D$1:T260,AA260,FALSE)),"na",HLOOKUP(AB$1,D$1:T260,AA260,FALSE))</f>
        <v>na</v>
      </c>
    </row>
    <row r="261" spans="1:28" x14ac:dyDescent="0.4">
      <c r="A261" s="66" t="str">
        <f>IF(AB261=0,"",IF(ISNUMBER(AB261),VLOOKUP(WEEKDAY(AB261,2),DateHelp!$B$2:$C$8,2,FALSE),""))</f>
        <v/>
      </c>
      <c r="B261" s="59" t="str">
        <f t="shared" si="4"/>
        <v/>
      </c>
      <c r="C261" s="59" t="str">
        <f>IF(AB261=0,"",IF(ISNUMBER(AB261),VLOOKUP(MONTH(AB261),DateHelp!$B$2:$D$13,3,FALSE),""))</f>
        <v/>
      </c>
      <c r="D261" s="59" t="str">
        <f>IF(AB261=0,"",IF(ISNUMBER(AB261),VLOOKUP(MONTH(AB261),DateHelp!$B$2:$E$13,4,FALSE),""))</f>
        <v/>
      </c>
      <c r="E261" s="63"/>
      <c r="F261" s="64"/>
      <c r="G261" s="64"/>
      <c r="H261" s="64"/>
      <c r="I261" s="64"/>
      <c r="J261" s="64"/>
      <c r="K261" s="64"/>
      <c r="L261" s="68"/>
      <c r="M261" s="63"/>
      <c r="N261" s="63"/>
      <c r="O261" s="64"/>
      <c r="P261" s="64"/>
      <c r="Q261" s="64"/>
      <c r="U261" s="57"/>
      <c r="AA261" s="57">
        <v>261</v>
      </c>
      <c r="AB261" s="57" t="str">
        <f>IF(ISERROR(HLOOKUP(AB$1,D$1:T261,AA261,FALSE)),"na",HLOOKUP(AB$1,D$1:T261,AA261,FALSE))</f>
        <v>na</v>
      </c>
    </row>
    <row r="262" spans="1:28" x14ac:dyDescent="0.4">
      <c r="A262" s="66" t="str">
        <f>IF(AB262=0,"",IF(ISNUMBER(AB262),VLOOKUP(WEEKDAY(AB262,2),DateHelp!$B$2:$C$8,2,FALSE),""))</f>
        <v/>
      </c>
      <c r="B262" s="59" t="str">
        <f t="shared" si="4"/>
        <v/>
      </c>
      <c r="C262" s="59" t="str">
        <f>IF(AB262=0,"",IF(ISNUMBER(AB262),VLOOKUP(MONTH(AB262),DateHelp!$B$2:$D$13,3,FALSE),""))</f>
        <v/>
      </c>
      <c r="D262" s="59" t="str">
        <f>IF(AB262=0,"",IF(ISNUMBER(AB262),VLOOKUP(MONTH(AB262),DateHelp!$B$2:$E$13,4,FALSE),""))</f>
        <v/>
      </c>
      <c r="E262" s="63"/>
      <c r="F262" s="64"/>
      <c r="G262" s="64"/>
      <c r="H262" s="64"/>
      <c r="I262" s="64"/>
      <c r="J262" s="64"/>
      <c r="K262" s="64"/>
      <c r="L262" s="68"/>
      <c r="M262" s="63"/>
      <c r="N262" s="63"/>
      <c r="O262" s="64"/>
      <c r="P262" s="64"/>
      <c r="Q262" s="64"/>
      <c r="U262" s="57"/>
      <c r="AA262" s="57">
        <v>262</v>
      </c>
      <c r="AB262" s="57" t="str">
        <f>IF(ISERROR(HLOOKUP(AB$1,D$1:T262,AA262,FALSE)),"na",HLOOKUP(AB$1,D$1:T262,AA262,FALSE))</f>
        <v>na</v>
      </c>
    </row>
    <row r="263" spans="1:28" x14ac:dyDescent="0.4">
      <c r="A263" s="66" t="str">
        <f>IF(AB263=0,"",IF(ISNUMBER(AB263),VLOOKUP(WEEKDAY(AB263,2),DateHelp!$B$2:$C$8,2,FALSE),""))</f>
        <v/>
      </c>
      <c r="B263" s="59" t="str">
        <f t="shared" si="4"/>
        <v/>
      </c>
      <c r="C263" s="59" t="str">
        <f>IF(AB263=0,"",IF(ISNUMBER(AB263),VLOOKUP(MONTH(AB263),DateHelp!$B$2:$D$13,3,FALSE),""))</f>
        <v/>
      </c>
      <c r="D263" s="59" t="str">
        <f>IF(AB263=0,"",IF(ISNUMBER(AB263),VLOOKUP(MONTH(AB263),DateHelp!$B$2:$E$13,4,FALSE),""))</f>
        <v/>
      </c>
      <c r="E263" s="63"/>
      <c r="F263" s="64"/>
      <c r="G263" s="64"/>
      <c r="H263" s="64"/>
      <c r="I263" s="64"/>
      <c r="J263" s="64"/>
      <c r="K263" s="64"/>
      <c r="L263" s="68"/>
      <c r="M263" s="63"/>
      <c r="N263" s="63"/>
      <c r="O263" s="64"/>
      <c r="P263" s="64"/>
      <c r="Q263" s="64"/>
      <c r="U263" s="57"/>
      <c r="AA263" s="57">
        <v>263</v>
      </c>
      <c r="AB263" s="57" t="str">
        <f>IF(ISERROR(HLOOKUP(AB$1,D$1:T263,AA263,FALSE)),"na",HLOOKUP(AB$1,D$1:T263,AA263,FALSE))</f>
        <v>na</v>
      </c>
    </row>
    <row r="264" spans="1:28" x14ac:dyDescent="0.4">
      <c r="A264" s="66" t="str">
        <f>IF(AB264=0,"",IF(ISNUMBER(AB264),VLOOKUP(WEEKDAY(AB264,2),DateHelp!$B$2:$C$8,2,FALSE),""))</f>
        <v/>
      </c>
      <c r="B264" s="59" t="str">
        <f t="shared" si="4"/>
        <v/>
      </c>
      <c r="C264" s="59" t="str">
        <f>IF(AB264=0,"",IF(ISNUMBER(AB264),VLOOKUP(MONTH(AB264),DateHelp!$B$2:$D$13,3,FALSE),""))</f>
        <v/>
      </c>
      <c r="D264" s="59" t="str">
        <f>IF(AB264=0,"",IF(ISNUMBER(AB264),VLOOKUP(MONTH(AB264),DateHelp!$B$2:$E$13,4,FALSE),""))</f>
        <v/>
      </c>
      <c r="E264" s="63"/>
      <c r="F264" s="64"/>
      <c r="G264" s="64"/>
      <c r="H264" s="64"/>
      <c r="I264" s="64"/>
      <c r="J264" s="64"/>
      <c r="K264" s="64"/>
      <c r="L264" s="68"/>
      <c r="M264" s="63"/>
      <c r="N264" s="63"/>
      <c r="O264" s="64"/>
      <c r="P264" s="64"/>
      <c r="Q264" s="64"/>
      <c r="U264" s="57"/>
      <c r="AA264" s="57">
        <v>264</v>
      </c>
      <c r="AB264" s="57" t="str">
        <f>IF(ISERROR(HLOOKUP(AB$1,D$1:T264,AA264,FALSE)),"na",HLOOKUP(AB$1,D$1:T264,AA264,FALSE))</f>
        <v>na</v>
      </c>
    </row>
    <row r="265" spans="1:28" x14ac:dyDescent="0.4">
      <c r="A265" s="66" t="str">
        <f>IF(AB265=0,"",IF(ISNUMBER(AB265),VLOOKUP(WEEKDAY(AB265,2),DateHelp!$B$2:$C$8,2,FALSE),""))</f>
        <v/>
      </c>
      <c r="B265" s="59" t="str">
        <f t="shared" si="4"/>
        <v/>
      </c>
      <c r="C265" s="59" t="str">
        <f>IF(AB265=0,"",IF(ISNUMBER(AB265),VLOOKUP(MONTH(AB265),DateHelp!$B$2:$D$13,3,FALSE),""))</f>
        <v/>
      </c>
      <c r="D265" s="59" t="str">
        <f>IF(AB265=0,"",IF(ISNUMBER(AB265),VLOOKUP(MONTH(AB265),DateHelp!$B$2:$E$13,4,FALSE),""))</f>
        <v/>
      </c>
      <c r="E265" s="63"/>
      <c r="F265" s="64"/>
      <c r="G265" s="64"/>
      <c r="H265" s="64"/>
      <c r="I265" s="64"/>
      <c r="J265" s="64"/>
      <c r="K265" s="64"/>
      <c r="L265" s="68"/>
      <c r="M265" s="63"/>
      <c r="N265" s="63"/>
      <c r="O265" s="64"/>
      <c r="P265" s="64"/>
      <c r="Q265" s="64"/>
      <c r="U265" s="57"/>
      <c r="AA265" s="57">
        <v>265</v>
      </c>
      <c r="AB265" s="57" t="str">
        <f>IF(ISERROR(HLOOKUP(AB$1,D$1:T265,AA265,FALSE)),"na",HLOOKUP(AB$1,D$1:T265,AA265,FALSE))</f>
        <v>na</v>
      </c>
    </row>
    <row r="266" spans="1:28" x14ac:dyDescent="0.4">
      <c r="A266" s="66" t="str">
        <f>IF(AB266=0,"",IF(ISNUMBER(AB266),VLOOKUP(WEEKDAY(AB266,2),DateHelp!$B$2:$C$8,2,FALSE),""))</f>
        <v/>
      </c>
      <c r="B266" s="59" t="str">
        <f t="shared" si="4"/>
        <v/>
      </c>
      <c r="C266" s="59" t="str">
        <f>IF(AB266=0,"",IF(ISNUMBER(AB266),VLOOKUP(MONTH(AB266),DateHelp!$B$2:$D$13,3,FALSE),""))</f>
        <v/>
      </c>
      <c r="D266" s="59" t="str">
        <f>IF(AB266=0,"",IF(ISNUMBER(AB266),VLOOKUP(MONTH(AB266),DateHelp!$B$2:$E$13,4,FALSE),""))</f>
        <v/>
      </c>
      <c r="E266" s="63"/>
      <c r="F266" s="64"/>
      <c r="G266" s="64"/>
      <c r="H266" s="64"/>
      <c r="I266" s="64"/>
      <c r="J266" s="64"/>
      <c r="K266" s="64"/>
      <c r="L266" s="68"/>
      <c r="M266" s="63"/>
      <c r="N266" s="63"/>
      <c r="O266" s="64"/>
      <c r="P266" s="64"/>
      <c r="Q266" s="64"/>
      <c r="U266" s="57"/>
      <c r="AA266" s="57">
        <v>266</v>
      </c>
      <c r="AB266" s="57" t="str">
        <f>IF(ISERROR(HLOOKUP(AB$1,D$1:T266,AA266,FALSE)),"na",HLOOKUP(AB$1,D$1:T266,AA266,FALSE))</f>
        <v>na</v>
      </c>
    </row>
    <row r="267" spans="1:28" x14ac:dyDescent="0.4">
      <c r="A267" s="66" t="str">
        <f>IF(AB267=0,"",IF(ISNUMBER(AB267),VLOOKUP(WEEKDAY(AB267,2),DateHelp!$B$2:$C$8,2,FALSE),""))</f>
        <v/>
      </c>
      <c r="B267" s="59" t="str">
        <f t="shared" si="4"/>
        <v/>
      </c>
      <c r="C267" s="59" t="str">
        <f>IF(AB267=0,"",IF(ISNUMBER(AB267),VLOOKUP(MONTH(AB267),DateHelp!$B$2:$D$13,3,FALSE),""))</f>
        <v/>
      </c>
      <c r="D267" s="59" t="str">
        <f>IF(AB267=0,"",IF(ISNUMBER(AB267),VLOOKUP(MONTH(AB267),DateHelp!$B$2:$E$13,4,FALSE),""))</f>
        <v/>
      </c>
      <c r="E267" s="63"/>
      <c r="F267" s="64"/>
      <c r="G267" s="64"/>
      <c r="H267" s="64"/>
      <c r="I267" s="64"/>
      <c r="J267" s="64"/>
      <c r="K267" s="64"/>
      <c r="L267" s="68"/>
      <c r="M267" s="63"/>
      <c r="N267" s="63"/>
      <c r="O267" s="64"/>
      <c r="P267" s="64"/>
      <c r="Q267" s="64"/>
      <c r="U267" s="57"/>
      <c r="AA267" s="57">
        <v>267</v>
      </c>
      <c r="AB267" s="57" t="str">
        <f>IF(ISERROR(HLOOKUP(AB$1,D$1:T267,AA267,FALSE)),"na",HLOOKUP(AB$1,D$1:T267,AA267,FALSE))</f>
        <v>na</v>
      </c>
    </row>
    <row r="268" spans="1:28" x14ac:dyDescent="0.4">
      <c r="A268" s="66" t="str">
        <f>IF(AB268=0,"",IF(ISNUMBER(AB268),VLOOKUP(WEEKDAY(AB268,2),DateHelp!$B$2:$C$8,2,FALSE),""))</f>
        <v/>
      </c>
      <c r="B268" s="59" t="str">
        <f t="shared" si="4"/>
        <v/>
      </c>
      <c r="C268" s="59" t="str">
        <f>IF(AB268=0,"",IF(ISNUMBER(AB268),VLOOKUP(MONTH(AB268),DateHelp!$B$2:$D$13,3,FALSE),""))</f>
        <v/>
      </c>
      <c r="D268" s="59" t="str">
        <f>IF(AB268=0,"",IF(ISNUMBER(AB268),VLOOKUP(MONTH(AB268),DateHelp!$B$2:$E$13,4,FALSE),""))</f>
        <v/>
      </c>
      <c r="E268" s="63"/>
      <c r="F268" s="64"/>
      <c r="G268" s="64"/>
      <c r="H268" s="64"/>
      <c r="I268" s="64"/>
      <c r="J268" s="64"/>
      <c r="K268" s="64"/>
      <c r="L268" s="68"/>
      <c r="M268" s="63"/>
      <c r="N268" s="63"/>
      <c r="O268" s="64"/>
      <c r="P268" s="64"/>
      <c r="Q268" s="64"/>
      <c r="U268" s="57"/>
      <c r="AA268" s="57">
        <v>268</v>
      </c>
      <c r="AB268" s="57" t="str">
        <f>IF(ISERROR(HLOOKUP(AB$1,D$1:T268,AA268,FALSE)),"na",HLOOKUP(AB$1,D$1:T268,AA268,FALSE))</f>
        <v>na</v>
      </c>
    </row>
    <row r="269" spans="1:28" x14ac:dyDescent="0.4">
      <c r="A269" s="66" t="str">
        <f>IF(AB269=0,"",IF(ISNUMBER(AB269),VLOOKUP(WEEKDAY(AB269,2),DateHelp!$B$2:$C$8,2,FALSE),""))</f>
        <v/>
      </c>
      <c r="B269" s="59" t="str">
        <f t="shared" si="4"/>
        <v/>
      </c>
      <c r="C269" s="59" t="str">
        <f>IF(AB269=0,"",IF(ISNUMBER(AB269),VLOOKUP(MONTH(AB269),DateHelp!$B$2:$D$13,3,FALSE),""))</f>
        <v/>
      </c>
      <c r="D269" s="59" t="str">
        <f>IF(AB269=0,"",IF(ISNUMBER(AB269),VLOOKUP(MONTH(AB269),DateHelp!$B$2:$E$13,4,FALSE),""))</f>
        <v/>
      </c>
      <c r="E269" s="63"/>
      <c r="F269" s="64"/>
      <c r="G269" s="64"/>
      <c r="H269" s="64"/>
      <c r="I269" s="64"/>
      <c r="J269" s="64"/>
      <c r="K269" s="64"/>
      <c r="L269" s="68"/>
      <c r="M269" s="63"/>
      <c r="N269" s="63"/>
      <c r="O269" s="64"/>
      <c r="P269" s="64"/>
      <c r="Q269" s="64"/>
      <c r="U269" s="57"/>
      <c r="AA269" s="57">
        <v>269</v>
      </c>
      <c r="AB269" s="57" t="str">
        <f>IF(ISERROR(HLOOKUP(AB$1,D$1:T269,AA269,FALSE)),"na",HLOOKUP(AB$1,D$1:T269,AA269,FALSE))</f>
        <v>na</v>
      </c>
    </row>
    <row r="270" spans="1:28" x14ac:dyDescent="0.4">
      <c r="A270" s="66" t="str">
        <f>IF(AB270=0,"",IF(ISNUMBER(AB270),VLOOKUP(WEEKDAY(AB270,2),DateHelp!$B$2:$C$8,2,FALSE),""))</f>
        <v/>
      </c>
      <c r="B270" s="59" t="str">
        <f t="shared" si="4"/>
        <v/>
      </c>
      <c r="C270" s="59" t="str">
        <f>IF(AB270=0,"",IF(ISNUMBER(AB270),VLOOKUP(MONTH(AB270),DateHelp!$B$2:$D$13,3,FALSE),""))</f>
        <v/>
      </c>
      <c r="D270" s="59" t="str">
        <f>IF(AB270=0,"",IF(ISNUMBER(AB270),VLOOKUP(MONTH(AB270),DateHelp!$B$2:$E$13,4,FALSE),""))</f>
        <v/>
      </c>
      <c r="E270" s="63"/>
      <c r="F270" s="64"/>
      <c r="G270" s="64"/>
      <c r="H270" s="64"/>
      <c r="I270" s="64"/>
      <c r="J270" s="64"/>
      <c r="K270" s="64"/>
      <c r="L270" s="68"/>
      <c r="M270" s="63"/>
      <c r="N270" s="63"/>
      <c r="O270" s="64"/>
      <c r="P270" s="64"/>
      <c r="Q270" s="64"/>
      <c r="U270" s="57"/>
      <c r="AA270" s="57">
        <v>270</v>
      </c>
      <c r="AB270" s="57" t="str">
        <f>IF(ISERROR(HLOOKUP(AB$1,D$1:T270,AA270,FALSE)),"na",HLOOKUP(AB$1,D$1:T270,AA270,FALSE))</f>
        <v>na</v>
      </c>
    </row>
    <row r="271" spans="1:28" x14ac:dyDescent="0.4">
      <c r="A271" s="66" t="str">
        <f>IF(AB271=0,"",IF(ISNUMBER(AB271),VLOOKUP(WEEKDAY(AB271,2),DateHelp!$B$2:$C$8,2,FALSE),""))</f>
        <v/>
      </c>
      <c r="B271" s="59" t="str">
        <f t="shared" si="4"/>
        <v/>
      </c>
      <c r="C271" s="59" t="str">
        <f>IF(AB271=0,"",IF(ISNUMBER(AB271),VLOOKUP(MONTH(AB271),DateHelp!$B$2:$D$13,3,FALSE),""))</f>
        <v/>
      </c>
      <c r="D271" s="59" t="str">
        <f>IF(AB271=0,"",IF(ISNUMBER(AB271),VLOOKUP(MONTH(AB271),DateHelp!$B$2:$E$13,4,FALSE),""))</f>
        <v/>
      </c>
      <c r="E271" s="63"/>
      <c r="F271" s="64"/>
      <c r="G271" s="64"/>
      <c r="H271" s="64"/>
      <c r="I271" s="64"/>
      <c r="J271" s="64"/>
      <c r="K271" s="64"/>
      <c r="L271" s="68"/>
      <c r="M271" s="63"/>
      <c r="N271" s="63"/>
      <c r="O271" s="64"/>
      <c r="P271" s="64"/>
      <c r="Q271" s="64"/>
      <c r="U271" s="57"/>
      <c r="AA271" s="57">
        <v>271</v>
      </c>
      <c r="AB271" s="57" t="str">
        <f>IF(ISERROR(HLOOKUP(AB$1,D$1:T271,AA271,FALSE)),"na",HLOOKUP(AB$1,D$1:T271,AA271,FALSE))</f>
        <v>na</v>
      </c>
    </row>
    <row r="272" spans="1:28" x14ac:dyDescent="0.4">
      <c r="A272" s="66" t="str">
        <f>IF(AB272=0,"",IF(ISNUMBER(AB272),VLOOKUP(WEEKDAY(AB272,2),DateHelp!$B$2:$C$8,2,FALSE),""))</f>
        <v/>
      </c>
      <c r="B272" s="59" t="str">
        <f t="shared" si="4"/>
        <v/>
      </c>
      <c r="C272" s="59" t="str">
        <f>IF(AB272=0,"",IF(ISNUMBER(AB272),VLOOKUP(MONTH(AB272),DateHelp!$B$2:$D$13,3,FALSE),""))</f>
        <v/>
      </c>
      <c r="D272" s="59" t="str">
        <f>IF(AB272=0,"",IF(ISNUMBER(AB272),VLOOKUP(MONTH(AB272),DateHelp!$B$2:$E$13,4,FALSE),""))</f>
        <v/>
      </c>
      <c r="E272" s="63"/>
      <c r="F272" s="64"/>
      <c r="G272" s="64"/>
      <c r="H272" s="64"/>
      <c r="I272" s="64"/>
      <c r="J272" s="64"/>
      <c r="K272" s="64"/>
      <c r="L272" s="68"/>
      <c r="M272" s="63"/>
      <c r="N272" s="63"/>
      <c r="O272" s="64"/>
      <c r="P272" s="64"/>
      <c r="Q272" s="64"/>
      <c r="U272" s="57"/>
      <c r="AA272" s="57">
        <v>272</v>
      </c>
      <c r="AB272" s="57" t="str">
        <f>IF(ISERROR(HLOOKUP(AB$1,D$1:T272,AA272,FALSE)),"na",HLOOKUP(AB$1,D$1:T272,AA272,FALSE))</f>
        <v>na</v>
      </c>
    </row>
    <row r="273" spans="1:28" x14ac:dyDescent="0.4">
      <c r="A273" s="66" t="str">
        <f>IF(AB273=0,"",IF(ISNUMBER(AB273),VLOOKUP(WEEKDAY(AB273,2),DateHelp!$B$2:$C$8,2,FALSE),""))</f>
        <v/>
      </c>
      <c r="B273" s="59" t="str">
        <f t="shared" si="4"/>
        <v/>
      </c>
      <c r="C273" s="59" t="str">
        <f>IF(AB273=0,"",IF(ISNUMBER(AB273),VLOOKUP(MONTH(AB273),DateHelp!$B$2:$D$13,3,FALSE),""))</f>
        <v/>
      </c>
      <c r="D273" s="59" t="str">
        <f>IF(AB273=0,"",IF(ISNUMBER(AB273),VLOOKUP(MONTH(AB273),DateHelp!$B$2:$E$13,4,FALSE),""))</f>
        <v/>
      </c>
      <c r="E273" s="63"/>
      <c r="F273" s="64"/>
      <c r="G273" s="64"/>
      <c r="H273" s="64"/>
      <c r="I273" s="64"/>
      <c r="J273" s="64"/>
      <c r="K273" s="64"/>
      <c r="L273" s="68"/>
      <c r="M273" s="63"/>
      <c r="N273" s="63"/>
      <c r="O273" s="64"/>
      <c r="P273" s="64"/>
      <c r="Q273" s="64"/>
      <c r="U273" s="57"/>
      <c r="AA273" s="57">
        <v>273</v>
      </c>
      <c r="AB273" s="57" t="str">
        <f>IF(ISERROR(HLOOKUP(AB$1,D$1:T273,AA273,FALSE)),"na",HLOOKUP(AB$1,D$1:T273,AA273,FALSE))</f>
        <v>na</v>
      </c>
    </row>
    <row r="274" spans="1:28" x14ac:dyDescent="0.4">
      <c r="A274" s="66" t="str">
        <f>IF(AB274=0,"",IF(ISNUMBER(AB274),VLOOKUP(WEEKDAY(AB274,2),DateHelp!$B$2:$C$8,2,FALSE),""))</f>
        <v/>
      </c>
      <c r="B274" s="59" t="str">
        <f t="shared" si="4"/>
        <v/>
      </c>
      <c r="C274" s="59" t="str">
        <f>IF(AB274=0,"",IF(ISNUMBER(AB274),VLOOKUP(MONTH(AB274),DateHelp!$B$2:$D$13,3,FALSE),""))</f>
        <v/>
      </c>
      <c r="D274" s="59" t="str">
        <f>IF(AB274=0,"",IF(ISNUMBER(AB274),VLOOKUP(MONTH(AB274),DateHelp!$B$2:$E$13,4,FALSE),""))</f>
        <v/>
      </c>
      <c r="E274" s="63"/>
      <c r="F274" s="64"/>
      <c r="G274" s="64"/>
      <c r="H274" s="64"/>
      <c r="I274" s="64"/>
      <c r="J274" s="64"/>
      <c r="K274" s="64"/>
      <c r="L274" s="68"/>
      <c r="M274" s="63"/>
      <c r="N274" s="63"/>
      <c r="O274" s="64"/>
      <c r="P274" s="64"/>
      <c r="Q274" s="64"/>
      <c r="U274" s="57"/>
      <c r="AA274" s="57">
        <v>274</v>
      </c>
      <c r="AB274" s="57" t="str">
        <f>IF(ISERROR(HLOOKUP(AB$1,D$1:T274,AA274,FALSE)),"na",HLOOKUP(AB$1,D$1:T274,AA274,FALSE))</f>
        <v>na</v>
      </c>
    </row>
    <row r="275" spans="1:28" x14ac:dyDescent="0.4">
      <c r="A275" s="66" t="str">
        <f>IF(AB275=0,"",IF(ISNUMBER(AB275),VLOOKUP(WEEKDAY(AB275,2),DateHelp!$B$2:$C$8,2,FALSE),""))</f>
        <v/>
      </c>
      <c r="B275" s="59" t="str">
        <f t="shared" si="4"/>
        <v/>
      </c>
      <c r="C275" s="59" t="str">
        <f>IF(AB275=0,"",IF(ISNUMBER(AB275),VLOOKUP(MONTH(AB275),DateHelp!$B$2:$D$13,3,FALSE),""))</f>
        <v/>
      </c>
      <c r="D275" s="59" t="str">
        <f>IF(AB275=0,"",IF(ISNUMBER(AB275),VLOOKUP(MONTH(AB275),DateHelp!$B$2:$E$13,4,FALSE),""))</f>
        <v/>
      </c>
      <c r="E275" s="63"/>
      <c r="F275" s="64"/>
      <c r="G275" s="64"/>
      <c r="H275" s="64"/>
      <c r="I275" s="64"/>
      <c r="J275" s="64"/>
      <c r="K275" s="64"/>
      <c r="L275" s="68"/>
      <c r="M275" s="63"/>
      <c r="N275" s="63"/>
      <c r="O275" s="64"/>
      <c r="P275" s="64"/>
      <c r="Q275" s="64"/>
      <c r="U275" s="57"/>
      <c r="AA275" s="57">
        <v>275</v>
      </c>
      <c r="AB275" s="57" t="str">
        <f>IF(ISERROR(HLOOKUP(AB$1,D$1:T275,AA275,FALSE)),"na",HLOOKUP(AB$1,D$1:T275,AA275,FALSE))</f>
        <v>na</v>
      </c>
    </row>
    <row r="276" spans="1:28" x14ac:dyDescent="0.4">
      <c r="A276" s="66" t="str">
        <f>IF(AB276=0,"",IF(ISNUMBER(AB276),VLOOKUP(WEEKDAY(AB276,2),DateHelp!$B$2:$C$8,2,FALSE),""))</f>
        <v/>
      </c>
      <c r="B276" s="59" t="str">
        <f t="shared" si="4"/>
        <v/>
      </c>
      <c r="C276" s="59" t="str">
        <f>IF(AB276=0,"",IF(ISNUMBER(AB276),VLOOKUP(MONTH(AB276),DateHelp!$B$2:$D$13,3,FALSE),""))</f>
        <v/>
      </c>
      <c r="D276" s="59" t="str">
        <f>IF(AB276=0,"",IF(ISNUMBER(AB276),VLOOKUP(MONTH(AB276),DateHelp!$B$2:$E$13,4,FALSE),""))</f>
        <v/>
      </c>
      <c r="E276" s="63"/>
      <c r="F276" s="64"/>
      <c r="G276" s="64"/>
      <c r="H276" s="64"/>
      <c r="I276" s="64"/>
      <c r="J276" s="64"/>
      <c r="K276" s="64"/>
      <c r="L276" s="68"/>
      <c r="M276" s="63"/>
      <c r="N276" s="63"/>
      <c r="O276" s="64"/>
      <c r="P276" s="64"/>
      <c r="Q276" s="64"/>
      <c r="U276" s="57"/>
      <c r="AA276" s="57">
        <v>276</v>
      </c>
      <c r="AB276" s="57" t="str">
        <f>IF(ISERROR(HLOOKUP(AB$1,D$1:T276,AA276,FALSE)),"na",HLOOKUP(AB$1,D$1:T276,AA276,FALSE))</f>
        <v>na</v>
      </c>
    </row>
    <row r="277" spans="1:28" x14ac:dyDescent="0.4">
      <c r="A277" s="66" t="str">
        <f>IF(AB277=0,"",IF(ISNUMBER(AB277),VLOOKUP(WEEKDAY(AB277,2),DateHelp!$B$2:$C$8,2,FALSE),""))</f>
        <v/>
      </c>
      <c r="B277" s="59" t="str">
        <f t="shared" si="4"/>
        <v/>
      </c>
      <c r="C277" s="59" t="str">
        <f>IF(AB277=0,"",IF(ISNUMBER(AB277),VLOOKUP(MONTH(AB277),DateHelp!$B$2:$D$13,3,FALSE),""))</f>
        <v/>
      </c>
      <c r="D277" s="59" t="str">
        <f>IF(AB277=0,"",IF(ISNUMBER(AB277),VLOOKUP(MONTH(AB277),DateHelp!$B$2:$E$13,4,FALSE),""))</f>
        <v/>
      </c>
      <c r="E277" s="63"/>
      <c r="F277" s="64"/>
      <c r="G277" s="64"/>
      <c r="H277" s="64"/>
      <c r="I277" s="64"/>
      <c r="J277" s="64"/>
      <c r="K277" s="64"/>
      <c r="L277" s="68"/>
      <c r="M277" s="63"/>
      <c r="N277" s="63"/>
      <c r="O277" s="64"/>
      <c r="P277" s="64"/>
      <c r="Q277" s="64"/>
      <c r="U277" s="57"/>
      <c r="AA277" s="57">
        <v>277</v>
      </c>
      <c r="AB277" s="57" t="str">
        <f>IF(ISERROR(HLOOKUP(AB$1,D$1:T277,AA277,FALSE)),"na",HLOOKUP(AB$1,D$1:T277,AA277,FALSE))</f>
        <v>na</v>
      </c>
    </row>
    <row r="278" spans="1:28" x14ac:dyDescent="0.4">
      <c r="A278" s="66" t="str">
        <f>IF(AB278=0,"",IF(ISNUMBER(AB278),VLOOKUP(WEEKDAY(AB278,2),DateHelp!$B$2:$C$8,2,FALSE),""))</f>
        <v/>
      </c>
      <c r="B278" s="59" t="str">
        <f t="shared" si="4"/>
        <v/>
      </c>
      <c r="C278" s="59" t="str">
        <f>IF(AB278=0,"",IF(ISNUMBER(AB278),VLOOKUP(MONTH(AB278),DateHelp!$B$2:$D$13,3,FALSE),""))</f>
        <v/>
      </c>
      <c r="D278" s="59" t="str">
        <f>IF(AB278=0,"",IF(ISNUMBER(AB278),VLOOKUP(MONTH(AB278),DateHelp!$B$2:$E$13,4,FALSE),""))</f>
        <v/>
      </c>
      <c r="E278" s="63"/>
      <c r="F278" s="64"/>
      <c r="G278" s="64"/>
      <c r="H278" s="64"/>
      <c r="I278" s="64"/>
      <c r="J278" s="64"/>
      <c r="K278" s="64"/>
      <c r="L278" s="68"/>
      <c r="M278" s="63"/>
      <c r="N278" s="63"/>
      <c r="O278" s="64"/>
      <c r="P278" s="64"/>
      <c r="Q278" s="64"/>
      <c r="U278" s="57"/>
      <c r="AA278" s="57">
        <v>278</v>
      </c>
      <c r="AB278" s="57" t="str">
        <f>IF(ISERROR(HLOOKUP(AB$1,D$1:T278,AA278,FALSE)),"na",HLOOKUP(AB$1,D$1:T278,AA278,FALSE))</f>
        <v>na</v>
      </c>
    </row>
    <row r="279" spans="1:28" x14ac:dyDescent="0.4">
      <c r="A279" s="66" t="str">
        <f>IF(AB279=0,"",IF(ISNUMBER(AB279),VLOOKUP(WEEKDAY(AB279,2),DateHelp!$B$2:$C$8,2,FALSE),""))</f>
        <v/>
      </c>
      <c r="B279" s="59" t="str">
        <f t="shared" si="4"/>
        <v/>
      </c>
      <c r="C279" s="59" t="str">
        <f>IF(AB279=0,"",IF(ISNUMBER(AB279),VLOOKUP(MONTH(AB279),DateHelp!$B$2:$D$13,3,FALSE),""))</f>
        <v/>
      </c>
      <c r="D279" s="59" t="str">
        <f>IF(AB279=0,"",IF(ISNUMBER(AB279),VLOOKUP(MONTH(AB279),DateHelp!$B$2:$E$13,4,FALSE),""))</f>
        <v/>
      </c>
      <c r="E279" s="63"/>
      <c r="F279" s="64"/>
      <c r="G279" s="64"/>
      <c r="H279" s="64"/>
      <c r="I279" s="64"/>
      <c r="J279" s="64"/>
      <c r="K279" s="64"/>
      <c r="L279" s="68"/>
      <c r="M279" s="63"/>
      <c r="N279" s="63"/>
      <c r="O279" s="64"/>
      <c r="P279" s="64"/>
      <c r="Q279" s="64"/>
      <c r="U279" s="57"/>
      <c r="AA279" s="57">
        <v>279</v>
      </c>
      <c r="AB279" s="57" t="str">
        <f>IF(ISERROR(HLOOKUP(AB$1,D$1:T279,AA279,FALSE)),"na",HLOOKUP(AB$1,D$1:T279,AA279,FALSE))</f>
        <v>na</v>
      </c>
    </row>
    <row r="280" spans="1:28" x14ac:dyDescent="0.4">
      <c r="A280" s="66" t="str">
        <f>IF(AB280=0,"",IF(ISNUMBER(AB280),VLOOKUP(WEEKDAY(AB280,2),DateHelp!$B$2:$C$8,2,FALSE),""))</f>
        <v/>
      </c>
      <c r="B280" s="59" t="str">
        <f t="shared" si="4"/>
        <v/>
      </c>
      <c r="C280" s="59" t="str">
        <f>IF(AB280=0,"",IF(ISNUMBER(AB280),VLOOKUP(MONTH(AB280),DateHelp!$B$2:$D$13,3,FALSE),""))</f>
        <v/>
      </c>
      <c r="D280" s="59" t="str">
        <f>IF(AB280=0,"",IF(ISNUMBER(AB280),VLOOKUP(MONTH(AB280),DateHelp!$B$2:$E$13,4,FALSE),""))</f>
        <v/>
      </c>
      <c r="E280" s="63"/>
      <c r="F280" s="64"/>
      <c r="G280" s="64"/>
      <c r="H280" s="64"/>
      <c r="I280" s="64"/>
      <c r="J280" s="64"/>
      <c r="K280" s="64"/>
      <c r="L280" s="68"/>
      <c r="M280" s="63"/>
      <c r="N280" s="63"/>
      <c r="O280" s="64"/>
      <c r="P280" s="64"/>
      <c r="Q280" s="64"/>
      <c r="U280" s="57"/>
      <c r="AA280" s="57">
        <v>280</v>
      </c>
      <c r="AB280" s="57" t="str">
        <f>IF(ISERROR(HLOOKUP(AB$1,D$1:T280,AA280,FALSE)),"na",HLOOKUP(AB$1,D$1:T280,AA280,FALSE))</f>
        <v>na</v>
      </c>
    </row>
    <row r="281" spans="1:28" x14ac:dyDescent="0.4">
      <c r="A281" s="66" t="str">
        <f>IF(AB281=0,"",IF(ISNUMBER(AB281),VLOOKUP(WEEKDAY(AB281,2),DateHelp!$B$2:$C$8,2,FALSE),""))</f>
        <v/>
      </c>
      <c r="B281" s="59" t="str">
        <f t="shared" si="4"/>
        <v/>
      </c>
      <c r="C281" s="59" t="str">
        <f>IF(AB281=0,"",IF(ISNUMBER(AB281),VLOOKUP(MONTH(AB281),DateHelp!$B$2:$D$13,3,FALSE),""))</f>
        <v/>
      </c>
      <c r="D281" s="59" t="str">
        <f>IF(AB281=0,"",IF(ISNUMBER(AB281),VLOOKUP(MONTH(AB281),DateHelp!$B$2:$E$13,4,FALSE),""))</f>
        <v/>
      </c>
      <c r="E281" s="63"/>
      <c r="F281" s="64"/>
      <c r="G281" s="64"/>
      <c r="H281" s="64"/>
      <c r="I281" s="64"/>
      <c r="J281" s="64"/>
      <c r="K281" s="64"/>
      <c r="L281" s="68"/>
      <c r="M281" s="63"/>
      <c r="N281" s="63"/>
      <c r="O281" s="64"/>
      <c r="P281" s="64"/>
      <c r="Q281" s="64"/>
      <c r="U281" s="57"/>
      <c r="AA281" s="57">
        <v>281</v>
      </c>
      <c r="AB281" s="57" t="str">
        <f>IF(ISERROR(HLOOKUP(AB$1,D$1:T281,AA281,FALSE)),"na",HLOOKUP(AB$1,D$1:T281,AA281,FALSE))</f>
        <v>na</v>
      </c>
    </row>
    <row r="282" spans="1:28" x14ac:dyDescent="0.4">
      <c r="A282" s="66" t="str">
        <f>IF(AB282=0,"",IF(ISNUMBER(AB282),VLOOKUP(WEEKDAY(AB282,2),DateHelp!$B$2:$C$8,2,FALSE),""))</f>
        <v/>
      </c>
      <c r="B282" s="59" t="str">
        <f t="shared" si="4"/>
        <v/>
      </c>
      <c r="C282" s="59" t="str">
        <f>IF(AB282=0,"",IF(ISNUMBER(AB282),VLOOKUP(MONTH(AB282),DateHelp!$B$2:$D$13,3,FALSE),""))</f>
        <v/>
      </c>
      <c r="D282" s="59" t="str">
        <f>IF(AB282=0,"",IF(ISNUMBER(AB282),VLOOKUP(MONTH(AB282),DateHelp!$B$2:$E$13,4,FALSE),""))</f>
        <v/>
      </c>
      <c r="E282" s="63"/>
      <c r="F282" s="64"/>
      <c r="G282" s="64"/>
      <c r="H282" s="64"/>
      <c r="I282" s="64"/>
      <c r="J282" s="64"/>
      <c r="K282" s="64"/>
      <c r="L282" s="68"/>
      <c r="M282" s="63"/>
      <c r="N282" s="63"/>
      <c r="O282" s="64"/>
      <c r="P282" s="64"/>
      <c r="Q282" s="64"/>
      <c r="U282" s="57"/>
      <c r="AA282" s="57">
        <v>282</v>
      </c>
      <c r="AB282" s="57" t="str">
        <f>IF(ISERROR(HLOOKUP(AB$1,D$1:T282,AA282,FALSE)),"na",HLOOKUP(AB$1,D$1:T282,AA282,FALSE))</f>
        <v>na</v>
      </c>
    </row>
    <row r="283" spans="1:28" x14ac:dyDescent="0.4">
      <c r="A283" s="66" t="str">
        <f>IF(AB283=0,"",IF(ISNUMBER(AB283),VLOOKUP(WEEKDAY(AB283,2),DateHelp!$B$2:$C$8,2,FALSE),""))</f>
        <v/>
      </c>
      <c r="B283" s="59" t="str">
        <f t="shared" si="4"/>
        <v/>
      </c>
      <c r="C283" s="59" t="str">
        <f>IF(AB283=0,"",IF(ISNUMBER(AB283),VLOOKUP(MONTH(AB283),DateHelp!$B$2:$D$13,3,FALSE),""))</f>
        <v/>
      </c>
      <c r="D283" s="59" t="str">
        <f>IF(AB283=0,"",IF(ISNUMBER(AB283),VLOOKUP(MONTH(AB283),DateHelp!$B$2:$E$13,4,FALSE),""))</f>
        <v/>
      </c>
      <c r="E283" s="63"/>
      <c r="F283" s="64"/>
      <c r="G283" s="64"/>
      <c r="H283" s="64"/>
      <c r="I283" s="64"/>
      <c r="J283" s="64"/>
      <c r="K283" s="64"/>
      <c r="L283" s="68"/>
      <c r="M283" s="63"/>
      <c r="N283" s="63"/>
      <c r="O283" s="64"/>
      <c r="P283" s="64"/>
      <c r="Q283" s="64"/>
      <c r="U283" s="57"/>
      <c r="AA283" s="57">
        <v>283</v>
      </c>
      <c r="AB283" s="57" t="str">
        <f>IF(ISERROR(HLOOKUP(AB$1,D$1:T283,AA283,FALSE)),"na",HLOOKUP(AB$1,D$1:T283,AA283,FALSE))</f>
        <v>na</v>
      </c>
    </row>
    <row r="284" spans="1:28" x14ac:dyDescent="0.4">
      <c r="A284" s="66" t="str">
        <f>IF(AB284=0,"",IF(ISNUMBER(AB284),VLOOKUP(WEEKDAY(AB284,2),DateHelp!$B$2:$C$8,2,FALSE),""))</f>
        <v/>
      </c>
      <c r="B284" s="59" t="str">
        <f t="shared" si="4"/>
        <v/>
      </c>
      <c r="C284" s="59" t="str">
        <f>IF(AB284=0,"",IF(ISNUMBER(AB284),VLOOKUP(MONTH(AB284),DateHelp!$B$2:$D$13,3,FALSE),""))</f>
        <v/>
      </c>
      <c r="D284" s="59" t="str">
        <f>IF(AB284=0,"",IF(ISNUMBER(AB284),VLOOKUP(MONTH(AB284),DateHelp!$B$2:$E$13,4,FALSE),""))</f>
        <v/>
      </c>
      <c r="E284" s="63"/>
      <c r="F284" s="64"/>
      <c r="G284" s="64"/>
      <c r="H284" s="64"/>
      <c r="I284" s="64"/>
      <c r="J284" s="64"/>
      <c r="K284" s="64"/>
      <c r="L284" s="68"/>
      <c r="M284" s="63"/>
      <c r="N284" s="63"/>
      <c r="O284" s="64"/>
      <c r="P284" s="64"/>
      <c r="Q284" s="64"/>
      <c r="U284" s="57"/>
      <c r="AA284" s="57">
        <v>284</v>
      </c>
      <c r="AB284" s="57" t="str">
        <f>IF(ISERROR(HLOOKUP(AB$1,D$1:T284,AA284,FALSE)),"na",HLOOKUP(AB$1,D$1:T284,AA284,FALSE))</f>
        <v>na</v>
      </c>
    </row>
    <row r="285" spans="1:28" x14ac:dyDescent="0.4">
      <c r="A285" s="66" t="str">
        <f>IF(AB285=0,"",IF(ISNUMBER(AB285),VLOOKUP(WEEKDAY(AB285,2),DateHelp!$B$2:$C$8,2,FALSE),""))</f>
        <v/>
      </c>
      <c r="B285" s="59" t="str">
        <f t="shared" si="4"/>
        <v/>
      </c>
      <c r="C285" s="59" t="str">
        <f>IF(AB285=0,"",IF(ISNUMBER(AB285),VLOOKUP(MONTH(AB285),DateHelp!$B$2:$D$13,3,FALSE),""))</f>
        <v/>
      </c>
      <c r="D285" s="59" t="str">
        <f>IF(AB285=0,"",IF(ISNUMBER(AB285),VLOOKUP(MONTH(AB285),DateHelp!$B$2:$E$13,4,FALSE),""))</f>
        <v/>
      </c>
      <c r="E285" s="63"/>
      <c r="F285" s="64"/>
      <c r="G285" s="64"/>
      <c r="H285" s="64"/>
      <c r="I285" s="64"/>
      <c r="J285" s="64"/>
      <c r="K285" s="64"/>
      <c r="L285" s="68"/>
      <c r="M285" s="63"/>
      <c r="N285" s="63"/>
      <c r="O285" s="64"/>
      <c r="P285" s="64"/>
      <c r="Q285" s="64"/>
      <c r="U285" s="57"/>
      <c r="AA285" s="57">
        <v>285</v>
      </c>
      <c r="AB285" s="57" t="str">
        <f>IF(ISERROR(HLOOKUP(AB$1,D$1:T285,AA285,FALSE)),"na",HLOOKUP(AB$1,D$1:T285,AA285,FALSE))</f>
        <v>na</v>
      </c>
    </row>
    <row r="286" spans="1:28" x14ac:dyDescent="0.4">
      <c r="A286" s="66" t="str">
        <f>IF(AB286=0,"",IF(ISNUMBER(AB286),VLOOKUP(WEEKDAY(AB286,2),DateHelp!$B$2:$C$8,2,FALSE),""))</f>
        <v/>
      </c>
      <c r="B286" s="59" t="str">
        <f t="shared" si="4"/>
        <v/>
      </c>
      <c r="C286" s="59" t="str">
        <f>IF(AB286=0,"",IF(ISNUMBER(AB286),VLOOKUP(MONTH(AB286),DateHelp!$B$2:$D$13,3,FALSE),""))</f>
        <v/>
      </c>
      <c r="D286" s="59" t="str">
        <f>IF(AB286=0,"",IF(ISNUMBER(AB286),VLOOKUP(MONTH(AB286),DateHelp!$B$2:$E$13,4,FALSE),""))</f>
        <v/>
      </c>
      <c r="E286" s="63"/>
      <c r="F286" s="64"/>
      <c r="G286" s="64"/>
      <c r="H286" s="64"/>
      <c r="I286" s="64"/>
      <c r="J286" s="64"/>
      <c r="K286" s="64"/>
      <c r="L286" s="68"/>
      <c r="M286" s="63"/>
      <c r="N286" s="63"/>
      <c r="O286" s="64"/>
      <c r="P286" s="64"/>
      <c r="Q286" s="64"/>
      <c r="U286" s="57"/>
      <c r="AA286" s="57">
        <v>286</v>
      </c>
      <c r="AB286" s="57" t="str">
        <f>IF(ISERROR(HLOOKUP(AB$1,D$1:T286,AA286,FALSE)),"na",HLOOKUP(AB$1,D$1:T286,AA286,FALSE))</f>
        <v>na</v>
      </c>
    </row>
    <row r="287" spans="1:28" x14ac:dyDescent="0.4">
      <c r="A287" s="66" t="str">
        <f>IF(AB287=0,"",IF(ISNUMBER(AB287),VLOOKUP(WEEKDAY(AB287,2),DateHelp!$B$2:$C$8,2,FALSE),""))</f>
        <v/>
      </c>
      <c r="B287" s="59" t="str">
        <f t="shared" si="4"/>
        <v/>
      </c>
      <c r="C287" s="59" t="str">
        <f>IF(AB287=0,"",IF(ISNUMBER(AB287),VLOOKUP(MONTH(AB287),DateHelp!$B$2:$D$13,3,FALSE),""))</f>
        <v/>
      </c>
      <c r="D287" s="59" t="str">
        <f>IF(AB287=0,"",IF(ISNUMBER(AB287),VLOOKUP(MONTH(AB287),DateHelp!$B$2:$E$13,4,FALSE),""))</f>
        <v/>
      </c>
      <c r="E287" s="63"/>
      <c r="F287" s="64"/>
      <c r="G287" s="64"/>
      <c r="H287" s="64"/>
      <c r="I287" s="64"/>
      <c r="J287" s="64"/>
      <c r="K287" s="64"/>
      <c r="L287" s="68"/>
      <c r="M287" s="63"/>
      <c r="N287" s="63"/>
      <c r="O287" s="64"/>
      <c r="P287" s="64"/>
      <c r="Q287" s="64"/>
      <c r="U287" s="57"/>
      <c r="AA287" s="57">
        <v>287</v>
      </c>
      <c r="AB287" s="57" t="str">
        <f>IF(ISERROR(HLOOKUP(AB$1,D$1:T287,AA287,FALSE)),"na",HLOOKUP(AB$1,D$1:T287,AA287,FALSE))</f>
        <v>na</v>
      </c>
    </row>
    <row r="288" spans="1:28" x14ac:dyDescent="0.4">
      <c r="A288" s="66" t="str">
        <f>IF(AB288=0,"",IF(ISNUMBER(AB288),VLOOKUP(WEEKDAY(AB288,2),DateHelp!$B$2:$C$8,2,FALSE),""))</f>
        <v/>
      </c>
      <c r="B288" s="59" t="str">
        <f t="shared" si="4"/>
        <v/>
      </c>
      <c r="C288" s="59" t="str">
        <f>IF(AB288=0,"",IF(ISNUMBER(AB288),VLOOKUP(MONTH(AB288),DateHelp!$B$2:$D$13,3,FALSE),""))</f>
        <v/>
      </c>
      <c r="D288" s="59" t="str">
        <f>IF(AB288=0,"",IF(ISNUMBER(AB288),VLOOKUP(MONTH(AB288),DateHelp!$B$2:$E$13,4,FALSE),""))</f>
        <v/>
      </c>
      <c r="E288" s="63"/>
      <c r="F288" s="64"/>
      <c r="G288" s="64"/>
      <c r="H288" s="64"/>
      <c r="I288" s="64"/>
      <c r="J288" s="64"/>
      <c r="K288" s="64"/>
      <c r="L288" s="68"/>
      <c r="M288" s="63"/>
      <c r="N288" s="63"/>
      <c r="O288" s="64"/>
      <c r="P288" s="64"/>
      <c r="Q288" s="64"/>
      <c r="U288" s="57"/>
      <c r="AA288" s="57">
        <v>288</v>
      </c>
      <c r="AB288" s="57" t="str">
        <f>IF(ISERROR(HLOOKUP(AB$1,D$1:T288,AA288,FALSE)),"na",HLOOKUP(AB$1,D$1:T288,AA288,FALSE))</f>
        <v>na</v>
      </c>
    </row>
    <row r="289" spans="1:28" x14ac:dyDescent="0.4">
      <c r="A289" s="66" t="str">
        <f>IF(AB289=0,"",IF(ISNUMBER(AB289),VLOOKUP(WEEKDAY(AB289,2),DateHelp!$B$2:$C$8,2,FALSE),""))</f>
        <v/>
      </c>
      <c r="B289" s="59" t="str">
        <f t="shared" si="4"/>
        <v/>
      </c>
      <c r="C289" s="59" t="str">
        <f>IF(AB289=0,"",IF(ISNUMBER(AB289),VLOOKUP(MONTH(AB289),DateHelp!$B$2:$D$13,3,FALSE),""))</f>
        <v/>
      </c>
      <c r="D289" s="59" t="str">
        <f>IF(AB289=0,"",IF(ISNUMBER(AB289),VLOOKUP(MONTH(AB289),DateHelp!$B$2:$E$13,4,FALSE),""))</f>
        <v/>
      </c>
      <c r="E289" s="63"/>
      <c r="F289" s="64"/>
      <c r="G289" s="64"/>
      <c r="H289" s="64"/>
      <c r="I289" s="64"/>
      <c r="J289" s="64"/>
      <c r="K289" s="64"/>
      <c r="L289" s="68"/>
      <c r="M289" s="63"/>
      <c r="N289" s="63"/>
      <c r="O289" s="64"/>
      <c r="P289" s="64"/>
      <c r="Q289" s="64"/>
      <c r="U289" s="57"/>
      <c r="AA289" s="57">
        <v>289</v>
      </c>
      <c r="AB289" s="57" t="str">
        <f>IF(ISERROR(HLOOKUP(AB$1,D$1:T289,AA289,FALSE)),"na",HLOOKUP(AB$1,D$1:T289,AA289,FALSE))</f>
        <v>na</v>
      </c>
    </row>
    <row r="290" spans="1:28" x14ac:dyDescent="0.4">
      <c r="A290" s="66" t="str">
        <f>IF(AB290=0,"",IF(ISNUMBER(AB290),VLOOKUP(WEEKDAY(AB290,2),DateHelp!$B$2:$C$8,2,FALSE),""))</f>
        <v/>
      </c>
      <c r="B290" s="59" t="str">
        <f t="shared" si="4"/>
        <v/>
      </c>
      <c r="C290" s="59" t="str">
        <f>IF(AB290=0,"",IF(ISNUMBER(AB290),VLOOKUP(MONTH(AB290),DateHelp!$B$2:$D$13,3,FALSE),""))</f>
        <v/>
      </c>
      <c r="D290" s="59" t="str">
        <f>IF(AB290=0,"",IF(ISNUMBER(AB290),VLOOKUP(MONTH(AB290),DateHelp!$B$2:$E$13,4,FALSE),""))</f>
        <v/>
      </c>
      <c r="E290" s="63"/>
      <c r="F290" s="64"/>
      <c r="G290" s="64"/>
      <c r="H290" s="64"/>
      <c r="I290" s="64"/>
      <c r="J290" s="64"/>
      <c r="K290" s="64"/>
      <c r="L290" s="68"/>
      <c r="M290" s="63"/>
      <c r="N290" s="63"/>
      <c r="O290" s="64"/>
      <c r="P290" s="64"/>
      <c r="Q290" s="64"/>
      <c r="U290" s="57"/>
      <c r="AA290" s="57">
        <v>290</v>
      </c>
      <c r="AB290" s="57" t="str">
        <f>IF(ISERROR(HLOOKUP(AB$1,D$1:T290,AA290,FALSE)),"na",HLOOKUP(AB$1,D$1:T290,AA290,FALSE))</f>
        <v>na</v>
      </c>
    </row>
    <row r="291" spans="1:28" x14ac:dyDescent="0.4">
      <c r="A291" s="66" t="str">
        <f>IF(AB291=0,"",IF(ISNUMBER(AB291),VLOOKUP(WEEKDAY(AB291,2),DateHelp!$B$2:$C$8,2,FALSE),""))</f>
        <v/>
      </c>
      <c r="B291" s="59" t="str">
        <f t="shared" si="4"/>
        <v/>
      </c>
      <c r="C291" s="59" t="str">
        <f>IF(AB291=0,"",IF(ISNUMBER(AB291),VLOOKUP(MONTH(AB291),DateHelp!$B$2:$D$13,3,FALSE),""))</f>
        <v/>
      </c>
      <c r="D291" s="59" t="str">
        <f>IF(AB291=0,"",IF(ISNUMBER(AB291),VLOOKUP(MONTH(AB291),DateHelp!$B$2:$E$13,4,FALSE),""))</f>
        <v/>
      </c>
      <c r="E291" s="63"/>
      <c r="F291" s="64"/>
      <c r="G291" s="64"/>
      <c r="H291" s="64"/>
      <c r="I291" s="64"/>
      <c r="J291" s="64"/>
      <c r="K291" s="64"/>
      <c r="L291" s="68"/>
      <c r="M291" s="63"/>
      <c r="N291" s="63"/>
      <c r="O291" s="64"/>
      <c r="P291" s="64"/>
      <c r="Q291" s="64"/>
      <c r="U291" s="57"/>
      <c r="AA291" s="57">
        <v>291</v>
      </c>
      <c r="AB291" s="57" t="str">
        <f>IF(ISERROR(HLOOKUP(AB$1,D$1:T291,AA291,FALSE)),"na",HLOOKUP(AB$1,D$1:T291,AA291,FALSE))</f>
        <v>na</v>
      </c>
    </row>
    <row r="292" spans="1:28" x14ac:dyDescent="0.4">
      <c r="A292" s="66" t="str">
        <f>IF(AB292=0,"",IF(ISNUMBER(AB292),VLOOKUP(WEEKDAY(AB292,2),DateHelp!$B$2:$C$8,2,FALSE),""))</f>
        <v/>
      </c>
      <c r="B292" s="59" t="str">
        <f t="shared" si="4"/>
        <v/>
      </c>
      <c r="C292" s="59" t="str">
        <f>IF(AB292=0,"",IF(ISNUMBER(AB292),VLOOKUP(MONTH(AB292),DateHelp!$B$2:$D$13,3,FALSE),""))</f>
        <v/>
      </c>
      <c r="D292" s="59" t="str">
        <f>IF(AB292=0,"",IF(ISNUMBER(AB292),VLOOKUP(MONTH(AB292),DateHelp!$B$2:$E$13,4,FALSE),""))</f>
        <v/>
      </c>
      <c r="E292" s="63"/>
      <c r="F292" s="64"/>
      <c r="G292" s="64"/>
      <c r="H292" s="64"/>
      <c r="I292" s="64"/>
      <c r="J292" s="64"/>
      <c r="K292" s="64"/>
      <c r="L292" s="68"/>
      <c r="M292" s="63"/>
      <c r="N292" s="63"/>
      <c r="O292" s="64"/>
      <c r="P292" s="64"/>
      <c r="Q292" s="64"/>
      <c r="U292" s="57"/>
      <c r="AA292" s="57">
        <v>292</v>
      </c>
      <c r="AB292" s="57" t="str">
        <f>IF(ISERROR(HLOOKUP(AB$1,D$1:T292,AA292,FALSE)),"na",HLOOKUP(AB$1,D$1:T292,AA292,FALSE))</f>
        <v>na</v>
      </c>
    </row>
    <row r="293" spans="1:28" x14ac:dyDescent="0.4">
      <c r="A293" s="66" t="str">
        <f>IF(AB293=0,"",IF(ISNUMBER(AB293),VLOOKUP(WEEKDAY(AB293,2),DateHelp!$B$2:$C$8,2,FALSE),""))</f>
        <v/>
      </c>
      <c r="B293" s="59" t="str">
        <f t="shared" si="4"/>
        <v/>
      </c>
      <c r="C293" s="59" t="str">
        <f>IF(AB293=0,"",IF(ISNUMBER(AB293),VLOOKUP(MONTH(AB293),DateHelp!$B$2:$D$13,3,FALSE),""))</f>
        <v/>
      </c>
      <c r="D293" s="59" t="str">
        <f>IF(AB293=0,"",IF(ISNUMBER(AB293),VLOOKUP(MONTH(AB293),DateHelp!$B$2:$E$13,4,FALSE),""))</f>
        <v/>
      </c>
      <c r="E293" s="63"/>
      <c r="F293" s="64"/>
      <c r="G293" s="64"/>
      <c r="H293" s="64"/>
      <c r="I293" s="64"/>
      <c r="J293" s="64"/>
      <c r="K293" s="64"/>
      <c r="L293" s="68"/>
      <c r="M293" s="63"/>
      <c r="N293" s="63"/>
      <c r="O293" s="64"/>
      <c r="P293" s="64"/>
      <c r="Q293" s="64"/>
      <c r="U293" s="57"/>
      <c r="AA293" s="57">
        <v>293</v>
      </c>
      <c r="AB293" s="57" t="str">
        <f>IF(ISERROR(HLOOKUP(AB$1,D$1:T293,AA293,FALSE)),"na",HLOOKUP(AB$1,D$1:T293,AA293,FALSE))</f>
        <v>na</v>
      </c>
    </row>
    <row r="294" spans="1:28" x14ac:dyDescent="0.4">
      <c r="A294" s="66" t="str">
        <f>IF(AB294=0,"",IF(ISNUMBER(AB294),VLOOKUP(WEEKDAY(AB294,2),DateHelp!$B$2:$C$8,2,FALSE),""))</f>
        <v/>
      </c>
      <c r="B294" s="59" t="str">
        <f t="shared" si="4"/>
        <v/>
      </c>
      <c r="C294" s="59" t="str">
        <f>IF(AB294=0,"",IF(ISNUMBER(AB294),VLOOKUP(MONTH(AB294),DateHelp!$B$2:$D$13,3,FALSE),""))</f>
        <v/>
      </c>
      <c r="D294" s="59" t="str">
        <f>IF(AB294=0,"",IF(ISNUMBER(AB294),VLOOKUP(MONTH(AB294),DateHelp!$B$2:$E$13,4,FALSE),""))</f>
        <v/>
      </c>
      <c r="E294" s="63"/>
      <c r="F294" s="64"/>
      <c r="G294" s="64"/>
      <c r="H294" s="64"/>
      <c r="I294" s="64"/>
      <c r="J294" s="64"/>
      <c r="K294" s="64"/>
      <c r="L294" s="68"/>
      <c r="M294" s="63"/>
      <c r="N294" s="63"/>
      <c r="O294" s="64"/>
      <c r="P294" s="64"/>
      <c r="Q294" s="64"/>
      <c r="U294" s="57"/>
      <c r="AA294" s="57">
        <v>294</v>
      </c>
      <c r="AB294" s="57" t="str">
        <f>IF(ISERROR(HLOOKUP(AB$1,D$1:T294,AA294,FALSE)),"na",HLOOKUP(AB$1,D$1:T294,AA294,FALSE))</f>
        <v>na</v>
      </c>
    </row>
    <row r="295" spans="1:28" x14ac:dyDescent="0.4">
      <c r="A295" s="66" t="str">
        <f>IF(AB295=0,"",IF(ISNUMBER(AB295),VLOOKUP(WEEKDAY(AB295,2),DateHelp!$B$2:$C$8,2,FALSE),""))</f>
        <v/>
      </c>
      <c r="B295" s="59" t="str">
        <f t="shared" si="4"/>
        <v/>
      </c>
      <c r="C295" s="59" t="str">
        <f>IF(AB295=0,"",IF(ISNUMBER(AB295),VLOOKUP(MONTH(AB295),DateHelp!$B$2:$D$13,3,FALSE),""))</f>
        <v/>
      </c>
      <c r="D295" s="59" t="str">
        <f>IF(AB295=0,"",IF(ISNUMBER(AB295),VLOOKUP(MONTH(AB295),DateHelp!$B$2:$E$13,4,FALSE),""))</f>
        <v/>
      </c>
      <c r="E295" s="63"/>
      <c r="F295" s="64"/>
      <c r="G295" s="64"/>
      <c r="H295" s="64"/>
      <c r="I295" s="64"/>
      <c r="J295" s="64"/>
      <c r="K295" s="64"/>
      <c r="L295" s="68"/>
      <c r="M295" s="63"/>
      <c r="N295" s="63"/>
      <c r="O295" s="64"/>
      <c r="P295" s="64"/>
      <c r="Q295" s="64"/>
      <c r="U295" s="57"/>
      <c r="AA295" s="57">
        <v>295</v>
      </c>
      <c r="AB295" s="57" t="str">
        <f>IF(ISERROR(HLOOKUP(AB$1,D$1:T295,AA295,FALSE)),"na",HLOOKUP(AB$1,D$1:T295,AA295,FALSE))</f>
        <v>na</v>
      </c>
    </row>
    <row r="296" spans="1:28" x14ac:dyDescent="0.4">
      <c r="A296" s="66" t="str">
        <f>IF(AB296=0,"",IF(ISNUMBER(AB296),VLOOKUP(WEEKDAY(AB296,2),DateHelp!$B$2:$C$8,2,FALSE),""))</f>
        <v/>
      </c>
      <c r="B296" s="59" t="str">
        <f t="shared" si="4"/>
        <v/>
      </c>
      <c r="C296" s="59" t="str">
        <f>IF(AB296=0,"",IF(ISNUMBER(AB296),VLOOKUP(MONTH(AB296),DateHelp!$B$2:$D$13,3,FALSE),""))</f>
        <v/>
      </c>
      <c r="D296" s="59" t="str">
        <f>IF(AB296=0,"",IF(ISNUMBER(AB296),VLOOKUP(MONTH(AB296),DateHelp!$B$2:$E$13,4,FALSE),""))</f>
        <v/>
      </c>
      <c r="E296" s="63"/>
      <c r="F296" s="64"/>
      <c r="G296" s="64"/>
      <c r="H296" s="64"/>
      <c r="I296" s="64"/>
      <c r="J296" s="64"/>
      <c r="K296" s="64"/>
      <c r="L296" s="68"/>
      <c r="M296" s="63"/>
      <c r="N296" s="63"/>
      <c r="O296" s="64"/>
      <c r="P296" s="64"/>
      <c r="Q296" s="64"/>
      <c r="U296" s="57"/>
      <c r="AA296" s="57">
        <v>296</v>
      </c>
      <c r="AB296" s="57" t="str">
        <f>IF(ISERROR(HLOOKUP(AB$1,D$1:T296,AA296,FALSE)),"na",HLOOKUP(AB$1,D$1:T296,AA296,FALSE))</f>
        <v>na</v>
      </c>
    </row>
    <row r="297" spans="1:28" x14ac:dyDescent="0.4">
      <c r="A297" s="66" t="str">
        <f>IF(AB297=0,"",IF(ISNUMBER(AB297),VLOOKUP(WEEKDAY(AB297,2),DateHelp!$B$2:$C$8,2,FALSE),""))</f>
        <v/>
      </c>
      <c r="B297" s="59" t="str">
        <f t="shared" si="4"/>
        <v/>
      </c>
      <c r="C297" s="59" t="str">
        <f>IF(AB297=0,"",IF(ISNUMBER(AB297),VLOOKUP(MONTH(AB297),DateHelp!$B$2:$D$13,3,FALSE),""))</f>
        <v/>
      </c>
      <c r="D297" s="59" t="str">
        <f>IF(AB297=0,"",IF(ISNUMBER(AB297),VLOOKUP(MONTH(AB297),DateHelp!$B$2:$E$13,4,FALSE),""))</f>
        <v/>
      </c>
      <c r="E297" s="63"/>
      <c r="F297" s="64"/>
      <c r="G297" s="64"/>
      <c r="H297" s="64"/>
      <c r="I297" s="64"/>
      <c r="J297" s="64"/>
      <c r="K297" s="64"/>
      <c r="L297" s="68"/>
      <c r="M297" s="63"/>
      <c r="N297" s="63"/>
      <c r="O297" s="64"/>
      <c r="P297" s="64"/>
      <c r="Q297" s="64"/>
      <c r="U297" s="57"/>
      <c r="AA297" s="57">
        <v>297</v>
      </c>
      <c r="AB297" s="57" t="str">
        <f>IF(ISERROR(HLOOKUP(AB$1,D$1:T297,AA297,FALSE)),"na",HLOOKUP(AB$1,D$1:T297,AA297,FALSE))</f>
        <v>na</v>
      </c>
    </row>
    <row r="298" spans="1:28" x14ac:dyDescent="0.4">
      <c r="A298" s="66" t="str">
        <f>IF(AB298=0,"",IF(ISNUMBER(AB298),VLOOKUP(WEEKDAY(AB298,2),DateHelp!$B$2:$C$8,2,FALSE),""))</f>
        <v/>
      </c>
      <c r="B298" s="59" t="str">
        <f t="shared" si="4"/>
        <v/>
      </c>
      <c r="C298" s="59" t="str">
        <f>IF(AB298=0,"",IF(ISNUMBER(AB298),VLOOKUP(MONTH(AB298),DateHelp!$B$2:$D$13,3,FALSE),""))</f>
        <v/>
      </c>
      <c r="D298" s="59" t="str">
        <f>IF(AB298=0,"",IF(ISNUMBER(AB298),VLOOKUP(MONTH(AB298),DateHelp!$B$2:$E$13,4,FALSE),""))</f>
        <v/>
      </c>
      <c r="E298" s="63"/>
      <c r="F298" s="64"/>
      <c r="G298" s="64"/>
      <c r="H298" s="64"/>
      <c r="I298" s="64"/>
      <c r="J298" s="64"/>
      <c r="K298" s="64"/>
      <c r="L298" s="68"/>
      <c r="M298" s="63"/>
      <c r="N298" s="63"/>
      <c r="O298" s="64"/>
      <c r="P298" s="64"/>
      <c r="Q298" s="64"/>
      <c r="U298" s="57"/>
      <c r="AA298" s="57">
        <v>298</v>
      </c>
      <c r="AB298" s="57" t="str">
        <f>IF(ISERROR(HLOOKUP(AB$1,D$1:T298,AA298,FALSE)),"na",HLOOKUP(AB$1,D$1:T298,AA298,FALSE))</f>
        <v>na</v>
      </c>
    </row>
    <row r="299" spans="1:28" x14ac:dyDescent="0.4">
      <c r="A299" s="66" t="str">
        <f>IF(AB299=0,"",IF(ISNUMBER(AB299),VLOOKUP(WEEKDAY(AB299,2),DateHelp!$B$2:$C$8,2,FALSE),""))</f>
        <v/>
      </c>
      <c r="B299" s="59" t="str">
        <f t="shared" si="4"/>
        <v/>
      </c>
      <c r="C299" s="59" t="str">
        <f>IF(AB299=0,"",IF(ISNUMBER(AB299),VLOOKUP(MONTH(AB299),DateHelp!$B$2:$D$13,3,FALSE),""))</f>
        <v/>
      </c>
      <c r="D299" s="59" t="str">
        <f>IF(AB299=0,"",IF(ISNUMBER(AB299),VLOOKUP(MONTH(AB299),DateHelp!$B$2:$E$13,4,FALSE),""))</f>
        <v/>
      </c>
      <c r="E299" s="63"/>
      <c r="F299" s="64"/>
      <c r="G299" s="64"/>
      <c r="H299" s="64"/>
      <c r="I299" s="64"/>
      <c r="J299" s="64"/>
      <c r="K299" s="64"/>
      <c r="L299" s="68"/>
      <c r="M299" s="63"/>
      <c r="N299" s="63"/>
      <c r="O299" s="64"/>
      <c r="P299" s="64"/>
      <c r="Q299" s="64"/>
      <c r="U299" s="57"/>
      <c r="AA299" s="57">
        <v>299</v>
      </c>
      <c r="AB299" s="57" t="str">
        <f>IF(ISERROR(HLOOKUP(AB$1,D$1:T299,AA299,FALSE)),"na",HLOOKUP(AB$1,D$1:T299,AA299,FALSE))</f>
        <v>na</v>
      </c>
    </row>
    <row r="300" spans="1:28" x14ac:dyDescent="0.4">
      <c r="A300" s="66" t="str">
        <f>IF(AB300=0,"",IF(ISNUMBER(AB300),VLOOKUP(WEEKDAY(AB300,2),DateHelp!$B$2:$C$8,2,FALSE),""))</f>
        <v/>
      </c>
      <c r="B300" s="59" t="str">
        <f t="shared" si="4"/>
        <v/>
      </c>
      <c r="C300" s="59" t="str">
        <f>IF(AB300=0,"",IF(ISNUMBER(AB300),VLOOKUP(MONTH(AB300),DateHelp!$B$2:$D$13,3,FALSE),""))</f>
        <v/>
      </c>
      <c r="D300" s="59" t="str">
        <f>IF(AB300=0,"",IF(ISNUMBER(AB300),VLOOKUP(MONTH(AB300),DateHelp!$B$2:$E$13,4,FALSE),""))</f>
        <v/>
      </c>
      <c r="E300" s="63"/>
      <c r="F300" s="64"/>
      <c r="G300" s="64"/>
      <c r="H300" s="64"/>
      <c r="I300" s="64"/>
      <c r="J300" s="64"/>
      <c r="K300" s="64"/>
      <c r="L300" s="68"/>
      <c r="M300" s="63"/>
      <c r="N300" s="63"/>
      <c r="O300" s="64"/>
      <c r="P300" s="64"/>
      <c r="Q300" s="64"/>
      <c r="U300" s="57"/>
      <c r="AA300" s="57">
        <v>300</v>
      </c>
      <c r="AB300" s="57" t="str">
        <f>IF(ISERROR(HLOOKUP(AB$1,D$1:T300,AA300,FALSE)),"na",HLOOKUP(AB$1,D$1:T300,AA300,FALSE))</f>
        <v>na</v>
      </c>
    </row>
    <row r="301" spans="1:28" x14ac:dyDescent="0.4">
      <c r="A301" s="66" t="str">
        <f>IF(AB301=0,"",IF(ISNUMBER(AB301),VLOOKUP(WEEKDAY(AB301,2),DateHelp!$B$2:$C$8,2,FALSE),""))</f>
        <v/>
      </c>
      <c r="B301" s="59" t="str">
        <f t="shared" si="4"/>
        <v/>
      </c>
      <c r="C301" s="59" t="str">
        <f>IF(AB301=0,"",IF(ISNUMBER(AB301),VLOOKUP(MONTH(AB301),DateHelp!$B$2:$D$13,3,FALSE),""))</f>
        <v/>
      </c>
      <c r="D301" s="59" t="str">
        <f>IF(AB301=0,"",IF(ISNUMBER(AB301),VLOOKUP(MONTH(AB301),DateHelp!$B$2:$E$13,4,FALSE),""))</f>
        <v/>
      </c>
      <c r="E301" s="63"/>
      <c r="F301" s="64"/>
      <c r="G301" s="64"/>
      <c r="H301" s="64"/>
      <c r="I301" s="64"/>
      <c r="J301" s="64"/>
      <c r="K301" s="64"/>
      <c r="L301" s="68"/>
      <c r="M301" s="63"/>
      <c r="N301" s="63"/>
      <c r="O301" s="64"/>
      <c r="P301" s="64"/>
      <c r="Q301" s="64"/>
      <c r="U301" s="57"/>
      <c r="AA301" s="57">
        <v>301</v>
      </c>
      <c r="AB301" s="57" t="str">
        <f>IF(ISERROR(HLOOKUP(AB$1,D$1:T301,AA301,FALSE)),"na",HLOOKUP(AB$1,D$1:T301,AA301,FALSE))</f>
        <v>na</v>
      </c>
    </row>
    <row r="302" spans="1:28" x14ac:dyDescent="0.4">
      <c r="A302" s="66" t="str">
        <f>IF(AB302=0,"",IF(ISNUMBER(AB302),VLOOKUP(WEEKDAY(AB302,2),DateHelp!$B$2:$C$8,2,FALSE),""))</f>
        <v/>
      </c>
      <c r="B302" s="59" t="str">
        <f t="shared" si="4"/>
        <v/>
      </c>
      <c r="C302" s="59" t="str">
        <f>IF(AB302=0,"",IF(ISNUMBER(AB302),VLOOKUP(MONTH(AB302),DateHelp!$B$2:$D$13,3,FALSE),""))</f>
        <v/>
      </c>
      <c r="D302" s="59" t="str">
        <f>IF(AB302=0,"",IF(ISNUMBER(AB302),VLOOKUP(MONTH(AB302),DateHelp!$B$2:$E$13,4,FALSE),""))</f>
        <v/>
      </c>
      <c r="E302" s="63"/>
      <c r="F302" s="64"/>
      <c r="G302" s="64"/>
      <c r="H302" s="64"/>
      <c r="I302" s="64"/>
      <c r="J302" s="64"/>
      <c r="K302" s="64"/>
      <c r="L302" s="68"/>
      <c r="M302" s="63"/>
      <c r="N302" s="63"/>
      <c r="O302" s="64"/>
      <c r="P302" s="64"/>
      <c r="Q302" s="64"/>
      <c r="U302" s="57"/>
      <c r="AA302" s="57">
        <v>302</v>
      </c>
      <c r="AB302" s="57" t="str">
        <f>IF(ISERROR(HLOOKUP(AB$1,D$1:T302,AA302,FALSE)),"na",HLOOKUP(AB$1,D$1:T302,AA302,FALSE))</f>
        <v>na</v>
      </c>
    </row>
    <row r="303" spans="1:28" x14ac:dyDescent="0.4">
      <c r="A303" s="66" t="str">
        <f>IF(AB303=0,"",IF(ISNUMBER(AB303),VLOOKUP(WEEKDAY(AB303,2),DateHelp!$B$2:$C$8,2,FALSE),""))</f>
        <v/>
      </c>
      <c r="B303" s="59" t="str">
        <f t="shared" si="4"/>
        <v/>
      </c>
      <c r="C303" s="59" t="str">
        <f>IF(AB303=0,"",IF(ISNUMBER(AB303),VLOOKUP(MONTH(AB303),DateHelp!$B$2:$D$13,3,FALSE),""))</f>
        <v/>
      </c>
      <c r="D303" s="59" t="str">
        <f>IF(AB303=0,"",IF(ISNUMBER(AB303),VLOOKUP(MONTH(AB303),DateHelp!$B$2:$E$13,4,FALSE),""))</f>
        <v/>
      </c>
      <c r="E303" s="63"/>
      <c r="F303" s="64"/>
      <c r="G303" s="64"/>
      <c r="H303" s="64"/>
      <c r="I303" s="64"/>
      <c r="J303" s="64"/>
      <c r="K303" s="64"/>
      <c r="L303" s="68"/>
      <c r="M303" s="63"/>
      <c r="N303" s="63"/>
      <c r="O303" s="64"/>
      <c r="P303" s="64"/>
      <c r="Q303" s="64"/>
      <c r="U303" s="57"/>
      <c r="AA303" s="57">
        <v>303</v>
      </c>
      <c r="AB303" s="57" t="str">
        <f>IF(ISERROR(HLOOKUP(AB$1,D$1:T303,AA303,FALSE)),"na",HLOOKUP(AB$1,D$1:T303,AA303,FALSE))</f>
        <v>na</v>
      </c>
    </row>
    <row r="304" spans="1:28" x14ac:dyDescent="0.4">
      <c r="A304" s="66" t="str">
        <f>IF(AB304=0,"",IF(ISNUMBER(AB304),VLOOKUP(WEEKDAY(AB304,2),DateHelp!$B$2:$C$8,2,FALSE),""))</f>
        <v/>
      </c>
      <c r="B304" s="59" t="str">
        <f t="shared" si="4"/>
        <v/>
      </c>
      <c r="C304" s="59" t="str">
        <f>IF(AB304=0,"",IF(ISNUMBER(AB304),VLOOKUP(MONTH(AB304),DateHelp!$B$2:$D$13,3,FALSE),""))</f>
        <v/>
      </c>
      <c r="D304" s="59" t="str">
        <f>IF(AB304=0,"",IF(ISNUMBER(AB304),VLOOKUP(MONTH(AB304),DateHelp!$B$2:$E$13,4,FALSE),""))</f>
        <v/>
      </c>
      <c r="E304" s="63"/>
      <c r="F304" s="64"/>
      <c r="G304" s="64"/>
      <c r="H304" s="64"/>
      <c r="I304" s="64"/>
      <c r="J304" s="64"/>
      <c r="K304" s="64"/>
      <c r="L304" s="68"/>
      <c r="M304" s="63"/>
      <c r="N304" s="63"/>
      <c r="O304" s="64"/>
      <c r="P304" s="64"/>
      <c r="Q304" s="64"/>
      <c r="U304" s="57"/>
      <c r="AA304" s="57">
        <v>304</v>
      </c>
      <c r="AB304" s="57" t="str">
        <f>IF(ISERROR(HLOOKUP(AB$1,D$1:T304,AA304,FALSE)),"na",HLOOKUP(AB$1,D$1:T304,AA304,FALSE))</f>
        <v>na</v>
      </c>
    </row>
    <row r="305" spans="1:28" x14ac:dyDescent="0.4">
      <c r="A305" s="66" t="str">
        <f>IF(AB305=0,"",IF(ISNUMBER(AB305),VLOOKUP(WEEKDAY(AB305,2),DateHelp!$B$2:$C$8,2,FALSE),""))</f>
        <v/>
      </c>
      <c r="B305" s="59" t="str">
        <f t="shared" si="4"/>
        <v/>
      </c>
      <c r="C305" s="59" t="str">
        <f>IF(AB305=0,"",IF(ISNUMBER(AB305),VLOOKUP(MONTH(AB305),DateHelp!$B$2:$D$13,3,FALSE),""))</f>
        <v/>
      </c>
      <c r="D305" s="59" t="str">
        <f>IF(AB305=0,"",IF(ISNUMBER(AB305),VLOOKUP(MONTH(AB305),DateHelp!$B$2:$E$13,4,FALSE),""))</f>
        <v/>
      </c>
      <c r="E305" s="63"/>
      <c r="F305" s="64"/>
      <c r="G305" s="64"/>
      <c r="H305" s="64"/>
      <c r="I305" s="64"/>
      <c r="J305" s="64"/>
      <c r="K305" s="64"/>
      <c r="L305" s="68"/>
      <c r="M305" s="63"/>
      <c r="N305" s="63"/>
      <c r="O305" s="64"/>
      <c r="P305" s="64"/>
      <c r="Q305" s="64"/>
      <c r="U305" s="57"/>
      <c r="AA305" s="57">
        <v>305</v>
      </c>
      <c r="AB305" s="57" t="str">
        <f>IF(ISERROR(HLOOKUP(AB$1,D$1:T305,AA305,FALSE)),"na",HLOOKUP(AB$1,D$1:T305,AA305,FALSE))</f>
        <v>na</v>
      </c>
    </row>
    <row r="306" spans="1:28" x14ac:dyDescent="0.4">
      <c r="A306" s="66" t="str">
        <f>IF(AB306=0,"",IF(ISNUMBER(AB306),VLOOKUP(WEEKDAY(AB306,2),DateHelp!$B$2:$C$8,2,FALSE),""))</f>
        <v/>
      </c>
      <c r="B306" s="59" t="str">
        <f t="shared" si="4"/>
        <v/>
      </c>
      <c r="C306" s="59" t="str">
        <f>IF(AB306=0,"",IF(ISNUMBER(AB306),VLOOKUP(MONTH(AB306),DateHelp!$B$2:$D$13,3,FALSE),""))</f>
        <v/>
      </c>
      <c r="D306" s="59" t="str">
        <f>IF(AB306=0,"",IF(ISNUMBER(AB306),VLOOKUP(MONTH(AB306),DateHelp!$B$2:$E$13,4,FALSE),""))</f>
        <v/>
      </c>
      <c r="E306" s="63"/>
      <c r="F306" s="64"/>
      <c r="G306" s="64"/>
      <c r="H306" s="64"/>
      <c r="I306" s="64"/>
      <c r="J306" s="64"/>
      <c r="K306" s="64"/>
      <c r="L306" s="68"/>
      <c r="M306" s="63"/>
      <c r="N306" s="63"/>
      <c r="O306" s="64"/>
      <c r="P306" s="64"/>
      <c r="Q306" s="64"/>
      <c r="U306" s="57"/>
      <c r="AA306" s="57">
        <v>306</v>
      </c>
      <c r="AB306" s="57" t="str">
        <f>IF(ISERROR(HLOOKUP(AB$1,D$1:T306,AA306,FALSE)),"na",HLOOKUP(AB$1,D$1:T306,AA306,FALSE))</f>
        <v>na</v>
      </c>
    </row>
    <row r="307" spans="1:28" x14ac:dyDescent="0.4">
      <c r="A307" s="66" t="str">
        <f>IF(AB307=0,"",IF(ISNUMBER(AB307),VLOOKUP(WEEKDAY(AB307,2),DateHelp!$B$2:$C$8,2,FALSE),""))</f>
        <v/>
      </c>
      <c r="B307" s="59" t="str">
        <f t="shared" si="4"/>
        <v/>
      </c>
      <c r="C307" s="59" t="str">
        <f>IF(AB307=0,"",IF(ISNUMBER(AB307),VLOOKUP(MONTH(AB307),DateHelp!$B$2:$D$13,3,FALSE),""))</f>
        <v/>
      </c>
      <c r="D307" s="59" t="str">
        <f>IF(AB307=0,"",IF(ISNUMBER(AB307),VLOOKUP(MONTH(AB307),DateHelp!$B$2:$E$13,4,FALSE),""))</f>
        <v/>
      </c>
      <c r="E307" s="63"/>
      <c r="F307" s="64"/>
      <c r="G307" s="64"/>
      <c r="H307" s="64"/>
      <c r="I307" s="64"/>
      <c r="J307" s="64"/>
      <c r="K307" s="64"/>
      <c r="L307" s="68"/>
      <c r="M307" s="63"/>
      <c r="N307" s="63"/>
      <c r="O307" s="64"/>
      <c r="P307" s="64"/>
      <c r="Q307" s="64"/>
      <c r="U307" s="57"/>
      <c r="AA307" s="57">
        <v>307</v>
      </c>
      <c r="AB307" s="57" t="str">
        <f>IF(ISERROR(HLOOKUP(AB$1,D$1:T307,AA307,FALSE)),"na",HLOOKUP(AB$1,D$1:T307,AA307,FALSE))</f>
        <v>na</v>
      </c>
    </row>
    <row r="308" spans="1:28" x14ac:dyDescent="0.4">
      <c r="A308" s="66" t="str">
        <f>IF(AB308=0,"",IF(ISNUMBER(AB308),VLOOKUP(WEEKDAY(AB308,2),DateHelp!$B$2:$C$8,2,FALSE),""))</f>
        <v/>
      </c>
      <c r="B308" s="59" t="str">
        <f t="shared" si="4"/>
        <v/>
      </c>
      <c r="C308" s="59" t="str">
        <f>IF(AB308=0,"",IF(ISNUMBER(AB308),VLOOKUP(MONTH(AB308),DateHelp!$B$2:$D$13,3,FALSE),""))</f>
        <v/>
      </c>
      <c r="D308" s="59" t="str">
        <f>IF(AB308=0,"",IF(ISNUMBER(AB308),VLOOKUP(MONTH(AB308),DateHelp!$B$2:$E$13,4,FALSE),""))</f>
        <v/>
      </c>
      <c r="E308" s="63"/>
      <c r="F308" s="64"/>
      <c r="G308" s="64"/>
      <c r="H308" s="64"/>
      <c r="I308" s="64"/>
      <c r="J308" s="64"/>
      <c r="K308" s="64"/>
      <c r="L308" s="68"/>
      <c r="M308" s="63"/>
      <c r="N308" s="63"/>
      <c r="O308" s="64"/>
      <c r="P308" s="64"/>
      <c r="Q308" s="64"/>
      <c r="U308" s="57"/>
      <c r="AA308" s="57">
        <v>308</v>
      </c>
      <c r="AB308" s="57" t="str">
        <f>IF(ISERROR(HLOOKUP(AB$1,D$1:T308,AA308,FALSE)),"na",HLOOKUP(AB$1,D$1:T308,AA308,FALSE))</f>
        <v>na</v>
      </c>
    </row>
    <row r="309" spans="1:28" x14ac:dyDescent="0.4">
      <c r="A309" s="66" t="str">
        <f>IF(AB309=0,"",IF(ISNUMBER(AB309),VLOOKUP(WEEKDAY(AB309,2),DateHelp!$B$2:$C$8,2,FALSE),""))</f>
        <v/>
      </c>
      <c r="B309" s="59" t="str">
        <f t="shared" si="4"/>
        <v/>
      </c>
      <c r="C309" s="59" t="str">
        <f>IF(AB309=0,"",IF(ISNUMBER(AB309),VLOOKUP(MONTH(AB309),DateHelp!$B$2:$D$13,3,FALSE),""))</f>
        <v/>
      </c>
      <c r="D309" s="59" t="str">
        <f>IF(AB309=0,"",IF(ISNUMBER(AB309),VLOOKUP(MONTH(AB309),DateHelp!$B$2:$E$13,4,FALSE),""))</f>
        <v/>
      </c>
      <c r="E309" s="63"/>
      <c r="F309" s="64"/>
      <c r="G309" s="64"/>
      <c r="H309" s="64"/>
      <c r="I309" s="64"/>
      <c r="J309" s="64"/>
      <c r="K309" s="64"/>
      <c r="L309" s="68"/>
      <c r="M309" s="63"/>
      <c r="N309" s="63"/>
      <c r="O309" s="64"/>
      <c r="P309" s="64"/>
      <c r="Q309" s="64"/>
      <c r="U309" s="57"/>
      <c r="AA309" s="57">
        <v>309</v>
      </c>
      <c r="AB309" s="57" t="str">
        <f>IF(ISERROR(HLOOKUP(AB$1,D$1:T309,AA309,FALSE)),"na",HLOOKUP(AB$1,D$1:T309,AA309,FALSE))</f>
        <v>na</v>
      </c>
    </row>
    <row r="310" spans="1:28" x14ac:dyDescent="0.4">
      <c r="A310" s="66" t="str">
        <f>IF(AB310=0,"",IF(ISNUMBER(AB310),VLOOKUP(WEEKDAY(AB310,2),DateHelp!$B$2:$C$8,2,FALSE),""))</f>
        <v/>
      </c>
      <c r="B310" s="59" t="str">
        <f t="shared" si="4"/>
        <v/>
      </c>
      <c r="C310" s="59" t="str">
        <f>IF(AB310=0,"",IF(ISNUMBER(AB310),VLOOKUP(MONTH(AB310),DateHelp!$B$2:$D$13,3,FALSE),""))</f>
        <v/>
      </c>
      <c r="D310" s="59" t="str">
        <f>IF(AB310=0,"",IF(ISNUMBER(AB310),VLOOKUP(MONTH(AB310),DateHelp!$B$2:$E$13,4,FALSE),""))</f>
        <v/>
      </c>
      <c r="E310" s="63"/>
      <c r="F310" s="64"/>
      <c r="G310" s="64"/>
      <c r="H310" s="64"/>
      <c r="I310" s="64"/>
      <c r="J310" s="64"/>
      <c r="K310" s="64"/>
      <c r="L310" s="68"/>
      <c r="M310" s="63"/>
      <c r="N310" s="63"/>
      <c r="O310" s="64"/>
      <c r="P310" s="64"/>
      <c r="Q310" s="64"/>
      <c r="U310" s="57"/>
      <c r="AA310" s="57">
        <v>310</v>
      </c>
      <c r="AB310" s="57" t="str">
        <f>IF(ISERROR(HLOOKUP(AB$1,D$1:T310,AA310,FALSE)),"na",HLOOKUP(AB$1,D$1:T310,AA310,FALSE))</f>
        <v>na</v>
      </c>
    </row>
    <row r="311" spans="1:28" x14ac:dyDescent="0.4">
      <c r="A311" s="66" t="str">
        <f>IF(AB311=0,"",IF(ISNUMBER(AB311),VLOOKUP(WEEKDAY(AB311,2),DateHelp!$B$2:$C$8,2,FALSE),""))</f>
        <v/>
      </c>
      <c r="B311" s="59" t="str">
        <f t="shared" si="4"/>
        <v/>
      </c>
      <c r="C311" s="59" t="str">
        <f>IF(AB311=0,"",IF(ISNUMBER(AB311),VLOOKUP(MONTH(AB311),DateHelp!$B$2:$D$13,3,FALSE),""))</f>
        <v/>
      </c>
      <c r="D311" s="59" t="str">
        <f>IF(AB311=0,"",IF(ISNUMBER(AB311),VLOOKUP(MONTH(AB311),DateHelp!$B$2:$E$13,4,FALSE),""))</f>
        <v/>
      </c>
      <c r="E311" s="63"/>
      <c r="F311" s="64"/>
      <c r="G311" s="64"/>
      <c r="H311" s="64"/>
      <c r="I311" s="64"/>
      <c r="J311" s="64"/>
      <c r="K311" s="64"/>
      <c r="L311" s="68"/>
      <c r="M311" s="63"/>
      <c r="N311" s="63"/>
      <c r="O311" s="64"/>
      <c r="P311" s="64"/>
      <c r="Q311" s="64"/>
      <c r="U311" s="57"/>
      <c r="AA311" s="57">
        <v>311</v>
      </c>
      <c r="AB311" s="57" t="str">
        <f>IF(ISERROR(HLOOKUP(AB$1,D$1:T311,AA311,FALSE)),"na",HLOOKUP(AB$1,D$1:T311,AA311,FALSE))</f>
        <v>na</v>
      </c>
    </row>
    <row r="312" spans="1:28" x14ac:dyDescent="0.4">
      <c r="A312" s="66" t="str">
        <f>IF(AB312=0,"",IF(ISNUMBER(AB312),VLOOKUP(WEEKDAY(AB312,2),DateHelp!$B$2:$C$8,2,FALSE),""))</f>
        <v/>
      </c>
      <c r="B312" s="59" t="str">
        <f t="shared" si="4"/>
        <v/>
      </c>
      <c r="C312" s="59" t="str">
        <f>IF(AB312=0,"",IF(ISNUMBER(AB312),VLOOKUP(MONTH(AB312),DateHelp!$B$2:$D$13,3,FALSE),""))</f>
        <v/>
      </c>
      <c r="D312" s="59" t="str">
        <f>IF(AB312=0,"",IF(ISNUMBER(AB312),VLOOKUP(MONTH(AB312),DateHelp!$B$2:$E$13,4,FALSE),""))</f>
        <v/>
      </c>
      <c r="E312" s="63"/>
      <c r="F312" s="64"/>
      <c r="G312" s="64"/>
      <c r="H312" s="64"/>
      <c r="I312" s="64"/>
      <c r="J312" s="64"/>
      <c r="K312" s="64"/>
      <c r="L312" s="68"/>
      <c r="M312" s="63"/>
      <c r="N312" s="63"/>
      <c r="O312" s="64"/>
      <c r="P312" s="64"/>
      <c r="Q312" s="64"/>
      <c r="U312" s="57"/>
      <c r="AA312" s="57">
        <v>312</v>
      </c>
      <c r="AB312" s="57" t="str">
        <f>IF(ISERROR(HLOOKUP(AB$1,D$1:T312,AA312,FALSE)),"na",HLOOKUP(AB$1,D$1:T312,AA312,FALSE))</f>
        <v>na</v>
      </c>
    </row>
    <row r="313" spans="1:28" x14ac:dyDescent="0.4">
      <c r="A313" s="66" t="str">
        <f>IF(AB313=0,"",IF(ISNUMBER(AB313),VLOOKUP(WEEKDAY(AB313,2),DateHelp!$B$2:$C$8,2,FALSE),""))</f>
        <v/>
      </c>
      <c r="B313" s="59" t="str">
        <f t="shared" si="4"/>
        <v/>
      </c>
      <c r="C313" s="59" t="str">
        <f>IF(AB313=0,"",IF(ISNUMBER(AB313),VLOOKUP(MONTH(AB313),DateHelp!$B$2:$D$13,3,FALSE),""))</f>
        <v/>
      </c>
      <c r="D313" s="59" t="str">
        <f>IF(AB313=0,"",IF(ISNUMBER(AB313),VLOOKUP(MONTH(AB313),DateHelp!$B$2:$E$13,4,FALSE),""))</f>
        <v/>
      </c>
      <c r="E313" s="63"/>
      <c r="F313" s="64"/>
      <c r="G313" s="64"/>
      <c r="H313" s="64"/>
      <c r="I313" s="64"/>
      <c r="J313" s="64"/>
      <c r="K313" s="64"/>
      <c r="L313" s="68"/>
      <c r="M313" s="63"/>
      <c r="N313" s="63"/>
      <c r="O313" s="64"/>
      <c r="P313" s="64"/>
      <c r="Q313" s="64"/>
      <c r="U313" s="57"/>
      <c r="AA313" s="57">
        <v>313</v>
      </c>
      <c r="AB313" s="57" t="str">
        <f>IF(ISERROR(HLOOKUP(AB$1,D$1:T313,AA313,FALSE)),"na",HLOOKUP(AB$1,D$1:T313,AA313,FALSE))</f>
        <v>na</v>
      </c>
    </row>
    <row r="314" spans="1:28" x14ac:dyDescent="0.4">
      <c r="A314" s="66" t="str">
        <f>IF(AB314=0,"",IF(ISNUMBER(AB314),VLOOKUP(WEEKDAY(AB314,2),DateHelp!$B$2:$C$8,2,FALSE),""))</f>
        <v/>
      </c>
      <c r="B314" s="59" t="str">
        <f t="shared" si="4"/>
        <v/>
      </c>
      <c r="C314" s="59" t="str">
        <f>IF(AB314=0,"",IF(ISNUMBER(AB314),VLOOKUP(MONTH(AB314),DateHelp!$B$2:$D$13,3,FALSE),""))</f>
        <v/>
      </c>
      <c r="D314" s="59" t="str">
        <f>IF(AB314=0,"",IF(ISNUMBER(AB314),VLOOKUP(MONTH(AB314),DateHelp!$B$2:$E$13,4,FALSE),""))</f>
        <v/>
      </c>
      <c r="E314" s="63"/>
      <c r="F314" s="64"/>
      <c r="G314" s="64"/>
      <c r="H314" s="64"/>
      <c r="I314" s="64"/>
      <c r="J314" s="64"/>
      <c r="K314" s="64"/>
      <c r="L314" s="68"/>
      <c r="M314" s="63"/>
      <c r="N314" s="63"/>
      <c r="O314" s="64"/>
      <c r="P314" s="64"/>
      <c r="Q314" s="64"/>
      <c r="U314" s="57"/>
      <c r="AA314" s="57">
        <v>314</v>
      </c>
      <c r="AB314" s="57" t="str">
        <f>IF(ISERROR(HLOOKUP(AB$1,D$1:T314,AA314,FALSE)),"na",HLOOKUP(AB$1,D$1:T314,AA314,FALSE))</f>
        <v>na</v>
      </c>
    </row>
    <row r="315" spans="1:28" x14ac:dyDescent="0.4">
      <c r="A315" s="66" t="str">
        <f>IF(AB315=0,"",IF(ISNUMBER(AB315),VLOOKUP(WEEKDAY(AB315,2),DateHelp!$B$2:$C$8,2,FALSE),""))</f>
        <v/>
      </c>
      <c r="B315" s="59" t="str">
        <f t="shared" si="4"/>
        <v/>
      </c>
      <c r="C315" s="59" t="str">
        <f>IF(AB315=0,"",IF(ISNUMBER(AB315),VLOOKUP(MONTH(AB315),DateHelp!$B$2:$D$13,3,FALSE),""))</f>
        <v/>
      </c>
      <c r="D315" s="59" t="str">
        <f>IF(AB315=0,"",IF(ISNUMBER(AB315),VLOOKUP(MONTH(AB315),DateHelp!$B$2:$E$13,4,FALSE),""))</f>
        <v/>
      </c>
      <c r="E315" s="63"/>
      <c r="F315" s="64"/>
      <c r="G315" s="64"/>
      <c r="H315" s="64"/>
      <c r="I315" s="64"/>
      <c r="J315" s="64"/>
      <c r="K315" s="64"/>
      <c r="L315" s="68"/>
      <c r="M315" s="63"/>
      <c r="N315" s="63"/>
      <c r="O315" s="64"/>
      <c r="P315" s="64"/>
      <c r="Q315" s="64"/>
      <c r="U315" s="57"/>
      <c r="AA315" s="57">
        <v>315</v>
      </c>
      <c r="AB315" s="57" t="str">
        <f>IF(ISERROR(HLOOKUP(AB$1,D$1:T315,AA315,FALSE)),"na",HLOOKUP(AB$1,D$1:T315,AA315,FALSE))</f>
        <v>na</v>
      </c>
    </row>
    <row r="316" spans="1:28" x14ac:dyDescent="0.4">
      <c r="A316" s="66" t="str">
        <f>IF(AB316=0,"",IF(ISNUMBER(AB316),VLOOKUP(WEEKDAY(AB316,2),DateHelp!$B$2:$C$8,2,FALSE),""))</f>
        <v/>
      </c>
      <c r="B316" s="59" t="str">
        <f t="shared" si="4"/>
        <v/>
      </c>
      <c r="C316" s="59" t="str">
        <f>IF(AB316=0,"",IF(ISNUMBER(AB316),VLOOKUP(MONTH(AB316),DateHelp!$B$2:$D$13,3,FALSE),""))</f>
        <v/>
      </c>
      <c r="D316" s="59" t="str">
        <f>IF(AB316=0,"",IF(ISNUMBER(AB316),VLOOKUP(MONTH(AB316),DateHelp!$B$2:$E$13,4,FALSE),""))</f>
        <v/>
      </c>
      <c r="E316" s="63"/>
      <c r="F316" s="64"/>
      <c r="G316" s="64"/>
      <c r="H316" s="64"/>
      <c r="I316" s="64"/>
      <c r="J316" s="64"/>
      <c r="K316" s="64"/>
      <c r="L316" s="68"/>
      <c r="M316" s="63"/>
      <c r="N316" s="63"/>
      <c r="O316" s="64"/>
      <c r="P316" s="64"/>
      <c r="Q316" s="64"/>
      <c r="U316" s="57"/>
      <c r="AA316" s="57">
        <v>316</v>
      </c>
      <c r="AB316" s="57" t="str">
        <f>IF(ISERROR(HLOOKUP(AB$1,D$1:T316,AA316,FALSE)),"na",HLOOKUP(AB$1,D$1:T316,AA316,FALSE))</f>
        <v>na</v>
      </c>
    </row>
    <row r="317" spans="1:28" x14ac:dyDescent="0.4">
      <c r="A317" s="66" t="str">
        <f>IF(AB317=0,"",IF(ISNUMBER(AB317),VLOOKUP(WEEKDAY(AB317,2),DateHelp!$B$2:$C$8,2,FALSE),""))</f>
        <v/>
      </c>
      <c r="B317" s="59" t="str">
        <f t="shared" si="4"/>
        <v/>
      </c>
      <c r="C317" s="59" t="str">
        <f>IF(AB317=0,"",IF(ISNUMBER(AB317),VLOOKUP(MONTH(AB317),DateHelp!$B$2:$D$13,3,FALSE),""))</f>
        <v/>
      </c>
      <c r="D317" s="59" t="str">
        <f>IF(AB317=0,"",IF(ISNUMBER(AB317),VLOOKUP(MONTH(AB317),DateHelp!$B$2:$E$13,4,FALSE),""))</f>
        <v/>
      </c>
      <c r="E317" s="63"/>
      <c r="F317" s="64"/>
      <c r="G317" s="64"/>
      <c r="H317" s="64"/>
      <c r="I317" s="64"/>
      <c r="J317" s="64"/>
      <c r="K317" s="64"/>
      <c r="L317" s="68"/>
      <c r="M317" s="63"/>
      <c r="N317" s="63"/>
      <c r="O317" s="64"/>
      <c r="P317" s="64"/>
      <c r="Q317" s="64"/>
      <c r="U317" s="57"/>
      <c r="AA317" s="57">
        <v>317</v>
      </c>
      <c r="AB317" s="57" t="str">
        <f>IF(ISERROR(HLOOKUP(AB$1,D$1:T317,AA317,FALSE)),"na",HLOOKUP(AB$1,D$1:T317,AA317,FALSE))</f>
        <v>na</v>
      </c>
    </row>
    <row r="318" spans="1:28" x14ac:dyDescent="0.4">
      <c r="A318" s="66" t="str">
        <f>IF(AB318=0,"",IF(ISNUMBER(AB318),VLOOKUP(WEEKDAY(AB318,2),DateHelp!$B$2:$C$8,2,FALSE),""))</f>
        <v/>
      </c>
      <c r="B318" s="59" t="str">
        <f t="shared" si="4"/>
        <v/>
      </c>
      <c r="C318" s="59" t="str">
        <f>IF(AB318=0,"",IF(ISNUMBER(AB318),VLOOKUP(MONTH(AB318),DateHelp!$B$2:$D$13,3,FALSE),""))</f>
        <v/>
      </c>
      <c r="D318" s="59" t="str">
        <f>IF(AB318=0,"",IF(ISNUMBER(AB318),VLOOKUP(MONTH(AB318),DateHelp!$B$2:$E$13,4,FALSE),""))</f>
        <v/>
      </c>
      <c r="E318" s="63"/>
      <c r="F318" s="64"/>
      <c r="G318" s="64"/>
      <c r="H318" s="64"/>
      <c r="I318" s="64"/>
      <c r="J318" s="64"/>
      <c r="K318" s="64"/>
      <c r="L318" s="68"/>
      <c r="M318" s="63"/>
      <c r="N318" s="63"/>
      <c r="O318" s="64"/>
      <c r="P318" s="64"/>
      <c r="Q318" s="64"/>
      <c r="U318" s="57"/>
      <c r="AA318" s="57">
        <v>318</v>
      </c>
      <c r="AB318" s="57" t="str">
        <f>IF(ISERROR(HLOOKUP(AB$1,D$1:T318,AA318,FALSE)),"na",HLOOKUP(AB$1,D$1:T318,AA318,FALSE))</f>
        <v>na</v>
      </c>
    </row>
    <row r="319" spans="1:28" x14ac:dyDescent="0.4">
      <c r="A319" s="66" t="str">
        <f>IF(AB319=0,"",IF(ISNUMBER(AB319),VLOOKUP(WEEKDAY(AB319,2),DateHelp!$B$2:$C$8,2,FALSE),""))</f>
        <v/>
      </c>
      <c r="B319" s="59" t="str">
        <f t="shared" si="4"/>
        <v/>
      </c>
      <c r="C319" s="59" t="str">
        <f>IF(AB319=0,"",IF(ISNUMBER(AB319),VLOOKUP(MONTH(AB319),DateHelp!$B$2:$D$13,3,FALSE),""))</f>
        <v/>
      </c>
      <c r="D319" s="59" t="str">
        <f>IF(AB319=0,"",IF(ISNUMBER(AB319),VLOOKUP(MONTH(AB319),DateHelp!$B$2:$E$13,4,FALSE),""))</f>
        <v/>
      </c>
      <c r="E319" s="63"/>
      <c r="F319" s="64"/>
      <c r="G319" s="64"/>
      <c r="H319" s="64"/>
      <c r="I319" s="64"/>
      <c r="J319" s="64"/>
      <c r="K319" s="64"/>
      <c r="L319" s="68"/>
      <c r="M319" s="63"/>
      <c r="N319" s="63"/>
      <c r="O319" s="64"/>
      <c r="P319" s="64"/>
      <c r="Q319" s="64"/>
      <c r="U319" s="57"/>
      <c r="AA319" s="57">
        <v>319</v>
      </c>
      <c r="AB319" s="57" t="str">
        <f>IF(ISERROR(HLOOKUP(AB$1,D$1:T319,AA319,FALSE)),"na",HLOOKUP(AB$1,D$1:T319,AA319,FALSE))</f>
        <v>na</v>
      </c>
    </row>
    <row r="320" spans="1:28" x14ac:dyDescent="0.4">
      <c r="A320" s="66" t="str">
        <f>IF(AB320=0,"",IF(ISNUMBER(AB320),VLOOKUP(WEEKDAY(AB320,2),DateHelp!$B$2:$C$8,2,FALSE),""))</f>
        <v/>
      </c>
      <c r="B320" s="59" t="str">
        <f t="shared" si="4"/>
        <v/>
      </c>
      <c r="C320" s="59" t="str">
        <f>IF(AB320=0,"",IF(ISNUMBER(AB320),VLOOKUP(MONTH(AB320),DateHelp!$B$2:$D$13,3,FALSE),""))</f>
        <v/>
      </c>
      <c r="D320" s="59" t="str">
        <f>IF(AB320=0,"",IF(ISNUMBER(AB320),VLOOKUP(MONTH(AB320),DateHelp!$B$2:$E$13,4,FALSE),""))</f>
        <v/>
      </c>
      <c r="E320" s="63"/>
      <c r="F320" s="64"/>
      <c r="G320" s="64"/>
      <c r="H320" s="64"/>
      <c r="I320" s="64"/>
      <c r="J320" s="64"/>
      <c r="K320" s="64"/>
      <c r="L320" s="68"/>
      <c r="M320" s="63"/>
      <c r="N320" s="63"/>
      <c r="O320" s="64"/>
      <c r="P320" s="64"/>
      <c r="Q320" s="64"/>
      <c r="U320" s="57"/>
      <c r="AA320" s="57">
        <v>320</v>
      </c>
      <c r="AB320" s="57" t="str">
        <f>IF(ISERROR(HLOOKUP(AB$1,D$1:T320,AA320,FALSE)),"na",HLOOKUP(AB$1,D$1:T320,AA320,FALSE))</f>
        <v>na</v>
      </c>
    </row>
    <row r="321" spans="1:28" x14ac:dyDescent="0.4">
      <c r="A321" s="66" t="str">
        <f>IF(AB321=0,"",IF(ISNUMBER(AB321),VLOOKUP(WEEKDAY(AB321,2),DateHelp!$B$2:$C$8,2,FALSE),""))</f>
        <v/>
      </c>
      <c r="B321" s="59" t="str">
        <f t="shared" si="4"/>
        <v/>
      </c>
      <c r="C321" s="59" t="str">
        <f>IF(AB321=0,"",IF(ISNUMBER(AB321),VLOOKUP(MONTH(AB321),DateHelp!$B$2:$D$13,3,FALSE),""))</f>
        <v/>
      </c>
      <c r="D321" s="59" t="str">
        <f>IF(AB321=0,"",IF(ISNUMBER(AB321),VLOOKUP(MONTH(AB321),DateHelp!$B$2:$E$13,4,FALSE),""))</f>
        <v/>
      </c>
      <c r="E321" s="63"/>
      <c r="F321" s="64"/>
      <c r="G321" s="64"/>
      <c r="H321" s="64"/>
      <c r="I321" s="64"/>
      <c r="J321" s="64"/>
      <c r="K321" s="64"/>
      <c r="L321" s="68"/>
      <c r="M321" s="63"/>
      <c r="N321" s="63"/>
      <c r="O321" s="64"/>
      <c r="P321" s="64"/>
      <c r="Q321" s="64"/>
      <c r="U321" s="57"/>
      <c r="AA321" s="57">
        <v>321</v>
      </c>
      <c r="AB321" s="57" t="str">
        <f>IF(ISERROR(HLOOKUP(AB$1,D$1:T321,AA321,FALSE)),"na",HLOOKUP(AB$1,D$1:T321,AA321,FALSE))</f>
        <v>na</v>
      </c>
    </row>
    <row r="322" spans="1:28" x14ac:dyDescent="0.4">
      <c r="A322" s="66" t="str">
        <f>IF(AB322=0,"",IF(ISNUMBER(AB322),VLOOKUP(WEEKDAY(AB322,2),DateHelp!$B$2:$C$8,2,FALSE),""))</f>
        <v/>
      </c>
      <c r="B322" s="59" t="str">
        <f t="shared" si="4"/>
        <v/>
      </c>
      <c r="C322" s="59" t="str">
        <f>IF(AB322=0,"",IF(ISNUMBER(AB322),VLOOKUP(MONTH(AB322),DateHelp!$B$2:$D$13,3,FALSE),""))</f>
        <v/>
      </c>
      <c r="D322" s="59" t="str">
        <f>IF(AB322=0,"",IF(ISNUMBER(AB322),VLOOKUP(MONTH(AB322),DateHelp!$B$2:$E$13,4,FALSE),""))</f>
        <v/>
      </c>
      <c r="E322" s="63"/>
      <c r="F322" s="64"/>
      <c r="G322" s="64"/>
      <c r="H322" s="64"/>
      <c r="I322" s="64"/>
      <c r="J322" s="64"/>
      <c r="K322" s="64"/>
      <c r="L322" s="68"/>
      <c r="M322" s="63"/>
      <c r="N322" s="63"/>
      <c r="O322" s="64"/>
      <c r="P322" s="64"/>
      <c r="Q322" s="64"/>
      <c r="U322" s="57"/>
      <c r="AA322" s="57">
        <v>322</v>
      </c>
      <c r="AB322" s="57" t="str">
        <f>IF(ISERROR(HLOOKUP(AB$1,D$1:T322,AA322,FALSE)),"na",HLOOKUP(AB$1,D$1:T322,AA322,FALSE))</f>
        <v>na</v>
      </c>
    </row>
    <row r="323" spans="1:28" x14ac:dyDescent="0.4">
      <c r="A323" s="66" t="str">
        <f>IF(AB323=0,"",IF(ISNUMBER(AB323),VLOOKUP(WEEKDAY(AB323,2),DateHelp!$B$2:$C$8,2,FALSE),""))</f>
        <v/>
      </c>
      <c r="B323" s="59" t="str">
        <f t="shared" ref="B323:B386" si="5">IF(AB323=0,"",IF(ISNUMBER(AB323),WEEKNUM(AB323,1),""))</f>
        <v/>
      </c>
      <c r="C323" s="59" t="str">
        <f>IF(AB323=0,"",IF(ISNUMBER(AB323),VLOOKUP(MONTH(AB323),DateHelp!$B$2:$D$13,3,FALSE),""))</f>
        <v/>
      </c>
      <c r="D323" s="59" t="str">
        <f>IF(AB323=0,"",IF(ISNUMBER(AB323),VLOOKUP(MONTH(AB323),DateHelp!$B$2:$E$13,4,FALSE),""))</f>
        <v/>
      </c>
      <c r="E323" s="63"/>
      <c r="F323" s="64"/>
      <c r="G323" s="64"/>
      <c r="H323" s="64"/>
      <c r="I323" s="64"/>
      <c r="J323" s="64"/>
      <c r="K323" s="64"/>
      <c r="L323" s="68"/>
      <c r="M323" s="63"/>
      <c r="N323" s="63"/>
      <c r="O323" s="64"/>
      <c r="P323" s="64"/>
      <c r="Q323" s="64"/>
      <c r="U323" s="57"/>
      <c r="AA323" s="57">
        <v>323</v>
      </c>
      <c r="AB323" s="57" t="str">
        <f>IF(ISERROR(HLOOKUP(AB$1,D$1:T323,AA323,FALSE)),"na",HLOOKUP(AB$1,D$1:T323,AA323,FALSE))</f>
        <v>na</v>
      </c>
    </row>
    <row r="324" spans="1:28" x14ac:dyDescent="0.4">
      <c r="A324" s="66" t="str">
        <f>IF(AB324=0,"",IF(ISNUMBER(AB324),VLOOKUP(WEEKDAY(AB324,2),DateHelp!$B$2:$C$8,2,FALSE),""))</f>
        <v/>
      </c>
      <c r="B324" s="59" t="str">
        <f t="shared" si="5"/>
        <v/>
      </c>
      <c r="C324" s="59" t="str">
        <f>IF(AB324=0,"",IF(ISNUMBER(AB324),VLOOKUP(MONTH(AB324),DateHelp!$B$2:$D$13,3,FALSE),""))</f>
        <v/>
      </c>
      <c r="D324" s="59" t="str">
        <f>IF(AB324=0,"",IF(ISNUMBER(AB324),VLOOKUP(MONTH(AB324),DateHelp!$B$2:$E$13,4,FALSE),""))</f>
        <v/>
      </c>
      <c r="E324" s="63"/>
      <c r="F324" s="64"/>
      <c r="G324" s="64"/>
      <c r="H324" s="64"/>
      <c r="I324" s="64"/>
      <c r="J324" s="64"/>
      <c r="K324" s="64"/>
      <c r="L324" s="68"/>
      <c r="M324" s="63"/>
      <c r="N324" s="63"/>
      <c r="O324" s="64"/>
      <c r="P324" s="64"/>
      <c r="Q324" s="64"/>
      <c r="U324" s="57"/>
      <c r="AA324" s="57">
        <v>324</v>
      </c>
      <c r="AB324" s="57" t="str">
        <f>IF(ISERROR(HLOOKUP(AB$1,D$1:T324,AA324,FALSE)),"na",HLOOKUP(AB$1,D$1:T324,AA324,FALSE))</f>
        <v>na</v>
      </c>
    </row>
    <row r="325" spans="1:28" x14ac:dyDescent="0.4">
      <c r="A325" s="66" t="str">
        <f>IF(AB325=0,"",IF(ISNUMBER(AB325),VLOOKUP(WEEKDAY(AB325,2),DateHelp!$B$2:$C$8,2,FALSE),""))</f>
        <v/>
      </c>
      <c r="B325" s="59" t="str">
        <f t="shared" si="5"/>
        <v/>
      </c>
      <c r="C325" s="59" t="str">
        <f>IF(AB325=0,"",IF(ISNUMBER(AB325),VLOOKUP(MONTH(AB325),DateHelp!$B$2:$D$13,3,FALSE),""))</f>
        <v/>
      </c>
      <c r="D325" s="59" t="str">
        <f>IF(AB325=0,"",IF(ISNUMBER(AB325),VLOOKUP(MONTH(AB325),DateHelp!$B$2:$E$13,4,FALSE),""))</f>
        <v/>
      </c>
      <c r="E325" s="63"/>
      <c r="F325" s="64"/>
      <c r="G325" s="64"/>
      <c r="H325" s="64"/>
      <c r="I325" s="64"/>
      <c r="J325" s="64"/>
      <c r="K325" s="64"/>
      <c r="L325" s="68"/>
      <c r="M325" s="63"/>
      <c r="N325" s="63"/>
      <c r="O325" s="64"/>
      <c r="P325" s="64"/>
      <c r="Q325" s="64"/>
      <c r="U325" s="57"/>
      <c r="AA325" s="57">
        <v>325</v>
      </c>
      <c r="AB325" s="57" t="str">
        <f>IF(ISERROR(HLOOKUP(AB$1,D$1:T325,AA325,FALSE)),"na",HLOOKUP(AB$1,D$1:T325,AA325,FALSE))</f>
        <v>na</v>
      </c>
    </row>
    <row r="326" spans="1:28" x14ac:dyDescent="0.4">
      <c r="A326" s="66" t="str">
        <f>IF(AB326=0,"",IF(ISNUMBER(AB326),VLOOKUP(WEEKDAY(AB326,2),DateHelp!$B$2:$C$8,2,FALSE),""))</f>
        <v/>
      </c>
      <c r="B326" s="59" t="str">
        <f t="shared" si="5"/>
        <v/>
      </c>
      <c r="C326" s="59" t="str">
        <f>IF(AB326=0,"",IF(ISNUMBER(AB326),VLOOKUP(MONTH(AB326),DateHelp!$B$2:$D$13,3,FALSE),""))</f>
        <v/>
      </c>
      <c r="D326" s="59" t="str">
        <f>IF(AB326=0,"",IF(ISNUMBER(AB326),VLOOKUP(MONTH(AB326),DateHelp!$B$2:$E$13,4,FALSE),""))</f>
        <v/>
      </c>
      <c r="E326" s="63"/>
      <c r="F326" s="64"/>
      <c r="G326" s="64"/>
      <c r="H326" s="64"/>
      <c r="I326" s="64"/>
      <c r="J326" s="64"/>
      <c r="K326" s="64"/>
      <c r="L326" s="68"/>
      <c r="M326" s="63"/>
      <c r="N326" s="63"/>
      <c r="O326" s="64"/>
      <c r="P326" s="64"/>
      <c r="Q326" s="64"/>
      <c r="U326" s="57"/>
      <c r="AA326" s="57">
        <v>326</v>
      </c>
      <c r="AB326" s="57" t="str">
        <f>IF(ISERROR(HLOOKUP(AB$1,D$1:T326,AA326,FALSE)),"na",HLOOKUP(AB$1,D$1:T326,AA326,FALSE))</f>
        <v>na</v>
      </c>
    </row>
    <row r="327" spans="1:28" x14ac:dyDescent="0.4">
      <c r="A327" s="66" t="str">
        <f>IF(AB327=0,"",IF(ISNUMBER(AB327),VLOOKUP(WEEKDAY(AB327,2),DateHelp!$B$2:$C$8,2,FALSE),""))</f>
        <v/>
      </c>
      <c r="B327" s="59" t="str">
        <f t="shared" si="5"/>
        <v/>
      </c>
      <c r="C327" s="59" t="str">
        <f>IF(AB327=0,"",IF(ISNUMBER(AB327),VLOOKUP(MONTH(AB327),DateHelp!$B$2:$D$13,3,FALSE),""))</f>
        <v/>
      </c>
      <c r="D327" s="59" t="str">
        <f>IF(AB327=0,"",IF(ISNUMBER(AB327),VLOOKUP(MONTH(AB327),DateHelp!$B$2:$E$13,4,FALSE),""))</f>
        <v/>
      </c>
      <c r="E327" s="63"/>
      <c r="F327" s="64"/>
      <c r="G327" s="64"/>
      <c r="H327" s="64"/>
      <c r="I327" s="64"/>
      <c r="J327" s="64"/>
      <c r="K327" s="64"/>
      <c r="L327" s="68"/>
      <c r="M327" s="63"/>
      <c r="N327" s="63"/>
      <c r="O327" s="64"/>
      <c r="P327" s="64"/>
      <c r="Q327" s="64"/>
      <c r="U327" s="57"/>
      <c r="AA327" s="57">
        <v>327</v>
      </c>
      <c r="AB327" s="57" t="str">
        <f>IF(ISERROR(HLOOKUP(AB$1,D$1:T327,AA327,FALSE)),"na",HLOOKUP(AB$1,D$1:T327,AA327,FALSE))</f>
        <v>na</v>
      </c>
    </row>
    <row r="328" spans="1:28" x14ac:dyDescent="0.4">
      <c r="A328" s="66" t="str">
        <f>IF(AB328=0,"",IF(ISNUMBER(AB328),VLOOKUP(WEEKDAY(AB328,2),DateHelp!$B$2:$C$8,2,FALSE),""))</f>
        <v/>
      </c>
      <c r="B328" s="59" t="str">
        <f t="shared" si="5"/>
        <v/>
      </c>
      <c r="C328" s="59" t="str">
        <f>IF(AB328=0,"",IF(ISNUMBER(AB328),VLOOKUP(MONTH(AB328),DateHelp!$B$2:$D$13,3,FALSE),""))</f>
        <v/>
      </c>
      <c r="D328" s="59" t="str">
        <f>IF(AB328=0,"",IF(ISNUMBER(AB328),VLOOKUP(MONTH(AB328),DateHelp!$B$2:$E$13,4,FALSE),""))</f>
        <v/>
      </c>
      <c r="E328" s="63"/>
      <c r="F328" s="64"/>
      <c r="G328" s="64"/>
      <c r="H328" s="64"/>
      <c r="I328" s="64"/>
      <c r="J328" s="64"/>
      <c r="K328" s="64"/>
      <c r="L328" s="68"/>
      <c r="M328" s="63"/>
      <c r="N328" s="63"/>
      <c r="O328" s="64"/>
      <c r="P328" s="64"/>
      <c r="Q328" s="64"/>
      <c r="U328" s="57"/>
      <c r="AA328" s="57">
        <v>328</v>
      </c>
      <c r="AB328" s="57" t="str">
        <f>IF(ISERROR(HLOOKUP(AB$1,D$1:T328,AA328,FALSE)),"na",HLOOKUP(AB$1,D$1:T328,AA328,FALSE))</f>
        <v>na</v>
      </c>
    </row>
    <row r="329" spans="1:28" x14ac:dyDescent="0.4">
      <c r="A329" s="66" t="str">
        <f>IF(AB329=0,"",IF(ISNUMBER(AB329),VLOOKUP(WEEKDAY(AB329,2),DateHelp!$B$2:$C$8,2,FALSE),""))</f>
        <v/>
      </c>
      <c r="B329" s="59" t="str">
        <f t="shared" si="5"/>
        <v/>
      </c>
      <c r="C329" s="59" t="str">
        <f>IF(AB329=0,"",IF(ISNUMBER(AB329),VLOOKUP(MONTH(AB329),DateHelp!$B$2:$D$13,3,FALSE),""))</f>
        <v/>
      </c>
      <c r="D329" s="59" t="str">
        <f>IF(AB329=0,"",IF(ISNUMBER(AB329),VLOOKUP(MONTH(AB329),DateHelp!$B$2:$E$13,4,FALSE),""))</f>
        <v/>
      </c>
      <c r="E329" s="63"/>
      <c r="F329" s="64"/>
      <c r="G329" s="64"/>
      <c r="H329" s="64"/>
      <c r="I329" s="64"/>
      <c r="J329" s="64"/>
      <c r="K329" s="64"/>
      <c r="L329" s="68"/>
      <c r="M329" s="63"/>
      <c r="N329" s="63"/>
      <c r="O329" s="64"/>
      <c r="P329" s="64"/>
      <c r="Q329" s="64"/>
      <c r="U329" s="57"/>
      <c r="AA329" s="57">
        <v>329</v>
      </c>
      <c r="AB329" s="57" t="str">
        <f>IF(ISERROR(HLOOKUP(AB$1,D$1:T329,AA329,FALSE)),"na",HLOOKUP(AB$1,D$1:T329,AA329,FALSE))</f>
        <v>na</v>
      </c>
    </row>
    <row r="330" spans="1:28" x14ac:dyDescent="0.4">
      <c r="A330" s="66" t="str">
        <f>IF(AB330=0,"",IF(ISNUMBER(AB330),VLOOKUP(WEEKDAY(AB330,2),DateHelp!$B$2:$C$8,2,FALSE),""))</f>
        <v/>
      </c>
      <c r="B330" s="59" t="str">
        <f t="shared" si="5"/>
        <v/>
      </c>
      <c r="C330" s="59" t="str">
        <f>IF(AB330=0,"",IF(ISNUMBER(AB330),VLOOKUP(MONTH(AB330),DateHelp!$B$2:$D$13,3,FALSE),""))</f>
        <v/>
      </c>
      <c r="D330" s="59" t="str">
        <f>IF(AB330=0,"",IF(ISNUMBER(AB330),VLOOKUP(MONTH(AB330),DateHelp!$B$2:$E$13,4,FALSE),""))</f>
        <v/>
      </c>
      <c r="E330" s="63"/>
      <c r="F330" s="64"/>
      <c r="G330" s="64"/>
      <c r="H330" s="64"/>
      <c r="I330" s="64"/>
      <c r="J330" s="64"/>
      <c r="K330" s="64"/>
      <c r="L330" s="68"/>
      <c r="M330" s="63"/>
      <c r="N330" s="63"/>
      <c r="O330" s="64"/>
      <c r="P330" s="64"/>
      <c r="Q330" s="64"/>
      <c r="U330" s="57"/>
      <c r="AA330" s="57">
        <v>330</v>
      </c>
      <c r="AB330" s="57" t="str">
        <f>IF(ISERROR(HLOOKUP(AB$1,D$1:T330,AA330,FALSE)),"na",HLOOKUP(AB$1,D$1:T330,AA330,FALSE))</f>
        <v>na</v>
      </c>
    </row>
    <row r="331" spans="1:28" x14ac:dyDescent="0.4">
      <c r="A331" s="66" t="str">
        <f>IF(AB331=0,"",IF(ISNUMBER(AB331),VLOOKUP(WEEKDAY(AB331,2),DateHelp!$B$2:$C$8,2,FALSE),""))</f>
        <v/>
      </c>
      <c r="B331" s="59" t="str">
        <f t="shared" si="5"/>
        <v/>
      </c>
      <c r="C331" s="59" t="str">
        <f>IF(AB331=0,"",IF(ISNUMBER(AB331),VLOOKUP(MONTH(AB331),DateHelp!$B$2:$D$13,3,FALSE),""))</f>
        <v/>
      </c>
      <c r="D331" s="59" t="str">
        <f>IF(AB331=0,"",IF(ISNUMBER(AB331),VLOOKUP(MONTH(AB331),DateHelp!$B$2:$E$13,4,FALSE),""))</f>
        <v/>
      </c>
      <c r="E331" s="63"/>
      <c r="F331" s="64"/>
      <c r="G331" s="64"/>
      <c r="H331" s="64"/>
      <c r="I331" s="64"/>
      <c r="J331" s="64"/>
      <c r="K331" s="64"/>
      <c r="L331" s="68"/>
      <c r="M331" s="63"/>
      <c r="N331" s="63"/>
      <c r="O331" s="64"/>
      <c r="P331" s="64"/>
      <c r="Q331" s="64"/>
      <c r="U331" s="57"/>
      <c r="AA331" s="57">
        <v>331</v>
      </c>
      <c r="AB331" s="57" t="str">
        <f>IF(ISERROR(HLOOKUP(AB$1,D$1:T331,AA331,FALSE)),"na",HLOOKUP(AB$1,D$1:T331,AA331,FALSE))</f>
        <v>na</v>
      </c>
    </row>
    <row r="332" spans="1:28" x14ac:dyDescent="0.4">
      <c r="A332" s="66" t="str">
        <f>IF(AB332=0,"",IF(ISNUMBER(AB332),VLOOKUP(WEEKDAY(AB332,2),DateHelp!$B$2:$C$8,2,FALSE),""))</f>
        <v/>
      </c>
      <c r="B332" s="59" t="str">
        <f t="shared" si="5"/>
        <v/>
      </c>
      <c r="C332" s="59" t="str">
        <f>IF(AB332=0,"",IF(ISNUMBER(AB332),VLOOKUP(MONTH(AB332),DateHelp!$B$2:$D$13,3,FALSE),""))</f>
        <v/>
      </c>
      <c r="D332" s="59" t="str">
        <f>IF(AB332=0,"",IF(ISNUMBER(AB332),VLOOKUP(MONTH(AB332),DateHelp!$B$2:$E$13,4,FALSE),""))</f>
        <v/>
      </c>
      <c r="E332" s="63"/>
      <c r="F332" s="64"/>
      <c r="G332" s="64"/>
      <c r="H332" s="64"/>
      <c r="I332" s="64"/>
      <c r="J332" s="64"/>
      <c r="K332" s="64"/>
      <c r="L332" s="68"/>
      <c r="M332" s="63"/>
      <c r="N332" s="63"/>
      <c r="O332" s="64"/>
      <c r="P332" s="64"/>
      <c r="Q332" s="64"/>
      <c r="U332" s="57"/>
      <c r="AA332" s="57">
        <v>332</v>
      </c>
      <c r="AB332" s="57" t="str">
        <f>IF(ISERROR(HLOOKUP(AB$1,D$1:T332,AA332,FALSE)),"na",HLOOKUP(AB$1,D$1:T332,AA332,FALSE))</f>
        <v>na</v>
      </c>
    </row>
    <row r="333" spans="1:28" x14ac:dyDescent="0.4">
      <c r="A333" s="66" t="str">
        <f>IF(AB333=0,"",IF(ISNUMBER(AB333),VLOOKUP(WEEKDAY(AB333,2),DateHelp!$B$2:$C$8,2,FALSE),""))</f>
        <v/>
      </c>
      <c r="B333" s="59" t="str">
        <f t="shared" si="5"/>
        <v/>
      </c>
      <c r="C333" s="59" t="str">
        <f>IF(AB333=0,"",IF(ISNUMBER(AB333),VLOOKUP(MONTH(AB333),DateHelp!$B$2:$D$13,3,FALSE),""))</f>
        <v/>
      </c>
      <c r="D333" s="59" t="str">
        <f>IF(AB333=0,"",IF(ISNUMBER(AB333),VLOOKUP(MONTH(AB333),DateHelp!$B$2:$E$13,4,FALSE),""))</f>
        <v/>
      </c>
      <c r="E333" s="63"/>
      <c r="F333" s="64"/>
      <c r="G333" s="64"/>
      <c r="H333" s="64"/>
      <c r="I333" s="64"/>
      <c r="J333" s="64"/>
      <c r="K333" s="64"/>
      <c r="L333" s="68"/>
      <c r="M333" s="63"/>
      <c r="N333" s="63"/>
      <c r="O333" s="64"/>
      <c r="P333" s="64"/>
      <c r="Q333" s="64"/>
      <c r="U333" s="57"/>
      <c r="AA333" s="57">
        <v>333</v>
      </c>
      <c r="AB333" s="57" t="str">
        <f>IF(ISERROR(HLOOKUP(AB$1,D$1:T333,AA333,FALSE)),"na",HLOOKUP(AB$1,D$1:T333,AA333,FALSE))</f>
        <v>na</v>
      </c>
    </row>
    <row r="334" spans="1:28" x14ac:dyDescent="0.4">
      <c r="A334" s="66" t="str">
        <f>IF(AB334=0,"",IF(ISNUMBER(AB334),VLOOKUP(WEEKDAY(AB334,2),DateHelp!$B$2:$C$8,2,FALSE),""))</f>
        <v/>
      </c>
      <c r="B334" s="59" t="str">
        <f t="shared" si="5"/>
        <v/>
      </c>
      <c r="C334" s="59" t="str">
        <f>IF(AB334=0,"",IF(ISNUMBER(AB334),VLOOKUP(MONTH(AB334),DateHelp!$B$2:$D$13,3,FALSE),""))</f>
        <v/>
      </c>
      <c r="D334" s="59" t="str">
        <f>IF(AB334=0,"",IF(ISNUMBER(AB334),VLOOKUP(MONTH(AB334),DateHelp!$B$2:$E$13,4,FALSE),""))</f>
        <v/>
      </c>
      <c r="E334" s="63"/>
      <c r="F334" s="64"/>
      <c r="G334" s="64"/>
      <c r="H334" s="64"/>
      <c r="I334" s="64"/>
      <c r="J334" s="64"/>
      <c r="K334" s="64"/>
      <c r="L334" s="68"/>
      <c r="M334" s="63"/>
      <c r="N334" s="63"/>
      <c r="O334" s="64"/>
      <c r="P334" s="64"/>
      <c r="Q334" s="64"/>
      <c r="U334" s="57"/>
      <c r="AA334" s="57">
        <v>334</v>
      </c>
      <c r="AB334" s="57" t="str">
        <f>IF(ISERROR(HLOOKUP(AB$1,D$1:T334,AA334,FALSE)),"na",HLOOKUP(AB$1,D$1:T334,AA334,FALSE))</f>
        <v>na</v>
      </c>
    </row>
    <row r="335" spans="1:28" x14ac:dyDescent="0.4">
      <c r="A335" s="66" t="str">
        <f>IF(AB335=0,"",IF(ISNUMBER(AB335),VLOOKUP(WEEKDAY(AB335,2),DateHelp!$B$2:$C$8,2,FALSE),""))</f>
        <v/>
      </c>
      <c r="B335" s="59" t="str">
        <f t="shared" si="5"/>
        <v/>
      </c>
      <c r="C335" s="59" t="str">
        <f>IF(AB335=0,"",IF(ISNUMBER(AB335),VLOOKUP(MONTH(AB335),DateHelp!$B$2:$D$13,3,FALSE),""))</f>
        <v/>
      </c>
      <c r="D335" s="59" t="str">
        <f>IF(AB335=0,"",IF(ISNUMBER(AB335),VLOOKUP(MONTH(AB335),DateHelp!$B$2:$E$13,4,FALSE),""))</f>
        <v/>
      </c>
      <c r="E335" s="63"/>
      <c r="F335" s="64"/>
      <c r="G335" s="64"/>
      <c r="H335" s="64"/>
      <c r="I335" s="64"/>
      <c r="J335" s="64"/>
      <c r="K335" s="64"/>
      <c r="L335" s="68"/>
      <c r="M335" s="63"/>
      <c r="N335" s="63"/>
      <c r="O335" s="64"/>
      <c r="P335" s="64"/>
      <c r="Q335" s="64"/>
      <c r="U335" s="57"/>
      <c r="AA335" s="57">
        <v>335</v>
      </c>
      <c r="AB335" s="57" t="str">
        <f>IF(ISERROR(HLOOKUP(AB$1,D$1:T335,AA335,FALSE)),"na",HLOOKUP(AB$1,D$1:T335,AA335,FALSE))</f>
        <v>na</v>
      </c>
    </row>
    <row r="336" spans="1:28" x14ac:dyDescent="0.4">
      <c r="A336" s="66" t="str">
        <f>IF(AB336=0,"",IF(ISNUMBER(AB336),VLOOKUP(WEEKDAY(AB336,2),DateHelp!$B$2:$C$8,2,FALSE),""))</f>
        <v/>
      </c>
      <c r="B336" s="59" t="str">
        <f t="shared" si="5"/>
        <v/>
      </c>
      <c r="C336" s="59" t="str">
        <f>IF(AB336=0,"",IF(ISNUMBER(AB336),VLOOKUP(MONTH(AB336),DateHelp!$B$2:$D$13,3,FALSE),""))</f>
        <v/>
      </c>
      <c r="D336" s="59" t="str">
        <f>IF(AB336=0,"",IF(ISNUMBER(AB336),VLOOKUP(MONTH(AB336),DateHelp!$B$2:$E$13,4,FALSE),""))</f>
        <v/>
      </c>
      <c r="E336" s="63"/>
      <c r="F336" s="64"/>
      <c r="G336" s="64"/>
      <c r="H336" s="64"/>
      <c r="I336" s="64"/>
      <c r="J336" s="64"/>
      <c r="K336" s="64"/>
      <c r="L336" s="68"/>
      <c r="M336" s="63"/>
      <c r="N336" s="63"/>
      <c r="O336" s="64"/>
      <c r="P336" s="64"/>
      <c r="Q336" s="64"/>
      <c r="U336" s="57"/>
      <c r="AA336" s="57">
        <v>336</v>
      </c>
      <c r="AB336" s="57" t="str">
        <f>IF(ISERROR(HLOOKUP(AB$1,D$1:T336,AA336,FALSE)),"na",HLOOKUP(AB$1,D$1:T336,AA336,FALSE))</f>
        <v>na</v>
      </c>
    </row>
    <row r="337" spans="1:28" x14ac:dyDescent="0.4">
      <c r="A337" s="66" t="str">
        <f>IF(AB337=0,"",IF(ISNUMBER(AB337),VLOOKUP(WEEKDAY(AB337,2),DateHelp!$B$2:$C$8,2,FALSE),""))</f>
        <v/>
      </c>
      <c r="B337" s="59" t="str">
        <f t="shared" si="5"/>
        <v/>
      </c>
      <c r="C337" s="59" t="str">
        <f>IF(AB337=0,"",IF(ISNUMBER(AB337),VLOOKUP(MONTH(AB337),DateHelp!$B$2:$D$13,3,FALSE),""))</f>
        <v/>
      </c>
      <c r="D337" s="59" t="str">
        <f>IF(AB337=0,"",IF(ISNUMBER(AB337),VLOOKUP(MONTH(AB337),DateHelp!$B$2:$E$13,4,FALSE),""))</f>
        <v/>
      </c>
      <c r="E337" s="63"/>
      <c r="F337" s="64"/>
      <c r="G337" s="64"/>
      <c r="H337" s="64"/>
      <c r="I337" s="64"/>
      <c r="J337" s="64"/>
      <c r="K337" s="64"/>
      <c r="L337" s="68"/>
      <c r="M337" s="63"/>
      <c r="N337" s="63"/>
      <c r="O337" s="64"/>
      <c r="P337" s="64"/>
      <c r="Q337" s="64"/>
      <c r="U337" s="57"/>
      <c r="AA337" s="57">
        <v>337</v>
      </c>
      <c r="AB337" s="57" t="str">
        <f>IF(ISERROR(HLOOKUP(AB$1,D$1:T337,AA337,FALSE)),"na",HLOOKUP(AB$1,D$1:T337,AA337,FALSE))</f>
        <v>na</v>
      </c>
    </row>
    <row r="338" spans="1:28" x14ac:dyDescent="0.4">
      <c r="A338" s="66" t="str">
        <f>IF(AB338=0,"",IF(ISNUMBER(AB338),VLOOKUP(WEEKDAY(AB338,2),DateHelp!$B$2:$C$8,2,FALSE),""))</f>
        <v/>
      </c>
      <c r="B338" s="59" t="str">
        <f t="shared" si="5"/>
        <v/>
      </c>
      <c r="C338" s="59" t="str">
        <f>IF(AB338=0,"",IF(ISNUMBER(AB338),VLOOKUP(MONTH(AB338),DateHelp!$B$2:$D$13,3,FALSE),""))</f>
        <v/>
      </c>
      <c r="D338" s="59" t="str">
        <f>IF(AB338=0,"",IF(ISNUMBER(AB338),VLOOKUP(MONTH(AB338),DateHelp!$B$2:$E$13,4,FALSE),""))</f>
        <v/>
      </c>
      <c r="E338" s="63"/>
      <c r="F338" s="64"/>
      <c r="G338" s="64"/>
      <c r="H338" s="64"/>
      <c r="I338" s="64"/>
      <c r="J338" s="64"/>
      <c r="K338" s="64"/>
      <c r="L338" s="68"/>
      <c r="M338" s="63"/>
      <c r="N338" s="63"/>
      <c r="O338" s="64"/>
      <c r="P338" s="64"/>
      <c r="Q338" s="64"/>
      <c r="U338" s="57"/>
      <c r="AA338" s="57">
        <v>338</v>
      </c>
      <c r="AB338" s="57" t="str">
        <f>IF(ISERROR(HLOOKUP(AB$1,D$1:T338,AA338,FALSE)),"na",HLOOKUP(AB$1,D$1:T338,AA338,FALSE))</f>
        <v>na</v>
      </c>
    </row>
    <row r="339" spans="1:28" x14ac:dyDescent="0.4">
      <c r="A339" s="66" t="str">
        <f>IF(AB339=0,"",IF(ISNUMBER(AB339),VLOOKUP(WEEKDAY(AB339,2),DateHelp!$B$2:$C$8,2,FALSE),""))</f>
        <v/>
      </c>
      <c r="B339" s="59" t="str">
        <f t="shared" si="5"/>
        <v/>
      </c>
      <c r="C339" s="59" t="str">
        <f>IF(AB339=0,"",IF(ISNUMBER(AB339),VLOOKUP(MONTH(AB339),DateHelp!$B$2:$D$13,3,FALSE),""))</f>
        <v/>
      </c>
      <c r="D339" s="59" t="str">
        <f>IF(AB339=0,"",IF(ISNUMBER(AB339),VLOOKUP(MONTH(AB339),DateHelp!$B$2:$E$13,4,FALSE),""))</f>
        <v/>
      </c>
      <c r="E339" s="63"/>
      <c r="F339" s="64"/>
      <c r="G339" s="64"/>
      <c r="H339" s="64"/>
      <c r="I339" s="64"/>
      <c r="J339" s="64"/>
      <c r="K339" s="64"/>
      <c r="L339" s="68"/>
      <c r="M339" s="63"/>
      <c r="N339" s="63"/>
      <c r="O339" s="64"/>
      <c r="P339" s="64"/>
      <c r="Q339" s="64"/>
      <c r="U339" s="57"/>
      <c r="AA339" s="57">
        <v>339</v>
      </c>
      <c r="AB339" s="57" t="str">
        <f>IF(ISERROR(HLOOKUP(AB$1,D$1:T339,AA339,FALSE)),"na",HLOOKUP(AB$1,D$1:T339,AA339,FALSE))</f>
        <v>na</v>
      </c>
    </row>
    <row r="340" spans="1:28" x14ac:dyDescent="0.4">
      <c r="A340" s="66" t="str">
        <f>IF(AB340=0,"",IF(ISNUMBER(AB340),VLOOKUP(WEEKDAY(AB340,2),DateHelp!$B$2:$C$8,2,FALSE),""))</f>
        <v/>
      </c>
      <c r="B340" s="59" t="str">
        <f t="shared" si="5"/>
        <v/>
      </c>
      <c r="C340" s="59" t="str">
        <f>IF(AB340=0,"",IF(ISNUMBER(AB340),VLOOKUP(MONTH(AB340),DateHelp!$B$2:$D$13,3,FALSE),""))</f>
        <v/>
      </c>
      <c r="D340" s="59" t="str">
        <f>IF(AB340=0,"",IF(ISNUMBER(AB340),VLOOKUP(MONTH(AB340),DateHelp!$B$2:$E$13,4,FALSE),""))</f>
        <v/>
      </c>
      <c r="E340" s="63"/>
      <c r="F340" s="64"/>
      <c r="G340" s="64"/>
      <c r="H340" s="64"/>
      <c r="I340" s="64"/>
      <c r="J340" s="64"/>
      <c r="K340" s="64"/>
      <c r="L340" s="68"/>
      <c r="M340" s="63"/>
      <c r="N340" s="63"/>
      <c r="O340" s="64"/>
      <c r="P340" s="64"/>
      <c r="Q340" s="64"/>
      <c r="U340" s="57"/>
      <c r="AA340" s="57">
        <v>340</v>
      </c>
      <c r="AB340" s="57" t="str">
        <f>IF(ISERROR(HLOOKUP(AB$1,D$1:T340,AA340,FALSE)),"na",HLOOKUP(AB$1,D$1:T340,AA340,FALSE))</f>
        <v>na</v>
      </c>
    </row>
    <row r="341" spans="1:28" x14ac:dyDescent="0.4">
      <c r="A341" s="66" t="str">
        <f>IF(AB341=0,"",IF(ISNUMBER(AB341),VLOOKUP(WEEKDAY(AB341,2),DateHelp!$B$2:$C$8,2,FALSE),""))</f>
        <v/>
      </c>
      <c r="B341" s="59" t="str">
        <f t="shared" si="5"/>
        <v/>
      </c>
      <c r="C341" s="59" t="str">
        <f>IF(AB341=0,"",IF(ISNUMBER(AB341),VLOOKUP(MONTH(AB341),DateHelp!$B$2:$D$13,3,FALSE),""))</f>
        <v/>
      </c>
      <c r="D341" s="59" t="str">
        <f>IF(AB341=0,"",IF(ISNUMBER(AB341),VLOOKUP(MONTH(AB341),DateHelp!$B$2:$E$13,4,FALSE),""))</f>
        <v/>
      </c>
      <c r="E341" s="63"/>
      <c r="F341" s="64"/>
      <c r="G341" s="64"/>
      <c r="H341" s="64"/>
      <c r="I341" s="64"/>
      <c r="J341" s="64"/>
      <c r="K341" s="64"/>
      <c r="L341" s="68"/>
      <c r="M341" s="63"/>
      <c r="N341" s="63"/>
      <c r="O341" s="64"/>
      <c r="P341" s="64"/>
      <c r="Q341" s="64"/>
      <c r="U341" s="57"/>
      <c r="AA341" s="57">
        <v>341</v>
      </c>
      <c r="AB341" s="57" t="str">
        <f>IF(ISERROR(HLOOKUP(AB$1,D$1:T341,AA341,FALSE)),"na",HLOOKUP(AB$1,D$1:T341,AA341,FALSE))</f>
        <v>na</v>
      </c>
    </row>
    <row r="342" spans="1:28" x14ac:dyDescent="0.4">
      <c r="A342" s="66" t="str">
        <f>IF(AB342=0,"",IF(ISNUMBER(AB342),VLOOKUP(WEEKDAY(AB342,2),DateHelp!$B$2:$C$8,2,FALSE),""))</f>
        <v/>
      </c>
      <c r="B342" s="59" t="str">
        <f t="shared" si="5"/>
        <v/>
      </c>
      <c r="C342" s="59" t="str">
        <f>IF(AB342=0,"",IF(ISNUMBER(AB342),VLOOKUP(MONTH(AB342),DateHelp!$B$2:$D$13,3,FALSE),""))</f>
        <v/>
      </c>
      <c r="D342" s="59" t="str">
        <f>IF(AB342=0,"",IF(ISNUMBER(AB342),VLOOKUP(MONTH(AB342),DateHelp!$B$2:$E$13,4,FALSE),""))</f>
        <v/>
      </c>
      <c r="E342" s="63"/>
      <c r="F342" s="64"/>
      <c r="G342" s="64"/>
      <c r="H342" s="64"/>
      <c r="I342" s="64"/>
      <c r="J342" s="64"/>
      <c r="K342" s="64"/>
      <c r="L342" s="68"/>
      <c r="M342" s="63"/>
      <c r="N342" s="63"/>
      <c r="O342" s="64"/>
      <c r="P342" s="64"/>
      <c r="Q342" s="64"/>
      <c r="U342" s="57"/>
      <c r="AA342" s="57">
        <v>342</v>
      </c>
      <c r="AB342" s="57" t="str">
        <f>IF(ISERROR(HLOOKUP(AB$1,D$1:T342,AA342,FALSE)),"na",HLOOKUP(AB$1,D$1:T342,AA342,FALSE))</f>
        <v>na</v>
      </c>
    </row>
    <row r="343" spans="1:28" x14ac:dyDescent="0.4">
      <c r="A343" s="66" t="str">
        <f>IF(AB343=0,"",IF(ISNUMBER(AB343),VLOOKUP(WEEKDAY(AB343,2),DateHelp!$B$2:$C$8,2,FALSE),""))</f>
        <v/>
      </c>
      <c r="B343" s="59" t="str">
        <f t="shared" si="5"/>
        <v/>
      </c>
      <c r="C343" s="59" t="str">
        <f>IF(AB343=0,"",IF(ISNUMBER(AB343),VLOOKUP(MONTH(AB343),DateHelp!$B$2:$D$13,3,FALSE),""))</f>
        <v/>
      </c>
      <c r="D343" s="59" t="str">
        <f>IF(AB343=0,"",IF(ISNUMBER(AB343),VLOOKUP(MONTH(AB343),DateHelp!$B$2:$E$13,4,FALSE),""))</f>
        <v/>
      </c>
      <c r="E343" s="63"/>
      <c r="F343" s="64"/>
      <c r="G343" s="64"/>
      <c r="H343" s="64"/>
      <c r="I343" s="64"/>
      <c r="J343" s="64"/>
      <c r="K343" s="64"/>
      <c r="L343" s="68"/>
      <c r="M343" s="63"/>
      <c r="N343" s="63"/>
      <c r="O343" s="64"/>
      <c r="P343" s="64"/>
      <c r="Q343" s="64"/>
      <c r="U343" s="57"/>
      <c r="AA343" s="57">
        <v>343</v>
      </c>
      <c r="AB343" s="57" t="str">
        <f>IF(ISERROR(HLOOKUP(AB$1,D$1:T343,AA343,FALSE)),"na",HLOOKUP(AB$1,D$1:T343,AA343,FALSE))</f>
        <v>na</v>
      </c>
    </row>
    <row r="344" spans="1:28" x14ac:dyDescent="0.4">
      <c r="A344" s="66" t="str">
        <f>IF(AB344=0,"",IF(ISNUMBER(AB344),VLOOKUP(WEEKDAY(AB344,2),DateHelp!$B$2:$C$8,2,FALSE),""))</f>
        <v/>
      </c>
      <c r="B344" s="59" t="str">
        <f t="shared" si="5"/>
        <v/>
      </c>
      <c r="C344" s="59" t="str">
        <f>IF(AB344=0,"",IF(ISNUMBER(AB344),VLOOKUP(MONTH(AB344),DateHelp!$B$2:$D$13,3,FALSE),""))</f>
        <v/>
      </c>
      <c r="D344" s="59" t="str">
        <f>IF(AB344=0,"",IF(ISNUMBER(AB344),VLOOKUP(MONTH(AB344),DateHelp!$B$2:$E$13,4,FALSE),""))</f>
        <v/>
      </c>
      <c r="E344" s="63"/>
      <c r="F344" s="64"/>
      <c r="G344" s="64"/>
      <c r="H344" s="64"/>
      <c r="I344" s="64"/>
      <c r="J344" s="64"/>
      <c r="K344" s="64"/>
      <c r="L344" s="68"/>
      <c r="M344" s="63"/>
      <c r="N344" s="63"/>
      <c r="O344" s="64"/>
      <c r="P344" s="64"/>
      <c r="Q344" s="64"/>
      <c r="U344" s="57"/>
      <c r="AA344" s="57">
        <v>344</v>
      </c>
      <c r="AB344" s="57" t="str">
        <f>IF(ISERROR(HLOOKUP(AB$1,D$1:T344,AA344,FALSE)),"na",HLOOKUP(AB$1,D$1:T344,AA344,FALSE))</f>
        <v>na</v>
      </c>
    </row>
    <row r="345" spans="1:28" x14ac:dyDescent="0.4">
      <c r="A345" s="66" t="str">
        <f>IF(AB345=0,"",IF(ISNUMBER(AB345),VLOOKUP(WEEKDAY(AB345,2),DateHelp!$B$2:$C$8,2,FALSE),""))</f>
        <v/>
      </c>
      <c r="B345" s="59" t="str">
        <f t="shared" si="5"/>
        <v/>
      </c>
      <c r="C345" s="59" t="str">
        <f>IF(AB345=0,"",IF(ISNUMBER(AB345),VLOOKUP(MONTH(AB345),DateHelp!$B$2:$D$13,3,FALSE),""))</f>
        <v/>
      </c>
      <c r="D345" s="59" t="str">
        <f>IF(AB345=0,"",IF(ISNUMBER(AB345),VLOOKUP(MONTH(AB345),DateHelp!$B$2:$E$13,4,FALSE),""))</f>
        <v/>
      </c>
      <c r="E345" s="63"/>
      <c r="F345" s="64"/>
      <c r="G345" s="64"/>
      <c r="H345" s="64"/>
      <c r="I345" s="64"/>
      <c r="J345" s="64"/>
      <c r="K345" s="64"/>
      <c r="L345" s="68"/>
      <c r="M345" s="63"/>
      <c r="N345" s="63"/>
      <c r="O345" s="64"/>
      <c r="P345" s="64"/>
      <c r="Q345" s="64"/>
      <c r="U345" s="57"/>
      <c r="AA345" s="57">
        <v>345</v>
      </c>
      <c r="AB345" s="57" t="str">
        <f>IF(ISERROR(HLOOKUP(AB$1,D$1:T345,AA345,FALSE)),"na",HLOOKUP(AB$1,D$1:T345,AA345,FALSE))</f>
        <v>na</v>
      </c>
    </row>
    <row r="346" spans="1:28" x14ac:dyDescent="0.4">
      <c r="A346" s="66" t="str">
        <f>IF(AB346=0,"",IF(ISNUMBER(AB346),VLOOKUP(WEEKDAY(AB346,2),DateHelp!$B$2:$C$8,2,FALSE),""))</f>
        <v/>
      </c>
      <c r="B346" s="59" t="str">
        <f t="shared" si="5"/>
        <v/>
      </c>
      <c r="C346" s="59" t="str">
        <f>IF(AB346=0,"",IF(ISNUMBER(AB346),VLOOKUP(MONTH(AB346),DateHelp!$B$2:$D$13,3,FALSE),""))</f>
        <v/>
      </c>
      <c r="D346" s="59" t="str">
        <f>IF(AB346=0,"",IF(ISNUMBER(AB346),VLOOKUP(MONTH(AB346),DateHelp!$B$2:$E$13,4,FALSE),""))</f>
        <v/>
      </c>
      <c r="E346" s="63"/>
      <c r="F346" s="64"/>
      <c r="G346" s="64"/>
      <c r="H346" s="64"/>
      <c r="I346" s="64"/>
      <c r="J346" s="64"/>
      <c r="K346" s="64"/>
      <c r="L346" s="68"/>
      <c r="M346" s="63"/>
      <c r="N346" s="63"/>
      <c r="O346" s="64"/>
      <c r="P346" s="64"/>
      <c r="Q346" s="64"/>
      <c r="U346" s="57"/>
      <c r="AA346" s="57">
        <v>346</v>
      </c>
      <c r="AB346" s="57" t="str">
        <f>IF(ISERROR(HLOOKUP(AB$1,D$1:T346,AA346,FALSE)),"na",HLOOKUP(AB$1,D$1:T346,AA346,FALSE))</f>
        <v>na</v>
      </c>
    </row>
    <row r="347" spans="1:28" x14ac:dyDescent="0.4">
      <c r="A347" s="66" t="str">
        <f>IF(AB347=0,"",IF(ISNUMBER(AB347),VLOOKUP(WEEKDAY(AB347,2),DateHelp!$B$2:$C$8,2,FALSE),""))</f>
        <v/>
      </c>
      <c r="B347" s="59" t="str">
        <f t="shared" si="5"/>
        <v/>
      </c>
      <c r="C347" s="59" t="str">
        <f>IF(AB347=0,"",IF(ISNUMBER(AB347),VLOOKUP(MONTH(AB347),DateHelp!$B$2:$D$13,3,FALSE),""))</f>
        <v/>
      </c>
      <c r="D347" s="59" t="str">
        <f>IF(AB347=0,"",IF(ISNUMBER(AB347),VLOOKUP(MONTH(AB347),DateHelp!$B$2:$E$13,4,FALSE),""))</f>
        <v/>
      </c>
      <c r="E347" s="63"/>
      <c r="F347" s="64"/>
      <c r="G347" s="64"/>
      <c r="H347" s="64"/>
      <c r="I347" s="64"/>
      <c r="J347" s="64"/>
      <c r="K347" s="64"/>
      <c r="L347" s="68"/>
      <c r="M347" s="63"/>
      <c r="N347" s="63"/>
      <c r="O347" s="64"/>
      <c r="P347" s="64"/>
      <c r="Q347" s="64"/>
      <c r="U347" s="57"/>
      <c r="AA347" s="57">
        <v>347</v>
      </c>
      <c r="AB347" s="57" t="str">
        <f>IF(ISERROR(HLOOKUP(AB$1,D$1:T347,AA347,FALSE)),"na",HLOOKUP(AB$1,D$1:T347,AA347,FALSE))</f>
        <v>na</v>
      </c>
    </row>
    <row r="348" spans="1:28" x14ac:dyDescent="0.4">
      <c r="A348" s="66" t="str">
        <f>IF(AB348=0,"",IF(ISNUMBER(AB348),VLOOKUP(WEEKDAY(AB348,2),DateHelp!$B$2:$C$8,2,FALSE),""))</f>
        <v/>
      </c>
      <c r="B348" s="59" t="str">
        <f t="shared" si="5"/>
        <v/>
      </c>
      <c r="C348" s="59" t="str">
        <f>IF(AB348=0,"",IF(ISNUMBER(AB348),VLOOKUP(MONTH(AB348),DateHelp!$B$2:$D$13,3,FALSE),""))</f>
        <v/>
      </c>
      <c r="D348" s="59" t="str">
        <f>IF(AB348=0,"",IF(ISNUMBER(AB348),VLOOKUP(MONTH(AB348),DateHelp!$B$2:$E$13,4,FALSE),""))</f>
        <v/>
      </c>
      <c r="E348" s="63"/>
      <c r="F348" s="64"/>
      <c r="G348" s="64"/>
      <c r="H348" s="64"/>
      <c r="I348" s="64"/>
      <c r="J348" s="64"/>
      <c r="K348" s="64"/>
      <c r="L348" s="68"/>
      <c r="M348" s="63"/>
      <c r="N348" s="63"/>
      <c r="O348" s="64"/>
      <c r="P348" s="64"/>
      <c r="Q348" s="64"/>
      <c r="U348" s="57"/>
      <c r="AA348" s="57">
        <v>348</v>
      </c>
      <c r="AB348" s="57" t="str">
        <f>IF(ISERROR(HLOOKUP(AB$1,D$1:T348,AA348,FALSE)),"na",HLOOKUP(AB$1,D$1:T348,AA348,FALSE))</f>
        <v>na</v>
      </c>
    </row>
    <row r="349" spans="1:28" x14ac:dyDescent="0.4">
      <c r="A349" s="66" t="str">
        <f>IF(AB349=0,"",IF(ISNUMBER(AB349),VLOOKUP(WEEKDAY(AB349,2),DateHelp!$B$2:$C$8,2,FALSE),""))</f>
        <v/>
      </c>
      <c r="B349" s="59" t="str">
        <f t="shared" si="5"/>
        <v/>
      </c>
      <c r="C349" s="59" t="str">
        <f>IF(AB349=0,"",IF(ISNUMBER(AB349),VLOOKUP(MONTH(AB349),DateHelp!$B$2:$D$13,3,FALSE),""))</f>
        <v/>
      </c>
      <c r="D349" s="59" t="str">
        <f>IF(AB349=0,"",IF(ISNUMBER(AB349),VLOOKUP(MONTH(AB349),DateHelp!$B$2:$E$13,4,FALSE),""))</f>
        <v/>
      </c>
      <c r="E349" s="63"/>
      <c r="F349" s="64"/>
      <c r="G349" s="64"/>
      <c r="H349" s="64"/>
      <c r="I349" s="64"/>
      <c r="J349" s="64"/>
      <c r="K349" s="64"/>
      <c r="L349" s="68"/>
      <c r="M349" s="63"/>
      <c r="N349" s="63"/>
      <c r="O349" s="64"/>
      <c r="P349" s="64"/>
      <c r="Q349" s="64"/>
      <c r="U349" s="57"/>
      <c r="AA349" s="57">
        <v>349</v>
      </c>
      <c r="AB349" s="57" t="str">
        <f>IF(ISERROR(HLOOKUP(AB$1,D$1:T349,AA349,FALSE)),"na",HLOOKUP(AB$1,D$1:T349,AA349,FALSE))</f>
        <v>na</v>
      </c>
    </row>
    <row r="350" spans="1:28" x14ac:dyDescent="0.4">
      <c r="A350" s="66" t="str">
        <f>IF(AB350=0,"",IF(ISNUMBER(AB350),VLOOKUP(WEEKDAY(AB350,2),DateHelp!$B$2:$C$8,2,FALSE),""))</f>
        <v/>
      </c>
      <c r="B350" s="59" t="str">
        <f t="shared" si="5"/>
        <v/>
      </c>
      <c r="C350" s="59" t="str">
        <f>IF(AB350=0,"",IF(ISNUMBER(AB350),VLOOKUP(MONTH(AB350),DateHelp!$B$2:$D$13,3,FALSE),""))</f>
        <v/>
      </c>
      <c r="D350" s="59" t="str">
        <f>IF(AB350=0,"",IF(ISNUMBER(AB350),VLOOKUP(MONTH(AB350),DateHelp!$B$2:$E$13,4,FALSE),""))</f>
        <v/>
      </c>
      <c r="E350" s="63"/>
      <c r="F350" s="64"/>
      <c r="G350" s="64"/>
      <c r="H350" s="64"/>
      <c r="I350" s="64"/>
      <c r="J350" s="64"/>
      <c r="K350" s="64"/>
      <c r="L350" s="68"/>
      <c r="M350" s="63"/>
      <c r="N350" s="63"/>
      <c r="O350" s="64"/>
      <c r="P350" s="64"/>
      <c r="Q350" s="64"/>
      <c r="U350" s="57"/>
      <c r="AA350" s="57">
        <v>350</v>
      </c>
      <c r="AB350" s="57" t="str">
        <f>IF(ISERROR(HLOOKUP(AB$1,D$1:T350,AA350,FALSE)),"na",HLOOKUP(AB$1,D$1:T350,AA350,FALSE))</f>
        <v>na</v>
      </c>
    </row>
    <row r="351" spans="1:28" x14ac:dyDescent="0.4">
      <c r="A351" s="66" t="str">
        <f>IF(AB351=0,"",IF(ISNUMBER(AB351),VLOOKUP(WEEKDAY(AB351,2),DateHelp!$B$2:$C$8,2,FALSE),""))</f>
        <v/>
      </c>
      <c r="B351" s="59" t="str">
        <f t="shared" si="5"/>
        <v/>
      </c>
      <c r="C351" s="59" t="str">
        <f>IF(AB351=0,"",IF(ISNUMBER(AB351),VLOOKUP(MONTH(AB351),DateHelp!$B$2:$D$13,3,FALSE),""))</f>
        <v/>
      </c>
      <c r="D351" s="59" t="str">
        <f>IF(AB351=0,"",IF(ISNUMBER(AB351),VLOOKUP(MONTH(AB351),DateHelp!$B$2:$E$13,4,FALSE),""))</f>
        <v/>
      </c>
      <c r="E351" s="63"/>
      <c r="F351" s="64"/>
      <c r="G351" s="64"/>
      <c r="H351" s="64"/>
      <c r="I351" s="64"/>
      <c r="J351" s="64"/>
      <c r="K351" s="64"/>
      <c r="L351" s="68"/>
      <c r="M351" s="63"/>
      <c r="N351" s="63"/>
      <c r="O351" s="64"/>
      <c r="P351" s="64"/>
      <c r="Q351" s="64"/>
      <c r="U351" s="57"/>
      <c r="AA351" s="57">
        <v>351</v>
      </c>
      <c r="AB351" s="57" t="str">
        <f>IF(ISERROR(HLOOKUP(AB$1,D$1:T351,AA351,FALSE)),"na",HLOOKUP(AB$1,D$1:T351,AA351,FALSE))</f>
        <v>na</v>
      </c>
    </row>
    <row r="352" spans="1:28" x14ac:dyDescent="0.4">
      <c r="A352" s="66" t="str">
        <f>IF(AB352=0,"",IF(ISNUMBER(AB352),VLOOKUP(WEEKDAY(AB352,2),DateHelp!$B$2:$C$8,2,FALSE),""))</f>
        <v/>
      </c>
      <c r="B352" s="59" t="str">
        <f t="shared" si="5"/>
        <v/>
      </c>
      <c r="C352" s="59" t="str">
        <f>IF(AB352=0,"",IF(ISNUMBER(AB352),VLOOKUP(MONTH(AB352),DateHelp!$B$2:$D$13,3,FALSE),""))</f>
        <v/>
      </c>
      <c r="D352" s="59" t="str">
        <f>IF(AB352=0,"",IF(ISNUMBER(AB352),VLOOKUP(MONTH(AB352),DateHelp!$B$2:$E$13,4,FALSE),""))</f>
        <v/>
      </c>
      <c r="E352" s="63"/>
      <c r="F352" s="64"/>
      <c r="G352" s="64"/>
      <c r="H352" s="64"/>
      <c r="I352" s="64"/>
      <c r="J352" s="64"/>
      <c r="K352" s="64"/>
      <c r="L352" s="68"/>
      <c r="M352" s="63"/>
      <c r="N352" s="63"/>
      <c r="O352" s="64"/>
      <c r="P352" s="64"/>
      <c r="Q352" s="64"/>
      <c r="U352" s="57"/>
      <c r="AA352" s="57">
        <v>352</v>
      </c>
      <c r="AB352" s="57" t="str">
        <f>IF(ISERROR(HLOOKUP(AB$1,D$1:T352,AA352,FALSE)),"na",HLOOKUP(AB$1,D$1:T352,AA352,FALSE))</f>
        <v>na</v>
      </c>
    </row>
    <row r="353" spans="1:28" x14ac:dyDescent="0.4">
      <c r="A353" s="66" t="str">
        <f>IF(AB353=0,"",IF(ISNUMBER(AB353),VLOOKUP(WEEKDAY(AB353,2),DateHelp!$B$2:$C$8,2,FALSE),""))</f>
        <v/>
      </c>
      <c r="B353" s="59" t="str">
        <f t="shared" si="5"/>
        <v/>
      </c>
      <c r="C353" s="59" t="str">
        <f>IF(AB353=0,"",IF(ISNUMBER(AB353),VLOOKUP(MONTH(AB353),DateHelp!$B$2:$D$13,3,FALSE),""))</f>
        <v/>
      </c>
      <c r="D353" s="59" t="str">
        <f>IF(AB353=0,"",IF(ISNUMBER(AB353),VLOOKUP(MONTH(AB353),DateHelp!$B$2:$E$13,4,FALSE),""))</f>
        <v/>
      </c>
      <c r="E353" s="63"/>
      <c r="F353" s="64"/>
      <c r="G353" s="64"/>
      <c r="H353" s="64"/>
      <c r="I353" s="64"/>
      <c r="J353" s="64"/>
      <c r="K353" s="64"/>
      <c r="L353" s="68"/>
      <c r="M353" s="63"/>
      <c r="N353" s="63"/>
      <c r="O353" s="64"/>
      <c r="P353" s="64"/>
      <c r="Q353" s="64"/>
      <c r="U353" s="57"/>
      <c r="AA353" s="57">
        <v>353</v>
      </c>
      <c r="AB353" s="57" t="str">
        <f>IF(ISERROR(HLOOKUP(AB$1,D$1:T353,AA353,FALSE)),"na",HLOOKUP(AB$1,D$1:T353,AA353,FALSE))</f>
        <v>na</v>
      </c>
    </row>
    <row r="354" spans="1:28" x14ac:dyDescent="0.4">
      <c r="A354" s="66" t="str">
        <f>IF(AB354=0,"",IF(ISNUMBER(AB354),VLOOKUP(WEEKDAY(AB354,2),DateHelp!$B$2:$C$8,2,FALSE),""))</f>
        <v/>
      </c>
      <c r="B354" s="59" t="str">
        <f t="shared" si="5"/>
        <v/>
      </c>
      <c r="C354" s="59" t="str">
        <f>IF(AB354=0,"",IF(ISNUMBER(AB354),VLOOKUP(MONTH(AB354),DateHelp!$B$2:$D$13,3,FALSE),""))</f>
        <v/>
      </c>
      <c r="D354" s="59" t="str">
        <f>IF(AB354=0,"",IF(ISNUMBER(AB354),VLOOKUP(MONTH(AB354),DateHelp!$B$2:$E$13,4,FALSE),""))</f>
        <v/>
      </c>
      <c r="E354" s="63"/>
      <c r="F354" s="64"/>
      <c r="G354" s="64"/>
      <c r="H354" s="64"/>
      <c r="I354" s="64"/>
      <c r="J354" s="64"/>
      <c r="K354" s="64"/>
      <c r="L354" s="68"/>
      <c r="M354" s="63"/>
      <c r="N354" s="63"/>
      <c r="O354" s="64"/>
      <c r="P354" s="64"/>
      <c r="Q354" s="64"/>
      <c r="U354" s="57"/>
      <c r="AA354" s="57">
        <v>354</v>
      </c>
      <c r="AB354" s="57" t="str">
        <f>IF(ISERROR(HLOOKUP(AB$1,D$1:T354,AA354,FALSE)),"na",HLOOKUP(AB$1,D$1:T354,AA354,FALSE))</f>
        <v>na</v>
      </c>
    </row>
    <row r="355" spans="1:28" x14ac:dyDescent="0.4">
      <c r="A355" s="66" t="str">
        <f>IF(AB355=0,"",IF(ISNUMBER(AB355),VLOOKUP(WEEKDAY(AB355,2),DateHelp!$B$2:$C$8,2,FALSE),""))</f>
        <v/>
      </c>
      <c r="B355" s="59" t="str">
        <f t="shared" si="5"/>
        <v/>
      </c>
      <c r="C355" s="59" t="str">
        <f>IF(AB355=0,"",IF(ISNUMBER(AB355),VLOOKUP(MONTH(AB355),DateHelp!$B$2:$D$13,3,FALSE),""))</f>
        <v/>
      </c>
      <c r="D355" s="59" t="str">
        <f>IF(AB355=0,"",IF(ISNUMBER(AB355),VLOOKUP(MONTH(AB355),DateHelp!$B$2:$E$13,4,FALSE),""))</f>
        <v/>
      </c>
      <c r="E355" s="63"/>
      <c r="F355" s="64"/>
      <c r="G355" s="64"/>
      <c r="H355" s="64"/>
      <c r="I355" s="64"/>
      <c r="J355" s="64"/>
      <c r="K355" s="64"/>
      <c r="L355" s="68"/>
      <c r="M355" s="63"/>
      <c r="N355" s="63"/>
      <c r="O355" s="64"/>
      <c r="P355" s="64"/>
      <c r="Q355" s="64"/>
      <c r="U355" s="57"/>
      <c r="AA355" s="57">
        <v>355</v>
      </c>
      <c r="AB355" s="57" t="str">
        <f>IF(ISERROR(HLOOKUP(AB$1,D$1:T355,AA355,FALSE)),"na",HLOOKUP(AB$1,D$1:T355,AA355,FALSE))</f>
        <v>na</v>
      </c>
    </row>
    <row r="356" spans="1:28" x14ac:dyDescent="0.4">
      <c r="A356" s="66" t="str">
        <f>IF(AB356=0,"",IF(ISNUMBER(AB356),VLOOKUP(WEEKDAY(AB356,2),DateHelp!$B$2:$C$8,2,FALSE),""))</f>
        <v/>
      </c>
      <c r="B356" s="59" t="str">
        <f t="shared" si="5"/>
        <v/>
      </c>
      <c r="C356" s="59" t="str">
        <f>IF(AB356=0,"",IF(ISNUMBER(AB356),VLOOKUP(MONTH(AB356),DateHelp!$B$2:$D$13,3,FALSE),""))</f>
        <v/>
      </c>
      <c r="D356" s="59" t="str">
        <f>IF(AB356=0,"",IF(ISNUMBER(AB356),VLOOKUP(MONTH(AB356),DateHelp!$B$2:$E$13,4,FALSE),""))</f>
        <v/>
      </c>
      <c r="E356" s="63"/>
      <c r="F356" s="64"/>
      <c r="G356" s="64"/>
      <c r="H356" s="64"/>
      <c r="I356" s="64"/>
      <c r="J356" s="64"/>
      <c r="K356" s="64"/>
      <c r="L356" s="68"/>
      <c r="M356" s="63"/>
      <c r="N356" s="63"/>
      <c r="O356" s="64"/>
      <c r="P356" s="64"/>
      <c r="Q356" s="64"/>
      <c r="U356" s="57"/>
      <c r="AA356" s="57">
        <v>356</v>
      </c>
      <c r="AB356" s="57" t="str">
        <f>IF(ISERROR(HLOOKUP(AB$1,D$1:T356,AA356,FALSE)),"na",HLOOKUP(AB$1,D$1:T356,AA356,FALSE))</f>
        <v>na</v>
      </c>
    </row>
    <row r="357" spans="1:28" x14ac:dyDescent="0.4">
      <c r="A357" s="66" t="str">
        <f>IF(AB357=0,"",IF(ISNUMBER(AB357),VLOOKUP(WEEKDAY(AB357,2),DateHelp!$B$2:$C$8,2,FALSE),""))</f>
        <v/>
      </c>
      <c r="B357" s="59" t="str">
        <f t="shared" si="5"/>
        <v/>
      </c>
      <c r="C357" s="59" t="str">
        <f>IF(AB357=0,"",IF(ISNUMBER(AB357),VLOOKUP(MONTH(AB357),DateHelp!$B$2:$D$13,3,FALSE),""))</f>
        <v/>
      </c>
      <c r="D357" s="59" t="str">
        <f>IF(AB357=0,"",IF(ISNUMBER(AB357),VLOOKUP(MONTH(AB357),DateHelp!$B$2:$E$13,4,FALSE),""))</f>
        <v/>
      </c>
      <c r="E357" s="63"/>
      <c r="F357" s="64"/>
      <c r="G357" s="64"/>
      <c r="H357" s="64"/>
      <c r="I357" s="64"/>
      <c r="J357" s="64"/>
      <c r="K357" s="64"/>
      <c r="L357" s="68"/>
      <c r="M357" s="63"/>
      <c r="N357" s="63"/>
      <c r="O357" s="64"/>
      <c r="P357" s="64"/>
      <c r="Q357" s="64"/>
      <c r="U357" s="57"/>
      <c r="AA357" s="57">
        <v>357</v>
      </c>
      <c r="AB357" s="57" t="str">
        <f>IF(ISERROR(HLOOKUP(AB$1,D$1:T357,AA357,FALSE)),"na",HLOOKUP(AB$1,D$1:T357,AA357,FALSE))</f>
        <v>na</v>
      </c>
    </row>
    <row r="358" spans="1:28" x14ac:dyDescent="0.4">
      <c r="A358" s="66" t="str">
        <f>IF(AB358=0,"",IF(ISNUMBER(AB358),VLOOKUP(WEEKDAY(AB358,2),DateHelp!$B$2:$C$8,2,FALSE),""))</f>
        <v/>
      </c>
      <c r="B358" s="59" t="str">
        <f t="shared" si="5"/>
        <v/>
      </c>
      <c r="C358" s="59" t="str">
        <f>IF(AB358=0,"",IF(ISNUMBER(AB358),VLOOKUP(MONTH(AB358),DateHelp!$B$2:$D$13,3,FALSE),""))</f>
        <v/>
      </c>
      <c r="D358" s="59" t="str">
        <f>IF(AB358=0,"",IF(ISNUMBER(AB358),VLOOKUP(MONTH(AB358),DateHelp!$B$2:$E$13,4,FALSE),""))</f>
        <v/>
      </c>
      <c r="E358" s="63"/>
      <c r="F358" s="64"/>
      <c r="G358" s="64"/>
      <c r="H358" s="64"/>
      <c r="I358" s="64"/>
      <c r="J358" s="64"/>
      <c r="K358" s="64"/>
      <c r="L358" s="68"/>
      <c r="M358" s="63"/>
      <c r="N358" s="63"/>
      <c r="O358" s="64"/>
      <c r="P358" s="64"/>
      <c r="Q358" s="64"/>
      <c r="U358" s="57"/>
      <c r="AA358" s="57">
        <v>358</v>
      </c>
      <c r="AB358" s="57" t="str">
        <f>IF(ISERROR(HLOOKUP(AB$1,D$1:T358,AA358,FALSE)),"na",HLOOKUP(AB$1,D$1:T358,AA358,FALSE))</f>
        <v>na</v>
      </c>
    </row>
    <row r="359" spans="1:28" x14ac:dyDescent="0.4">
      <c r="A359" s="66" t="str">
        <f>IF(AB359=0,"",IF(ISNUMBER(AB359),VLOOKUP(WEEKDAY(AB359,2),DateHelp!$B$2:$C$8,2,FALSE),""))</f>
        <v/>
      </c>
      <c r="B359" s="59" t="str">
        <f t="shared" si="5"/>
        <v/>
      </c>
      <c r="C359" s="59" t="str">
        <f>IF(AB359=0,"",IF(ISNUMBER(AB359),VLOOKUP(MONTH(AB359),DateHelp!$B$2:$D$13,3,FALSE),""))</f>
        <v/>
      </c>
      <c r="D359" s="59" t="str">
        <f>IF(AB359=0,"",IF(ISNUMBER(AB359),VLOOKUP(MONTH(AB359),DateHelp!$B$2:$E$13,4,FALSE),""))</f>
        <v/>
      </c>
      <c r="E359" s="63"/>
      <c r="F359" s="64"/>
      <c r="G359" s="64"/>
      <c r="H359" s="64"/>
      <c r="I359" s="64"/>
      <c r="J359" s="64"/>
      <c r="K359" s="64"/>
      <c r="L359" s="68"/>
      <c r="M359" s="63"/>
      <c r="N359" s="63"/>
      <c r="O359" s="64"/>
      <c r="P359" s="64"/>
      <c r="Q359" s="64"/>
      <c r="U359" s="57"/>
      <c r="AA359" s="57">
        <v>359</v>
      </c>
      <c r="AB359" s="57" t="str">
        <f>IF(ISERROR(HLOOKUP(AB$1,D$1:T359,AA359,FALSE)),"na",HLOOKUP(AB$1,D$1:T359,AA359,FALSE))</f>
        <v>na</v>
      </c>
    </row>
    <row r="360" spans="1:28" x14ac:dyDescent="0.4">
      <c r="A360" s="66" t="str">
        <f>IF(AB360=0,"",IF(ISNUMBER(AB360),VLOOKUP(WEEKDAY(AB360,2),DateHelp!$B$2:$C$8,2,FALSE),""))</f>
        <v/>
      </c>
      <c r="B360" s="59" t="str">
        <f t="shared" si="5"/>
        <v/>
      </c>
      <c r="C360" s="59" t="str">
        <f>IF(AB360=0,"",IF(ISNUMBER(AB360),VLOOKUP(MONTH(AB360),DateHelp!$B$2:$D$13,3,FALSE),""))</f>
        <v/>
      </c>
      <c r="D360" s="59" t="str">
        <f>IF(AB360=0,"",IF(ISNUMBER(AB360),VLOOKUP(MONTH(AB360),DateHelp!$B$2:$E$13,4,FALSE),""))</f>
        <v/>
      </c>
      <c r="E360" s="63"/>
      <c r="F360" s="64"/>
      <c r="G360" s="64"/>
      <c r="H360" s="64"/>
      <c r="I360" s="64"/>
      <c r="J360" s="64"/>
      <c r="K360" s="64"/>
      <c r="L360" s="68"/>
      <c r="M360" s="63"/>
      <c r="N360" s="63"/>
      <c r="O360" s="64"/>
      <c r="P360" s="64"/>
      <c r="Q360" s="64"/>
      <c r="U360" s="57"/>
      <c r="AA360" s="57">
        <v>360</v>
      </c>
      <c r="AB360" s="57" t="str">
        <f>IF(ISERROR(HLOOKUP(AB$1,D$1:T360,AA360,FALSE)),"na",HLOOKUP(AB$1,D$1:T360,AA360,FALSE))</f>
        <v>na</v>
      </c>
    </row>
    <row r="361" spans="1:28" x14ac:dyDescent="0.4">
      <c r="A361" s="66" t="str">
        <f>IF(AB361=0,"",IF(ISNUMBER(AB361),VLOOKUP(WEEKDAY(AB361,2),DateHelp!$B$2:$C$8,2,FALSE),""))</f>
        <v/>
      </c>
      <c r="B361" s="59" t="str">
        <f t="shared" si="5"/>
        <v/>
      </c>
      <c r="C361" s="59" t="str">
        <f>IF(AB361=0,"",IF(ISNUMBER(AB361),VLOOKUP(MONTH(AB361),DateHelp!$B$2:$D$13,3,FALSE),""))</f>
        <v/>
      </c>
      <c r="D361" s="59" t="str">
        <f>IF(AB361=0,"",IF(ISNUMBER(AB361),VLOOKUP(MONTH(AB361),DateHelp!$B$2:$E$13,4,FALSE),""))</f>
        <v/>
      </c>
      <c r="E361" s="63"/>
      <c r="F361" s="64"/>
      <c r="G361" s="64"/>
      <c r="H361" s="64"/>
      <c r="I361" s="64"/>
      <c r="J361" s="64"/>
      <c r="K361" s="64"/>
      <c r="L361" s="68"/>
      <c r="M361" s="63"/>
      <c r="N361" s="63"/>
      <c r="O361" s="64"/>
      <c r="P361" s="64"/>
      <c r="Q361" s="64"/>
      <c r="U361" s="57"/>
      <c r="AA361" s="57">
        <v>361</v>
      </c>
      <c r="AB361" s="57" t="str">
        <f>IF(ISERROR(HLOOKUP(AB$1,D$1:T361,AA361,FALSE)),"na",HLOOKUP(AB$1,D$1:T361,AA361,FALSE))</f>
        <v>na</v>
      </c>
    </row>
    <row r="362" spans="1:28" x14ac:dyDescent="0.4">
      <c r="A362" s="66" t="str">
        <f>IF(AB362=0,"",IF(ISNUMBER(AB362),VLOOKUP(WEEKDAY(AB362,2),DateHelp!$B$2:$C$8,2,FALSE),""))</f>
        <v/>
      </c>
      <c r="B362" s="59" t="str">
        <f t="shared" si="5"/>
        <v/>
      </c>
      <c r="C362" s="59" t="str">
        <f>IF(AB362=0,"",IF(ISNUMBER(AB362),VLOOKUP(MONTH(AB362),DateHelp!$B$2:$D$13,3,FALSE),""))</f>
        <v/>
      </c>
      <c r="D362" s="59" t="str">
        <f>IF(AB362=0,"",IF(ISNUMBER(AB362),VLOOKUP(MONTH(AB362),DateHelp!$B$2:$E$13,4,FALSE),""))</f>
        <v/>
      </c>
      <c r="E362" s="63"/>
      <c r="F362" s="64"/>
      <c r="G362" s="64"/>
      <c r="H362" s="64"/>
      <c r="I362" s="64"/>
      <c r="J362" s="64"/>
      <c r="K362" s="64"/>
      <c r="L362" s="68"/>
      <c r="M362" s="63"/>
      <c r="N362" s="63"/>
      <c r="O362" s="64"/>
      <c r="P362" s="64"/>
      <c r="Q362" s="64"/>
      <c r="U362" s="57"/>
      <c r="AA362" s="57">
        <v>362</v>
      </c>
      <c r="AB362" s="57" t="str">
        <f>IF(ISERROR(HLOOKUP(AB$1,D$1:T362,AA362,FALSE)),"na",HLOOKUP(AB$1,D$1:T362,AA362,FALSE))</f>
        <v>na</v>
      </c>
    </row>
    <row r="363" spans="1:28" x14ac:dyDescent="0.4">
      <c r="A363" s="66" t="str">
        <f>IF(AB363=0,"",IF(ISNUMBER(AB363),VLOOKUP(WEEKDAY(AB363,2),DateHelp!$B$2:$C$8,2,FALSE),""))</f>
        <v/>
      </c>
      <c r="B363" s="59" t="str">
        <f t="shared" si="5"/>
        <v/>
      </c>
      <c r="C363" s="59" t="str">
        <f>IF(AB363=0,"",IF(ISNUMBER(AB363),VLOOKUP(MONTH(AB363),DateHelp!$B$2:$D$13,3,FALSE),""))</f>
        <v/>
      </c>
      <c r="D363" s="59" t="str">
        <f>IF(AB363=0,"",IF(ISNUMBER(AB363),VLOOKUP(MONTH(AB363),DateHelp!$B$2:$E$13,4,FALSE),""))</f>
        <v/>
      </c>
      <c r="E363" s="63"/>
      <c r="F363" s="64"/>
      <c r="G363" s="64"/>
      <c r="H363" s="64"/>
      <c r="I363" s="64"/>
      <c r="J363" s="64"/>
      <c r="K363" s="64"/>
      <c r="L363" s="68"/>
      <c r="M363" s="63"/>
      <c r="N363" s="63"/>
      <c r="O363" s="64"/>
      <c r="P363" s="64"/>
      <c r="Q363" s="64"/>
      <c r="U363" s="57"/>
      <c r="AA363" s="57">
        <v>363</v>
      </c>
      <c r="AB363" s="57" t="str">
        <f>IF(ISERROR(HLOOKUP(AB$1,D$1:T363,AA363,FALSE)),"na",HLOOKUP(AB$1,D$1:T363,AA363,FALSE))</f>
        <v>na</v>
      </c>
    </row>
    <row r="364" spans="1:28" x14ac:dyDescent="0.4">
      <c r="A364" s="66" t="str">
        <f>IF(AB364=0,"",IF(ISNUMBER(AB364),VLOOKUP(WEEKDAY(AB364,2),DateHelp!$B$2:$C$8,2,FALSE),""))</f>
        <v/>
      </c>
      <c r="B364" s="59" t="str">
        <f t="shared" si="5"/>
        <v/>
      </c>
      <c r="C364" s="59" t="str">
        <f>IF(AB364=0,"",IF(ISNUMBER(AB364),VLOOKUP(MONTH(AB364),DateHelp!$B$2:$D$13,3,FALSE),""))</f>
        <v/>
      </c>
      <c r="D364" s="59" t="str">
        <f>IF(AB364=0,"",IF(ISNUMBER(AB364),VLOOKUP(MONTH(AB364),DateHelp!$B$2:$E$13,4,FALSE),""))</f>
        <v/>
      </c>
      <c r="E364" s="63"/>
      <c r="F364" s="64"/>
      <c r="G364" s="64"/>
      <c r="H364" s="64"/>
      <c r="I364" s="64"/>
      <c r="J364" s="64"/>
      <c r="K364" s="64"/>
      <c r="L364" s="68"/>
      <c r="M364" s="63"/>
      <c r="N364" s="63"/>
      <c r="O364" s="64"/>
      <c r="P364" s="64"/>
      <c r="Q364" s="64"/>
      <c r="U364" s="57"/>
      <c r="AA364" s="57">
        <v>364</v>
      </c>
      <c r="AB364" s="57" t="str">
        <f>IF(ISERROR(HLOOKUP(AB$1,D$1:T364,AA364,FALSE)),"na",HLOOKUP(AB$1,D$1:T364,AA364,FALSE))</f>
        <v>na</v>
      </c>
    </row>
    <row r="365" spans="1:28" x14ac:dyDescent="0.4">
      <c r="A365" s="66" t="str">
        <f>IF(AB365=0,"",IF(ISNUMBER(AB365),VLOOKUP(WEEKDAY(AB365,2),DateHelp!$B$2:$C$8,2,FALSE),""))</f>
        <v/>
      </c>
      <c r="B365" s="59" t="str">
        <f t="shared" si="5"/>
        <v/>
      </c>
      <c r="C365" s="59" t="str">
        <f>IF(AB365=0,"",IF(ISNUMBER(AB365),VLOOKUP(MONTH(AB365),DateHelp!$B$2:$D$13,3,FALSE),""))</f>
        <v/>
      </c>
      <c r="D365" s="59" t="str">
        <f>IF(AB365=0,"",IF(ISNUMBER(AB365),VLOOKUP(MONTH(AB365),DateHelp!$B$2:$E$13,4,FALSE),""))</f>
        <v/>
      </c>
      <c r="E365" s="63"/>
      <c r="F365" s="64"/>
      <c r="G365" s="64"/>
      <c r="H365" s="64"/>
      <c r="I365" s="64"/>
      <c r="J365" s="64"/>
      <c r="K365" s="64"/>
      <c r="L365" s="68"/>
      <c r="M365" s="63"/>
      <c r="N365" s="63"/>
      <c r="O365" s="64"/>
      <c r="P365" s="64"/>
      <c r="Q365" s="64"/>
      <c r="U365" s="57"/>
      <c r="AA365" s="57">
        <v>365</v>
      </c>
      <c r="AB365" s="57" t="str">
        <f>IF(ISERROR(HLOOKUP(AB$1,D$1:T365,AA365,FALSE)),"na",HLOOKUP(AB$1,D$1:T365,AA365,FALSE))</f>
        <v>na</v>
      </c>
    </row>
    <row r="366" spans="1:28" x14ac:dyDescent="0.4">
      <c r="A366" s="66" t="str">
        <f>IF(AB366=0,"",IF(ISNUMBER(AB366),VLOOKUP(WEEKDAY(AB366,2),DateHelp!$B$2:$C$8,2,FALSE),""))</f>
        <v/>
      </c>
      <c r="B366" s="59" t="str">
        <f t="shared" si="5"/>
        <v/>
      </c>
      <c r="C366" s="59" t="str">
        <f>IF(AB366=0,"",IF(ISNUMBER(AB366),VLOOKUP(MONTH(AB366),DateHelp!$B$2:$D$13,3,FALSE),""))</f>
        <v/>
      </c>
      <c r="D366" s="59" t="str">
        <f>IF(AB366=0,"",IF(ISNUMBER(AB366),VLOOKUP(MONTH(AB366),DateHelp!$B$2:$E$13,4,FALSE),""))</f>
        <v/>
      </c>
      <c r="E366" s="63"/>
      <c r="F366" s="64"/>
      <c r="G366" s="64"/>
      <c r="H366" s="64"/>
      <c r="I366" s="64"/>
      <c r="J366" s="64"/>
      <c r="K366" s="64"/>
      <c r="L366" s="68"/>
      <c r="M366" s="63"/>
      <c r="N366" s="63"/>
      <c r="O366" s="64"/>
      <c r="P366" s="64"/>
      <c r="Q366" s="64"/>
      <c r="U366" s="57"/>
      <c r="AA366" s="57">
        <v>366</v>
      </c>
      <c r="AB366" s="57" t="str">
        <f>IF(ISERROR(HLOOKUP(AB$1,D$1:T366,AA366,FALSE)),"na",HLOOKUP(AB$1,D$1:T366,AA366,FALSE))</f>
        <v>na</v>
      </c>
    </row>
    <row r="367" spans="1:28" x14ac:dyDescent="0.4">
      <c r="A367" s="66" t="str">
        <f>IF(AB367=0,"",IF(ISNUMBER(AB367),VLOOKUP(WEEKDAY(AB367,2),DateHelp!$B$2:$C$8,2,FALSE),""))</f>
        <v/>
      </c>
      <c r="B367" s="59" t="str">
        <f t="shared" si="5"/>
        <v/>
      </c>
      <c r="C367" s="59" t="str">
        <f>IF(AB367=0,"",IF(ISNUMBER(AB367),VLOOKUP(MONTH(AB367),DateHelp!$B$2:$D$13,3,FALSE),""))</f>
        <v/>
      </c>
      <c r="D367" s="59" t="str">
        <f>IF(AB367=0,"",IF(ISNUMBER(AB367),VLOOKUP(MONTH(AB367),DateHelp!$B$2:$E$13,4,FALSE),""))</f>
        <v/>
      </c>
      <c r="E367" s="63"/>
      <c r="F367" s="64"/>
      <c r="G367" s="64"/>
      <c r="H367" s="64"/>
      <c r="I367" s="64"/>
      <c r="J367" s="64"/>
      <c r="K367" s="64"/>
      <c r="L367" s="68"/>
      <c r="M367" s="63"/>
      <c r="N367" s="63"/>
      <c r="O367" s="64"/>
      <c r="P367" s="64"/>
      <c r="Q367" s="64"/>
      <c r="U367" s="57"/>
      <c r="AA367" s="57">
        <v>367</v>
      </c>
      <c r="AB367" s="57" t="str">
        <f>IF(ISERROR(HLOOKUP(AB$1,D$1:T367,AA367,FALSE)),"na",HLOOKUP(AB$1,D$1:T367,AA367,FALSE))</f>
        <v>na</v>
      </c>
    </row>
    <row r="368" spans="1:28" x14ac:dyDescent="0.4">
      <c r="A368" s="66" t="str">
        <f>IF(AB368=0,"",IF(ISNUMBER(AB368),VLOOKUP(WEEKDAY(AB368,2),DateHelp!$B$2:$C$8,2,FALSE),""))</f>
        <v/>
      </c>
      <c r="B368" s="59" t="str">
        <f t="shared" si="5"/>
        <v/>
      </c>
      <c r="C368" s="59" t="str">
        <f>IF(AB368=0,"",IF(ISNUMBER(AB368),VLOOKUP(MONTH(AB368),DateHelp!$B$2:$D$13,3,FALSE),""))</f>
        <v/>
      </c>
      <c r="D368" s="59" t="str">
        <f>IF(AB368=0,"",IF(ISNUMBER(AB368),VLOOKUP(MONTH(AB368),DateHelp!$B$2:$E$13,4,FALSE),""))</f>
        <v/>
      </c>
      <c r="E368" s="63"/>
      <c r="F368" s="64"/>
      <c r="G368" s="64"/>
      <c r="H368" s="64"/>
      <c r="I368" s="64"/>
      <c r="J368" s="64"/>
      <c r="K368" s="64"/>
      <c r="L368" s="68"/>
      <c r="M368" s="63"/>
      <c r="N368" s="63"/>
      <c r="O368" s="64"/>
      <c r="P368" s="64"/>
      <c r="Q368" s="64"/>
      <c r="U368" s="57"/>
      <c r="AA368" s="57">
        <v>368</v>
      </c>
      <c r="AB368" s="57" t="str">
        <f>IF(ISERROR(HLOOKUP(AB$1,D$1:T368,AA368,FALSE)),"na",HLOOKUP(AB$1,D$1:T368,AA368,FALSE))</f>
        <v>na</v>
      </c>
    </row>
    <row r="369" spans="1:28" x14ac:dyDescent="0.4">
      <c r="A369" s="66" t="str">
        <f>IF(AB369=0,"",IF(ISNUMBER(AB369),VLOOKUP(WEEKDAY(AB369,2),DateHelp!$B$2:$C$8,2,FALSE),""))</f>
        <v/>
      </c>
      <c r="B369" s="59" t="str">
        <f t="shared" si="5"/>
        <v/>
      </c>
      <c r="C369" s="59" t="str">
        <f>IF(AB369=0,"",IF(ISNUMBER(AB369),VLOOKUP(MONTH(AB369),DateHelp!$B$2:$D$13,3,FALSE),""))</f>
        <v/>
      </c>
      <c r="D369" s="59" t="str">
        <f>IF(AB369=0,"",IF(ISNUMBER(AB369),VLOOKUP(MONTH(AB369),DateHelp!$B$2:$E$13,4,FALSE),""))</f>
        <v/>
      </c>
      <c r="E369" s="63"/>
      <c r="F369" s="64"/>
      <c r="G369" s="64"/>
      <c r="H369" s="64"/>
      <c r="I369" s="64"/>
      <c r="J369" s="64"/>
      <c r="K369" s="64"/>
      <c r="L369" s="68"/>
      <c r="M369" s="63"/>
      <c r="N369" s="63"/>
      <c r="O369" s="64"/>
      <c r="P369" s="64"/>
      <c r="Q369" s="64"/>
      <c r="U369" s="57"/>
      <c r="AA369" s="57">
        <v>369</v>
      </c>
      <c r="AB369" s="57" t="str">
        <f>IF(ISERROR(HLOOKUP(AB$1,D$1:T369,AA369,FALSE)),"na",HLOOKUP(AB$1,D$1:T369,AA369,FALSE))</f>
        <v>na</v>
      </c>
    </row>
    <row r="370" spans="1:28" x14ac:dyDescent="0.4">
      <c r="A370" s="66" t="str">
        <f>IF(AB370=0,"",IF(ISNUMBER(AB370),VLOOKUP(WEEKDAY(AB370,2),DateHelp!$B$2:$C$8,2,FALSE),""))</f>
        <v/>
      </c>
      <c r="B370" s="59" t="str">
        <f t="shared" si="5"/>
        <v/>
      </c>
      <c r="C370" s="59" t="str">
        <f>IF(AB370=0,"",IF(ISNUMBER(AB370),VLOOKUP(MONTH(AB370),DateHelp!$B$2:$D$13,3,FALSE),""))</f>
        <v/>
      </c>
      <c r="D370" s="59" t="str">
        <f>IF(AB370=0,"",IF(ISNUMBER(AB370),VLOOKUP(MONTH(AB370),DateHelp!$B$2:$E$13,4,FALSE),""))</f>
        <v/>
      </c>
      <c r="E370" s="63"/>
      <c r="F370" s="64"/>
      <c r="G370" s="64"/>
      <c r="H370" s="64"/>
      <c r="I370" s="64"/>
      <c r="J370" s="64"/>
      <c r="K370" s="64"/>
      <c r="L370" s="68"/>
      <c r="M370" s="63"/>
      <c r="N370" s="63"/>
      <c r="O370" s="64"/>
      <c r="P370" s="64"/>
      <c r="Q370" s="64"/>
      <c r="U370" s="57"/>
      <c r="AA370" s="57">
        <v>370</v>
      </c>
      <c r="AB370" s="57" t="str">
        <f>IF(ISERROR(HLOOKUP(AB$1,D$1:T370,AA370,FALSE)),"na",HLOOKUP(AB$1,D$1:T370,AA370,FALSE))</f>
        <v>na</v>
      </c>
    </row>
    <row r="371" spans="1:28" x14ac:dyDescent="0.4">
      <c r="A371" s="66" t="str">
        <f>IF(AB371=0,"",IF(ISNUMBER(AB371),VLOOKUP(WEEKDAY(AB371,2),DateHelp!$B$2:$C$8,2,FALSE),""))</f>
        <v/>
      </c>
      <c r="B371" s="59" t="str">
        <f t="shared" si="5"/>
        <v/>
      </c>
      <c r="C371" s="59" t="str">
        <f>IF(AB371=0,"",IF(ISNUMBER(AB371),VLOOKUP(MONTH(AB371),DateHelp!$B$2:$D$13,3,FALSE),""))</f>
        <v/>
      </c>
      <c r="D371" s="59" t="str">
        <f>IF(AB371=0,"",IF(ISNUMBER(AB371),VLOOKUP(MONTH(AB371),DateHelp!$B$2:$E$13,4,FALSE),""))</f>
        <v/>
      </c>
      <c r="E371" s="63"/>
      <c r="F371" s="64"/>
      <c r="G371" s="64"/>
      <c r="H371" s="64"/>
      <c r="I371" s="64"/>
      <c r="J371" s="64"/>
      <c r="K371" s="64"/>
      <c r="L371" s="68"/>
      <c r="M371" s="63"/>
      <c r="N371" s="63"/>
      <c r="O371" s="64"/>
      <c r="P371" s="64"/>
      <c r="Q371" s="64"/>
      <c r="U371" s="57"/>
      <c r="AA371" s="57">
        <v>371</v>
      </c>
      <c r="AB371" s="57" t="str">
        <f>IF(ISERROR(HLOOKUP(AB$1,D$1:T371,AA371,FALSE)),"na",HLOOKUP(AB$1,D$1:T371,AA371,FALSE))</f>
        <v>na</v>
      </c>
    </row>
    <row r="372" spans="1:28" x14ac:dyDescent="0.4">
      <c r="A372" s="66" t="str">
        <f>IF(AB372=0,"",IF(ISNUMBER(AB372),VLOOKUP(WEEKDAY(AB372,2),DateHelp!$B$2:$C$8,2,FALSE),""))</f>
        <v/>
      </c>
      <c r="B372" s="59" t="str">
        <f t="shared" si="5"/>
        <v/>
      </c>
      <c r="C372" s="59" t="str">
        <f>IF(AB372=0,"",IF(ISNUMBER(AB372),VLOOKUP(MONTH(AB372),DateHelp!$B$2:$D$13,3,FALSE),""))</f>
        <v/>
      </c>
      <c r="D372" s="59" t="str">
        <f>IF(AB372=0,"",IF(ISNUMBER(AB372),VLOOKUP(MONTH(AB372),DateHelp!$B$2:$E$13,4,FALSE),""))</f>
        <v/>
      </c>
      <c r="E372" s="63"/>
      <c r="F372" s="64"/>
      <c r="G372" s="64"/>
      <c r="H372" s="64"/>
      <c r="I372" s="64"/>
      <c r="J372" s="64"/>
      <c r="K372" s="64"/>
      <c r="L372" s="68"/>
      <c r="M372" s="63"/>
      <c r="N372" s="63"/>
      <c r="O372" s="64"/>
      <c r="P372" s="64"/>
      <c r="Q372" s="64"/>
      <c r="U372" s="57"/>
      <c r="AA372" s="57">
        <v>372</v>
      </c>
      <c r="AB372" s="57" t="str">
        <f>IF(ISERROR(HLOOKUP(AB$1,D$1:T372,AA372,FALSE)),"na",HLOOKUP(AB$1,D$1:T372,AA372,FALSE))</f>
        <v>na</v>
      </c>
    </row>
    <row r="373" spans="1:28" x14ac:dyDescent="0.4">
      <c r="A373" s="66" t="str">
        <f>IF(AB373=0,"",IF(ISNUMBER(AB373),VLOOKUP(WEEKDAY(AB373,2),DateHelp!$B$2:$C$8,2,FALSE),""))</f>
        <v/>
      </c>
      <c r="B373" s="59" t="str">
        <f t="shared" si="5"/>
        <v/>
      </c>
      <c r="C373" s="59" t="str">
        <f>IF(AB373=0,"",IF(ISNUMBER(AB373),VLOOKUP(MONTH(AB373),DateHelp!$B$2:$D$13,3,FALSE),""))</f>
        <v/>
      </c>
      <c r="D373" s="59" t="str">
        <f>IF(AB373=0,"",IF(ISNUMBER(AB373),VLOOKUP(MONTH(AB373),DateHelp!$B$2:$E$13,4,FALSE),""))</f>
        <v/>
      </c>
      <c r="E373" s="63"/>
      <c r="F373" s="64"/>
      <c r="G373" s="64"/>
      <c r="H373" s="64"/>
      <c r="I373" s="64"/>
      <c r="J373" s="64"/>
      <c r="K373" s="64"/>
      <c r="L373" s="68"/>
      <c r="M373" s="63"/>
      <c r="N373" s="63"/>
      <c r="O373" s="64"/>
      <c r="P373" s="64"/>
      <c r="Q373" s="64"/>
      <c r="U373" s="57"/>
      <c r="AA373" s="57">
        <v>373</v>
      </c>
      <c r="AB373" s="57" t="str">
        <f>IF(ISERROR(HLOOKUP(AB$1,D$1:T373,AA373,FALSE)),"na",HLOOKUP(AB$1,D$1:T373,AA373,FALSE))</f>
        <v>na</v>
      </c>
    </row>
    <row r="374" spans="1:28" x14ac:dyDescent="0.4">
      <c r="A374" s="66" t="str">
        <f>IF(AB374=0,"",IF(ISNUMBER(AB374),VLOOKUP(WEEKDAY(AB374,2),DateHelp!$B$2:$C$8,2,FALSE),""))</f>
        <v/>
      </c>
      <c r="B374" s="59" t="str">
        <f t="shared" si="5"/>
        <v/>
      </c>
      <c r="C374" s="59" t="str">
        <f>IF(AB374=0,"",IF(ISNUMBER(AB374),VLOOKUP(MONTH(AB374),DateHelp!$B$2:$D$13,3,FALSE),""))</f>
        <v/>
      </c>
      <c r="D374" s="59" t="str">
        <f>IF(AB374=0,"",IF(ISNUMBER(AB374),VLOOKUP(MONTH(AB374),DateHelp!$B$2:$E$13,4,FALSE),""))</f>
        <v/>
      </c>
      <c r="E374" s="63"/>
      <c r="F374" s="64"/>
      <c r="G374" s="64"/>
      <c r="H374" s="64"/>
      <c r="I374" s="64"/>
      <c r="J374" s="64"/>
      <c r="K374" s="64"/>
      <c r="L374" s="68"/>
      <c r="M374" s="63"/>
      <c r="N374" s="63"/>
      <c r="O374" s="64"/>
      <c r="P374" s="64"/>
      <c r="Q374" s="64"/>
      <c r="U374" s="57"/>
      <c r="AA374" s="57">
        <v>374</v>
      </c>
      <c r="AB374" s="57" t="str">
        <f>IF(ISERROR(HLOOKUP(AB$1,D$1:T374,AA374,FALSE)),"na",HLOOKUP(AB$1,D$1:T374,AA374,FALSE))</f>
        <v>na</v>
      </c>
    </row>
    <row r="375" spans="1:28" x14ac:dyDescent="0.4">
      <c r="A375" s="66" t="str">
        <f>IF(AB375=0,"",IF(ISNUMBER(AB375),VLOOKUP(WEEKDAY(AB375,2),DateHelp!$B$2:$C$8,2,FALSE),""))</f>
        <v/>
      </c>
      <c r="B375" s="59" t="str">
        <f t="shared" si="5"/>
        <v/>
      </c>
      <c r="C375" s="59" t="str">
        <f>IF(AB375=0,"",IF(ISNUMBER(AB375),VLOOKUP(MONTH(AB375),DateHelp!$B$2:$D$13,3,FALSE),""))</f>
        <v/>
      </c>
      <c r="D375" s="59" t="str">
        <f>IF(AB375=0,"",IF(ISNUMBER(AB375),VLOOKUP(MONTH(AB375),DateHelp!$B$2:$E$13,4,FALSE),""))</f>
        <v/>
      </c>
      <c r="E375" s="63"/>
      <c r="F375" s="64"/>
      <c r="G375" s="64"/>
      <c r="H375" s="64"/>
      <c r="I375" s="64"/>
      <c r="J375" s="64"/>
      <c r="K375" s="64"/>
      <c r="L375" s="68"/>
      <c r="M375" s="63"/>
      <c r="N375" s="63"/>
      <c r="O375" s="64"/>
      <c r="P375" s="64"/>
      <c r="Q375" s="64"/>
      <c r="U375" s="57"/>
      <c r="AA375" s="57">
        <v>375</v>
      </c>
      <c r="AB375" s="57" t="str">
        <f>IF(ISERROR(HLOOKUP(AB$1,D$1:T375,AA375,FALSE)),"na",HLOOKUP(AB$1,D$1:T375,AA375,FALSE))</f>
        <v>na</v>
      </c>
    </row>
    <row r="376" spans="1:28" x14ac:dyDescent="0.4">
      <c r="A376" s="66" t="str">
        <f>IF(AB376=0,"",IF(ISNUMBER(AB376),VLOOKUP(WEEKDAY(AB376,2),DateHelp!$B$2:$C$8,2,FALSE),""))</f>
        <v/>
      </c>
      <c r="B376" s="59" t="str">
        <f t="shared" si="5"/>
        <v/>
      </c>
      <c r="C376" s="59" t="str">
        <f>IF(AB376=0,"",IF(ISNUMBER(AB376),VLOOKUP(MONTH(AB376),DateHelp!$B$2:$D$13,3,FALSE),""))</f>
        <v/>
      </c>
      <c r="D376" s="59" t="str">
        <f>IF(AB376=0,"",IF(ISNUMBER(AB376),VLOOKUP(MONTH(AB376),DateHelp!$B$2:$E$13,4,FALSE),""))</f>
        <v/>
      </c>
      <c r="E376" s="63"/>
      <c r="F376" s="64"/>
      <c r="G376" s="64"/>
      <c r="H376" s="64"/>
      <c r="I376" s="64"/>
      <c r="J376" s="64"/>
      <c r="K376" s="64"/>
      <c r="L376" s="68"/>
      <c r="M376" s="63"/>
      <c r="N376" s="63"/>
      <c r="O376" s="64"/>
      <c r="P376" s="64"/>
      <c r="Q376" s="64"/>
      <c r="U376" s="57"/>
      <c r="AA376" s="57">
        <v>376</v>
      </c>
      <c r="AB376" s="57" t="str">
        <f>IF(ISERROR(HLOOKUP(AB$1,D$1:T376,AA376,FALSE)),"na",HLOOKUP(AB$1,D$1:T376,AA376,FALSE))</f>
        <v>na</v>
      </c>
    </row>
    <row r="377" spans="1:28" x14ac:dyDescent="0.4">
      <c r="A377" s="66" t="str">
        <f>IF(AB377=0,"",IF(ISNUMBER(AB377),VLOOKUP(WEEKDAY(AB377,2),DateHelp!$B$2:$C$8,2,FALSE),""))</f>
        <v/>
      </c>
      <c r="B377" s="59" t="str">
        <f t="shared" si="5"/>
        <v/>
      </c>
      <c r="C377" s="59" t="str">
        <f>IF(AB377=0,"",IF(ISNUMBER(AB377),VLOOKUP(MONTH(AB377),DateHelp!$B$2:$D$13,3,FALSE),""))</f>
        <v/>
      </c>
      <c r="D377" s="59" t="str">
        <f>IF(AB377=0,"",IF(ISNUMBER(AB377),VLOOKUP(MONTH(AB377),DateHelp!$B$2:$E$13,4,FALSE),""))</f>
        <v/>
      </c>
      <c r="E377" s="63"/>
      <c r="F377" s="64"/>
      <c r="G377" s="64"/>
      <c r="H377" s="64"/>
      <c r="I377" s="64"/>
      <c r="J377" s="64"/>
      <c r="K377" s="64"/>
      <c r="L377" s="68"/>
      <c r="M377" s="63"/>
      <c r="N377" s="63"/>
      <c r="O377" s="64"/>
      <c r="P377" s="64"/>
      <c r="Q377" s="64"/>
      <c r="U377" s="57"/>
      <c r="AA377" s="57">
        <v>377</v>
      </c>
      <c r="AB377" s="57" t="str">
        <f>IF(ISERROR(HLOOKUP(AB$1,D$1:T377,AA377,FALSE)),"na",HLOOKUP(AB$1,D$1:T377,AA377,FALSE))</f>
        <v>na</v>
      </c>
    </row>
    <row r="378" spans="1:28" x14ac:dyDescent="0.4">
      <c r="A378" s="66" t="str">
        <f>IF(AB378=0,"",IF(ISNUMBER(AB378),VLOOKUP(WEEKDAY(AB378,2),DateHelp!$B$2:$C$8,2,FALSE),""))</f>
        <v/>
      </c>
      <c r="B378" s="59" t="str">
        <f t="shared" si="5"/>
        <v/>
      </c>
      <c r="C378" s="59" t="str">
        <f>IF(AB378=0,"",IF(ISNUMBER(AB378),VLOOKUP(MONTH(AB378),DateHelp!$B$2:$D$13,3,FALSE),""))</f>
        <v/>
      </c>
      <c r="D378" s="59" t="str">
        <f>IF(AB378=0,"",IF(ISNUMBER(AB378),VLOOKUP(MONTH(AB378),DateHelp!$B$2:$E$13,4,FALSE),""))</f>
        <v/>
      </c>
      <c r="E378" s="63"/>
      <c r="F378" s="64"/>
      <c r="G378" s="64"/>
      <c r="H378" s="64"/>
      <c r="I378" s="64"/>
      <c r="J378" s="64"/>
      <c r="K378" s="64"/>
      <c r="L378" s="68"/>
      <c r="M378" s="63"/>
      <c r="N378" s="63"/>
      <c r="O378" s="64"/>
      <c r="P378" s="64"/>
      <c r="Q378" s="64"/>
      <c r="U378" s="57"/>
      <c r="AA378" s="57">
        <v>378</v>
      </c>
      <c r="AB378" s="57" t="str">
        <f>IF(ISERROR(HLOOKUP(AB$1,D$1:T378,AA378,FALSE)),"na",HLOOKUP(AB$1,D$1:T378,AA378,FALSE))</f>
        <v>na</v>
      </c>
    </row>
    <row r="379" spans="1:28" x14ac:dyDescent="0.4">
      <c r="A379" s="66" t="str">
        <f>IF(AB379=0,"",IF(ISNUMBER(AB379),VLOOKUP(WEEKDAY(AB379,2),DateHelp!$B$2:$C$8,2,FALSE),""))</f>
        <v/>
      </c>
      <c r="B379" s="59" t="str">
        <f t="shared" si="5"/>
        <v/>
      </c>
      <c r="C379" s="59" t="str">
        <f>IF(AB379=0,"",IF(ISNUMBER(AB379),VLOOKUP(MONTH(AB379),DateHelp!$B$2:$D$13,3,FALSE),""))</f>
        <v/>
      </c>
      <c r="D379" s="59" t="str">
        <f>IF(AB379=0,"",IF(ISNUMBER(AB379),VLOOKUP(MONTH(AB379),DateHelp!$B$2:$E$13,4,FALSE),""))</f>
        <v/>
      </c>
      <c r="E379" s="63"/>
      <c r="F379" s="64"/>
      <c r="G379" s="64"/>
      <c r="H379" s="64"/>
      <c r="I379" s="64"/>
      <c r="J379" s="64"/>
      <c r="K379" s="64"/>
      <c r="L379" s="68"/>
      <c r="M379" s="63"/>
      <c r="N379" s="63"/>
      <c r="O379" s="64"/>
      <c r="P379" s="64"/>
      <c r="Q379" s="64"/>
      <c r="U379" s="57"/>
      <c r="AA379" s="57">
        <v>379</v>
      </c>
      <c r="AB379" s="57" t="str">
        <f>IF(ISERROR(HLOOKUP(AB$1,D$1:T379,AA379,FALSE)),"na",HLOOKUP(AB$1,D$1:T379,AA379,FALSE))</f>
        <v>na</v>
      </c>
    </row>
    <row r="380" spans="1:28" x14ac:dyDescent="0.4">
      <c r="A380" s="66" t="str">
        <f>IF(AB380=0,"",IF(ISNUMBER(AB380),VLOOKUP(WEEKDAY(AB380,2),DateHelp!$B$2:$C$8,2,FALSE),""))</f>
        <v/>
      </c>
      <c r="B380" s="59" t="str">
        <f t="shared" si="5"/>
        <v/>
      </c>
      <c r="C380" s="59" t="str">
        <f>IF(AB380=0,"",IF(ISNUMBER(AB380),VLOOKUP(MONTH(AB380),DateHelp!$B$2:$D$13,3,FALSE),""))</f>
        <v/>
      </c>
      <c r="D380" s="59" t="str">
        <f>IF(AB380=0,"",IF(ISNUMBER(AB380),VLOOKUP(MONTH(AB380),DateHelp!$B$2:$E$13,4,FALSE),""))</f>
        <v/>
      </c>
      <c r="E380" s="63"/>
      <c r="F380" s="64"/>
      <c r="G380" s="64"/>
      <c r="H380" s="64"/>
      <c r="I380" s="64"/>
      <c r="J380" s="64"/>
      <c r="K380" s="64"/>
      <c r="L380" s="68"/>
      <c r="M380" s="63"/>
      <c r="N380" s="63"/>
      <c r="O380" s="64"/>
      <c r="P380" s="64"/>
      <c r="Q380" s="64"/>
      <c r="U380" s="57"/>
      <c r="AA380" s="57">
        <v>380</v>
      </c>
      <c r="AB380" s="57" t="str">
        <f>IF(ISERROR(HLOOKUP(AB$1,D$1:T380,AA380,FALSE)),"na",HLOOKUP(AB$1,D$1:T380,AA380,FALSE))</f>
        <v>na</v>
      </c>
    </row>
    <row r="381" spans="1:28" x14ac:dyDescent="0.4">
      <c r="A381" s="66" t="str">
        <f>IF(AB381=0,"",IF(ISNUMBER(AB381),VLOOKUP(WEEKDAY(AB381,2),DateHelp!$B$2:$C$8,2,FALSE),""))</f>
        <v/>
      </c>
      <c r="B381" s="59" t="str">
        <f t="shared" si="5"/>
        <v/>
      </c>
      <c r="C381" s="59" t="str">
        <f>IF(AB381=0,"",IF(ISNUMBER(AB381),VLOOKUP(MONTH(AB381),DateHelp!$B$2:$D$13,3,FALSE),""))</f>
        <v/>
      </c>
      <c r="D381" s="59" t="str">
        <f>IF(AB381=0,"",IF(ISNUMBER(AB381),VLOOKUP(MONTH(AB381),DateHelp!$B$2:$E$13,4,FALSE),""))</f>
        <v/>
      </c>
      <c r="E381" s="63"/>
      <c r="F381" s="64"/>
      <c r="G381" s="64"/>
      <c r="H381" s="64"/>
      <c r="I381" s="64"/>
      <c r="J381" s="64"/>
      <c r="K381" s="64"/>
      <c r="L381" s="68"/>
      <c r="M381" s="63"/>
      <c r="N381" s="63"/>
      <c r="O381" s="64"/>
      <c r="P381" s="64"/>
      <c r="Q381" s="64"/>
      <c r="U381" s="57"/>
      <c r="AA381" s="57">
        <v>381</v>
      </c>
      <c r="AB381" s="57" t="str">
        <f>IF(ISERROR(HLOOKUP(AB$1,D$1:T381,AA381,FALSE)),"na",HLOOKUP(AB$1,D$1:T381,AA381,FALSE))</f>
        <v>na</v>
      </c>
    </row>
    <row r="382" spans="1:28" x14ac:dyDescent="0.4">
      <c r="A382" s="66" t="str">
        <f>IF(AB382=0,"",IF(ISNUMBER(AB382),VLOOKUP(WEEKDAY(AB382,2),DateHelp!$B$2:$C$8,2,FALSE),""))</f>
        <v/>
      </c>
      <c r="B382" s="59" t="str">
        <f t="shared" si="5"/>
        <v/>
      </c>
      <c r="C382" s="59" t="str">
        <f>IF(AB382=0,"",IF(ISNUMBER(AB382),VLOOKUP(MONTH(AB382),DateHelp!$B$2:$D$13,3,FALSE),""))</f>
        <v/>
      </c>
      <c r="D382" s="59" t="str">
        <f>IF(AB382=0,"",IF(ISNUMBER(AB382),VLOOKUP(MONTH(AB382),DateHelp!$B$2:$E$13,4,FALSE),""))</f>
        <v/>
      </c>
      <c r="E382" s="63"/>
      <c r="F382" s="64"/>
      <c r="G382" s="64"/>
      <c r="H382" s="64"/>
      <c r="I382" s="64"/>
      <c r="J382" s="64"/>
      <c r="K382" s="64"/>
      <c r="L382" s="68"/>
      <c r="M382" s="63"/>
      <c r="N382" s="63"/>
      <c r="O382" s="64"/>
      <c r="P382" s="64"/>
      <c r="Q382" s="64"/>
      <c r="U382" s="57"/>
      <c r="AA382" s="57">
        <v>382</v>
      </c>
      <c r="AB382" s="57" t="str">
        <f>IF(ISERROR(HLOOKUP(AB$1,D$1:T382,AA382,FALSE)),"na",HLOOKUP(AB$1,D$1:T382,AA382,FALSE))</f>
        <v>na</v>
      </c>
    </row>
    <row r="383" spans="1:28" x14ac:dyDescent="0.4">
      <c r="A383" s="66" t="str">
        <f>IF(AB383=0,"",IF(ISNUMBER(AB383),VLOOKUP(WEEKDAY(AB383,2),DateHelp!$B$2:$C$8,2,FALSE),""))</f>
        <v/>
      </c>
      <c r="B383" s="59" t="str">
        <f t="shared" si="5"/>
        <v/>
      </c>
      <c r="C383" s="59" t="str">
        <f>IF(AB383=0,"",IF(ISNUMBER(AB383),VLOOKUP(MONTH(AB383),DateHelp!$B$2:$D$13,3,FALSE),""))</f>
        <v/>
      </c>
      <c r="D383" s="59" t="str">
        <f>IF(AB383=0,"",IF(ISNUMBER(AB383),VLOOKUP(MONTH(AB383),DateHelp!$B$2:$E$13,4,FALSE),""))</f>
        <v/>
      </c>
      <c r="E383" s="63"/>
      <c r="F383" s="64"/>
      <c r="G383" s="64"/>
      <c r="H383" s="64"/>
      <c r="I383" s="64"/>
      <c r="J383" s="64"/>
      <c r="K383" s="64"/>
      <c r="L383" s="68"/>
      <c r="M383" s="63"/>
      <c r="N383" s="63"/>
      <c r="O383" s="64"/>
      <c r="P383" s="64"/>
      <c r="Q383" s="64"/>
      <c r="U383" s="57"/>
      <c r="AA383" s="57">
        <v>383</v>
      </c>
      <c r="AB383" s="57" t="str">
        <f>IF(ISERROR(HLOOKUP(AB$1,D$1:T383,AA383,FALSE)),"na",HLOOKUP(AB$1,D$1:T383,AA383,FALSE))</f>
        <v>na</v>
      </c>
    </row>
    <row r="384" spans="1:28" x14ac:dyDescent="0.4">
      <c r="A384" s="66" t="str">
        <f>IF(AB384=0,"",IF(ISNUMBER(AB384),VLOOKUP(WEEKDAY(AB384,2),DateHelp!$B$2:$C$8,2,FALSE),""))</f>
        <v/>
      </c>
      <c r="B384" s="59" t="str">
        <f t="shared" si="5"/>
        <v/>
      </c>
      <c r="C384" s="59" t="str">
        <f>IF(AB384=0,"",IF(ISNUMBER(AB384),VLOOKUP(MONTH(AB384),DateHelp!$B$2:$D$13,3,FALSE),""))</f>
        <v/>
      </c>
      <c r="D384" s="59" t="str">
        <f>IF(AB384=0,"",IF(ISNUMBER(AB384),VLOOKUP(MONTH(AB384),DateHelp!$B$2:$E$13,4,FALSE),""))</f>
        <v/>
      </c>
      <c r="E384" s="63"/>
      <c r="F384" s="64"/>
      <c r="G384" s="64"/>
      <c r="H384" s="64"/>
      <c r="I384" s="64"/>
      <c r="J384" s="64"/>
      <c r="K384" s="64"/>
      <c r="L384" s="68"/>
      <c r="M384" s="63"/>
      <c r="N384" s="63"/>
      <c r="O384" s="64"/>
      <c r="P384" s="64"/>
      <c r="Q384" s="64"/>
      <c r="U384" s="57"/>
      <c r="AA384" s="57">
        <v>384</v>
      </c>
      <c r="AB384" s="57" t="str">
        <f>IF(ISERROR(HLOOKUP(AB$1,D$1:T384,AA384,FALSE)),"na",HLOOKUP(AB$1,D$1:T384,AA384,FALSE))</f>
        <v>na</v>
      </c>
    </row>
    <row r="385" spans="1:28" x14ac:dyDescent="0.4">
      <c r="A385" s="66" t="str">
        <f>IF(AB385=0,"",IF(ISNUMBER(AB385),VLOOKUP(WEEKDAY(AB385,2),DateHelp!$B$2:$C$8,2,FALSE),""))</f>
        <v/>
      </c>
      <c r="B385" s="59" t="str">
        <f t="shared" si="5"/>
        <v/>
      </c>
      <c r="C385" s="59" t="str">
        <f>IF(AB385=0,"",IF(ISNUMBER(AB385),VLOOKUP(MONTH(AB385),DateHelp!$B$2:$D$13,3,FALSE),""))</f>
        <v/>
      </c>
      <c r="D385" s="59" t="str">
        <f>IF(AB385=0,"",IF(ISNUMBER(AB385),VLOOKUP(MONTH(AB385),DateHelp!$B$2:$E$13,4,FALSE),""))</f>
        <v/>
      </c>
      <c r="E385" s="63"/>
      <c r="F385" s="64"/>
      <c r="G385" s="64"/>
      <c r="H385" s="64"/>
      <c r="I385" s="64"/>
      <c r="J385" s="64"/>
      <c r="K385" s="64"/>
      <c r="L385" s="68"/>
      <c r="M385" s="63"/>
      <c r="N385" s="63"/>
      <c r="O385" s="64"/>
      <c r="P385" s="64"/>
      <c r="Q385" s="64"/>
      <c r="U385" s="57"/>
      <c r="AA385" s="57">
        <v>385</v>
      </c>
      <c r="AB385" s="57" t="str">
        <f>IF(ISERROR(HLOOKUP(AB$1,D$1:T385,AA385,FALSE)),"na",HLOOKUP(AB$1,D$1:T385,AA385,FALSE))</f>
        <v>na</v>
      </c>
    </row>
    <row r="386" spans="1:28" x14ac:dyDescent="0.4">
      <c r="A386" s="66" t="str">
        <f>IF(AB386=0,"",IF(ISNUMBER(AB386),VLOOKUP(WEEKDAY(AB386,2),DateHelp!$B$2:$C$8,2,FALSE),""))</f>
        <v/>
      </c>
      <c r="B386" s="59" t="str">
        <f t="shared" si="5"/>
        <v/>
      </c>
      <c r="C386" s="59" t="str">
        <f>IF(AB386=0,"",IF(ISNUMBER(AB386),VLOOKUP(MONTH(AB386),DateHelp!$B$2:$D$13,3,FALSE),""))</f>
        <v/>
      </c>
      <c r="D386" s="59" t="str">
        <f>IF(AB386=0,"",IF(ISNUMBER(AB386),VLOOKUP(MONTH(AB386),DateHelp!$B$2:$E$13,4,FALSE),""))</f>
        <v/>
      </c>
      <c r="E386" s="63"/>
      <c r="F386" s="64"/>
      <c r="G386" s="64"/>
      <c r="H386" s="64"/>
      <c r="I386" s="64"/>
      <c r="J386" s="64"/>
      <c r="K386" s="64"/>
      <c r="L386" s="68"/>
      <c r="M386" s="63"/>
      <c r="N386" s="63"/>
      <c r="O386" s="64"/>
      <c r="P386" s="64"/>
      <c r="Q386" s="64"/>
      <c r="U386" s="57"/>
      <c r="AA386" s="57">
        <v>386</v>
      </c>
      <c r="AB386" s="57" t="str">
        <f>IF(ISERROR(HLOOKUP(AB$1,D$1:T386,AA386,FALSE)),"na",HLOOKUP(AB$1,D$1:T386,AA386,FALSE))</f>
        <v>na</v>
      </c>
    </row>
    <row r="387" spans="1:28" x14ac:dyDescent="0.4">
      <c r="A387" s="66" t="str">
        <f>IF(AB387=0,"",IF(ISNUMBER(AB387),VLOOKUP(WEEKDAY(AB387,2),DateHelp!$B$2:$C$8,2,FALSE),""))</f>
        <v/>
      </c>
      <c r="B387" s="59" t="str">
        <f t="shared" ref="B387:B450" si="6">IF(AB387=0,"",IF(ISNUMBER(AB387),WEEKNUM(AB387,1),""))</f>
        <v/>
      </c>
      <c r="C387" s="59" t="str">
        <f>IF(AB387=0,"",IF(ISNUMBER(AB387),VLOOKUP(MONTH(AB387),DateHelp!$B$2:$D$13,3,FALSE),""))</f>
        <v/>
      </c>
      <c r="D387" s="59" t="str">
        <f>IF(AB387=0,"",IF(ISNUMBER(AB387),VLOOKUP(MONTH(AB387),DateHelp!$B$2:$E$13,4,FALSE),""))</f>
        <v/>
      </c>
      <c r="E387" s="63"/>
      <c r="F387" s="64"/>
      <c r="G387" s="64"/>
      <c r="H387" s="64"/>
      <c r="I387" s="64"/>
      <c r="J387" s="64"/>
      <c r="K387" s="64"/>
      <c r="L387" s="68"/>
      <c r="M387" s="63"/>
      <c r="N387" s="63"/>
      <c r="O387" s="64"/>
      <c r="P387" s="64"/>
      <c r="Q387" s="64"/>
      <c r="U387" s="57"/>
      <c r="AA387" s="57">
        <v>387</v>
      </c>
      <c r="AB387" s="57" t="str">
        <f>IF(ISERROR(HLOOKUP(AB$1,D$1:T387,AA387,FALSE)),"na",HLOOKUP(AB$1,D$1:T387,AA387,FALSE))</f>
        <v>na</v>
      </c>
    </row>
    <row r="388" spans="1:28" x14ac:dyDescent="0.4">
      <c r="A388" s="66" t="str">
        <f>IF(AB388=0,"",IF(ISNUMBER(AB388),VLOOKUP(WEEKDAY(AB388,2),DateHelp!$B$2:$C$8,2,FALSE),""))</f>
        <v/>
      </c>
      <c r="B388" s="59" t="str">
        <f t="shared" si="6"/>
        <v/>
      </c>
      <c r="C388" s="59" t="str">
        <f>IF(AB388=0,"",IF(ISNUMBER(AB388),VLOOKUP(MONTH(AB388),DateHelp!$B$2:$D$13,3,FALSE),""))</f>
        <v/>
      </c>
      <c r="D388" s="59" t="str">
        <f>IF(AB388=0,"",IF(ISNUMBER(AB388),VLOOKUP(MONTH(AB388),DateHelp!$B$2:$E$13,4,FALSE),""))</f>
        <v/>
      </c>
      <c r="E388" s="63"/>
      <c r="F388" s="64"/>
      <c r="G388" s="64"/>
      <c r="H388" s="64"/>
      <c r="I388" s="64"/>
      <c r="J388" s="64"/>
      <c r="K388" s="64"/>
      <c r="L388" s="68"/>
      <c r="M388" s="63"/>
      <c r="N388" s="63"/>
      <c r="O388" s="64"/>
      <c r="P388" s="64"/>
      <c r="Q388" s="64"/>
      <c r="U388" s="57"/>
      <c r="AA388" s="57">
        <v>388</v>
      </c>
      <c r="AB388" s="57" t="str">
        <f>IF(ISERROR(HLOOKUP(AB$1,D$1:T388,AA388,FALSE)),"na",HLOOKUP(AB$1,D$1:T388,AA388,FALSE))</f>
        <v>na</v>
      </c>
    </row>
    <row r="389" spans="1:28" x14ac:dyDescent="0.4">
      <c r="A389" s="66" t="str">
        <f>IF(AB389=0,"",IF(ISNUMBER(AB389),VLOOKUP(WEEKDAY(AB389,2),DateHelp!$B$2:$C$8,2,FALSE),""))</f>
        <v/>
      </c>
      <c r="B389" s="59" t="str">
        <f t="shared" si="6"/>
        <v/>
      </c>
      <c r="C389" s="59" t="str">
        <f>IF(AB389=0,"",IF(ISNUMBER(AB389),VLOOKUP(MONTH(AB389),DateHelp!$B$2:$D$13,3,FALSE),""))</f>
        <v/>
      </c>
      <c r="D389" s="59" t="str">
        <f>IF(AB389=0,"",IF(ISNUMBER(AB389),VLOOKUP(MONTH(AB389),DateHelp!$B$2:$E$13,4,FALSE),""))</f>
        <v/>
      </c>
      <c r="E389" s="63"/>
      <c r="F389" s="64"/>
      <c r="G389" s="64"/>
      <c r="H389" s="64"/>
      <c r="I389" s="64"/>
      <c r="J389" s="64"/>
      <c r="K389" s="64"/>
      <c r="L389" s="68"/>
      <c r="M389" s="63"/>
      <c r="N389" s="63"/>
      <c r="O389" s="64"/>
      <c r="P389" s="64"/>
      <c r="Q389" s="64"/>
      <c r="U389" s="57"/>
      <c r="AA389" s="57">
        <v>389</v>
      </c>
      <c r="AB389" s="57" t="str">
        <f>IF(ISERROR(HLOOKUP(AB$1,D$1:T389,AA389,FALSE)),"na",HLOOKUP(AB$1,D$1:T389,AA389,FALSE))</f>
        <v>na</v>
      </c>
    </row>
    <row r="390" spans="1:28" x14ac:dyDescent="0.4">
      <c r="A390" s="66" t="str">
        <f>IF(AB390=0,"",IF(ISNUMBER(AB390),VLOOKUP(WEEKDAY(AB390,2),DateHelp!$B$2:$C$8,2,FALSE),""))</f>
        <v/>
      </c>
      <c r="B390" s="59" t="str">
        <f t="shared" si="6"/>
        <v/>
      </c>
      <c r="C390" s="59" t="str">
        <f>IF(AB390=0,"",IF(ISNUMBER(AB390),VLOOKUP(MONTH(AB390),DateHelp!$B$2:$D$13,3,FALSE),""))</f>
        <v/>
      </c>
      <c r="D390" s="59" t="str">
        <f>IF(AB390=0,"",IF(ISNUMBER(AB390),VLOOKUP(MONTH(AB390),DateHelp!$B$2:$E$13,4,FALSE),""))</f>
        <v/>
      </c>
      <c r="E390" s="63"/>
      <c r="F390" s="64"/>
      <c r="G390" s="64"/>
      <c r="H390" s="64"/>
      <c r="I390" s="64"/>
      <c r="J390" s="64"/>
      <c r="K390" s="64"/>
      <c r="L390" s="68"/>
      <c r="M390" s="63"/>
      <c r="N390" s="63"/>
      <c r="O390" s="64"/>
      <c r="P390" s="64"/>
      <c r="Q390" s="64"/>
      <c r="U390" s="57"/>
      <c r="AA390" s="57">
        <v>390</v>
      </c>
      <c r="AB390" s="57" t="str">
        <f>IF(ISERROR(HLOOKUP(AB$1,D$1:T390,AA390,FALSE)),"na",HLOOKUP(AB$1,D$1:T390,AA390,FALSE))</f>
        <v>na</v>
      </c>
    </row>
    <row r="391" spans="1:28" x14ac:dyDescent="0.4">
      <c r="A391" s="66" t="str">
        <f>IF(AB391=0,"",IF(ISNUMBER(AB391),VLOOKUP(WEEKDAY(AB391,2),DateHelp!$B$2:$C$8,2,FALSE),""))</f>
        <v/>
      </c>
      <c r="B391" s="59" t="str">
        <f t="shared" si="6"/>
        <v/>
      </c>
      <c r="C391" s="59" t="str">
        <f>IF(AB391=0,"",IF(ISNUMBER(AB391),VLOOKUP(MONTH(AB391),DateHelp!$B$2:$D$13,3,FALSE),""))</f>
        <v/>
      </c>
      <c r="D391" s="59" t="str">
        <f>IF(AB391=0,"",IF(ISNUMBER(AB391),VLOOKUP(MONTH(AB391),DateHelp!$B$2:$E$13,4,FALSE),""))</f>
        <v/>
      </c>
      <c r="E391" s="63"/>
      <c r="F391" s="64"/>
      <c r="G391" s="64"/>
      <c r="H391" s="64"/>
      <c r="I391" s="64"/>
      <c r="J391" s="64"/>
      <c r="K391" s="64"/>
      <c r="L391" s="68"/>
      <c r="M391" s="63"/>
      <c r="N391" s="63"/>
      <c r="O391" s="64"/>
      <c r="P391" s="64"/>
      <c r="Q391" s="64"/>
      <c r="U391" s="57"/>
      <c r="AA391" s="57">
        <v>391</v>
      </c>
      <c r="AB391" s="57" t="str">
        <f>IF(ISERROR(HLOOKUP(AB$1,D$1:T391,AA391,FALSE)),"na",HLOOKUP(AB$1,D$1:T391,AA391,FALSE))</f>
        <v>na</v>
      </c>
    </row>
    <row r="392" spans="1:28" x14ac:dyDescent="0.4">
      <c r="A392" s="66" t="str">
        <f>IF(AB392=0,"",IF(ISNUMBER(AB392),VLOOKUP(WEEKDAY(AB392,2),DateHelp!$B$2:$C$8,2,FALSE),""))</f>
        <v/>
      </c>
      <c r="B392" s="59" t="str">
        <f t="shared" si="6"/>
        <v/>
      </c>
      <c r="C392" s="59" t="str">
        <f>IF(AB392=0,"",IF(ISNUMBER(AB392),VLOOKUP(MONTH(AB392),DateHelp!$B$2:$D$13,3,FALSE),""))</f>
        <v/>
      </c>
      <c r="D392" s="59" t="str">
        <f>IF(AB392=0,"",IF(ISNUMBER(AB392),VLOOKUP(MONTH(AB392),DateHelp!$B$2:$E$13,4,FALSE),""))</f>
        <v/>
      </c>
      <c r="E392" s="63"/>
      <c r="F392" s="64"/>
      <c r="G392" s="64"/>
      <c r="H392" s="64"/>
      <c r="I392" s="64"/>
      <c r="J392" s="64"/>
      <c r="K392" s="64"/>
      <c r="L392" s="68"/>
      <c r="M392" s="63"/>
      <c r="N392" s="63"/>
      <c r="O392" s="64"/>
      <c r="P392" s="64"/>
      <c r="Q392" s="64"/>
      <c r="U392" s="57"/>
      <c r="AA392" s="57">
        <v>392</v>
      </c>
      <c r="AB392" s="57" t="str">
        <f>IF(ISERROR(HLOOKUP(AB$1,D$1:T392,AA392,FALSE)),"na",HLOOKUP(AB$1,D$1:T392,AA392,FALSE))</f>
        <v>na</v>
      </c>
    </row>
    <row r="393" spans="1:28" x14ac:dyDescent="0.4">
      <c r="A393" s="66" t="str">
        <f>IF(AB393=0,"",IF(ISNUMBER(AB393),VLOOKUP(WEEKDAY(AB393,2),DateHelp!$B$2:$C$8,2,FALSE),""))</f>
        <v/>
      </c>
      <c r="B393" s="59" t="str">
        <f t="shared" si="6"/>
        <v/>
      </c>
      <c r="C393" s="59" t="str">
        <f>IF(AB393=0,"",IF(ISNUMBER(AB393),VLOOKUP(MONTH(AB393),DateHelp!$B$2:$D$13,3,FALSE),""))</f>
        <v/>
      </c>
      <c r="D393" s="59" t="str">
        <f>IF(AB393=0,"",IF(ISNUMBER(AB393),VLOOKUP(MONTH(AB393),DateHelp!$B$2:$E$13,4,FALSE),""))</f>
        <v/>
      </c>
      <c r="E393" s="63"/>
      <c r="F393" s="64"/>
      <c r="G393" s="64"/>
      <c r="H393" s="64"/>
      <c r="I393" s="64"/>
      <c r="J393" s="64"/>
      <c r="K393" s="64"/>
      <c r="L393" s="68"/>
      <c r="M393" s="63"/>
      <c r="N393" s="63"/>
      <c r="O393" s="64"/>
      <c r="P393" s="64"/>
      <c r="Q393" s="64"/>
      <c r="U393" s="57"/>
      <c r="AA393" s="57">
        <v>393</v>
      </c>
      <c r="AB393" s="57" t="str">
        <f>IF(ISERROR(HLOOKUP(AB$1,D$1:T393,AA393,FALSE)),"na",HLOOKUP(AB$1,D$1:T393,AA393,FALSE))</f>
        <v>na</v>
      </c>
    </row>
    <row r="394" spans="1:28" x14ac:dyDescent="0.4">
      <c r="A394" s="66" t="str">
        <f>IF(AB394=0,"",IF(ISNUMBER(AB394),VLOOKUP(WEEKDAY(AB394,2),DateHelp!$B$2:$C$8,2,FALSE),""))</f>
        <v/>
      </c>
      <c r="B394" s="59" t="str">
        <f t="shared" si="6"/>
        <v/>
      </c>
      <c r="C394" s="59" t="str">
        <f>IF(AB394=0,"",IF(ISNUMBER(AB394),VLOOKUP(MONTH(AB394),DateHelp!$B$2:$D$13,3,FALSE),""))</f>
        <v/>
      </c>
      <c r="D394" s="59" t="str">
        <f>IF(AB394=0,"",IF(ISNUMBER(AB394),VLOOKUP(MONTH(AB394),DateHelp!$B$2:$E$13,4,FALSE),""))</f>
        <v/>
      </c>
      <c r="E394" s="63"/>
      <c r="F394" s="64"/>
      <c r="G394" s="64"/>
      <c r="H394" s="64"/>
      <c r="I394" s="64"/>
      <c r="J394" s="64"/>
      <c r="K394" s="64"/>
      <c r="L394" s="68"/>
      <c r="M394" s="63"/>
      <c r="N394" s="63"/>
      <c r="O394" s="64"/>
      <c r="P394" s="64"/>
      <c r="Q394" s="64"/>
      <c r="U394" s="57"/>
      <c r="AA394" s="57">
        <v>394</v>
      </c>
      <c r="AB394" s="57" t="str">
        <f>IF(ISERROR(HLOOKUP(AB$1,D$1:T394,AA394,FALSE)),"na",HLOOKUP(AB$1,D$1:T394,AA394,FALSE))</f>
        <v>na</v>
      </c>
    </row>
    <row r="395" spans="1:28" x14ac:dyDescent="0.4">
      <c r="A395" s="66" t="str">
        <f>IF(AB395=0,"",IF(ISNUMBER(AB395),VLOOKUP(WEEKDAY(AB395,2),DateHelp!$B$2:$C$8,2,FALSE),""))</f>
        <v/>
      </c>
      <c r="B395" s="59" t="str">
        <f t="shared" si="6"/>
        <v/>
      </c>
      <c r="C395" s="59" t="str">
        <f>IF(AB395=0,"",IF(ISNUMBER(AB395),VLOOKUP(MONTH(AB395),DateHelp!$B$2:$D$13,3,FALSE),""))</f>
        <v/>
      </c>
      <c r="D395" s="59" t="str">
        <f>IF(AB395=0,"",IF(ISNUMBER(AB395),VLOOKUP(MONTH(AB395),DateHelp!$B$2:$E$13,4,FALSE),""))</f>
        <v/>
      </c>
      <c r="E395" s="63"/>
      <c r="F395" s="64"/>
      <c r="G395" s="64"/>
      <c r="H395" s="64"/>
      <c r="I395" s="64"/>
      <c r="J395" s="64"/>
      <c r="K395" s="64"/>
      <c r="L395" s="68"/>
      <c r="M395" s="63"/>
      <c r="N395" s="63"/>
      <c r="O395" s="64"/>
      <c r="P395" s="64"/>
      <c r="Q395" s="64"/>
      <c r="U395" s="57"/>
      <c r="AA395" s="57">
        <v>395</v>
      </c>
      <c r="AB395" s="57" t="str">
        <f>IF(ISERROR(HLOOKUP(AB$1,D$1:T395,AA395,FALSE)),"na",HLOOKUP(AB$1,D$1:T395,AA395,FALSE))</f>
        <v>na</v>
      </c>
    </row>
    <row r="396" spans="1:28" x14ac:dyDescent="0.4">
      <c r="A396" s="66" t="str">
        <f>IF(AB396=0,"",IF(ISNUMBER(AB396),VLOOKUP(WEEKDAY(AB396,2),DateHelp!$B$2:$C$8,2,FALSE),""))</f>
        <v/>
      </c>
      <c r="B396" s="59" t="str">
        <f t="shared" si="6"/>
        <v/>
      </c>
      <c r="C396" s="59" t="str">
        <f>IF(AB396=0,"",IF(ISNUMBER(AB396),VLOOKUP(MONTH(AB396),DateHelp!$B$2:$D$13,3,FALSE),""))</f>
        <v/>
      </c>
      <c r="D396" s="59" t="str">
        <f>IF(AB396=0,"",IF(ISNUMBER(AB396),VLOOKUP(MONTH(AB396),DateHelp!$B$2:$E$13,4,FALSE),""))</f>
        <v/>
      </c>
      <c r="E396" s="63"/>
      <c r="F396" s="64"/>
      <c r="G396" s="64"/>
      <c r="H396" s="64"/>
      <c r="I396" s="64"/>
      <c r="J396" s="64"/>
      <c r="K396" s="64"/>
      <c r="L396" s="68"/>
      <c r="M396" s="63"/>
      <c r="N396" s="63"/>
      <c r="O396" s="64"/>
      <c r="P396" s="64"/>
      <c r="Q396" s="64"/>
      <c r="U396" s="57"/>
      <c r="AA396" s="57">
        <v>396</v>
      </c>
      <c r="AB396" s="57" t="str">
        <f>IF(ISERROR(HLOOKUP(AB$1,D$1:T396,AA396,FALSE)),"na",HLOOKUP(AB$1,D$1:T396,AA396,FALSE))</f>
        <v>na</v>
      </c>
    </row>
    <row r="397" spans="1:28" x14ac:dyDescent="0.4">
      <c r="A397" s="66" t="str">
        <f>IF(AB397=0,"",IF(ISNUMBER(AB397),VLOOKUP(WEEKDAY(AB397,2),DateHelp!$B$2:$C$8,2,FALSE),""))</f>
        <v/>
      </c>
      <c r="B397" s="59" t="str">
        <f t="shared" si="6"/>
        <v/>
      </c>
      <c r="C397" s="59" t="str">
        <f>IF(AB397=0,"",IF(ISNUMBER(AB397),VLOOKUP(MONTH(AB397),DateHelp!$B$2:$D$13,3,FALSE),""))</f>
        <v/>
      </c>
      <c r="D397" s="59" t="str">
        <f>IF(AB397=0,"",IF(ISNUMBER(AB397),VLOOKUP(MONTH(AB397),DateHelp!$B$2:$E$13,4,FALSE),""))</f>
        <v/>
      </c>
      <c r="E397" s="63"/>
      <c r="F397" s="64"/>
      <c r="G397" s="64"/>
      <c r="H397" s="64"/>
      <c r="I397" s="64"/>
      <c r="J397" s="64"/>
      <c r="K397" s="64"/>
      <c r="L397" s="68"/>
      <c r="M397" s="63"/>
      <c r="N397" s="63"/>
      <c r="O397" s="64"/>
      <c r="P397" s="64"/>
      <c r="Q397" s="64"/>
      <c r="U397" s="57"/>
      <c r="AA397" s="57">
        <v>397</v>
      </c>
      <c r="AB397" s="57" t="str">
        <f>IF(ISERROR(HLOOKUP(AB$1,D$1:T397,AA397,FALSE)),"na",HLOOKUP(AB$1,D$1:T397,AA397,FALSE))</f>
        <v>na</v>
      </c>
    </row>
    <row r="398" spans="1:28" x14ac:dyDescent="0.4">
      <c r="A398" s="66" t="str">
        <f>IF(AB398=0,"",IF(ISNUMBER(AB398),VLOOKUP(WEEKDAY(AB398,2),DateHelp!$B$2:$C$8,2,FALSE),""))</f>
        <v/>
      </c>
      <c r="B398" s="59" t="str">
        <f t="shared" si="6"/>
        <v/>
      </c>
      <c r="C398" s="59" t="str">
        <f>IF(AB398=0,"",IF(ISNUMBER(AB398),VLOOKUP(MONTH(AB398),DateHelp!$B$2:$D$13,3,FALSE),""))</f>
        <v/>
      </c>
      <c r="D398" s="59" t="str">
        <f>IF(AB398=0,"",IF(ISNUMBER(AB398),VLOOKUP(MONTH(AB398),DateHelp!$B$2:$E$13,4,FALSE),""))</f>
        <v/>
      </c>
      <c r="E398" s="63"/>
      <c r="F398" s="64"/>
      <c r="G398" s="64"/>
      <c r="H398" s="64"/>
      <c r="I398" s="64"/>
      <c r="J398" s="64"/>
      <c r="K398" s="64"/>
      <c r="L398" s="68"/>
      <c r="M398" s="63"/>
      <c r="N398" s="63"/>
      <c r="O398" s="64"/>
      <c r="P398" s="64"/>
      <c r="Q398" s="64"/>
      <c r="U398" s="57"/>
      <c r="AA398" s="57">
        <v>398</v>
      </c>
      <c r="AB398" s="57" t="str">
        <f>IF(ISERROR(HLOOKUP(AB$1,D$1:T398,AA398,FALSE)),"na",HLOOKUP(AB$1,D$1:T398,AA398,FALSE))</f>
        <v>na</v>
      </c>
    </row>
    <row r="399" spans="1:28" x14ac:dyDescent="0.4">
      <c r="A399" s="66" t="str">
        <f>IF(AB399=0,"",IF(ISNUMBER(AB399),VLOOKUP(WEEKDAY(AB399,2),DateHelp!$B$2:$C$8,2,FALSE),""))</f>
        <v/>
      </c>
      <c r="B399" s="59" t="str">
        <f t="shared" si="6"/>
        <v/>
      </c>
      <c r="C399" s="59" t="str">
        <f>IF(AB399=0,"",IF(ISNUMBER(AB399),VLOOKUP(MONTH(AB399),DateHelp!$B$2:$D$13,3,FALSE),""))</f>
        <v/>
      </c>
      <c r="D399" s="59" t="str">
        <f>IF(AB399=0,"",IF(ISNUMBER(AB399),VLOOKUP(MONTH(AB399),DateHelp!$B$2:$E$13,4,FALSE),""))</f>
        <v/>
      </c>
      <c r="E399" s="63"/>
      <c r="F399" s="64"/>
      <c r="G399" s="64"/>
      <c r="H399" s="64"/>
      <c r="I399" s="64"/>
      <c r="J399" s="64"/>
      <c r="K399" s="64"/>
      <c r="L399" s="68"/>
      <c r="M399" s="63"/>
      <c r="N399" s="63"/>
      <c r="O399" s="64"/>
      <c r="P399" s="64"/>
      <c r="Q399" s="64"/>
      <c r="U399" s="57"/>
      <c r="AA399" s="57">
        <v>399</v>
      </c>
      <c r="AB399" s="57" t="str">
        <f>IF(ISERROR(HLOOKUP(AB$1,D$1:T399,AA399,FALSE)),"na",HLOOKUP(AB$1,D$1:T399,AA399,FALSE))</f>
        <v>na</v>
      </c>
    </row>
    <row r="400" spans="1:28" x14ac:dyDescent="0.4">
      <c r="A400" s="66" t="str">
        <f>IF(AB400=0,"",IF(ISNUMBER(AB400),VLOOKUP(WEEKDAY(AB400,2),DateHelp!$B$2:$C$8,2,FALSE),""))</f>
        <v/>
      </c>
      <c r="B400" s="59" t="str">
        <f t="shared" si="6"/>
        <v/>
      </c>
      <c r="C400" s="59" t="str">
        <f>IF(AB400=0,"",IF(ISNUMBER(AB400),VLOOKUP(MONTH(AB400),DateHelp!$B$2:$D$13,3,FALSE),""))</f>
        <v/>
      </c>
      <c r="D400" s="59" t="str">
        <f>IF(AB400=0,"",IF(ISNUMBER(AB400),VLOOKUP(MONTH(AB400),DateHelp!$B$2:$E$13,4,FALSE),""))</f>
        <v/>
      </c>
      <c r="E400" s="63"/>
      <c r="F400" s="64"/>
      <c r="G400" s="64"/>
      <c r="H400" s="64"/>
      <c r="I400" s="64"/>
      <c r="J400" s="64"/>
      <c r="K400" s="64"/>
      <c r="L400" s="68"/>
      <c r="M400" s="63"/>
      <c r="N400" s="63"/>
      <c r="O400" s="64"/>
      <c r="P400" s="64"/>
      <c r="Q400" s="64"/>
      <c r="U400" s="57"/>
      <c r="AA400" s="57">
        <v>400</v>
      </c>
      <c r="AB400" s="57" t="str">
        <f>IF(ISERROR(HLOOKUP(AB$1,D$1:T400,AA400,FALSE)),"na",HLOOKUP(AB$1,D$1:T400,AA400,FALSE))</f>
        <v>na</v>
      </c>
    </row>
    <row r="401" spans="1:28" x14ac:dyDescent="0.4">
      <c r="A401" s="66" t="str">
        <f>IF(AB401=0,"",IF(ISNUMBER(AB401),VLOOKUP(WEEKDAY(AB401,2),DateHelp!$B$2:$C$8,2,FALSE),""))</f>
        <v/>
      </c>
      <c r="B401" s="59" t="str">
        <f t="shared" si="6"/>
        <v/>
      </c>
      <c r="C401" s="59" t="str">
        <f>IF(AB401=0,"",IF(ISNUMBER(AB401),VLOOKUP(MONTH(AB401),DateHelp!$B$2:$D$13,3,FALSE),""))</f>
        <v/>
      </c>
      <c r="D401" s="59" t="str">
        <f>IF(AB401=0,"",IF(ISNUMBER(AB401),VLOOKUP(MONTH(AB401),DateHelp!$B$2:$E$13,4,FALSE),""))</f>
        <v/>
      </c>
      <c r="E401" s="63"/>
      <c r="F401" s="64"/>
      <c r="G401" s="64"/>
      <c r="H401" s="64"/>
      <c r="I401" s="64"/>
      <c r="J401" s="64"/>
      <c r="K401" s="64"/>
      <c r="L401" s="68"/>
      <c r="M401" s="63"/>
      <c r="N401" s="63"/>
      <c r="O401" s="64"/>
      <c r="P401" s="64"/>
      <c r="Q401" s="64"/>
      <c r="U401" s="57"/>
      <c r="AA401" s="57">
        <v>401</v>
      </c>
      <c r="AB401" s="57" t="str">
        <f>IF(ISERROR(HLOOKUP(AB$1,D$1:T401,AA401,FALSE)),"na",HLOOKUP(AB$1,D$1:T401,AA401,FALSE))</f>
        <v>na</v>
      </c>
    </row>
    <row r="402" spans="1:28" x14ac:dyDescent="0.4">
      <c r="A402" s="66" t="str">
        <f>IF(AB402=0,"",IF(ISNUMBER(AB402),VLOOKUP(WEEKDAY(AB402,2),DateHelp!$B$2:$C$8,2,FALSE),""))</f>
        <v/>
      </c>
      <c r="B402" s="59" t="str">
        <f t="shared" si="6"/>
        <v/>
      </c>
      <c r="C402" s="59" t="str">
        <f>IF(AB402=0,"",IF(ISNUMBER(AB402),VLOOKUP(MONTH(AB402),DateHelp!$B$2:$D$13,3,FALSE),""))</f>
        <v/>
      </c>
      <c r="D402" s="59" t="str">
        <f>IF(AB402=0,"",IF(ISNUMBER(AB402),VLOOKUP(MONTH(AB402),DateHelp!$B$2:$E$13,4,FALSE),""))</f>
        <v/>
      </c>
      <c r="E402" s="63"/>
      <c r="F402" s="64"/>
      <c r="G402" s="64"/>
      <c r="H402" s="64"/>
      <c r="I402" s="64"/>
      <c r="J402" s="64"/>
      <c r="K402" s="64"/>
      <c r="L402" s="68"/>
      <c r="M402" s="63"/>
      <c r="N402" s="63"/>
      <c r="O402" s="64"/>
      <c r="P402" s="64"/>
      <c r="Q402" s="64"/>
      <c r="U402" s="57"/>
      <c r="AA402" s="57">
        <v>402</v>
      </c>
      <c r="AB402" s="57" t="str">
        <f>IF(ISERROR(HLOOKUP(AB$1,D$1:T402,AA402,FALSE)),"na",HLOOKUP(AB$1,D$1:T402,AA402,FALSE))</f>
        <v>na</v>
      </c>
    </row>
    <row r="403" spans="1:28" x14ac:dyDescent="0.4">
      <c r="A403" s="66" t="str">
        <f>IF(AB403=0,"",IF(ISNUMBER(AB403),VLOOKUP(WEEKDAY(AB403,2),DateHelp!$B$2:$C$8,2,FALSE),""))</f>
        <v/>
      </c>
      <c r="B403" s="59" t="str">
        <f t="shared" si="6"/>
        <v/>
      </c>
      <c r="C403" s="59" t="str">
        <f>IF(AB403=0,"",IF(ISNUMBER(AB403),VLOOKUP(MONTH(AB403),DateHelp!$B$2:$D$13,3,FALSE),""))</f>
        <v/>
      </c>
      <c r="D403" s="59" t="str">
        <f>IF(AB403=0,"",IF(ISNUMBER(AB403),VLOOKUP(MONTH(AB403),DateHelp!$B$2:$E$13,4,FALSE),""))</f>
        <v/>
      </c>
      <c r="E403" s="63"/>
      <c r="F403" s="64"/>
      <c r="G403" s="64"/>
      <c r="H403" s="64"/>
      <c r="I403" s="64"/>
      <c r="J403" s="64"/>
      <c r="K403" s="64"/>
      <c r="L403" s="68"/>
      <c r="M403" s="63"/>
      <c r="N403" s="63"/>
      <c r="O403" s="64"/>
      <c r="P403" s="64"/>
      <c r="Q403" s="64"/>
      <c r="U403" s="57"/>
      <c r="AA403" s="57">
        <v>403</v>
      </c>
      <c r="AB403" s="57" t="str">
        <f>IF(ISERROR(HLOOKUP(AB$1,D$1:T403,AA403,FALSE)),"na",HLOOKUP(AB$1,D$1:T403,AA403,FALSE))</f>
        <v>na</v>
      </c>
    </row>
    <row r="404" spans="1:28" x14ac:dyDescent="0.4">
      <c r="A404" s="66" t="str">
        <f>IF(AB404=0,"",IF(ISNUMBER(AB404),VLOOKUP(WEEKDAY(AB404,2),DateHelp!$B$2:$C$8,2,FALSE),""))</f>
        <v/>
      </c>
      <c r="B404" s="59" t="str">
        <f t="shared" si="6"/>
        <v/>
      </c>
      <c r="C404" s="59" t="str">
        <f>IF(AB404=0,"",IF(ISNUMBER(AB404),VLOOKUP(MONTH(AB404),DateHelp!$B$2:$D$13,3,FALSE),""))</f>
        <v/>
      </c>
      <c r="D404" s="59" t="str">
        <f>IF(AB404=0,"",IF(ISNUMBER(AB404),VLOOKUP(MONTH(AB404),DateHelp!$B$2:$E$13,4,FALSE),""))</f>
        <v/>
      </c>
      <c r="E404" s="63"/>
      <c r="F404" s="64"/>
      <c r="G404" s="64"/>
      <c r="H404" s="64"/>
      <c r="I404" s="64"/>
      <c r="J404" s="64"/>
      <c r="K404" s="64"/>
      <c r="L404" s="68"/>
      <c r="M404" s="63"/>
      <c r="N404" s="63"/>
      <c r="O404" s="64"/>
      <c r="P404" s="64"/>
      <c r="Q404" s="64"/>
      <c r="U404" s="57"/>
      <c r="AA404" s="57">
        <v>404</v>
      </c>
      <c r="AB404" s="57" t="str">
        <f>IF(ISERROR(HLOOKUP(AB$1,D$1:T404,AA404,FALSE)),"na",HLOOKUP(AB$1,D$1:T404,AA404,FALSE))</f>
        <v>na</v>
      </c>
    </row>
    <row r="405" spans="1:28" x14ac:dyDescent="0.4">
      <c r="A405" s="66" t="str">
        <f>IF(AB405=0,"",IF(ISNUMBER(AB405),VLOOKUP(WEEKDAY(AB405,2),DateHelp!$B$2:$C$8,2,FALSE),""))</f>
        <v/>
      </c>
      <c r="B405" s="59" t="str">
        <f t="shared" si="6"/>
        <v/>
      </c>
      <c r="C405" s="59" t="str">
        <f>IF(AB405=0,"",IF(ISNUMBER(AB405),VLOOKUP(MONTH(AB405),DateHelp!$B$2:$D$13,3,FALSE),""))</f>
        <v/>
      </c>
      <c r="D405" s="59" t="str">
        <f>IF(AB405=0,"",IF(ISNUMBER(AB405),VLOOKUP(MONTH(AB405),DateHelp!$B$2:$E$13,4,FALSE),""))</f>
        <v/>
      </c>
      <c r="E405" s="63"/>
      <c r="F405" s="64"/>
      <c r="G405" s="64"/>
      <c r="H405" s="64"/>
      <c r="I405" s="64"/>
      <c r="J405" s="64"/>
      <c r="K405" s="64"/>
      <c r="L405" s="68"/>
      <c r="M405" s="63"/>
      <c r="N405" s="63"/>
      <c r="O405" s="64"/>
      <c r="P405" s="64"/>
      <c r="Q405" s="64"/>
      <c r="U405" s="57"/>
      <c r="AA405" s="57">
        <v>405</v>
      </c>
      <c r="AB405" s="57" t="str">
        <f>IF(ISERROR(HLOOKUP(AB$1,D$1:T405,AA405,FALSE)),"na",HLOOKUP(AB$1,D$1:T405,AA405,FALSE))</f>
        <v>na</v>
      </c>
    </row>
    <row r="406" spans="1:28" x14ac:dyDescent="0.4">
      <c r="A406" s="66" t="str">
        <f>IF(AB406=0,"",IF(ISNUMBER(AB406),VLOOKUP(WEEKDAY(AB406,2),DateHelp!$B$2:$C$8,2,FALSE),""))</f>
        <v/>
      </c>
      <c r="B406" s="59" t="str">
        <f t="shared" si="6"/>
        <v/>
      </c>
      <c r="C406" s="59" t="str">
        <f>IF(AB406=0,"",IF(ISNUMBER(AB406),VLOOKUP(MONTH(AB406),DateHelp!$B$2:$D$13,3,FALSE),""))</f>
        <v/>
      </c>
      <c r="D406" s="59" t="str">
        <f>IF(AB406=0,"",IF(ISNUMBER(AB406),VLOOKUP(MONTH(AB406),DateHelp!$B$2:$E$13,4,FALSE),""))</f>
        <v/>
      </c>
      <c r="E406" s="63"/>
      <c r="F406" s="64"/>
      <c r="G406" s="64"/>
      <c r="H406" s="64"/>
      <c r="I406" s="64"/>
      <c r="J406" s="64"/>
      <c r="K406" s="64"/>
      <c r="L406" s="68"/>
      <c r="M406" s="63"/>
      <c r="N406" s="63"/>
      <c r="O406" s="64"/>
      <c r="P406" s="64"/>
      <c r="Q406" s="64"/>
      <c r="U406" s="57"/>
      <c r="AA406" s="57">
        <v>406</v>
      </c>
      <c r="AB406" s="57" t="str">
        <f>IF(ISERROR(HLOOKUP(AB$1,D$1:T406,AA406,FALSE)),"na",HLOOKUP(AB$1,D$1:T406,AA406,FALSE))</f>
        <v>na</v>
      </c>
    </row>
    <row r="407" spans="1:28" x14ac:dyDescent="0.4">
      <c r="A407" s="66" t="str">
        <f>IF(AB407=0,"",IF(ISNUMBER(AB407),VLOOKUP(WEEKDAY(AB407,2),DateHelp!$B$2:$C$8,2,FALSE),""))</f>
        <v/>
      </c>
      <c r="B407" s="59" t="str">
        <f t="shared" si="6"/>
        <v/>
      </c>
      <c r="C407" s="59" t="str">
        <f>IF(AB407=0,"",IF(ISNUMBER(AB407),VLOOKUP(MONTH(AB407),DateHelp!$B$2:$D$13,3,FALSE),""))</f>
        <v/>
      </c>
      <c r="D407" s="59" t="str">
        <f>IF(AB407=0,"",IF(ISNUMBER(AB407),VLOOKUP(MONTH(AB407),DateHelp!$B$2:$E$13,4,FALSE),""))</f>
        <v/>
      </c>
      <c r="E407" s="63"/>
      <c r="F407" s="64"/>
      <c r="G407" s="64"/>
      <c r="H407" s="64"/>
      <c r="I407" s="64"/>
      <c r="J407" s="64"/>
      <c r="K407" s="64"/>
      <c r="L407" s="68"/>
      <c r="M407" s="63"/>
      <c r="N407" s="63"/>
      <c r="O407" s="64"/>
      <c r="P407" s="64"/>
      <c r="Q407" s="64"/>
      <c r="U407" s="57"/>
      <c r="AA407" s="57">
        <v>407</v>
      </c>
      <c r="AB407" s="57" t="str">
        <f>IF(ISERROR(HLOOKUP(AB$1,D$1:T407,AA407,FALSE)),"na",HLOOKUP(AB$1,D$1:T407,AA407,FALSE))</f>
        <v>na</v>
      </c>
    </row>
    <row r="408" spans="1:28" x14ac:dyDescent="0.4">
      <c r="A408" s="66" t="str">
        <f>IF(AB408=0,"",IF(ISNUMBER(AB408),VLOOKUP(WEEKDAY(AB408,2),DateHelp!$B$2:$C$8,2,FALSE),""))</f>
        <v/>
      </c>
      <c r="B408" s="59" t="str">
        <f t="shared" si="6"/>
        <v/>
      </c>
      <c r="C408" s="59" t="str">
        <f>IF(AB408=0,"",IF(ISNUMBER(AB408),VLOOKUP(MONTH(AB408),DateHelp!$B$2:$D$13,3,FALSE),""))</f>
        <v/>
      </c>
      <c r="D408" s="59" t="str">
        <f>IF(AB408=0,"",IF(ISNUMBER(AB408),VLOOKUP(MONTH(AB408),DateHelp!$B$2:$E$13,4,FALSE),""))</f>
        <v/>
      </c>
      <c r="E408" s="63"/>
      <c r="F408" s="64"/>
      <c r="G408" s="64"/>
      <c r="H408" s="64"/>
      <c r="I408" s="64"/>
      <c r="J408" s="64"/>
      <c r="K408" s="64"/>
      <c r="L408" s="68"/>
      <c r="M408" s="63"/>
      <c r="N408" s="63"/>
      <c r="O408" s="64"/>
      <c r="P408" s="64"/>
      <c r="Q408" s="64"/>
      <c r="U408" s="57"/>
      <c r="AA408" s="57">
        <v>408</v>
      </c>
      <c r="AB408" s="57" t="str">
        <f>IF(ISERROR(HLOOKUP(AB$1,D$1:T408,AA408,FALSE)),"na",HLOOKUP(AB$1,D$1:T408,AA408,FALSE))</f>
        <v>na</v>
      </c>
    </row>
    <row r="409" spans="1:28" x14ac:dyDescent="0.4">
      <c r="A409" s="66" t="str">
        <f>IF(AB409=0,"",IF(ISNUMBER(AB409),VLOOKUP(WEEKDAY(AB409,2),DateHelp!$B$2:$C$8,2,FALSE),""))</f>
        <v/>
      </c>
      <c r="B409" s="59" t="str">
        <f t="shared" si="6"/>
        <v/>
      </c>
      <c r="C409" s="59" t="str">
        <f>IF(AB409=0,"",IF(ISNUMBER(AB409),VLOOKUP(MONTH(AB409),DateHelp!$B$2:$D$13,3,FALSE),""))</f>
        <v/>
      </c>
      <c r="D409" s="59" t="str">
        <f>IF(AB409=0,"",IF(ISNUMBER(AB409),VLOOKUP(MONTH(AB409),DateHelp!$B$2:$E$13,4,FALSE),""))</f>
        <v/>
      </c>
      <c r="E409" s="63"/>
      <c r="F409" s="64"/>
      <c r="G409" s="64"/>
      <c r="H409" s="64"/>
      <c r="I409" s="64"/>
      <c r="J409" s="64"/>
      <c r="K409" s="64"/>
      <c r="L409" s="68"/>
      <c r="M409" s="63"/>
      <c r="N409" s="63"/>
      <c r="O409" s="64"/>
      <c r="P409" s="64"/>
      <c r="Q409" s="64"/>
      <c r="U409" s="57"/>
      <c r="AA409" s="57">
        <v>409</v>
      </c>
      <c r="AB409" s="57" t="str">
        <f>IF(ISERROR(HLOOKUP(AB$1,D$1:T409,AA409,FALSE)),"na",HLOOKUP(AB$1,D$1:T409,AA409,FALSE))</f>
        <v>na</v>
      </c>
    </row>
    <row r="410" spans="1:28" x14ac:dyDescent="0.4">
      <c r="A410" s="66" t="str">
        <f>IF(AB410=0,"",IF(ISNUMBER(AB410),VLOOKUP(WEEKDAY(AB410,2),DateHelp!$B$2:$C$8,2,FALSE),""))</f>
        <v/>
      </c>
      <c r="B410" s="59" t="str">
        <f t="shared" si="6"/>
        <v/>
      </c>
      <c r="C410" s="59" t="str">
        <f>IF(AB410=0,"",IF(ISNUMBER(AB410),VLOOKUP(MONTH(AB410),DateHelp!$B$2:$D$13,3,FALSE),""))</f>
        <v/>
      </c>
      <c r="D410" s="59" t="str">
        <f>IF(AB410=0,"",IF(ISNUMBER(AB410),VLOOKUP(MONTH(AB410),DateHelp!$B$2:$E$13,4,FALSE),""))</f>
        <v/>
      </c>
      <c r="E410" s="63"/>
      <c r="F410" s="64"/>
      <c r="G410" s="64"/>
      <c r="H410" s="64"/>
      <c r="I410" s="64"/>
      <c r="J410" s="64"/>
      <c r="K410" s="64"/>
      <c r="L410" s="68"/>
      <c r="M410" s="63"/>
      <c r="N410" s="63"/>
      <c r="O410" s="64"/>
      <c r="P410" s="64"/>
      <c r="Q410" s="64"/>
      <c r="U410" s="57"/>
      <c r="AA410" s="57">
        <v>410</v>
      </c>
      <c r="AB410" s="57" t="str">
        <f>IF(ISERROR(HLOOKUP(AB$1,D$1:T410,AA410,FALSE)),"na",HLOOKUP(AB$1,D$1:T410,AA410,FALSE))</f>
        <v>na</v>
      </c>
    </row>
    <row r="411" spans="1:28" x14ac:dyDescent="0.4">
      <c r="A411" s="66" t="str">
        <f>IF(AB411=0,"",IF(ISNUMBER(AB411),VLOOKUP(WEEKDAY(AB411,2),DateHelp!$B$2:$C$8,2,FALSE),""))</f>
        <v/>
      </c>
      <c r="B411" s="59" t="str">
        <f t="shared" si="6"/>
        <v/>
      </c>
      <c r="C411" s="59" t="str">
        <f>IF(AB411=0,"",IF(ISNUMBER(AB411),VLOOKUP(MONTH(AB411),DateHelp!$B$2:$D$13,3,FALSE),""))</f>
        <v/>
      </c>
      <c r="D411" s="59" t="str">
        <f>IF(AB411=0,"",IF(ISNUMBER(AB411),VLOOKUP(MONTH(AB411),DateHelp!$B$2:$E$13,4,FALSE),""))</f>
        <v/>
      </c>
      <c r="E411" s="63"/>
      <c r="F411" s="64"/>
      <c r="G411" s="64"/>
      <c r="H411" s="64"/>
      <c r="I411" s="64"/>
      <c r="J411" s="64"/>
      <c r="K411" s="64"/>
      <c r="L411" s="68"/>
      <c r="M411" s="63"/>
      <c r="N411" s="63"/>
      <c r="O411" s="64"/>
      <c r="P411" s="64"/>
      <c r="Q411" s="64"/>
      <c r="U411" s="57"/>
      <c r="AA411" s="57">
        <v>411</v>
      </c>
      <c r="AB411" s="57" t="str">
        <f>IF(ISERROR(HLOOKUP(AB$1,D$1:T411,AA411,FALSE)),"na",HLOOKUP(AB$1,D$1:T411,AA411,FALSE))</f>
        <v>na</v>
      </c>
    </row>
    <row r="412" spans="1:28" x14ac:dyDescent="0.4">
      <c r="A412" s="66" t="str">
        <f>IF(AB412=0,"",IF(ISNUMBER(AB412),VLOOKUP(WEEKDAY(AB412,2),DateHelp!$B$2:$C$8,2,FALSE),""))</f>
        <v/>
      </c>
      <c r="B412" s="59" t="str">
        <f t="shared" si="6"/>
        <v/>
      </c>
      <c r="C412" s="59" t="str">
        <f>IF(AB412=0,"",IF(ISNUMBER(AB412),VLOOKUP(MONTH(AB412),DateHelp!$B$2:$D$13,3,FALSE),""))</f>
        <v/>
      </c>
      <c r="D412" s="59" t="str">
        <f>IF(AB412=0,"",IF(ISNUMBER(AB412),VLOOKUP(MONTH(AB412),DateHelp!$B$2:$E$13,4,FALSE),""))</f>
        <v/>
      </c>
      <c r="E412" s="63"/>
      <c r="F412" s="64"/>
      <c r="G412" s="64"/>
      <c r="H412" s="64"/>
      <c r="I412" s="64"/>
      <c r="J412" s="64"/>
      <c r="K412" s="64"/>
      <c r="L412" s="68"/>
      <c r="M412" s="63"/>
      <c r="N412" s="63"/>
      <c r="O412" s="64"/>
      <c r="P412" s="64"/>
      <c r="Q412" s="64"/>
      <c r="U412" s="57"/>
      <c r="AA412" s="57">
        <v>412</v>
      </c>
      <c r="AB412" s="57" t="str">
        <f>IF(ISERROR(HLOOKUP(AB$1,D$1:T412,AA412,FALSE)),"na",HLOOKUP(AB$1,D$1:T412,AA412,FALSE))</f>
        <v>na</v>
      </c>
    </row>
    <row r="413" spans="1:28" x14ac:dyDescent="0.4">
      <c r="A413" s="66" t="str">
        <f>IF(AB413=0,"",IF(ISNUMBER(AB413),VLOOKUP(WEEKDAY(AB413,2),DateHelp!$B$2:$C$8,2,FALSE),""))</f>
        <v/>
      </c>
      <c r="B413" s="59" t="str">
        <f t="shared" si="6"/>
        <v/>
      </c>
      <c r="C413" s="59" t="str">
        <f>IF(AB413=0,"",IF(ISNUMBER(AB413),VLOOKUP(MONTH(AB413),DateHelp!$B$2:$D$13,3,FALSE),""))</f>
        <v/>
      </c>
      <c r="D413" s="59" t="str">
        <f>IF(AB413=0,"",IF(ISNUMBER(AB413),VLOOKUP(MONTH(AB413),DateHelp!$B$2:$E$13,4,FALSE),""))</f>
        <v/>
      </c>
      <c r="E413" s="63"/>
      <c r="F413" s="64"/>
      <c r="G413" s="64"/>
      <c r="H413" s="64"/>
      <c r="I413" s="64"/>
      <c r="J413" s="64"/>
      <c r="K413" s="64"/>
      <c r="L413" s="68"/>
      <c r="M413" s="63"/>
      <c r="N413" s="63"/>
      <c r="O413" s="64"/>
      <c r="P413" s="64"/>
      <c r="Q413" s="64"/>
      <c r="U413" s="57"/>
      <c r="AA413" s="57">
        <v>413</v>
      </c>
      <c r="AB413" s="57" t="str">
        <f>IF(ISERROR(HLOOKUP(AB$1,D$1:T413,AA413,FALSE)),"na",HLOOKUP(AB$1,D$1:T413,AA413,FALSE))</f>
        <v>na</v>
      </c>
    </row>
    <row r="414" spans="1:28" x14ac:dyDescent="0.4">
      <c r="A414" s="66" t="str">
        <f>IF(AB414=0,"",IF(ISNUMBER(AB414),VLOOKUP(WEEKDAY(AB414,2),DateHelp!$B$2:$C$8,2,FALSE),""))</f>
        <v/>
      </c>
      <c r="B414" s="59" t="str">
        <f t="shared" si="6"/>
        <v/>
      </c>
      <c r="C414" s="59" t="str">
        <f>IF(AB414=0,"",IF(ISNUMBER(AB414),VLOOKUP(MONTH(AB414),DateHelp!$B$2:$D$13,3,FALSE),""))</f>
        <v/>
      </c>
      <c r="D414" s="59" t="str">
        <f>IF(AB414=0,"",IF(ISNUMBER(AB414),VLOOKUP(MONTH(AB414),DateHelp!$B$2:$E$13,4,FALSE),""))</f>
        <v/>
      </c>
      <c r="E414" s="63"/>
      <c r="F414" s="64"/>
      <c r="G414" s="64"/>
      <c r="H414" s="64"/>
      <c r="I414" s="64"/>
      <c r="J414" s="64"/>
      <c r="K414" s="64"/>
      <c r="L414" s="68"/>
      <c r="M414" s="63"/>
      <c r="N414" s="63"/>
      <c r="O414" s="64"/>
      <c r="P414" s="64"/>
      <c r="Q414" s="64"/>
      <c r="U414" s="57"/>
      <c r="AA414" s="57">
        <v>414</v>
      </c>
      <c r="AB414" s="57" t="str">
        <f>IF(ISERROR(HLOOKUP(AB$1,D$1:T414,AA414,FALSE)),"na",HLOOKUP(AB$1,D$1:T414,AA414,FALSE))</f>
        <v>na</v>
      </c>
    </row>
    <row r="415" spans="1:28" x14ac:dyDescent="0.4">
      <c r="A415" s="66" t="str">
        <f>IF(AB415=0,"",IF(ISNUMBER(AB415),VLOOKUP(WEEKDAY(AB415,2),DateHelp!$B$2:$C$8,2,FALSE),""))</f>
        <v/>
      </c>
      <c r="B415" s="59" t="str">
        <f t="shared" si="6"/>
        <v/>
      </c>
      <c r="C415" s="59" t="str">
        <f>IF(AB415=0,"",IF(ISNUMBER(AB415),VLOOKUP(MONTH(AB415),DateHelp!$B$2:$D$13,3,FALSE),""))</f>
        <v/>
      </c>
      <c r="D415" s="59" t="str">
        <f>IF(AB415=0,"",IF(ISNUMBER(AB415),VLOOKUP(MONTH(AB415),DateHelp!$B$2:$E$13,4,FALSE),""))</f>
        <v/>
      </c>
      <c r="E415" s="63"/>
      <c r="F415" s="64"/>
      <c r="G415" s="64"/>
      <c r="H415" s="64"/>
      <c r="I415" s="64"/>
      <c r="J415" s="64"/>
      <c r="K415" s="64"/>
      <c r="L415" s="68"/>
      <c r="M415" s="63"/>
      <c r="N415" s="63"/>
      <c r="O415" s="64"/>
      <c r="P415" s="64"/>
      <c r="Q415" s="64"/>
      <c r="U415" s="57"/>
      <c r="AA415" s="57">
        <v>415</v>
      </c>
      <c r="AB415" s="57" t="str">
        <f>IF(ISERROR(HLOOKUP(AB$1,D$1:T415,AA415,FALSE)),"na",HLOOKUP(AB$1,D$1:T415,AA415,FALSE))</f>
        <v>na</v>
      </c>
    </row>
    <row r="416" spans="1:28" x14ac:dyDescent="0.4">
      <c r="A416" s="66" t="str">
        <f>IF(AB416=0,"",IF(ISNUMBER(AB416),VLOOKUP(WEEKDAY(AB416,2),DateHelp!$B$2:$C$8,2,FALSE),""))</f>
        <v/>
      </c>
      <c r="B416" s="59" t="str">
        <f t="shared" si="6"/>
        <v/>
      </c>
      <c r="C416" s="59" t="str">
        <f>IF(AB416=0,"",IF(ISNUMBER(AB416),VLOOKUP(MONTH(AB416),DateHelp!$B$2:$D$13,3,FALSE),""))</f>
        <v/>
      </c>
      <c r="D416" s="59" t="str">
        <f>IF(AB416=0,"",IF(ISNUMBER(AB416),VLOOKUP(MONTH(AB416),DateHelp!$B$2:$E$13,4,FALSE),""))</f>
        <v/>
      </c>
      <c r="E416" s="63"/>
      <c r="F416" s="64"/>
      <c r="G416" s="64"/>
      <c r="H416" s="64"/>
      <c r="I416" s="64"/>
      <c r="J416" s="64"/>
      <c r="K416" s="64"/>
      <c r="L416" s="68"/>
      <c r="M416" s="63"/>
      <c r="N416" s="63"/>
      <c r="O416" s="64"/>
      <c r="P416" s="64"/>
      <c r="Q416" s="64"/>
      <c r="U416" s="57"/>
      <c r="AA416" s="57">
        <v>416</v>
      </c>
      <c r="AB416" s="57" t="str">
        <f>IF(ISERROR(HLOOKUP(AB$1,D$1:T416,AA416,FALSE)),"na",HLOOKUP(AB$1,D$1:T416,AA416,FALSE))</f>
        <v>na</v>
      </c>
    </row>
    <row r="417" spans="1:28" x14ac:dyDescent="0.4">
      <c r="A417" s="66" t="str">
        <f>IF(AB417=0,"",IF(ISNUMBER(AB417),VLOOKUP(WEEKDAY(AB417,2),DateHelp!$B$2:$C$8,2,FALSE),""))</f>
        <v/>
      </c>
      <c r="B417" s="59" t="str">
        <f t="shared" si="6"/>
        <v/>
      </c>
      <c r="C417" s="59" t="str">
        <f>IF(AB417=0,"",IF(ISNUMBER(AB417),VLOOKUP(MONTH(AB417),DateHelp!$B$2:$D$13,3,FALSE),""))</f>
        <v/>
      </c>
      <c r="D417" s="59" t="str">
        <f>IF(AB417=0,"",IF(ISNUMBER(AB417),VLOOKUP(MONTH(AB417),DateHelp!$B$2:$E$13,4,FALSE),""))</f>
        <v/>
      </c>
      <c r="E417" s="63"/>
      <c r="F417" s="64"/>
      <c r="G417" s="64"/>
      <c r="H417" s="64"/>
      <c r="I417" s="64"/>
      <c r="J417" s="64"/>
      <c r="K417" s="64"/>
      <c r="L417" s="68"/>
      <c r="M417" s="63"/>
      <c r="N417" s="63"/>
      <c r="O417" s="64"/>
      <c r="P417" s="64"/>
      <c r="Q417" s="64"/>
      <c r="U417" s="57"/>
      <c r="AA417" s="57">
        <v>417</v>
      </c>
      <c r="AB417" s="57" t="str">
        <f>IF(ISERROR(HLOOKUP(AB$1,D$1:T417,AA417,FALSE)),"na",HLOOKUP(AB$1,D$1:T417,AA417,FALSE))</f>
        <v>na</v>
      </c>
    </row>
    <row r="418" spans="1:28" x14ac:dyDescent="0.4">
      <c r="A418" s="66" t="str">
        <f>IF(AB418=0,"",IF(ISNUMBER(AB418),VLOOKUP(WEEKDAY(AB418,2),DateHelp!$B$2:$C$8,2,FALSE),""))</f>
        <v/>
      </c>
      <c r="B418" s="59" t="str">
        <f t="shared" si="6"/>
        <v/>
      </c>
      <c r="C418" s="59" t="str">
        <f>IF(AB418=0,"",IF(ISNUMBER(AB418),VLOOKUP(MONTH(AB418),DateHelp!$B$2:$D$13,3,FALSE),""))</f>
        <v/>
      </c>
      <c r="D418" s="59" t="str">
        <f>IF(AB418=0,"",IF(ISNUMBER(AB418),VLOOKUP(MONTH(AB418),DateHelp!$B$2:$E$13,4,FALSE),""))</f>
        <v/>
      </c>
      <c r="E418" s="63"/>
      <c r="F418" s="64"/>
      <c r="G418" s="64"/>
      <c r="H418" s="64"/>
      <c r="I418" s="64"/>
      <c r="J418" s="64"/>
      <c r="K418" s="64"/>
      <c r="L418" s="68"/>
      <c r="M418" s="63"/>
      <c r="N418" s="63"/>
      <c r="O418" s="64"/>
      <c r="P418" s="64"/>
      <c r="Q418" s="64"/>
      <c r="U418" s="57"/>
      <c r="AA418" s="57">
        <v>418</v>
      </c>
      <c r="AB418" s="57" t="str">
        <f>IF(ISERROR(HLOOKUP(AB$1,D$1:T418,AA418,FALSE)),"na",HLOOKUP(AB$1,D$1:T418,AA418,FALSE))</f>
        <v>na</v>
      </c>
    </row>
    <row r="419" spans="1:28" x14ac:dyDescent="0.4">
      <c r="A419" s="66" t="str">
        <f>IF(AB419=0,"",IF(ISNUMBER(AB419),VLOOKUP(WEEKDAY(AB419,2),DateHelp!$B$2:$C$8,2,FALSE),""))</f>
        <v/>
      </c>
      <c r="B419" s="59" t="str">
        <f t="shared" si="6"/>
        <v/>
      </c>
      <c r="C419" s="59" t="str">
        <f>IF(AB419=0,"",IF(ISNUMBER(AB419),VLOOKUP(MONTH(AB419),DateHelp!$B$2:$D$13,3,FALSE),""))</f>
        <v/>
      </c>
      <c r="D419" s="59" t="str">
        <f>IF(AB419=0,"",IF(ISNUMBER(AB419),VLOOKUP(MONTH(AB419),DateHelp!$B$2:$E$13,4,FALSE),""))</f>
        <v/>
      </c>
      <c r="E419" s="63"/>
      <c r="F419" s="64"/>
      <c r="G419" s="64"/>
      <c r="H419" s="64"/>
      <c r="I419" s="64"/>
      <c r="J419" s="64"/>
      <c r="K419" s="64"/>
      <c r="L419" s="68"/>
      <c r="M419" s="63"/>
      <c r="N419" s="63"/>
      <c r="O419" s="64"/>
      <c r="P419" s="64"/>
      <c r="Q419" s="64"/>
      <c r="U419" s="57"/>
      <c r="AA419" s="57">
        <v>419</v>
      </c>
      <c r="AB419" s="57" t="str">
        <f>IF(ISERROR(HLOOKUP(AB$1,D$1:T419,AA419,FALSE)),"na",HLOOKUP(AB$1,D$1:T419,AA419,FALSE))</f>
        <v>na</v>
      </c>
    </row>
    <row r="420" spans="1:28" x14ac:dyDescent="0.4">
      <c r="A420" s="66" t="str">
        <f>IF(AB420=0,"",IF(ISNUMBER(AB420),VLOOKUP(WEEKDAY(AB420,2),DateHelp!$B$2:$C$8,2,FALSE),""))</f>
        <v/>
      </c>
      <c r="B420" s="59" t="str">
        <f t="shared" si="6"/>
        <v/>
      </c>
      <c r="C420" s="59" t="str">
        <f>IF(AB420=0,"",IF(ISNUMBER(AB420),VLOOKUP(MONTH(AB420),DateHelp!$B$2:$D$13,3,FALSE),""))</f>
        <v/>
      </c>
      <c r="D420" s="59" t="str">
        <f>IF(AB420=0,"",IF(ISNUMBER(AB420),VLOOKUP(MONTH(AB420),DateHelp!$B$2:$E$13,4,FALSE),""))</f>
        <v/>
      </c>
      <c r="E420" s="63"/>
      <c r="F420" s="64"/>
      <c r="G420" s="64"/>
      <c r="H420" s="64"/>
      <c r="I420" s="64"/>
      <c r="J420" s="64"/>
      <c r="K420" s="64"/>
      <c r="L420" s="68"/>
      <c r="M420" s="63"/>
      <c r="N420" s="63"/>
      <c r="O420" s="64"/>
      <c r="P420" s="64"/>
      <c r="Q420" s="64"/>
      <c r="U420" s="57"/>
      <c r="AA420" s="57">
        <v>420</v>
      </c>
      <c r="AB420" s="57" t="str">
        <f>IF(ISERROR(HLOOKUP(AB$1,D$1:T420,AA420,FALSE)),"na",HLOOKUP(AB$1,D$1:T420,AA420,FALSE))</f>
        <v>na</v>
      </c>
    </row>
    <row r="421" spans="1:28" x14ac:dyDescent="0.4">
      <c r="A421" s="66" t="str">
        <f>IF(AB421=0,"",IF(ISNUMBER(AB421),VLOOKUP(WEEKDAY(AB421,2),DateHelp!$B$2:$C$8,2,FALSE),""))</f>
        <v/>
      </c>
      <c r="B421" s="59" t="str">
        <f t="shared" si="6"/>
        <v/>
      </c>
      <c r="C421" s="59" t="str">
        <f>IF(AB421=0,"",IF(ISNUMBER(AB421),VLOOKUP(MONTH(AB421),DateHelp!$B$2:$D$13,3,FALSE),""))</f>
        <v/>
      </c>
      <c r="D421" s="59" t="str">
        <f>IF(AB421=0,"",IF(ISNUMBER(AB421),VLOOKUP(MONTH(AB421),DateHelp!$B$2:$E$13,4,FALSE),""))</f>
        <v/>
      </c>
      <c r="E421" s="63"/>
      <c r="F421" s="64"/>
      <c r="G421" s="64"/>
      <c r="H421" s="64"/>
      <c r="I421" s="64"/>
      <c r="J421" s="64"/>
      <c r="K421" s="64"/>
      <c r="L421" s="68"/>
      <c r="M421" s="63"/>
      <c r="N421" s="63"/>
      <c r="O421" s="64"/>
      <c r="P421" s="64"/>
      <c r="Q421" s="64"/>
      <c r="U421" s="57"/>
      <c r="AA421" s="57">
        <v>421</v>
      </c>
      <c r="AB421" s="57" t="str">
        <f>IF(ISERROR(HLOOKUP(AB$1,D$1:T421,AA421,FALSE)),"na",HLOOKUP(AB$1,D$1:T421,AA421,FALSE))</f>
        <v>na</v>
      </c>
    </row>
    <row r="422" spans="1:28" x14ac:dyDescent="0.4">
      <c r="A422" s="66" t="str">
        <f>IF(AB422=0,"",IF(ISNUMBER(AB422),VLOOKUP(WEEKDAY(AB422,2),DateHelp!$B$2:$C$8,2,FALSE),""))</f>
        <v/>
      </c>
      <c r="B422" s="59" t="str">
        <f t="shared" si="6"/>
        <v/>
      </c>
      <c r="C422" s="59" t="str">
        <f>IF(AB422=0,"",IF(ISNUMBER(AB422),VLOOKUP(MONTH(AB422),DateHelp!$B$2:$D$13,3,FALSE),""))</f>
        <v/>
      </c>
      <c r="D422" s="59" t="str">
        <f>IF(AB422=0,"",IF(ISNUMBER(AB422),VLOOKUP(MONTH(AB422),DateHelp!$B$2:$E$13,4,FALSE),""))</f>
        <v/>
      </c>
      <c r="E422" s="63"/>
      <c r="F422" s="64"/>
      <c r="G422" s="64"/>
      <c r="H422" s="64"/>
      <c r="I422" s="64"/>
      <c r="J422" s="64"/>
      <c r="K422" s="64"/>
      <c r="L422" s="68"/>
      <c r="M422" s="63"/>
      <c r="N422" s="63"/>
      <c r="O422" s="64"/>
      <c r="P422" s="64"/>
      <c r="Q422" s="64"/>
      <c r="U422" s="57"/>
      <c r="AA422" s="57">
        <v>422</v>
      </c>
      <c r="AB422" s="57" t="str">
        <f>IF(ISERROR(HLOOKUP(AB$1,D$1:T422,AA422,FALSE)),"na",HLOOKUP(AB$1,D$1:T422,AA422,FALSE))</f>
        <v>na</v>
      </c>
    </row>
    <row r="423" spans="1:28" x14ac:dyDescent="0.4">
      <c r="A423" s="66" t="str">
        <f>IF(AB423=0,"",IF(ISNUMBER(AB423),VLOOKUP(WEEKDAY(AB423,2),DateHelp!$B$2:$C$8,2,FALSE),""))</f>
        <v/>
      </c>
      <c r="B423" s="59" t="str">
        <f t="shared" si="6"/>
        <v/>
      </c>
      <c r="C423" s="59" t="str">
        <f>IF(AB423=0,"",IF(ISNUMBER(AB423),VLOOKUP(MONTH(AB423),DateHelp!$B$2:$D$13,3,FALSE),""))</f>
        <v/>
      </c>
      <c r="D423" s="59" t="str">
        <f>IF(AB423=0,"",IF(ISNUMBER(AB423),VLOOKUP(MONTH(AB423),DateHelp!$B$2:$E$13,4,FALSE),""))</f>
        <v/>
      </c>
      <c r="E423" s="63"/>
      <c r="F423" s="64"/>
      <c r="G423" s="64"/>
      <c r="H423" s="64"/>
      <c r="I423" s="64"/>
      <c r="J423" s="64"/>
      <c r="K423" s="64"/>
      <c r="L423" s="68"/>
      <c r="M423" s="63"/>
      <c r="N423" s="63"/>
      <c r="O423" s="64"/>
      <c r="P423" s="64"/>
      <c r="Q423" s="64"/>
      <c r="U423" s="57"/>
      <c r="AA423" s="57">
        <v>423</v>
      </c>
      <c r="AB423" s="57" t="str">
        <f>IF(ISERROR(HLOOKUP(AB$1,D$1:T423,AA423,FALSE)),"na",HLOOKUP(AB$1,D$1:T423,AA423,FALSE))</f>
        <v>na</v>
      </c>
    </row>
    <row r="424" spans="1:28" x14ac:dyDescent="0.4">
      <c r="A424" s="66" t="str">
        <f>IF(AB424=0,"",IF(ISNUMBER(AB424),VLOOKUP(WEEKDAY(AB424,2),DateHelp!$B$2:$C$8,2,FALSE),""))</f>
        <v/>
      </c>
      <c r="B424" s="59" t="str">
        <f t="shared" si="6"/>
        <v/>
      </c>
      <c r="C424" s="59" t="str">
        <f>IF(AB424=0,"",IF(ISNUMBER(AB424),VLOOKUP(MONTH(AB424),DateHelp!$B$2:$D$13,3,FALSE),""))</f>
        <v/>
      </c>
      <c r="D424" s="59" t="str">
        <f>IF(AB424=0,"",IF(ISNUMBER(AB424),VLOOKUP(MONTH(AB424),DateHelp!$B$2:$E$13,4,FALSE),""))</f>
        <v/>
      </c>
      <c r="E424" s="63"/>
      <c r="F424" s="64"/>
      <c r="G424" s="64"/>
      <c r="H424" s="64"/>
      <c r="I424" s="64"/>
      <c r="J424" s="64"/>
      <c r="K424" s="64"/>
      <c r="L424" s="68"/>
      <c r="M424" s="63"/>
      <c r="N424" s="63"/>
      <c r="O424" s="64"/>
      <c r="P424" s="64"/>
      <c r="Q424" s="64"/>
      <c r="U424" s="57"/>
      <c r="AA424" s="57">
        <v>424</v>
      </c>
      <c r="AB424" s="57" t="str">
        <f>IF(ISERROR(HLOOKUP(AB$1,D$1:T424,AA424,FALSE)),"na",HLOOKUP(AB$1,D$1:T424,AA424,FALSE))</f>
        <v>na</v>
      </c>
    </row>
    <row r="425" spans="1:28" x14ac:dyDescent="0.4">
      <c r="A425" s="66" t="str">
        <f>IF(AB425=0,"",IF(ISNUMBER(AB425),VLOOKUP(WEEKDAY(AB425,2),DateHelp!$B$2:$C$8,2,FALSE),""))</f>
        <v/>
      </c>
      <c r="B425" s="59" t="str">
        <f t="shared" si="6"/>
        <v/>
      </c>
      <c r="C425" s="59" t="str">
        <f>IF(AB425=0,"",IF(ISNUMBER(AB425),VLOOKUP(MONTH(AB425),DateHelp!$B$2:$D$13,3,FALSE),""))</f>
        <v/>
      </c>
      <c r="D425" s="59" t="str">
        <f>IF(AB425=0,"",IF(ISNUMBER(AB425),VLOOKUP(MONTH(AB425),DateHelp!$B$2:$E$13,4,FALSE),""))</f>
        <v/>
      </c>
      <c r="E425" s="63"/>
      <c r="F425" s="64"/>
      <c r="G425" s="64"/>
      <c r="H425" s="64"/>
      <c r="I425" s="64"/>
      <c r="J425" s="64"/>
      <c r="K425" s="64"/>
      <c r="L425" s="68"/>
      <c r="M425" s="63"/>
      <c r="N425" s="63"/>
      <c r="O425" s="64"/>
      <c r="P425" s="64"/>
      <c r="Q425" s="64"/>
      <c r="U425" s="57"/>
      <c r="AA425" s="57">
        <v>425</v>
      </c>
      <c r="AB425" s="57" t="str">
        <f>IF(ISERROR(HLOOKUP(AB$1,D$1:T425,AA425,FALSE)),"na",HLOOKUP(AB$1,D$1:T425,AA425,FALSE))</f>
        <v>na</v>
      </c>
    </row>
    <row r="426" spans="1:28" x14ac:dyDescent="0.4">
      <c r="A426" s="66" t="str">
        <f>IF(AB426=0,"",IF(ISNUMBER(AB426),VLOOKUP(WEEKDAY(AB426,2),DateHelp!$B$2:$C$8,2,FALSE),""))</f>
        <v/>
      </c>
      <c r="B426" s="59" t="str">
        <f t="shared" si="6"/>
        <v/>
      </c>
      <c r="C426" s="59" t="str">
        <f>IF(AB426=0,"",IF(ISNUMBER(AB426),VLOOKUP(MONTH(AB426),DateHelp!$B$2:$D$13,3,FALSE),""))</f>
        <v/>
      </c>
      <c r="D426" s="59" t="str">
        <f>IF(AB426=0,"",IF(ISNUMBER(AB426),VLOOKUP(MONTH(AB426),DateHelp!$B$2:$E$13,4,FALSE),""))</f>
        <v/>
      </c>
      <c r="E426" s="63"/>
      <c r="F426" s="64"/>
      <c r="G426" s="64"/>
      <c r="H426" s="64"/>
      <c r="I426" s="64"/>
      <c r="J426" s="64"/>
      <c r="K426" s="64"/>
      <c r="L426" s="68"/>
      <c r="M426" s="63"/>
      <c r="N426" s="63"/>
      <c r="O426" s="64"/>
      <c r="P426" s="64"/>
      <c r="Q426" s="64"/>
      <c r="U426" s="57"/>
      <c r="AA426" s="57">
        <v>426</v>
      </c>
      <c r="AB426" s="57" t="str">
        <f>IF(ISERROR(HLOOKUP(AB$1,D$1:T426,AA426,FALSE)),"na",HLOOKUP(AB$1,D$1:T426,AA426,FALSE))</f>
        <v>na</v>
      </c>
    </row>
    <row r="427" spans="1:28" x14ac:dyDescent="0.4">
      <c r="A427" s="66" t="str">
        <f>IF(AB427=0,"",IF(ISNUMBER(AB427),VLOOKUP(WEEKDAY(AB427,2),DateHelp!$B$2:$C$8,2,FALSE),""))</f>
        <v/>
      </c>
      <c r="B427" s="59" t="str">
        <f t="shared" si="6"/>
        <v/>
      </c>
      <c r="C427" s="59" t="str">
        <f>IF(AB427=0,"",IF(ISNUMBER(AB427),VLOOKUP(MONTH(AB427),DateHelp!$B$2:$D$13,3,FALSE),""))</f>
        <v/>
      </c>
      <c r="D427" s="59" t="str">
        <f>IF(AB427=0,"",IF(ISNUMBER(AB427),VLOOKUP(MONTH(AB427),DateHelp!$B$2:$E$13,4,FALSE),""))</f>
        <v/>
      </c>
      <c r="E427" s="63"/>
      <c r="F427" s="64"/>
      <c r="G427" s="64"/>
      <c r="H427" s="64"/>
      <c r="I427" s="64"/>
      <c r="J427" s="64"/>
      <c r="K427" s="64"/>
      <c r="L427" s="68"/>
      <c r="M427" s="63"/>
      <c r="N427" s="63"/>
      <c r="O427" s="64"/>
      <c r="P427" s="64"/>
      <c r="Q427" s="64"/>
      <c r="U427" s="57"/>
      <c r="AA427" s="57">
        <v>427</v>
      </c>
      <c r="AB427" s="57" t="str">
        <f>IF(ISERROR(HLOOKUP(AB$1,D$1:T427,AA427,FALSE)),"na",HLOOKUP(AB$1,D$1:T427,AA427,FALSE))</f>
        <v>na</v>
      </c>
    </row>
    <row r="428" spans="1:28" x14ac:dyDescent="0.4">
      <c r="A428" s="66" t="str">
        <f>IF(AB428=0,"",IF(ISNUMBER(AB428),VLOOKUP(WEEKDAY(AB428,2),DateHelp!$B$2:$C$8,2,FALSE),""))</f>
        <v/>
      </c>
      <c r="B428" s="59" t="str">
        <f t="shared" si="6"/>
        <v/>
      </c>
      <c r="C428" s="59" t="str">
        <f>IF(AB428=0,"",IF(ISNUMBER(AB428),VLOOKUP(MONTH(AB428),DateHelp!$B$2:$D$13,3,FALSE),""))</f>
        <v/>
      </c>
      <c r="D428" s="59" t="str">
        <f>IF(AB428=0,"",IF(ISNUMBER(AB428),VLOOKUP(MONTH(AB428),DateHelp!$B$2:$E$13,4,FALSE),""))</f>
        <v/>
      </c>
      <c r="E428" s="63"/>
      <c r="F428" s="64"/>
      <c r="G428" s="64"/>
      <c r="H428" s="64"/>
      <c r="I428" s="64"/>
      <c r="J428" s="64"/>
      <c r="K428" s="64"/>
      <c r="L428" s="68"/>
      <c r="M428" s="63"/>
      <c r="N428" s="63"/>
      <c r="O428" s="64"/>
      <c r="P428" s="64"/>
      <c r="Q428" s="64"/>
      <c r="U428" s="57"/>
      <c r="AA428" s="57">
        <v>428</v>
      </c>
      <c r="AB428" s="57" t="str">
        <f>IF(ISERROR(HLOOKUP(AB$1,D$1:T428,AA428,FALSE)),"na",HLOOKUP(AB$1,D$1:T428,AA428,FALSE))</f>
        <v>na</v>
      </c>
    </row>
    <row r="429" spans="1:28" x14ac:dyDescent="0.4">
      <c r="A429" s="66" t="str">
        <f>IF(AB429=0,"",IF(ISNUMBER(AB429),VLOOKUP(WEEKDAY(AB429,2),DateHelp!$B$2:$C$8,2,FALSE),""))</f>
        <v/>
      </c>
      <c r="B429" s="59" t="str">
        <f t="shared" si="6"/>
        <v/>
      </c>
      <c r="C429" s="59" t="str">
        <f>IF(AB429=0,"",IF(ISNUMBER(AB429),VLOOKUP(MONTH(AB429),DateHelp!$B$2:$D$13,3,FALSE),""))</f>
        <v/>
      </c>
      <c r="D429" s="59" t="str">
        <f>IF(AB429=0,"",IF(ISNUMBER(AB429),VLOOKUP(MONTH(AB429),DateHelp!$B$2:$E$13,4,FALSE),""))</f>
        <v/>
      </c>
      <c r="E429" s="63"/>
      <c r="F429" s="64"/>
      <c r="G429" s="64"/>
      <c r="H429" s="64"/>
      <c r="I429" s="64"/>
      <c r="J429" s="64"/>
      <c r="K429" s="64"/>
      <c r="L429" s="68"/>
      <c r="M429" s="63"/>
      <c r="N429" s="63"/>
      <c r="O429" s="64"/>
      <c r="P429" s="64"/>
      <c r="Q429" s="64"/>
      <c r="U429" s="57"/>
      <c r="AA429" s="57">
        <v>429</v>
      </c>
      <c r="AB429" s="57" t="str">
        <f>IF(ISERROR(HLOOKUP(AB$1,D$1:T429,AA429,FALSE)),"na",HLOOKUP(AB$1,D$1:T429,AA429,FALSE))</f>
        <v>na</v>
      </c>
    </row>
    <row r="430" spans="1:28" x14ac:dyDescent="0.4">
      <c r="A430" s="66" t="str">
        <f>IF(AB430=0,"",IF(ISNUMBER(AB430),VLOOKUP(WEEKDAY(AB430,2),DateHelp!$B$2:$C$8,2,FALSE),""))</f>
        <v/>
      </c>
      <c r="B430" s="59" t="str">
        <f t="shared" si="6"/>
        <v/>
      </c>
      <c r="C430" s="59" t="str">
        <f>IF(AB430=0,"",IF(ISNUMBER(AB430),VLOOKUP(MONTH(AB430),DateHelp!$B$2:$D$13,3,FALSE),""))</f>
        <v/>
      </c>
      <c r="D430" s="59" t="str">
        <f>IF(AB430=0,"",IF(ISNUMBER(AB430),VLOOKUP(MONTH(AB430),DateHelp!$B$2:$E$13,4,FALSE),""))</f>
        <v/>
      </c>
      <c r="E430" s="63"/>
      <c r="F430" s="64"/>
      <c r="G430" s="64"/>
      <c r="H430" s="64"/>
      <c r="I430" s="64"/>
      <c r="J430" s="64"/>
      <c r="K430" s="64"/>
      <c r="L430" s="68"/>
      <c r="M430" s="63"/>
      <c r="N430" s="63"/>
      <c r="O430" s="64"/>
      <c r="P430" s="64"/>
      <c r="Q430" s="64"/>
      <c r="U430" s="57"/>
      <c r="AA430" s="57">
        <v>430</v>
      </c>
      <c r="AB430" s="57" t="str">
        <f>IF(ISERROR(HLOOKUP(AB$1,D$1:T430,AA430,FALSE)),"na",HLOOKUP(AB$1,D$1:T430,AA430,FALSE))</f>
        <v>na</v>
      </c>
    </row>
    <row r="431" spans="1:28" x14ac:dyDescent="0.4">
      <c r="A431" s="66" t="str">
        <f>IF(AB431=0,"",IF(ISNUMBER(AB431),VLOOKUP(WEEKDAY(AB431,2),DateHelp!$B$2:$C$8,2,FALSE),""))</f>
        <v/>
      </c>
      <c r="B431" s="59" t="str">
        <f t="shared" si="6"/>
        <v/>
      </c>
      <c r="C431" s="59" t="str">
        <f>IF(AB431=0,"",IF(ISNUMBER(AB431),VLOOKUP(MONTH(AB431),DateHelp!$B$2:$D$13,3,FALSE),""))</f>
        <v/>
      </c>
      <c r="D431" s="59" t="str">
        <f>IF(AB431=0,"",IF(ISNUMBER(AB431),VLOOKUP(MONTH(AB431),DateHelp!$B$2:$E$13,4,FALSE),""))</f>
        <v/>
      </c>
      <c r="E431" s="63"/>
      <c r="F431" s="64"/>
      <c r="G431" s="64"/>
      <c r="H431" s="64"/>
      <c r="I431" s="64"/>
      <c r="J431" s="64"/>
      <c r="K431" s="64"/>
      <c r="L431" s="68"/>
      <c r="M431" s="63"/>
      <c r="N431" s="63"/>
      <c r="O431" s="64"/>
      <c r="P431" s="64"/>
      <c r="Q431" s="64"/>
      <c r="U431" s="57"/>
      <c r="AA431" s="57">
        <v>431</v>
      </c>
      <c r="AB431" s="57" t="str">
        <f>IF(ISERROR(HLOOKUP(AB$1,D$1:T431,AA431,FALSE)),"na",HLOOKUP(AB$1,D$1:T431,AA431,FALSE))</f>
        <v>na</v>
      </c>
    </row>
    <row r="432" spans="1:28" x14ac:dyDescent="0.4">
      <c r="A432" s="66" t="str">
        <f>IF(AB432=0,"",IF(ISNUMBER(AB432),VLOOKUP(WEEKDAY(AB432,2),DateHelp!$B$2:$C$8,2,FALSE),""))</f>
        <v/>
      </c>
      <c r="B432" s="59" t="str">
        <f t="shared" si="6"/>
        <v/>
      </c>
      <c r="C432" s="59" t="str">
        <f>IF(AB432=0,"",IF(ISNUMBER(AB432),VLOOKUP(MONTH(AB432),DateHelp!$B$2:$D$13,3,FALSE),""))</f>
        <v/>
      </c>
      <c r="D432" s="59" t="str">
        <f>IF(AB432=0,"",IF(ISNUMBER(AB432),VLOOKUP(MONTH(AB432),DateHelp!$B$2:$E$13,4,FALSE),""))</f>
        <v/>
      </c>
      <c r="E432" s="63"/>
      <c r="F432" s="64"/>
      <c r="G432" s="64"/>
      <c r="H432" s="64"/>
      <c r="I432" s="64"/>
      <c r="J432" s="64"/>
      <c r="K432" s="64"/>
      <c r="L432" s="68"/>
      <c r="M432" s="63"/>
      <c r="N432" s="63"/>
      <c r="O432" s="64"/>
      <c r="P432" s="64"/>
      <c r="Q432" s="64"/>
      <c r="U432" s="57"/>
      <c r="AA432" s="57">
        <v>432</v>
      </c>
      <c r="AB432" s="57" t="str">
        <f>IF(ISERROR(HLOOKUP(AB$1,D$1:T432,AA432,FALSE)),"na",HLOOKUP(AB$1,D$1:T432,AA432,FALSE))</f>
        <v>na</v>
      </c>
    </row>
    <row r="433" spans="1:28" x14ac:dyDescent="0.4">
      <c r="A433" s="66" t="str">
        <f>IF(AB433=0,"",IF(ISNUMBER(AB433),VLOOKUP(WEEKDAY(AB433,2),DateHelp!$B$2:$C$8,2,FALSE),""))</f>
        <v/>
      </c>
      <c r="B433" s="59" t="str">
        <f t="shared" si="6"/>
        <v/>
      </c>
      <c r="C433" s="59" t="str">
        <f>IF(AB433=0,"",IF(ISNUMBER(AB433),VLOOKUP(MONTH(AB433),DateHelp!$B$2:$D$13,3,FALSE),""))</f>
        <v/>
      </c>
      <c r="D433" s="59" t="str">
        <f>IF(AB433=0,"",IF(ISNUMBER(AB433),VLOOKUP(MONTH(AB433),DateHelp!$B$2:$E$13,4,FALSE),""))</f>
        <v/>
      </c>
      <c r="E433" s="63"/>
      <c r="F433" s="64"/>
      <c r="G433" s="64"/>
      <c r="H433" s="64"/>
      <c r="I433" s="64"/>
      <c r="J433" s="64"/>
      <c r="K433" s="64"/>
      <c r="L433" s="68"/>
      <c r="M433" s="63"/>
      <c r="N433" s="63"/>
      <c r="O433" s="64"/>
      <c r="P433" s="64"/>
      <c r="Q433" s="64"/>
      <c r="U433" s="57"/>
      <c r="AA433" s="57">
        <v>433</v>
      </c>
      <c r="AB433" s="57" t="str">
        <f>IF(ISERROR(HLOOKUP(AB$1,D$1:T433,AA433,FALSE)),"na",HLOOKUP(AB$1,D$1:T433,AA433,FALSE))</f>
        <v>na</v>
      </c>
    </row>
    <row r="434" spans="1:28" x14ac:dyDescent="0.4">
      <c r="A434" s="66" t="str">
        <f>IF(AB434=0,"",IF(ISNUMBER(AB434),VLOOKUP(WEEKDAY(AB434,2),DateHelp!$B$2:$C$8,2,FALSE),""))</f>
        <v/>
      </c>
      <c r="B434" s="59" t="str">
        <f t="shared" si="6"/>
        <v/>
      </c>
      <c r="C434" s="59" t="str">
        <f>IF(AB434=0,"",IF(ISNUMBER(AB434),VLOOKUP(MONTH(AB434),DateHelp!$B$2:$D$13,3,FALSE),""))</f>
        <v/>
      </c>
      <c r="D434" s="59" t="str">
        <f>IF(AB434=0,"",IF(ISNUMBER(AB434),VLOOKUP(MONTH(AB434),DateHelp!$B$2:$E$13,4,FALSE),""))</f>
        <v/>
      </c>
      <c r="E434" s="63"/>
      <c r="F434" s="64"/>
      <c r="G434" s="64"/>
      <c r="H434" s="64"/>
      <c r="I434" s="64"/>
      <c r="J434" s="64"/>
      <c r="K434" s="64"/>
      <c r="L434" s="68"/>
      <c r="M434" s="63"/>
      <c r="N434" s="63"/>
      <c r="O434" s="64"/>
      <c r="P434" s="64"/>
      <c r="Q434" s="64"/>
      <c r="U434" s="57"/>
      <c r="AA434" s="57">
        <v>434</v>
      </c>
      <c r="AB434" s="57" t="str">
        <f>IF(ISERROR(HLOOKUP(AB$1,D$1:T434,AA434,FALSE)),"na",HLOOKUP(AB$1,D$1:T434,AA434,FALSE))</f>
        <v>na</v>
      </c>
    </row>
    <row r="435" spans="1:28" x14ac:dyDescent="0.4">
      <c r="A435" s="66" t="str">
        <f>IF(AB435=0,"",IF(ISNUMBER(AB435),VLOOKUP(WEEKDAY(AB435,2),DateHelp!$B$2:$C$8,2,FALSE),""))</f>
        <v/>
      </c>
      <c r="B435" s="59" t="str">
        <f t="shared" si="6"/>
        <v/>
      </c>
      <c r="C435" s="59" t="str">
        <f>IF(AB435=0,"",IF(ISNUMBER(AB435),VLOOKUP(MONTH(AB435),DateHelp!$B$2:$D$13,3,FALSE),""))</f>
        <v/>
      </c>
      <c r="D435" s="59" t="str">
        <f>IF(AB435=0,"",IF(ISNUMBER(AB435),VLOOKUP(MONTH(AB435),DateHelp!$B$2:$E$13,4,FALSE),""))</f>
        <v/>
      </c>
      <c r="E435" s="63"/>
      <c r="F435" s="64"/>
      <c r="G435" s="64"/>
      <c r="H435" s="64"/>
      <c r="I435" s="64"/>
      <c r="J435" s="64"/>
      <c r="K435" s="64"/>
      <c r="L435" s="68"/>
      <c r="M435" s="63"/>
      <c r="N435" s="63"/>
      <c r="O435" s="64"/>
      <c r="P435" s="64"/>
      <c r="Q435" s="64"/>
      <c r="U435" s="57"/>
      <c r="AA435" s="57">
        <v>435</v>
      </c>
      <c r="AB435" s="57" t="str">
        <f>IF(ISERROR(HLOOKUP(AB$1,D$1:T435,AA435,FALSE)),"na",HLOOKUP(AB$1,D$1:T435,AA435,FALSE))</f>
        <v>na</v>
      </c>
    </row>
    <row r="436" spans="1:28" x14ac:dyDescent="0.4">
      <c r="A436" s="66" t="str">
        <f>IF(AB436=0,"",IF(ISNUMBER(AB436),VLOOKUP(WEEKDAY(AB436,2),DateHelp!$B$2:$C$8,2,FALSE),""))</f>
        <v/>
      </c>
      <c r="B436" s="59" t="str">
        <f t="shared" si="6"/>
        <v/>
      </c>
      <c r="C436" s="59" t="str">
        <f>IF(AB436=0,"",IF(ISNUMBER(AB436),VLOOKUP(MONTH(AB436),DateHelp!$B$2:$D$13,3,FALSE),""))</f>
        <v/>
      </c>
      <c r="D436" s="59" t="str">
        <f>IF(AB436=0,"",IF(ISNUMBER(AB436),VLOOKUP(MONTH(AB436),DateHelp!$B$2:$E$13,4,FALSE),""))</f>
        <v/>
      </c>
      <c r="E436" s="63"/>
      <c r="F436" s="64"/>
      <c r="G436" s="64"/>
      <c r="H436" s="64"/>
      <c r="I436" s="64"/>
      <c r="J436" s="64"/>
      <c r="K436" s="64"/>
      <c r="L436" s="68"/>
      <c r="M436" s="63"/>
      <c r="N436" s="63"/>
      <c r="O436" s="64"/>
      <c r="P436" s="64"/>
      <c r="Q436" s="64"/>
      <c r="U436" s="57"/>
      <c r="AA436" s="57">
        <v>436</v>
      </c>
      <c r="AB436" s="57" t="str">
        <f>IF(ISERROR(HLOOKUP(AB$1,D$1:T436,AA436,FALSE)),"na",HLOOKUP(AB$1,D$1:T436,AA436,FALSE))</f>
        <v>na</v>
      </c>
    </row>
    <row r="437" spans="1:28" x14ac:dyDescent="0.4">
      <c r="A437" s="66" t="str">
        <f>IF(AB437=0,"",IF(ISNUMBER(AB437),VLOOKUP(WEEKDAY(AB437,2),DateHelp!$B$2:$C$8,2,FALSE),""))</f>
        <v/>
      </c>
      <c r="B437" s="59" t="str">
        <f t="shared" si="6"/>
        <v/>
      </c>
      <c r="C437" s="59" t="str">
        <f>IF(AB437=0,"",IF(ISNUMBER(AB437),VLOOKUP(MONTH(AB437),DateHelp!$B$2:$D$13,3,FALSE),""))</f>
        <v/>
      </c>
      <c r="D437" s="59" t="str">
        <f>IF(AB437=0,"",IF(ISNUMBER(AB437),VLOOKUP(MONTH(AB437),DateHelp!$B$2:$E$13,4,FALSE),""))</f>
        <v/>
      </c>
      <c r="E437" s="63"/>
      <c r="F437" s="64"/>
      <c r="G437" s="64"/>
      <c r="H437" s="64"/>
      <c r="I437" s="64"/>
      <c r="J437" s="64"/>
      <c r="K437" s="64"/>
      <c r="L437" s="68"/>
      <c r="M437" s="63"/>
      <c r="N437" s="63"/>
      <c r="O437" s="64"/>
      <c r="P437" s="64"/>
      <c r="Q437" s="64"/>
      <c r="U437" s="57"/>
      <c r="AA437" s="57">
        <v>437</v>
      </c>
      <c r="AB437" s="57" t="str">
        <f>IF(ISERROR(HLOOKUP(AB$1,D$1:T437,AA437,FALSE)),"na",HLOOKUP(AB$1,D$1:T437,AA437,FALSE))</f>
        <v>na</v>
      </c>
    </row>
    <row r="438" spans="1:28" x14ac:dyDescent="0.4">
      <c r="A438" s="66" t="str">
        <f>IF(AB438=0,"",IF(ISNUMBER(AB438),VLOOKUP(WEEKDAY(AB438,2),DateHelp!$B$2:$C$8,2,FALSE),""))</f>
        <v/>
      </c>
      <c r="B438" s="59" t="str">
        <f t="shared" si="6"/>
        <v/>
      </c>
      <c r="C438" s="59" t="str">
        <f>IF(AB438=0,"",IF(ISNUMBER(AB438),VLOOKUP(MONTH(AB438),DateHelp!$B$2:$D$13,3,FALSE),""))</f>
        <v/>
      </c>
      <c r="D438" s="59" t="str">
        <f>IF(AB438=0,"",IF(ISNUMBER(AB438),VLOOKUP(MONTH(AB438),DateHelp!$B$2:$E$13,4,FALSE),""))</f>
        <v/>
      </c>
      <c r="E438" s="63"/>
      <c r="F438" s="64"/>
      <c r="G438" s="64"/>
      <c r="H438" s="64"/>
      <c r="I438" s="64"/>
      <c r="J438" s="64"/>
      <c r="K438" s="64"/>
      <c r="L438" s="68"/>
      <c r="M438" s="63"/>
      <c r="N438" s="63"/>
      <c r="O438" s="64"/>
      <c r="P438" s="64"/>
      <c r="Q438" s="64"/>
      <c r="U438" s="57"/>
      <c r="AA438" s="57">
        <v>438</v>
      </c>
      <c r="AB438" s="57" t="str">
        <f>IF(ISERROR(HLOOKUP(AB$1,D$1:T438,AA438,FALSE)),"na",HLOOKUP(AB$1,D$1:T438,AA438,FALSE))</f>
        <v>na</v>
      </c>
    </row>
    <row r="439" spans="1:28" x14ac:dyDescent="0.4">
      <c r="A439" s="66" t="str">
        <f>IF(AB439=0,"",IF(ISNUMBER(AB439),VLOOKUP(WEEKDAY(AB439,2),DateHelp!$B$2:$C$8,2,FALSE),""))</f>
        <v/>
      </c>
      <c r="B439" s="59" t="str">
        <f t="shared" si="6"/>
        <v/>
      </c>
      <c r="C439" s="59" t="str">
        <f>IF(AB439=0,"",IF(ISNUMBER(AB439),VLOOKUP(MONTH(AB439),DateHelp!$B$2:$D$13,3,FALSE),""))</f>
        <v/>
      </c>
      <c r="D439" s="59" t="str">
        <f>IF(AB439=0,"",IF(ISNUMBER(AB439),VLOOKUP(MONTH(AB439),DateHelp!$B$2:$E$13,4,FALSE),""))</f>
        <v/>
      </c>
      <c r="E439" s="63"/>
      <c r="F439" s="64"/>
      <c r="G439" s="64"/>
      <c r="H439" s="64"/>
      <c r="I439" s="64"/>
      <c r="J439" s="64"/>
      <c r="K439" s="64"/>
      <c r="L439" s="68"/>
      <c r="M439" s="63"/>
      <c r="N439" s="63"/>
      <c r="O439" s="64"/>
      <c r="P439" s="64"/>
      <c r="Q439" s="64"/>
      <c r="U439" s="57"/>
      <c r="AA439" s="57">
        <v>439</v>
      </c>
      <c r="AB439" s="57" t="str">
        <f>IF(ISERROR(HLOOKUP(AB$1,D$1:T439,AA439,FALSE)),"na",HLOOKUP(AB$1,D$1:T439,AA439,FALSE))</f>
        <v>na</v>
      </c>
    </row>
    <row r="440" spans="1:28" x14ac:dyDescent="0.4">
      <c r="A440" s="66" t="str">
        <f>IF(AB440=0,"",IF(ISNUMBER(AB440),VLOOKUP(WEEKDAY(AB440,2),DateHelp!$B$2:$C$8,2,FALSE),""))</f>
        <v/>
      </c>
      <c r="B440" s="59" t="str">
        <f t="shared" si="6"/>
        <v/>
      </c>
      <c r="C440" s="59" t="str">
        <f>IF(AB440=0,"",IF(ISNUMBER(AB440),VLOOKUP(MONTH(AB440),DateHelp!$B$2:$D$13,3,FALSE),""))</f>
        <v/>
      </c>
      <c r="D440" s="59" t="str">
        <f>IF(AB440=0,"",IF(ISNUMBER(AB440),VLOOKUP(MONTH(AB440),DateHelp!$B$2:$E$13,4,FALSE),""))</f>
        <v/>
      </c>
      <c r="E440" s="63"/>
      <c r="F440" s="64"/>
      <c r="G440" s="64"/>
      <c r="H440" s="64"/>
      <c r="I440" s="64"/>
      <c r="J440" s="64"/>
      <c r="K440" s="64"/>
      <c r="L440" s="68"/>
      <c r="M440" s="63"/>
      <c r="N440" s="63"/>
      <c r="O440" s="64"/>
      <c r="P440" s="64"/>
      <c r="Q440" s="64"/>
      <c r="U440" s="57"/>
      <c r="AA440" s="57">
        <v>440</v>
      </c>
      <c r="AB440" s="57" t="str">
        <f>IF(ISERROR(HLOOKUP(AB$1,D$1:T440,AA440,FALSE)),"na",HLOOKUP(AB$1,D$1:T440,AA440,FALSE))</f>
        <v>na</v>
      </c>
    </row>
    <row r="441" spans="1:28" x14ac:dyDescent="0.4">
      <c r="A441" s="66" t="str">
        <f>IF(AB441=0,"",IF(ISNUMBER(AB441),VLOOKUP(WEEKDAY(AB441,2),DateHelp!$B$2:$C$8,2,FALSE),""))</f>
        <v/>
      </c>
      <c r="B441" s="59" t="str">
        <f t="shared" si="6"/>
        <v/>
      </c>
      <c r="C441" s="59" t="str">
        <f>IF(AB441=0,"",IF(ISNUMBER(AB441),VLOOKUP(MONTH(AB441),DateHelp!$B$2:$D$13,3,FALSE),""))</f>
        <v/>
      </c>
      <c r="D441" s="59" t="str">
        <f>IF(AB441=0,"",IF(ISNUMBER(AB441),VLOOKUP(MONTH(AB441),DateHelp!$B$2:$E$13,4,FALSE),""))</f>
        <v/>
      </c>
      <c r="E441" s="63"/>
      <c r="F441" s="64"/>
      <c r="G441" s="64"/>
      <c r="H441" s="64"/>
      <c r="I441" s="64"/>
      <c r="J441" s="64"/>
      <c r="K441" s="64"/>
      <c r="L441" s="68"/>
      <c r="M441" s="63"/>
      <c r="N441" s="63"/>
      <c r="O441" s="64"/>
      <c r="P441" s="64"/>
      <c r="Q441" s="64"/>
      <c r="U441" s="57"/>
      <c r="AA441" s="57">
        <v>441</v>
      </c>
      <c r="AB441" s="57" t="str">
        <f>IF(ISERROR(HLOOKUP(AB$1,D$1:T441,AA441,FALSE)),"na",HLOOKUP(AB$1,D$1:T441,AA441,FALSE))</f>
        <v>na</v>
      </c>
    </row>
    <row r="442" spans="1:28" x14ac:dyDescent="0.4">
      <c r="A442" s="66" t="str">
        <f>IF(AB442=0,"",IF(ISNUMBER(AB442),VLOOKUP(WEEKDAY(AB442,2),DateHelp!$B$2:$C$8,2,FALSE),""))</f>
        <v/>
      </c>
      <c r="B442" s="59" t="str">
        <f t="shared" si="6"/>
        <v/>
      </c>
      <c r="C442" s="59" t="str">
        <f>IF(AB442=0,"",IF(ISNUMBER(AB442),VLOOKUP(MONTH(AB442),DateHelp!$B$2:$D$13,3,FALSE),""))</f>
        <v/>
      </c>
      <c r="D442" s="59" t="str">
        <f>IF(AB442=0,"",IF(ISNUMBER(AB442),VLOOKUP(MONTH(AB442),DateHelp!$B$2:$E$13,4,FALSE),""))</f>
        <v/>
      </c>
      <c r="E442" s="63"/>
      <c r="F442" s="64"/>
      <c r="G442" s="64"/>
      <c r="H442" s="64"/>
      <c r="I442" s="64"/>
      <c r="J442" s="64"/>
      <c r="K442" s="64"/>
      <c r="L442" s="68"/>
      <c r="M442" s="63"/>
      <c r="N442" s="63"/>
      <c r="O442" s="64"/>
      <c r="P442" s="64"/>
      <c r="Q442" s="64"/>
      <c r="U442" s="57"/>
      <c r="AA442" s="57">
        <v>442</v>
      </c>
      <c r="AB442" s="57" t="str">
        <f>IF(ISERROR(HLOOKUP(AB$1,D$1:T442,AA442,FALSE)),"na",HLOOKUP(AB$1,D$1:T442,AA442,FALSE))</f>
        <v>na</v>
      </c>
    </row>
    <row r="443" spans="1:28" x14ac:dyDescent="0.4">
      <c r="A443" s="66" t="str">
        <f>IF(AB443=0,"",IF(ISNUMBER(AB443),VLOOKUP(WEEKDAY(AB443,2),DateHelp!$B$2:$C$8,2,FALSE),""))</f>
        <v/>
      </c>
      <c r="B443" s="59" t="str">
        <f t="shared" si="6"/>
        <v/>
      </c>
      <c r="C443" s="59" t="str">
        <f>IF(AB443=0,"",IF(ISNUMBER(AB443),VLOOKUP(MONTH(AB443),DateHelp!$B$2:$D$13,3,FALSE),""))</f>
        <v/>
      </c>
      <c r="D443" s="59" t="str">
        <f>IF(AB443=0,"",IF(ISNUMBER(AB443),VLOOKUP(MONTH(AB443),DateHelp!$B$2:$E$13,4,FALSE),""))</f>
        <v/>
      </c>
      <c r="E443" s="63"/>
      <c r="F443" s="64"/>
      <c r="G443" s="64"/>
      <c r="H443" s="64"/>
      <c r="I443" s="64"/>
      <c r="J443" s="64"/>
      <c r="K443" s="64"/>
      <c r="L443" s="68"/>
      <c r="M443" s="63"/>
      <c r="N443" s="63"/>
      <c r="O443" s="64"/>
      <c r="P443" s="64"/>
      <c r="Q443" s="64"/>
      <c r="U443" s="57"/>
      <c r="AA443" s="57">
        <v>443</v>
      </c>
      <c r="AB443" s="57" t="str">
        <f>IF(ISERROR(HLOOKUP(AB$1,D$1:T443,AA443,FALSE)),"na",HLOOKUP(AB$1,D$1:T443,AA443,FALSE))</f>
        <v>na</v>
      </c>
    </row>
    <row r="444" spans="1:28" x14ac:dyDescent="0.4">
      <c r="A444" s="66" t="str">
        <f>IF(AB444=0,"",IF(ISNUMBER(AB444),VLOOKUP(WEEKDAY(AB444,2),DateHelp!$B$2:$C$8,2,FALSE),""))</f>
        <v/>
      </c>
      <c r="B444" s="59" t="str">
        <f t="shared" si="6"/>
        <v/>
      </c>
      <c r="C444" s="59" t="str">
        <f>IF(AB444=0,"",IF(ISNUMBER(AB444),VLOOKUP(MONTH(AB444),DateHelp!$B$2:$D$13,3,FALSE),""))</f>
        <v/>
      </c>
      <c r="D444" s="59" t="str">
        <f>IF(AB444=0,"",IF(ISNUMBER(AB444),VLOOKUP(MONTH(AB444),DateHelp!$B$2:$E$13,4,FALSE),""))</f>
        <v/>
      </c>
      <c r="E444" s="63"/>
      <c r="F444" s="64"/>
      <c r="G444" s="64"/>
      <c r="H444" s="64"/>
      <c r="I444" s="64"/>
      <c r="J444" s="64"/>
      <c r="K444" s="64"/>
      <c r="L444" s="68"/>
      <c r="M444" s="63"/>
      <c r="N444" s="63"/>
      <c r="O444" s="64"/>
      <c r="P444" s="64"/>
      <c r="Q444" s="64"/>
      <c r="U444" s="57"/>
      <c r="AA444" s="57">
        <v>444</v>
      </c>
      <c r="AB444" s="57" t="str">
        <f>IF(ISERROR(HLOOKUP(AB$1,D$1:T444,AA444,FALSE)),"na",HLOOKUP(AB$1,D$1:T444,AA444,FALSE))</f>
        <v>na</v>
      </c>
    </row>
    <row r="445" spans="1:28" x14ac:dyDescent="0.4">
      <c r="A445" s="66" t="str">
        <f>IF(AB445=0,"",IF(ISNUMBER(AB445),VLOOKUP(WEEKDAY(AB445,2),DateHelp!$B$2:$C$8,2,FALSE),""))</f>
        <v/>
      </c>
      <c r="B445" s="59" t="str">
        <f t="shared" si="6"/>
        <v/>
      </c>
      <c r="C445" s="59" t="str">
        <f>IF(AB445=0,"",IF(ISNUMBER(AB445),VLOOKUP(MONTH(AB445),DateHelp!$B$2:$D$13,3,FALSE),""))</f>
        <v/>
      </c>
      <c r="D445" s="59" t="str">
        <f>IF(AB445=0,"",IF(ISNUMBER(AB445),VLOOKUP(MONTH(AB445),DateHelp!$B$2:$E$13,4,FALSE),""))</f>
        <v/>
      </c>
      <c r="E445" s="63"/>
      <c r="F445" s="64"/>
      <c r="G445" s="64"/>
      <c r="H445" s="64"/>
      <c r="I445" s="64"/>
      <c r="J445" s="64"/>
      <c r="K445" s="64"/>
      <c r="L445" s="68"/>
      <c r="M445" s="63"/>
      <c r="N445" s="63"/>
      <c r="O445" s="64"/>
      <c r="P445" s="64"/>
      <c r="Q445" s="64"/>
      <c r="U445" s="57"/>
      <c r="AA445" s="57">
        <v>445</v>
      </c>
      <c r="AB445" s="57" t="str">
        <f>IF(ISERROR(HLOOKUP(AB$1,D$1:T445,AA445,FALSE)),"na",HLOOKUP(AB$1,D$1:T445,AA445,FALSE))</f>
        <v>na</v>
      </c>
    </row>
    <row r="446" spans="1:28" x14ac:dyDescent="0.4">
      <c r="A446" s="66" t="str">
        <f>IF(AB446=0,"",IF(ISNUMBER(AB446),VLOOKUP(WEEKDAY(AB446,2),DateHelp!$B$2:$C$8,2,FALSE),""))</f>
        <v/>
      </c>
      <c r="B446" s="59" t="str">
        <f t="shared" si="6"/>
        <v/>
      </c>
      <c r="C446" s="59" t="str">
        <f>IF(AB446=0,"",IF(ISNUMBER(AB446),VLOOKUP(MONTH(AB446),DateHelp!$B$2:$D$13,3,FALSE),""))</f>
        <v/>
      </c>
      <c r="D446" s="59" t="str">
        <f>IF(AB446=0,"",IF(ISNUMBER(AB446),VLOOKUP(MONTH(AB446),DateHelp!$B$2:$E$13,4,FALSE),""))</f>
        <v/>
      </c>
      <c r="E446" s="63"/>
      <c r="F446" s="64"/>
      <c r="G446" s="64"/>
      <c r="H446" s="64"/>
      <c r="I446" s="64"/>
      <c r="J446" s="64"/>
      <c r="K446" s="64"/>
      <c r="L446" s="68"/>
      <c r="M446" s="63"/>
      <c r="N446" s="63"/>
      <c r="O446" s="64"/>
      <c r="P446" s="64"/>
      <c r="Q446" s="64"/>
      <c r="U446" s="57"/>
      <c r="AA446" s="57">
        <v>446</v>
      </c>
      <c r="AB446" s="57" t="str">
        <f>IF(ISERROR(HLOOKUP(AB$1,D$1:T446,AA446,FALSE)),"na",HLOOKUP(AB$1,D$1:T446,AA446,FALSE))</f>
        <v>na</v>
      </c>
    </row>
    <row r="447" spans="1:28" x14ac:dyDescent="0.4">
      <c r="A447" s="66" t="str">
        <f>IF(AB447=0,"",IF(ISNUMBER(AB447),VLOOKUP(WEEKDAY(AB447,2),DateHelp!$B$2:$C$8,2,FALSE),""))</f>
        <v/>
      </c>
      <c r="B447" s="59" t="str">
        <f t="shared" si="6"/>
        <v/>
      </c>
      <c r="C447" s="59" t="str">
        <f>IF(AB447=0,"",IF(ISNUMBER(AB447),VLOOKUP(MONTH(AB447),DateHelp!$B$2:$D$13,3,FALSE),""))</f>
        <v/>
      </c>
      <c r="D447" s="59" t="str">
        <f>IF(AB447=0,"",IF(ISNUMBER(AB447),VLOOKUP(MONTH(AB447),DateHelp!$B$2:$E$13,4,FALSE),""))</f>
        <v/>
      </c>
      <c r="E447" s="63"/>
      <c r="F447" s="64"/>
      <c r="G447" s="64"/>
      <c r="H447" s="64"/>
      <c r="I447" s="64"/>
      <c r="J447" s="64"/>
      <c r="K447" s="64"/>
      <c r="L447" s="68"/>
      <c r="M447" s="63"/>
      <c r="N447" s="63"/>
      <c r="O447" s="64"/>
      <c r="P447" s="64"/>
      <c r="Q447" s="64"/>
      <c r="U447" s="57"/>
      <c r="AA447" s="57">
        <v>447</v>
      </c>
      <c r="AB447" s="57" t="str">
        <f>IF(ISERROR(HLOOKUP(AB$1,D$1:T447,AA447,FALSE)),"na",HLOOKUP(AB$1,D$1:T447,AA447,FALSE))</f>
        <v>na</v>
      </c>
    </row>
    <row r="448" spans="1:28" x14ac:dyDescent="0.4">
      <c r="A448" s="66" t="str">
        <f>IF(AB448=0,"",IF(ISNUMBER(AB448),VLOOKUP(WEEKDAY(AB448,2),DateHelp!$B$2:$C$8,2,FALSE),""))</f>
        <v/>
      </c>
      <c r="B448" s="59" t="str">
        <f t="shared" si="6"/>
        <v/>
      </c>
      <c r="C448" s="59" t="str">
        <f>IF(AB448=0,"",IF(ISNUMBER(AB448),VLOOKUP(MONTH(AB448),DateHelp!$B$2:$D$13,3,FALSE),""))</f>
        <v/>
      </c>
      <c r="D448" s="59" t="str">
        <f>IF(AB448=0,"",IF(ISNUMBER(AB448),VLOOKUP(MONTH(AB448),DateHelp!$B$2:$E$13,4,FALSE),""))</f>
        <v/>
      </c>
      <c r="E448" s="63"/>
      <c r="F448" s="64"/>
      <c r="G448" s="64"/>
      <c r="H448" s="64"/>
      <c r="I448" s="64"/>
      <c r="J448" s="64"/>
      <c r="K448" s="64"/>
      <c r="L448" s="68"/>
      <c r="M448" s="63"/>
      <c r="N448" s="63"/>
      <c r="O448" s="64"/>
      <c r="P448" s="64"/>
      <c r="Q448" s="64"/>
      <c r="U448" s="57"/>
      <c r="AA448" s="57">
        <v>448</v>
      </c>
      <c r="AB448" s="57" t="str">
        <f>IF(ISERROR(HLOOKUP(AB$1,D$1:T448,AA448,FALSE)),"na",HLOOKUP(AB$1,D$1:T448,AA448,FALSE))</f>
        <v>na</v>
      </c>
    </row>
    <row r="449" spans="1:28" x14ac:dyDescent="0.4">
      <c r="A449" s="66" t="str">
        <f>IF(AB449=0,"",IF(ISNUMBER(AB449),VLOOKUP(WEEKDAY(AB449,2),DateHelp!$B$2:$C$8,2,FALSE),""))</f>
        <v/>
      </c>
      <c r="B449" s="59" t="str">
        <f t="shared" si="6"/>
        <v/>
      </c>
      <c r="C449" s="59" t="str">
        <f>IF(AB449=0,"",IF(ISNUMBER(AB449),VLOOKUP(MONTH(AB449),DateHelp!$B$2:$D$13,3,FALSE),""))</f>
        <v/>
      </c>
      <c r="D449" s="59" t="str">
        <f>IF(AB449=0,"",IF(ISNUMBER(AB449),VLOOKUP(MONTH(AB449),DateHelp!$B$2:$E$13,4,FALSE),""))</f>
        <v/>
      </c>
      <c r="E449" s="63"/>
      <c r="F449" s="64"/>
      <c r="G449" s="64"/>
      <c r="H449" s="64"/>
      <c r="I449" s="64"/>
      <c r="J449" s="64"/>
      <c r="K449" s="64"/>
      <c r="L449" s="68"/>
      <c r="M449" s="63"/>
      <c r="N449" s="63"/>
      <c r="O449" s="64"/>
      <c r="P449" s="64"/>
      <c r="Q449" s="64"/>
      <c r="U449" s="57"/>
      <c r="AA449" s="57">
        <v>449</v>
      </c>
      <c r="AB449" s="57" t="str">
        <f>IF(ISERROR(HLOOKUP(AB$1,D$1:T449,AA449,FALSE)),"na",HLOOKUP(AB$1,D$1:T449,AA449,FALSE))</f>
        <v>na</v>
      </c>
    </row>
    <row r="450" spans="1:28" x14ac:dyDescent="0.4">
      <c r="A450" s="66" t="str">
        <f>IF(AB450=0,"",IF(ISNUMBER(AB450),VLOOKUP(WEEKDAY(AB450,2),DateHelp!$B$2:$C$8,2,FALSE),""))</f>
        <v/>
      </c>
      <c r="B450" s="59" t="str">
        <f t="shared" si="6"/>
        <v/>
      </c>
      <c r="C450" s="59" t="str">
        <f>IF(AB450=0,"",IF(ISNUMBER(AB450),VLOOKUP(MONTH(AB450),DateHelp!$B$2:$D$13,3,FALSE),""))</f>
        <v/>
      </c>
      <c r="D450" s="59" t="str">
        <f>IF(AB450=0,"",IF(ISNUMBER(AB450),VLOOKUP(MONTH(AB450),DateHelp!$B$2:$E$13,4,FALSE),""))</f>
        <v/>
      </c>
      <c r="E450" s="63"/>
      <c r="F450" s="64"/>
      <c r="G450" s="64"/>
      <c r="H450" s="64"/>
      <c r="I450" s="64"/>
      <c r="J450" s="64"/>
      <c r="K450" s="64"/>
      <c r="L450" s="68"/>
      <c r="M450" s="63"/>
      <c r="N450" s="63"/>
      <c r="O450" s="64"/>
      <c r="P450" s="64"/>
      <c r="Q450" s="64"/>
      <c r="U450" s="57"/>
      <c r="AA450" s="57">
        <v>450</v>
      </c>
      <c r="AB450" s="57" t="str">
        <f>IF(ISERROR(HLOOKUP(AB$1,D$1:T450,AA450,FALSE)),"na",HLOOKUP(AB$1,D$1:T450,AA450,FALSE))</f>
        <v>na</v>
      </c>
    </row>
    <row r="451" spans="1:28" x14ac:dyDescent="0.4">
      <c r="A451" s="66" t="str">
        <f>IF(AB451=0,"",IF(ISNUMBER(AB451),VLOOKUP(WEEKDAY(AB451,2),DateHelp!$B$2:$C$8,2,FALSE),""))</f>
        <v/>
      </c>
      <c r="B451" s="59" t="str">
        <f t="shared" ref="B451:B514" si="7">IF(AB451=0,"",IF(ISNUMBER(AB451),WEEKNUM(AB451,1),""))</f>
        <v/>
      </c>
      <c r="C451" s="59" t="str">
        <f>IF(AB451=0,"",IF(ISNUMBER(AB451),VLOOKUP(MONTH(AB451),DateHelp!$B$2:$D$13,3,FALSE),""))</f>
        <v/>
      </c>
      <c r="D451" s="59" t="str">
        <f>IF(AB451=0,"",IF(ISNUMBER(AB451),VLOOKUP(MONTH(AB451),DateHelp!$B$2:$E$13,4,FALSE),""))</f>
        <v/>
      </c>
      <c r="E451" s="63"/>
      <c r="F451" s="64"/>
      <c r="G451" s="64"/>
      <c r="H451" s="64"/>
      <c r="I451" s="64"/>
      <c r="J451" s="64"/>
      <c r="K451" s="64"/>
      <c r="L451" s="68"/>
      <c r="M451" s="63"/>
      <c r="N451" s="63"/>
      <c r="O451" s="64"/>
      <c r="P451" s="64"/>
      <c r="Q451" s="64"/>
      <c r="U451" s="57"/>
      <c r="AA451" s="57">
        <v>451</v>
      </c>
      <c r="AB451" s="57" t="str">
        <f>IF(ISERROR(HLOOKUP(AB$1,D$1:T451,AA451,FALSE)),"na",HLOOKUP(AB$1,D$1:T451,AA451,FALSE))</f>
        <v>na</v>
      </c>
    </row>
    <row r="452" spans="1:28" x14ac:dyDescent="0.4">
      <c r="A452" s="66" t="str">
        <f>IF(AB452=0,"",IF(ISNUMBER(AB452),VLOOKUP(WEEKDAY(AB452,2),DateHelp!$B$2:$C$8,2,FALSE),""))</f>
        <v/>
      </c>
      <c r="B452" s="59" t="str">
        <f t="shared" si="7"/>
        <v/>
      </c>
      <c r="C452" s="59" t="str">
        <f>IF(AB452=0,"",IF(ISNUMBER(AB452),VLOOKUP(MONTH(AB452),DateHelp!$B$2:$D$13,3,FALSE),""))</f>
        <v/>
      </c>
      <c r="D452" s="59" t="str">
        <f>IF(AB452=0,"",IF(ISNUMBER(AB452),VLOOKUP(MONTH(AB452),DateHelp!$B$2:$E$13,4,FALSE),""))</f>
        <v/>
      </c>
      <c r="E452" s="63"/>
      <c r="F452" s="64"/>
      <c r="G452" s="64"/>
      <c r="H452" s="64"/>
      <c r="I452" s="64"/>
      <c r="J452" s="64"/>
      <c r="K452" s="64"/>
      <c r="L452" s="68"/>
      <c r="M452" s="63"/>
      <c r="N452" s="63"/>
      <c r="O452" s="64"/>
      <c r="P452" s="64"/>
      <c r="Q452" s="64"/>
      <c r="U452" s="57"/>
      <c r="AA452" s="57">
        <v>452</v>
      </c>
      <c r="AB452" s="57" t="str">
        <f>IF(ISERROR(HLOOKUP(AB$1,D$1:T452,AA452,FALSE)),"na",HLOOKUP(AB$1,D$1:T452,AA452,FALSE))</f>
        <v>na</v>
      </c>
    </row>
    <row r="453" spans="1:28" x14ac:dyDescent="0.4">
      <c r="A453" s="66" t="str">
        <f>IF(AB453=0,"",IF(ISNUMBER(AB453),VLOOKUP(WEEKDAY(AB453,2),DateHelp!$B$2:$C$8,2,FALSE),""))</f>
        <v/>
      </c>
      <c r="B453" s="59" t="str">
        <f t="shared" si="7"/>
        <v/>
      </c>
      <c r="C453" s="59" t="str">
        <f>IF(AB453=0,"",IF(ISNUMBER(AB453),VLOOKUP(MONTH(AB453),DateHelp!$B$2:$D$13,3,FALSE),""))</f>
        <v/>
      </c>
      <c r="D453" s="59" t="str">
        <f>IF(AB453=0,"",IF(ISNUMBER(AB453),VLOOKUP(MONTH(AB453),DateHelp!$B$2:$E$13,4,FALSE),""))</f>
        <v/>
      </c>
      <c r="E453" s="63"/>
      <c r="F453" s="64"/>
      <c r="G453" s="64"/>
      <c r="H453" s="64"/>
      <c r="I453" s="64"/>
      <c r="J453" s="64"/>
      <c r="K453" s="64"/>
      <c r="L453" s="68"/>
      <c r="M453" s="63"/>
      <c r="N453" s="63"/>
      <c r="O453" s="64"/>
      <c r="P453" s="64"/>
      <c r="Q453" s="64"/>
      <c r="U453" s="57"/>
      <c r="AA453" s="57">
        <v>453</v>
      </c>
      <c r="AB453" s="57" t="str">
        <f>IF(ISERROR(HLOOKUP(AB$1,D$1:T453,AA453,FALSE)),"na",HLOOKUP(AB$1,D$1:T453,AA453,FALSE))</f>
        <v>na</v>
      </c>
    </row>
    <row r="454" spans="1:28" x14ac:dyDescent="0.4">
      <c r="A454" s="66" t="str">
        <f>IF(AB454=0,"",IF(ISNUMBER(AB454),VLOOKUP(WEEKDAY(AB454,2),DateHelp!$B$2:$C$8,2,FALSE),""))</f>
        <v/>
      </c>
      <c r="B454" s="59" t="str">
        <f t="shared" si="7"/>
        <v/>
      </c>
      <c r="C454" s="59" t="str">
        <f>IF(AB454=0,"",IF(ISNUMBER(AB454),VLOOKUP(MONTH(AB454),DateHelp!$B$2:$D$13,3,FALSE),""))</f>
        <v/>
      </c>
      <c r="D454" s="59" t="str">
        <f>IF(AB454=0,"",IF(ISNUMBER(AB454),VLOOKUP(MONTH(AB454),DateHelp!$B$2:$E$13,4,FALSE),""))</f>
        <v/>
      </c>
      <c r="E454" s="63"/>
      <c r="F454" s="64"/>
      <c r="G454" s="64"/>
      <c r="H454" s="64"/>
      <c r="I454" s="64"/>
      <c r="J454" s="64"/>
      <c r="K454" s="64"/>
      <c r="L454" s="68"/>
      <c r="M454" s="63"/>
      <c r="N454" s="63"/>
      <c r="O454" s="64"/>
      <c r="P454" s="64"/>
      <c r="Q454" s="64"/>
      <c r="U454" s="57"/>
      <c r="AA454" s="57">
        <v>454</v>
      </c>
      <c r="AB454" s="57" t="str">
        <f>IF(ISERROR(HLOOKUP(AB$1,D$1:T454,AA454,FALSE)),"na",HLOOKUP(AB$1,D$1:T454,AA454,FALSE))</f>
        <v>na</v>
      </c>
    </row>
    <row r="455" spans="1:28" x14ac:dyDescent="0.4">
      <c r="A455" s="66" t="str">
        <f>IF(AB455=0,"",IF(ISNUMBER(AB455),VLOOKUP(WEEKDAY(AB455,2),DateHelp!$B$2:$C$8,2,FALSE),""))</f>
        <v/>
      </c>
      <c r="B455" s="59" t="str">
        <f t="shared" si="7"/>
        <v/>
      </c>
      <c r="C455" s="59" t="str">
        <f>IF(AB455=0,"",IF(ISNUMBER(AB455),VLOOKUP(MONTH(AB455),DateHelp!$B$2:$D$13,3,FALSE),""))</f>
        <v/>
      </c>
      <c r="D455" s="59" t="str">
        <f>IF(AB455=0,"",IF(ISNUMBER(AB455),VLOOKUP(MONTH(AB455),DateHelp!$B$2:$E$13,4,FALSE),""))</f>
        <v/>
      </c>
      <c r="E455" s="63"/>
      <c r="F455" s="64"/>
      <c r="G455" s="64"/>
      <c r="H455" s="64"/>
      <c r="I455" s="64"/>
      <c r="J455" s="64"/>
      <c r="K455" s="64"/>
      <c r="L455" s="68"/>
      <c r="M455" s="63"/>
      <c r="N455" s="63"/>
      <c r="O455" s="64"/>
      <c r="P455" s="64"/>
      <c r="Q455" s="64"/>
      <c r="U455" s="57"/>
      <c r="AA455" s="57">
        <v>455</v>
      </c>
      <c r="AB455" s="57" t="str">
        <f>IF(ISERROR(HLOOKUP(AB$1,D$1:T455,AA455,FALSE)),"na",HLOOKUP(AB$1,D$1:T455,AA455,FALSE))</f>
        <v>na</v>
      </c>
    </row>
    <row r="456" spans="1:28" x14ac:dyDescent="0.4">
      <c r="A456" s="66" t="str">
        <f>IF(AB456=0,"",IF(ISNUMBER(AB456),VLOOKUP(WEEKDAY(AB456,2),DateHelp!$B$2:$C$8,2,FALSE),""))</f>
        <v/>
      </c>
      <c r="B456" s="59" t="str">
        <f t="shared" si="7"/>
        <v/>
      </c>
      <c r="C456" s="59" t="str">
        <f>IF(AB456=0,"",IF(ISNUMBER(AB456),VLOOKUP(MONTH(AB456),DateHelp!$B$2:$D$13,3,FALSE),""))</f>
        <v/>
      </c>
      <c r="D456" s="59" t="str">
        <f>IF(AB456=0,"",IF(ISNUMBER(AB456),VLOOKUP(MONTH(AB456),DateHelp!$B$2:$E$13,4,FALSE),""))</f>
        <v/>
      </c>
      <c r="E456" s="63"/>
      <c r="F456" s="64"/>
      <c r="G456" s="64"/>
      <c r="H456" s="64"/>
      <c r="I456" s="64"/>
      <c r="J456" s="64"/>
      <c r="K456" s="64"/>
      <c r="L456" s="68"/>
      <c r="M456" s="63"/>
      <c r="N456" s="63"/>
      <c r="O456" s="64"/>
      <c r="P456" s="64"/>
      <c r="Q456" s="64"/>
      <c r="U456" s="57"/>
      <c r="AA456" s="57">
        <v>456</v>
      </c>
      <c r="AB456" s="57" t="str">
        <f>IF(ISERROR(HLOOKUP(AB$1,D$1:T456,AA456,FALSE)),"na",HLOOKUP(AB$1,D$1:T456,AA456,FALSE))</f>
        <v>na</v>
      </c>
    </row>
    <row r="457" spans="1:28" x14ac:dyDescent="0.4">
      <c r="A457" s="66" t="str">
        <f>IF(AB457=0,"",IF(ISNUMBER(AB457),VLOOKUP(WEEKDAY(AB457,2),DateHelp!$B$2:$C$8,2,FALSE),""))</f>
        <v/>
      </c>
      <c r="B457" s="59" t="str">
        <f t="shared" si="7"/>
        <v/>
      </c>
      <c r="C457" s="59" t="str">
        <f>IF(AB457=0,"",IF(ISNUMBER(AB457),VLOOKUP(MONTH(AB457),DateHelp!$B$2:$D$13,3,FALSE),""))</f>
        <v/>
      </c>
      <c r="D457" s="59" t="str">
        <f>IF(AB457=0,"",IF(ISNUMBER(AB457),VLOOKUP(MONTH(AB457),DateHelp!$B$2:$E$13,4,FALSE),""))</f>
        <v/>
      </c>
      <c r="E457" s="63"/>
      <c r="F457" s="64"/>
      <c r="G457" s="64"/>
      <c r="H457" s="64"/>
      <c r="I457" s="64"/>
      <c r="J457" s="64"/>
      <c r="K457" s="64"/>
      <c r="L457" s="68"/>
      <c r="M457" s="63"/>
      <c r="N457" s="63"/>
      <c r="O457" s="64"/>
      <c r="P457" s="64"/>
      <c r="Q457" s="64"/>
      <c r="U457" s="57"/>
      <c r="AA457" s="57">
        <v>457</v>
      </c>
      <c r="AB457" s="57" t="str">
        <f>IF(ISERROR(HLOOKUP(AB$1,D$1:T457,AA457,FALSE)),"na",HLOOKUP(AB$1,D$1:T457,AA457,FALSE))</f>
        <v>na</v>
      </c>
    </row>
    <row r="458" spans="1:28" x14ac:dyDescent="0.4">
      <c r="A458" s="66" t="str">
        <f>IF(AB458=0,"",IF(ISNUMBER(AB458),VLOOKUP(WEEKDAY(AB458,2),DateHelp!$B$2:$C$8,2,FALSE),""))</f>
        <v/>
      </c>
      <c r="B458" s="59" t="str">
        <f t="shared" si="7"/>
        <v/>
      </c>
      <c r="C458" s="59" t="str">
        <f>IF(AB458=0,"",IF(ISNUMBER(AB458),VLOOKUP(MONTH(AB458),DateHelp!$B$2:$D$13,3,FALSE),""))</f>
        <v/>
      </c>
      <c r="D458" s="59" t="str">
        <f>IF(AB458=0,"",IF(ISNUMBER(AB458),VLOOKUP(MONTH(AB458),DateHelp!$B$2:$E$13,4,FALSE),""))</f>
        <v/>
      </c>
      <c r="E458" s="63"/>
      <c r="F458" s="64"/>
      <c r="G458" s="64"/>
      <c r="H458" s="64"/>
      <c r="I458" s="64"/>
      <c r="J458" s="64"/>
      <c r="K458" s="64"/>
      <c r="L458" s="68"/>
      <c r="M458" s="63"/>
      <c r="N458" s="63"/>
      <c r="O458" s="64"/>
      <c r="P458" s="64"/>
      <c r="Q458" s="64"/>
      <c r="U458" s="57"/>
      <c r="AA458" s="57">
        <v>458</v>
      </c>
      <c r="AB458" s="57" t="str">
        <f>IF(ISERROR(HLOOKUP(AB$1,D$1:T458,AA458,FALSE)),"na",HLOOKUP(AB$1,D$1:T458,AA458,FALSE))</f>
        <v>na</v>
      </c>
    </row>
    <row r="459" spans="1:28" x14ac:dyDescent="0.4">
      <c r="A459" s="66" t="str">
        <f>IF(AB459=0,"",IF(ISNUMBER(AB459),VLOOKUP(WEEKDAY(AB459,2),DateHelp!$B$2:$C$8,2,FALSE),""))</f>
        <v/>
      </c>
      <c r="B459" s="59" t="str">
        <f t="shared" si="7"/>
        <v/>
      </c>
      <c r="C459" s="59" t="str">
        <f>IF(AB459=0,"",IF(ISNUMBER(AB459),VLOOKUP(MONTH(AB459),DateHelp!$B$2:$D$13,3,FALSE),""))</f>
        <v/>
      </c>
      <c r="D459" s="59" t="str">
        <f>IF(AB459=0,"",IF(ISNUMBER(AB459),VLOOKUP(MONTH(AB459),DateHelp!$B$2:$E$13,4,FALSE),""))</f>
        <v/>
      </c>
      <c r="E459" s="63"/>
      <c r="F459" s="64"/>
      <c r="G459" s="64"/>
      <c r="H459" s="64"/>
      <c r="I459" s="64"/>
      <c r="J459" s="64"/>
      <c r="K459" s="64"/>
      <c r="L459" s="68"/>
      <c r="M459" s="63"/>
      <c r="N459" s="63"/>
      <c r="O459" s="64"/>
      <c r="P459" s="64"/>
      <c r="Q459" s="64"/>
      <c r="U459" s="57"/>
      <c r="AA459" s="57">
        <v>459</v>
      </c>
      <c r="AB459" s="57" t="str">
        <f>IF(ISERROR(HLOOKUP(AB$1,D$1:T459,AA459,FALSE)),"na",HLOOKUP(AB$1,D$1:T459,AA459,FALSE))</f>
        <v>na</v>
      </c>
    </row>
    <row r="460" spans="1:28" x14ac:dyDescent="0.4">
      <c r="A460" s="66" t="str">
        <f>IF(AB460=0,"",IF(ISNUMBER(AB460),VLOOKUP(WEEKDAY(AB460,2),DateHelp!$B$2:$C$8,2,FALSE),""))</f>
        <v/>
      </c>
      <c r="B460" s="59" t="str">
        <f t="shared" si="7"/>
        <v/>
      </c>
      <c r="C460" s="59" t="str">
        <f>IF(AB460=0,"",IF(ISNUMBER(AB460),VLOOKUP(MONTH(AB460),DateHelp!$B$2:$D$13,3,FALSE),""))</f>
        <v/>
      </c>
      <c r="D460" s="59" t="str">
        <f>IF(AB460=0,"",IF(ISNUMBER(AB460),VLOOKUP(MONTH(AB460),DateHelp!$B$2:$E$13,4,FALSE),""))</f>
        <v/>
      </c>
      <c r="E460" s="63"/>
      <c r="F460" s="64"/>
      <c r="G460" s="64"/>
      <c r="H460" s="64"/>
      <c r="I460" s="64"/>
      <c r="J460" s="64"/>
      <c r="K460" s="64"/>
      <c r="L460" s="68"/>
      <c r="M460" s="63"/>
      <c r="N460" s="63"/>
      <c r="O460" s="64"/>
      <c r="P460" s="64"/>
      <c r="Q460" s="64"/>
      <c r="U460" s="57"/>
      <c r="AA460" s="57">
        <v>460</v>
      </c>
      <c r="AB460" s="57" t="str">
        <f>IF(ISERROR(HLOOKUP(AB$1,D$1:T460,AA460,FALSE)),"na",HLOOKUP(AB$1,D$1:T460,AA460,FALSE))</f>
        <v>na</v>
      </c>
    </row>
    <row r="461" spans="1:28" x14ac:dyDescent="0.4">
      <c r="A461" s="66" t="str">
        <f>IF(AB461=0,"",IF(ISNUMBER(AB461),VLOOKUP(WEEKDAY(AB461,2),DateHelp!$B$2:$C$8,2,FALSE),""))</f>
        <v/>
      </c>
      <c r="B461" s="59" t="str">
        <f t="shared" si="7"/>
        <v/>
      </c>
      <c r="C461" s="59" t="str">
        <f>IF(AB461=0,"",IF(ISNUMBER(AB461),VLOOKUP(MONTH(AB461),DateHelp!$B$2:$D$13,3,FALSE),""))</f>
        <v/>
      </c>
      <c r="D461" s="59" t="str">
        <f>IF(AB461=0,"",IF(ISNUMBER(AB461),VLOOKUP(MONTH(AB461),DateHelp!$B$2:$E$13,4,FALSE),""))</f>
        <v/>
      </c>
      <c r="E461" s="63"/>
      <c r="F461" s="64"/>
      <c r="G461" s="64"/>
      <c r="H461" s="64"/>
      <c r="I461" s="64"/>
      <c r="J461" s="64"/>
      <c r="K461" s="64"/>
      <c r="L461" s="68"/>
      <c r="M461" s="63"/>
      <c r="N461" s="63"/>
      <c r="O461" s="64"/>
      <c r="P461" s="64"/>
      <c r="Q461" s="64"/>
      <c r="U461" s="57"/>
      <c r="AA461" s="57">
        <v>461</v>
      </c>
      <c r="AB461" s="57" t="str">
        <f>IF(ISERROR(HLOOKUP(AB$1,D$1:T461,AA461,FALSE)),"na",HLOOKUP(AB$1,D$1:T461,AA461,FALSE))</f>
        <v>na</v>
      </c>
    </row>
    <row r="462" spans="1:28" x14ac:dyDescent="0.4">
      <c r="A462" s="66" t="str">
        <f>IF(AB462=0,"",IF(ISNUMBER(AB462),VLOOKUP(WEEKDAY(AB462,2),DateHelp!$B$2:$C$8,2,FALSE),""))</f>
        <v/>
      </c>
      <c r="B462" s="59" t="str">
        <f t="shared" si="7"/>
        <v/>
      </c>
      <c r="C462" s="59" t="str">
        <f>IF(AB462=0,"",IF(ISNUMBER(AB462),VLOOKUP(MONTH(AB462),DateHelp!$B$2:$D$13,3,FALSE),""))</f>
        <v/>
      </c>
      <c r="D462" s="59" t="str">
        <f>IF(AB462=0,"",IF(ISNUMBER(AB462),VLOOKUP(MONTH(AB462),DateHelp!$B$2:$E$13,4,FALSE),""))</f>
        <v/>
      </c>
      <c r="E462" s="63"/>
      <c r="F462" s="64"/>
      <c r="G462" s="64"/>
      <c r="H462" s="64"/>
      <c r="I462" s="64"/>
      <c r="J462" s="64"/>
      <c r="K462" s="64"/>
      <c r="L462" s="68"/>
      <c r="M462" s="63"/>
      <c r="N462" s="63"/>
      <c r="O462" s="64"/>
      <c r="P462" s="64"/>
      <c r="Q462" s="64"/>
      <c r="U462" s="57"/>
      <c r="AA462" s="57">
        <v>462</v>
      </c>
      <c r="AB462" s="57" t="str">
        <f>IF(ISERROR(HLOOKUP(AB$1,D$1:T462,AA462,FALSE)),"na",HLOOKUP(AB$1,D$1:T462,AA462,FALSE))</f>
        <v>na</v>
      </c>
    </row>
    <row r="463" spans="1:28" x14ac:dyDescent="0.4">
      <c r="A463" s="66" t="str">
        <f>IF(AB463=0,"",IF(ISNUMBER(AB463),VLOOKUP(WEEKDAY(AB463,2),DateHelp!$B$2:$C$8,2,FALSE),""))</f>
        <v/>
      </c>
      <c r="B463" s="59" t="str">
        <f t="shared" si="7"/>
        <v/>
      </c>
      <c r="C463" s="59" t="str">
        <f>IF(AB463=0,"",IF(ISNUMBER(AB463),VLOOKUP(MONTH(AB463),DateHelp!$B$2:$D$13,3,FALSE),""))</f>
        <v/>
      </c>
      <c r="D463" s="59" t="str">
        <f>IF(AB463=0,"",IF(ISNUMBER(AB463),VLOOKUP(MONTH(AB463),DateHelp!$B$2:$E$13,4,FALSE),""))</f>
        <v/>
      </c>
      <c r="E463" s="63"/>
      <c r="F463" s="64"/>
      <c r="G463" s="64"/>
      <c r="H463" s="64"/>
      <c r="I463" s="64"/>
      <c r="J463" s="64"/>
      <c r="K463" s="64"/>
      <c r="L463" s="68"/>
      <c r="M463" s="63"/>
      <c r="N463" s="63"/>
      <c r="O463" s="64"/>
      <c r="P463" s="64"/>
      <c r="Q463" s="64"/>
      <c r="U463" s="57"/>
      <c r="AA463" s="57">
        <v>463</v>
      </c>
      <c r="AB463" s="57" t="str">
        <f>IF(ISERROR(HLOOKUP(AB$1,D$1:T463,AA463,FALSE)),"na",HLOOKUP(AB$1,D$1:T463,AA463,FALSE))</f>
        <v>na</v>
      </c>
    </row>
    <row r="464" spans="1:28" x14ac:dyDescent="0.4">
      <c r="A464" s="66" t="str">
        <f>IF(AB464=0,"",IF(ISNUMBER(AB464),VLOOKUP(WEEKDAY(AB464,2),DateHelp!$B$2:$C$8,2,FALSE),""))</f>
        <v/>
      </c>
      <c r="B464" s="59" t="str">
        <f t="shared" si="7"/>
        <v/>
      </c>
      <c r="C464" s="59" t="str">
        <f>IF(AB464=0,"",IF(ISNUMBER(AB464),VLOOKUP(MONTH(AB464),DateHelp!$B$2:$D$13,3,FALSE),""))</f>
        <v/>
      </c>
      <c r="D464" s="59" t="str">
        <f>IF(AB464=0,"",IF(ISNUMBER(AB464),VLOOKUP(MONTH(AB464),DateHelp!$B$2:$E$13,4,FALSE),""))</f>
        <v/>
      </c>
      <c r="E464" s="63"/>
      <c r="F464" s="64"/>
      <c r="G464" s="64"/>
      <c r="H464" s="64"/>
      <c r="I464" s="64"/>
      <c r="J464" s="64"/>
      <c r="K464" s="64"/>
      <c r="L464" s="68"/>
      <c r="M464" s="63"/>
      <c r="N464" s="63"/>
      <c r="O464" s="64"/>
      <c r="P464" s="64"/>
      <c r="Q464" s="64"/>
      <c r="U464" s="57"/>
      <c r="AA464" s="57">
        <v>464</v>
      </c>
      <c r="AB464" s="57" t="str">
        <f>IF(ISERROR(HLOOKUP(AB$1,D$1:T464,AA464,FALSE)),"na",HLOOKUP(AB$1,D$1:T464,AA464,FALSE))</f>
        <v>na</v>
      </c>
    </row>
    <row r="465" spans="1:28" x14ac:dyDescent="0.4">
      <c r="A465" s="66" t="str">
        <f>IF(AB465=0,"",IF(ISNUMBER(AB465),VLOOKUP(WEEKDAY(AB465,2),DateHelp!$B$2:$C$8,2,FALSE),""))</f>
        <v/>
      </c>
      <c r="B465" s="59" t="str">
        <f t="shared" si="7"/>
        <v/>
      </c>
      <c r="C465" s="59" t="str">
        <f>IF(AB465=0,"",IF(ISNUMBER(AB465),VLOOKUP(MONTH(AB465),DateHelp!$B$2:$D$13,3,FALSE),""))</f>
        <v/>
      </c>
      <c r="D465" s="59" t="str">
        <f>IF(AB465=0,"",IF(ISNUMBER(AB465),VLOOKUP(MONTH(AB465),DateHelp!$B$2:$E$13,4,FALSE),""))</f>
        <v/>
      </c>
      <c r="E465" s="63"/>
      <c r="F465" s="64"/>
      <c r="G465" s="64"/>
      <c r="H465" s="64"/>
      <c r="I465" s="64"/>
      <c r="J465" s="64"/>
      <c r="K465" s="64"/>
      <c r="L465" s="68"/>
      <c r="M465" s="63"/>
      <c r="N465" s="63"/>
      <c r="O465" s="64"/>
      <c r="P465" s="64"/>
      <c r="Q465" s="64"/>
      <c r="U465" s="57"/>
      <c r="AA465" s="57">
        <v>465</v>
      </c>
      <c r="AB465" s="57" t="str">
        <f>IF(ISERROR(HLOOKUP(AB$1,D$1:T465,AA465,FALSE)),"na",HLOOKUP(AB$1,D$1:T465,AA465,FALSE))</f>
        <v>na</v>
      </c>
    </row>
    <row r="466" spans="1:28" x14ac:dyDescent="0.4">
      <c r="A466" s="66" t="str">
        <f>IF(AB466=0,"",IF(ISNUMBER(AB466),VLOOKUP(WEEKDAY(AB466,2),DateHelp!$B$2:$C$8,2,FALSE),""))</f>
        <v/>
      </c>
      <c r="B466" s="59" t="str">
        <f t="shared" si="7"/>
        <v/>
      </c>
      <c r="C466" s="59" t="str">
        <f>IF(AB466=0,"",IF(ISNUMBER(AB466),VLOOKUP(MONTH(AB466),DateHelp!$B$2:$D$13,3,FALSE),""))</f>
        <v/>
      </c>
      <c r="D466" s="59" t="str">
        <f>IF(AB466=0,"",IF(ISNUMBER(AB466),VLOOKUP(MONTH(AB466),DateHelp!$B$2:$E$13,4,FALSE),""))</f>
        <v/>
      </c>
      <c r="E466" s="63"/>
      <c r="F466" s="64"/>
      <c r="G466" s="64"/>
      <c r="H466" s="64"/>
      <c r="I466" s="64"/>
      <c r="J466" s="64"/>
      <c r="K466" s="64"/>
      <c r="L466" s="68"/>
      <c r="M466" s="63"/>
      <c r="N466" s="63"/>
      <c r="O466" s="64"/>
      <c r="P466" s="64"/>
      <c r="Q466" s="64"/>
      <c r="U466" s="57"/>
      <c r="AA466" s="57">
        <v>466</v>
      </c>
      <c r="AB466" s="57" t="str">
        <f>IF(ISERROR(HLOOKUP(AB$1,D$1:T466,AA466,FALSE)),"na",HLOOKUP(AB$1,D$1:T466,AA466,FALSE))</f>
        <v>na</v>
      </c>
    </row>
    <row r="467" spans="1:28" x14ac:dyDescent="0.4">
      <c r="A467" s="66" t="str">
        <f>IF(AB467=0,"",IF(ISNUMBER(AB467),VLOOKUP(WEEKDAY(AB467,2),DateHelp!$B$2:$C$8,2,FALSE),""))</f>
        <v/>
      </c>
      <c r="B467" s="59" t="str">
        <f t="shared" si="7"/>
        <v/>
      </c>
      <c r="C467" s="59" t="str">
        <f>IF(AB467=0,"",IF(ISNUMBER(AB467),VLOOKUP(MONTH(AB467),DateHelp!$B$2:$D$13,3,FALSE),""))</f>
        <v/>
      </c>
      <c r="D467" s="59" t="str">
        <f>IF(AB467=0,"",IF(ISNUMBER(AB467),VLOOKUP(MONTH(AB467),DateHelp!$B$2:$E$13,4,FALSE),""))</f>
        <v/>
      </c>
      <c r="E467" s="63"/>
      <c r="F467" s="64"/>
      <c r="G467" s="64"/>
      <c r="H467" s="64"/>
      <c r="I467" s="64"/>
      <c r="J467" s="64"/>
      <c r="K467" s="64"/>
      <c r="L467" s="68"/>
      <c r="M467" s="63"/>
      <c r="N467" s="63"/>
      <c r="O467" s="64"/>
      <c r="P467" s="64"/>
      <c r="Q467" s="64"/>
      <c r="U467" s="57"/>
      <c r="AA467" s="57">
        <v>467</v>
      </c>
      <c r="AB467" s="57" t="str">
        <f>IF(ISERROR(HLOOKUP(AB$1,D$1:T467,AA467,FALSE)),"na",HLOOKUP(AB$1,D$1:T467,AA467,FALSE))</f>
        <v>na</v>
      </c>
    </row>
    <row r="468" spans="1:28" x14ac:dyDescent="0.4">
      <c r="A468" s="66" t="str">
        <f>IF(AB468=0,"",IF(ISNUMBER(AB468),VLOOKUP(WEEKDAY(AB468,2),DateHelp!$B$2:$C$8,2,FALSE),""))</f>
        <v/>
      </c>
      <c r="B468" s="59" t="str">
        <f t="shared" si="7"/>
        <v/>
      </c>
      <c r="C468" s="59" t="str">
        <f>IF(AB468=0,"",IF(ISNUMBER(AB468),VLOOKUP(MONTH(AB468),DateHelp!$B$2:$D$13,3,FALSE),""))</f>
        <v/>
      </c>
      <c r="D468" s="59" t="str">
        <f>IF(AB468=0,"",IF(ISNUMBER(AB468),VLOOKUP(MONTH(AB468),DateHelp!$B$2:$E$13,4,FALSE),""))</f>
        <v/>
      </c>
      <c r="E468" s="63"/>
      <c r="F468" s="64"/>
      <c r="G468" s="64"/>
      <c r="H468" s="64"/>
      <c r="I468" s="64"/>
      <c r="J468" s="64"/>
      <c r="K468" s="64"/>
      <c r="L468" s="68"/>
      <c r="M468" s="63"/>
      <c r="N468" s="63"/>
      <c r="O468" s="64"/>
      <c r="P468" s="64"/>
      <c r="Q468" s="64"/>
      <c r="U468" s="57"/>
      <c r="AA468" s="57">
        <v>468</v>
      </c>
      <c r="AB468" s="57" t="str">
        <f>IF(ISERROR(HLOOKUP(AB$1,D$1:T468,AA468,FALSE)),"na",HLOOKUP(AB$1,D$1:T468,AA468,FALSE))</f>
        <v>na</v>
      </c>
    </row>
    <row r="469" spans="1:28" x14ac:dyDescent="0.4">
      <c r="A469" s="66" t="str">
        <f>IF(AB469=0,"",IF(ISNUMBER(AB469),VLOOKUP(WEEKDAY(AB469,2),DateHelp!$B$2:$C$8,2,FALSE),""))</f>
        <v/>
      </c>
      <c r="B469" s="59" t="str">
        <f t="shared" si="7"/>
        <v/>
      </c>
      <c r="C469" s="59" t="str">
        <f>IF(AB469=0,"",IF(ISNUMBER(AB469),VLOOKUP(MONTH(AB469),DateHelp!$B$2:$D$13,3,FALSE),""))</f>
        <v/>
      </c>
      <c r="D469" s="59" t="str">
        <f>IF(AB469=0,"",IF(ISNUMBER(AB469),VLOOKUP(MONTH(AB469),DateHelp!$B$2:$E$13,4,FALSE),""))</f>
        <v/>
      </c>
      <c r="E469" s="63"/>
      <c r="F469" s="64"/>
      <c r="G469" s="64"/>
      <c r="H469" s="64"/>
      <c r="I469" s="64"/>
      <c r="J469" s="64"/>
      <c r="K469" s="64"/>
      <c r="L469" s="68"/>
      <c r="M469" s="63"/>
      <c r="N469" s="63"/>
      <c r="O469" s="64"/>
      <c r="P469" s="64"/>
      <c r="Q469" s="64"/>
      <c r="U469" s="57"/>
      <c r="AA469" s="57">
        <v>469</v>
      </c>
      <c r="AB469" s="57" t="str">
        <f>IF(ISERROR(HLOOKUP(AB$1,D$1:T469,AA469,FALSE)),"na",HLOOKUP(AB$1,D$1:T469,AA469,FALSE))</f>
        <v>na</v>
      </c>
    </row>
    <row r="470" spans="1:28" x14ac:dyDescent="0.4">
      <c r="A470" s="66" t="str">
        <f>IF(AB470=0,"",IF(ISNUMBER(AB470),VLOOKUP(WEEKDAY(AB470,2),DateHelp!$B$2:$C$8,2,FALSE),""))</f>
        <v/>
      </c>
      <c r="B470" s="59" t="str">
        <f t="shared" si="7"/>
        <v/>
      </c>
      <c r="C470" s="59" t="str">
        <f>IF(AB470=0,"",IF(ISNUMBER(AB470),VLOOKUP(MONTH(AB470),DateHelp!$B$2:$D$13,3,FALSE),""))</f>
        <v/>
      </c>
      <c r="D470" s="59" t="str">
        <f>IF(AB470=0,"",IF(ISNUMBER(AB470),VLOOKUP(MONTH(AB470),DateHelp!$B$2:$E$13,4,FALSE),""))</f>
        <v/>
      </c>
      <c r="E470" s="63"/>
      <c r="F470" s="64"/>
      <c r="G470" s="64"/>
      <c r="H470" s="64"/>
      <c r="I470" s="64"/>
      <c r="J470" s="64"/>
      <c r="K470" s="64"/>
      <c r="L470" s="68"/>
      <c r="M470" s="63"/>
      <c r="N470" s="63"/>
      <c r="O470" s="64"/>
      <c r="P470" s="64"/>
      <c r="Q470" s="64"/>
      <c r="U470" s="57"/>
      <c r="AA470" s="57">
        <v>470</v>
      </c>
      <c r="AB470" s="57" t="str">
        <f>IF(ISERROR(HLOOKUP(AB$1,D$1:T470,AA470,FALSE)),"na",HLOOKUP(AB$1,D$1:T470,AA470,FALSE))</f>
        <v>na</v>
      </c>
    </row>
    <row r="471" spans="1:28" x14ac:dyDescent="0.4">
      <c r="A471" s="66" t="str">
        <f>IF(AB471=0,"",IF(ISNUMBER(AB471),VLOOKUP(WEEKDAY(AB471,2),DateHelp!$B$2:$C$8,2,FALSE),""))</f>
        <v/>
      </c>
      <c r="B471" s="59" t="str">
        <f t="shared" si="7"/>
        <v/>
      </c>
      <c r="C471" s="59" t="str">
        <f>IF(AB471=0,"",IF(ISNUMBER(AB471),VLOOKUP(MONTH(AB471),DateHelp!$B$2:$D$13,3,FALSE),""))</f>
        <v/>
      </c>
      <c r="D471" s="59" t="str">
        <f>IF(AB471=0,"",IF(ISNUMBER(AB471),VLOOKUP(MONTH(AB471),DateHelp!$B$2:$E$13,4,FALSE),""))</f>
        <v/>
      </c>
      <c r="E471" s="63"/>
      <c r="F471" s="64"/>
      <c r="G471" s="64"/>
      <c r="H471" s="64"/>
      <c r="I471" s="64"/>
      <c r="J471" s="64"/>
      <c r="K471" s="64"/>
      <c r="L471" s="68"/>
      <c r="M471" s="63"/>
      <c r="N471" s="63"/>
      <c r="O471" s="64"/>
      <c r="P471" s="64"/>
      <c r="Q471" s="64"/>
      <c r="U471" s="57"/>
      <c r="AA471" s="57">
        <v>471</v>
      </c>
      <c r="AB471" s="57" t="str">
        <f>IF(ISERROR(HLOOKUP(AB$1,D$1:T471,AA471,FALSE)),"na",HLOOKUP(AB$1,D$1:T471,AA471,FALSE))</f>
        <v>na</v>
      </c>
    </row>
    <row r="472" spans="1:28" x14ac:dyDescent="0.4">
      <c r="A472" s="66" t="str">
        <f>IF(AB472=0,"",IF(ISNUMBER(AB472),VLOOKUP(WEEKDAY(AB472,2),DateHelp!$B$2:$C$8,2,FALSE),""))</f>
        <v/>
      </c>
      <c r="B472" s="59" t="str">
        <f t="shared" si="7"/>
        <v/>
      </c>
      <c r="C472" s="59" t="str">
        <f>IF(AB472=0,"",IF(ISNUMBER(AB472),VLOOKUP(MONTH(AB472),DateHelp!$B$2:$D$13,3,FALSE),""))</f>
        <v/>
      </c>
      <c r="D472" s="59" t="str">
        <f>IF(AB472=0,"",IF(ISNUMBER(AB472),VLOOKUP(MONTH(AB472),DateHelp!$B$2:$E$13,4,FALSE),""))</f>
        <v/>
      </c>
      <c r="E472" s="63"/>
      <c r="F472" s="64"/>
      <c r="G472" s="64"/>
      <c r="H472" s="64"/>
      <c r="I472" s="64"/>
      <c r="J472" s="64"/>
      <c r="K472" s="64"/>
      <c r="L472" s="68"/>
      <c r="M472" s="63"/>
      <c r="N472" s="63"/>
      <c r="O472" s="64"/>
      <c r="P472" s="64"/>
      <c r="Q472" s="64"/>
      <c r="U472" s="57"/>
      <c r="AA472" s="57">
        <v>472</v>
      </c>
      <c r="AB472" s="57" t="str">
        <f>IF(ISERROR(HLOOKUP(AB$1,D$1:T472,AA472,FALSE)),"na",HLOOKUP(AB$1,D$1:T472,AA472,FALSE))</f>
        <v>na</v>
      </c>
    </row>
    <row r="473" spans="1:28" x14ac:dyDescent="0.4">
      <c r="A473" s="66" t="str">
        <f>IF(AB473=0,"",IF(ISNUMBER(AB473),VLOOKUP(WEEKDAY(AB473,2),DateHelp!$B$2:$C$8,2,FALSE),""))</f>
        <v/>
      </c>
      <c r="B473" s="59" t="str">
        <f t="shared" si="7"/>
        <v/>
      </c>
      <c r="C473" s="59" t="str">
        <f>IF(AB473=0,"",IF(ISNUMBER(AB473),VLOOKUP(MONTH(AB473),DateHelp!$B$2:$D$13,3,FALSE),""))</f>
        <v/>
      </c>
      <c r="D473" s="59" t="str">
        <f>IF(AB473=0,"",IF(ISNUMBER(AB473),VLOOKUP(MONTH(AB473),DateHelp!$B$2:$E$13,4,FALSE),""))</f>
        <v/>
      </c>
      <c r="E473" s="63"/>
      <c r="F473" s="64"/>
      <c r="G473" s="64"/>
      <c r="H473" s="64"/>
      <c r="I473" s="64"/>
      <c r="J473" s="64"/>
      <c r="K473" s="64"/>
      <c r="L473" s="68"/>
      <c r="M473" s="63"/>
      <c r="N473" s="63"/>
      <c r="O473" s="64"/>
      <c r="P473" s="64"/>
      <c r="Q473" s="64"/>
      <c r="U473" s="57"/>
      <c r="AA473" s="57">
        <v>473</v>
      </c>
      <c r="AB473" s="57" t="str">
        <f>IF(ISERROR(HLOOKUP(AB$1,D$1:T473,AA473,FALSE)),"na",HLOOKUP(AB$1,D$1:T473,AA473,FALSE))</f>
        <v>na</v>
      </c>
    </row>
    <row r="474" spans="1:28" x14ac:dyDescent="0.4">
      <c r="A474" s="66" t="str">
        <f>IF(AB474=0,"",IF(ISNUMBER(AB474),VLOOKUP(WEEKDAY(AB474,2),DateHelp!$B$2:$C$8,2,FALSE),""))</f>
        <v/>
      </c>
      <c r="B474" s="59" t="str">
        <f t="shared" si="7"/>
        <v/>
      </c>
      <c r="C474" s="59" t="str">
        <f>IF(AB474=0,"",IF(ISNUMBER(AB474),VLOOKUP(MONTH(AB474),DateHelp!$B$2:$D$13,3,FALSE),""))</f>
        <v/>
      </c>
      <c r="D474" s="59" t="str">
        <f>IF(AB474=0,"",IF(ISNUMBER(AB474),VLOOKUP(MONTH(AB474),DateHelp!$B$2:$E$13,4,FALSE),""))</f>
        <v/>
      </c>
      <c r="E474" s="63"/>
      <c r="F474" s="64"/>
      <c r="G474" s="64"/>
      <c r="H474" s="64"/>
      <c r="I474" s="64"/>
      <c r="J474" s="64"/>
      <c r="K474" s="64"/>
      <c r="L474" s="68"/>
      <c r="M474" s="63"/>
      <c r="N474" s="63"/>
      <c r="O474" s="64"/>
      <c r="P474" s="64"/>
      <c r="Q474" s="64"/>
      <c r="U474" s="57"/>
      <c r="AA474" s="57">
        <v>474</v>
      </c>
      <c r="AB474" s="57" t="str">
        <f>IF(ISERROR(HLOOKUP(AB$1,D$1:T474,AA474,FALSE)),"na",HLOOKUP(AB$1,D$1:T474,AA474,FALSE))</f>
        <v>na</v>
      </c>
    </row>
    <row r="475" spans="1:28" x14ac:dyDescent="0.4">
      <c r="A475" s="66" t="str">
        <f>IF(AB475=0,"",IF(ISNUMBER(AB475),VLOOKUP(WEEKDAY(AB475,2),DateHelp!$B$2:$C$8,2,FALSE),""))</f>
        <v/>
      </c>
      <c r="B475" s="59" t="str">
        <f t="shared" si="7"/>
        <v/>
      </c>
      <c r="C475" s="59" t="str">
        <f>IF(AB475=0,"",IF(ISNUMBER(AB475),VLOOKUP(MONTH(AB475),DateHelp!$B$2:$D$13,3,FALSE),""))</f>
        <v/>
      </c>
      <c r="D475" s="59" t="str">
        <f>IF(AB475=0,"",IF(ISNUMBER(AB475),VLOOKUP(MONTH(AB475),DateHelp!$B$2:$E$13,4,FALSE),""))</f>
        <v/>
      </c>
      <c r="E475" s="63"/>
      <c r="F475" s="64"/>
      <c r="G475" s="64"/>
      <c r="H475" s="64"/>
      <c r="I475" s="64"/>
      <c r="J475" s="64"/>
      <c r="K475" s="64"/>
      <c r="L475" s="68"/>
      <c r="M475" s="63"/>
      <c r="N475" s="63"/>
      <c r="O475" s="64"/>
      <c r="P475" s="64"/>
      <c r="Q475" s="64"/>
      <c r="U475" s="57"/>
      <c r="AA475" s="57">
        <v>475</v>
      </c>
      <c r="AB475" s="57" t="str">
        <f>IF(ISERROR(HLOOKUP(AB$1,D$1:T475,AA475,FALSE)),"na",HLOOKUP(AB$1,D$1:T475,AA475,FALSE))</f>
        <v>na</v>
      </c>
    </row>
    <row r="476" spans="1:28" x14ac:dyDescent="0.4">
      <c r="A476" s="66" t="str">
        <f>IF(AB476=0,"",IF(ISNUMBER(AB476),VLOOKUP(WEEKDAY(AB476,2),DateHelp!$B$2:$C$8,2,FALSE),""))</f>
        <v/>
      </c>
      <c r="B476" s="59" t="str">
        <f t="shared" si="7"/>
        <v/>
      </c>
      <c r="C476" s="59" t="str">
        <f>IF(AB476=0,"",IF(ISNUMBER(AB476),VLOOKUP(MONTH(AB476),DateHelp!$B$2:$D$13,3,FALSE),""))</f>
        <v/>
      </c>
      <c r="D476" s="59" t="str">
        <f>IF(AB476=0,"",IF(ISNUMBER(AB476),VLOOKUP(MONTH(AB476),DateHelp!$B$2:$E$13,4,FALSE),""))</f>
        <v/>
      </c>
      <c r="E476" s="63"/>
      <c r="F476" s="64"/>
      <c r="G476" s="64"/>
      <c r="H476" s="64"/>
      <c r="I476" s="64"/>
      <c r="J476" s="64"/>
      <c r="K476" s="64"/>
      <c r="L476" s="68"/>
      <c r="M476" s="63"/>
      <c r="N476" s="63"/>
      <c r="O476" s="64"/>
      <c r="P476" s="64"/>
      <c r="Q476" s="64"/>
      <c r="U476" s="57"/>
      <c r="AA476" s="57">
        <v>476</v>
      </c>
      <c r="AB476" s="57" t="str">
        <f>IF(ISERROR(HLOOKUP(AB$1,D$1:T476,AA476,FALSE)),"na",HLOOKUP(AB$1,D$1:T476,AA476,FALSE))</f>
        <v>na</v>
      </c>
    </row>
    <row r="477" spans="1:28" x14ac:dyDescent="0.4">
      <c r="A477" s="66" t="str">
        <f>IF(AB477=0,"",IF(ISNUMBER(AB477),VLOOKUP(WEEKDAY(AB477,2),DateHelp!$B$2:$C$8,2,FALSE),""))</f>
        <v/>
      </c>
      <c r="B477" s="59" t="str">
        <f t="shared" si="7"/>
        <v/>
      </c>
      <c r="C477" s="59" t="str">
        <f>IF(AB477=0,"",IF(ISNUMBER(AB477),VLOOKUP(MONTH(AB477),DateHelp!$B$2:$D$13,3,FALSE),""))</f>
        <v/>
      </c>
      <c r="D477" s="59" t="str">
        <f>IF(AB477=0,"",IF(ISNUMBER(AB477),VLOOKUP(MONTH(AB477),DateHelp!$B$2:$E$13,4,FALSE),""))</f>
        <v/>
      </c>
      <c r="E477" s="63"/>
      <c r="F477" s="64"/>
      <c r="G477" s="64"/>
      <c r="H477" s="64"/>
      <c r="I477" s="64"/>
      <c r="J477" s="64"/>
      <c r="K477" s="64"/>
      <c r="L477" s="68"/>
      <c r="M477" s="63"/>
      <c r="N477" s="63"/>
      <c r="O477" s="64"/>
      <c r="P477" s="64"/>
      <c r="Q477" s="64"/>
      <c r="U477" s="57"/>
      <c r="AA477" s="57">
        <v>477</v>
      </c>
      <c r="AB477" s="57" t="str">
        <f>IF(ISERROR(HLOOKUP(AB$1,D$1:T477,AA477,FALSE)),"na",HLOOKUP(AB$1,D$1:T477,AA477,FALSE))</f>
        <v>na</v>
      </c>
    </row>
    <row r="478" spans="1:28" x14ac:dyDescent="0.4">
      <c r="A478" s="66" t="str">
        <f>IF(AB478=0,"",IF(ISNUMBER(AB478),VLOOKUP(WEEKDAY(AB478,2),DateHelp!$B$2:$C$8,2,FALSE),""))</f>
        <v/>
      </c>
      <c r="B478" s="59" t="str">
        <f t="shared" si="7"/>
        <v/>
      </c>
      <c r="C478" s="59" t="str">
        <f>IF(AB478=0,"",IF(ISNUMBER(AB478),VLOOKUP(MONTH(AB478),DateHelp!$B$2:$D$13,3,FALSE),""))</f>
        <v/>
      </c>
      <c r="D478" s="59" t="str">
        <f>IF(AB478=0,"",IF(ISNUMBER(AB478),VLOOKUP(MONTH(AB478),DateHelp!$B$2:$E$13,4,FALSE),""))</f>
        <v/>
      </c>
      <c r="E478" s="63"/>
      <c r="F478" s="64"/>
      <c r="G478" s="64"/>
      <c r="H478" s="64"/>
      <c r="I478" s="64"/>
      <c r="J478" s="64"/>
      <c r="K478" s="64"/>
      <c r="L478" s="68"/>
      <c r="M478" s="63"/>
      <c r="N478" s="63"/>
      <c r="O478" s="64"/>
      <c r="P478" s="64"/>
      <c r="Q478" s="64"/>
      <c r="U478" s="57"/>
      <c r="AA478" s="57">
        <v>478</v>
      </c>
      <c r="AB478" s="57" t="str">
        <f>IF(ISERROR(HLOOKUP(AB$1,D$1:T478,AA478,FALSE)),"na",HLOOKUP(AB$1,D$1:T478,AA478,FALSE))</f>
        <v>na</v>
      </c>
    </row>
    <row r="479" spans="1:28" x14ac:dyDescent="0.4">
      <c r="A479" s="66" t="str">
        <f>IF(AB479=0,"",IF(ISNUMBER(AB479),VLOOKUP(WEEKDAY(AB479,2),DateHelp!$B$2:$C$8,2,FALSE),""))</f>
        <v/>
      </c>
      <c r="B479" s="59" t="str">
        <f t="shared" si="7"/>
        <v/>
      </c>
      <c r="C479" s="59" t="str">
        <f>IF(AB479=0,"",IF(ISNUMBER(AB479),VLOOKUP(MONTH(AB479),DateHelp!$B$2:$D$13,3,FALSE),""))</f>
        <v/>
      </c>
      <c r="D479" s="59" t="str">
        <f>IF(AB479=0,"",IF(ISNUMBER(AB479),VLOOKUP(MONTH(AB479),DateHelp!$B$2:$E$13,4,FALSE),""))</f>
        <v/>
      </c>
      <c r="E479" s="63"/>
      <c r="F479" s="64"/>
      <c r="G479" s="64"/>
      <c r="H479" s="64"/>
      <c r="I479" s="64"/>
      <c r="J479" s="64"/>
      <c r="K479" s="64"/>
      <c r="L479" s="68"/>
      <c r="M479" s="63"/>
      <c r="N479" s="63"/>
      <c r="O479" s="64"/>
      <c r="P479" s="64"/>
      <c r="Q479" s="64"/>
      <c r="U479" s="57"/>
      <c r="AA479" s="57">
        <v>479</v>
      </c>
      <c r="AB479" s="57" t="str">
        <f>IF(ISERROR(HLOOKUP(AB$1,D$1:T479,AA479,FALSE)),"na",HLOOKUP(AB$1,D$1:T479,AA479,FALSE))</f>
        <v>na</v>
      </c>
    </row>
    <row r="480" spans="1:28" x14ac:dyDescent="0.4">
      <c r="A480" s="66" t="str">
        <f>IF(AB480=0,"",IF(ISNUMBER(AB480),VLOOKUP(WEEKDAY(AB480,2),DateHelp!$B$2:$C$8,2,FALSE),""))</f>
        <v/>
      </c>
      <c r="B480" s="59" t="str">
        <f t="shared" si="7"/>
        <v/>
      </c>
      <c r="C480" s="59" t="str">
        <f>IF(AB480=0,"",IF(ISNUMBER(AB480),VLOOKUP(MONTH(AB480),DateHelp!$B$2:$D$13,3,FALSE),""))</f>
        <v/>
      </c>
      <c r="D480" s="59" t="str">
        <f>IF(AB480=0,"",IF(ISNUMBER(AB480),VLOOKUP(MONTH(AB480),DateHelp!$B$2:$E$13,4,FALSE),""))</f>
        <v/>
      </c>
      <c r="E480" s="63"/>
      <c r="F480" s="64"/>
      <c r="G480" s="64"/>
      <c r="H480" s="64"/>
      <c r="I480" s="64"/>
      <c r="J480" s="64"/>
      <c r="K480" s="64"/>
      <c r="L480" s="68"/>
      <c r="M480" s="63"/>
      <c r="N480" s="63"/>
      <c r="O480" s="64"/>
      <c r="P480" s="64"/>
      <c r="Q480" s="64"/>
      <c r="U480" s="57"/>
      <c r="AA480" s="57">
        <v>480</v>
      </c>
      <c r="AB480" s="57" t="str">
        <f>IF(ISERROR(HLOOKUP(AB$1,D$1:T480,AA480,FALSE)),"na",HLOOKUP(AB$1,D$1:T480,AA480,FALSE))</f>
        <v>na</v>
      </c>
    </row>
    <row r="481" spans="1:28" x14ac:dyDescent="0.4">
      <c r="A481" s="66" t="str">
        <f>IF(AB481=0,"",IF(ISNUMBER(AB481),VLOOKUP(WEEKDAY(AB481,2),DateHelp!$B$2:$C$8,2,FALSE),""))</f>
        <v/>
      </c>
      <c r="B481" s="59" t="str">
        <f t="shared" si="7"/>
        <v/>
      </c>
      <c r="C481" s="59" t="str">
        <f>IF(AB481=0,"",IF(ISNUMBER(AB481),VLOOKUP(MONTH(AB481),DateHelp!$B$2:$D$13,3,FALSE),""))</f>
        <v/>
      </c>
      <c r="D481" s="59" t="str">
        <f>IF(AB481=0,"",IF(ISNUMBER(AB481),VLOOKUP(MONTH(AB481),DateHelp!$B$2:$E$13,4,FALSE),""))</f>
        <v/>
      </c>
      <c r="E481" s="63"/>
      <c r="F481" s="64"/>
      <c r="G481" s="64"/>
      <c r="H481" s="64"/>
      <c r="I481" s="64"/>
      <c r="J481" s="64"/>
      <c r="K481" s="64"/>
      <c r="L481" s="68"/>
      <c r="M481" s="63"/>
      <c r="N481" s="63"/>
      <c r="O481" s="64"/>
      <c r="P481" s="64"/>
      <c r="Q481" s="64"/>
      <c r="U481" s="57"/>
      <c r="AA481" s="57">
        <v>481</v>
      </c>
      <c r="AB481" s="57" t="str">
        <f>IF(ISERROR(HLOOKUP(AB$1,D$1:T481,AA481,FALSE)),"na",HLOOKUP(AB$1,D$1:T481,AA481,FALSE))</f>
        <v>na</v>
      </c>
    </row>
    <row r="482" spans="1:28" x14ac:dyDescent="0.4">
      <c r="A482" s="66" t="str">
        <f>IF(AB482=0,"",IF(ISNUMBER(AB482),VLOOKUP(WEEKDAY(AB482,2),DateHelp!$B$2:$C$8,2,FALSE),""))</f>
        <v/>
      </c>
      <c r="B482" s="59" t="str">
        <f t="shared" si="7"/>
        <v/>
      </c>
      <c r="C482" s="59" t="str">
        <f>IF(AB482=0,"",IF(ISNUMBER(AB482),VLOOKUP(MONTH(AB482),DateHelp!$B$2:$D$13,3,FALSE),""))</f>
        <v/>
      </c>
      <c r="D482" s="59" t="str">
        <f>IF(AB482=0,"",IF(ISNUMBER(AB482),VLOOKUP(MONTH(AB482),DateHelp!$B$2:$E$13,4,FALSE),""))</f>
        <v/>
      </c>
      <c r="E482" s="63"/>
      <c r="F482" s="64"/>
      <c r="G482" s="64"/>
      <c r="H482" s="64"/>
      <c r="I482" s="64"/>
      <c r="J482" s="64"/>
      <c r="K482" s="64"/>
      <c r="L482" s="68"/>
      <c r="M482" s="63"/>
      <c r="N482" s="63"/>
      <c r="O482" s="64"/>
      <c r="P482" s="64"/>
      <c r="Q482" s="64"/>
      <c r="U482" s="57"/>
      <c r="AA482" s="57">
        <v>482</v>
      </c>
      <c r="AB482" s="57" t="str">
        <f>IF(ISERROR(HLOOKUP(AB$1,D$1:T482,AA482,FALSE)),"na",HLOOKUP(AB$1,D$1:T482,AA482,FALSE))</f>
        <v>na</v>
      </c>
    </row>
    <row r="483" spans="1:28" x14ac:dyDescent="0.4">
      <c r="A483" s="66" t="str">
        <f>IF(AB483=0,"",IF(ISNUMBER(AB483),VLOOKUP(WEEKDAY(AB483,2),DateHelp!$B$2:$C$8,2,FALSE),""))</f>
        <v/>
      </c>
      <c r="B483" s="59" t="str">
        <f t="shared" si="7"/>
        <v/>
      </c>
      <c r="C483" s="59" t="str">
        <f>IF(AB483=0,"",IF(ISNUMBER(AB483),VLOOKUP(MONTH(AB483),DateHelp!$B$2:$D$13,3,FALSE),""))</f>
        <v/>
      </c>
      <c r="D483" s="59" t="str">
        <f>IF(AB483=0,"",IF(ISNUMBER(AB483),VLOOKUP(MONTH(AB483),DateHelp!$B$2:$E$13,4,FALSE),""))</f>
        <v/>
      </c>
      <c r="E483" s="63"/>
      <c r="F483" s="64"/>
      <c r="G483" s="64"/>
      <c r="H483" s="64"/>
      <c r="I483" s="64"/>
      <c r="J483" s="64"/>
      <c r="K483" s="64"/>
      <c r="L483" s="68"/>
      <c r="M483" s="63"/>
      <c r="N483" s="63"/>
      <c r="O483" s="64"/>
      <c r="P483" s="64"/>
      <c r="Q483" s="64"/>
      <c r="U483" s="57"/>
      <c r="AA483" s="57">
        <v>483</v>
      </c>
      <c r="AB483" s="57" t="str">
        <f>IF(ISERROR(HLOOKUP(AB$1,D$1:T483,AA483,FALSE)),"na",HLOOKUP(AB$1,D$1:T483,AA483,FALSE))</f>
        <v>na</v>
      </c>
    </row>
    <row r="484" spans="1:28" x14ac:dyDescent="0.4">
      <c r="A484" s="66" t="str">
        <f>IF(AB484=0,"",IF(ISNUMBER(AB484),VLOOKUP(WEEKDAY(AB484,2),DateHelp!$B$2:$C$8,2,FALSE),""))</f>
        <v/>
      </c>
      <c r="B484" s="59" t="str">
        <f t="shared" si="7"/>
        <v/>
      </c>
      <c r="C484" s="59" t="str">
        <f>IF(AB484=0,"",IF(ISNUMBER(AB484),VLOOKUP(MONTH(AB484),DateHelp!$B$2:$D$13,3,FALSE),""))</f>
        <v/>
      </c>
      <c r="D484" s="59" t="str">
        <f>IF(AB484=0,"",IF(ISNUMBER(AB484),VLOOKUP(MONTH(AB484),DateHelp!$B$2:$E$13,4,FALSE),""))</f>
        <v/>
      </c>
      <c r="E484" s="63"/>
      <c r="F484" s="64"/>
      <c r="G484" s="64"/>
      <c r="H484" s="64"/>
      <c r="I484" s="64"/>
      <c r="J484" s="64"/>
      <c r="K484" s="64"/>
      <c r="L484" s="68"/>
      <c r="M484" s="63"/>
      <c r="N484" s="63"/>
      <c r="O484" s="64"/>
      <c r="P484" s="64"/>
      <c r="Q484" s="64"/>
      <c r="U484" s="57"/>
      <c r="AA484" s="57">
        <v>484</v>
      </c>
      <c r="AB484" s="57" t="str">
        <f>IF(ISERROR(HLOOKUP(AB$1,D$1:T484,AA484,FALSE)),"na",HLOOKUP(AB$1,D$1:T484,AA484,FALSE))</f>
        <v>na</v>
      </c>
    </row>
    <row r="485" spans="1:28" x14ac:dyDescent="0.4">
      <c r="A485" s="66" t="str">
        <f>IF(AB485=0,"",IF(ISNUMBER(AB485),VLOOKUP(WEEKDAY(AB485,2),DateHelp!$B$2:$C$8,2,FALSE),""))</f>
        <v/>
      </c>
      <c r="B485" s="59" t="str">
        <f t="shared" si="7"/>
        <v/>
      </c>
      <c r="C485" s="59" t="str">
        <f>IF(AB485=0,"",IF(ISNUMBER(AB485),VLOOKUP(MONTH(AB485),DateHelp!$B$2:$D$13,3,FALSE),""))</f>
        <v/>
      </c>
      <c r="D485" s="59" t="str">
        <f>IF(AB485=0,"",IF(ISNUMBER(AB485),VLOOKUP(MONTH(AB485),DateHelp!$B$2:$E$13,4,FALSE),""))</f>
        <v/>
      </c>
      <c r="E485" s="63"/>
      <c r="F485" s="64"/>
      <c r="G485" s="64"/>
      <c r="H485" s="64"/>
      <c r="I485" s="64"/>
      <c r="J485" s="64"/>
      <c r="K485" s="64"/>
      <c r="L485" s="68"/>
      <c r="M485" s="63"/>
      <c r="N485" s="63"/>
      <c r="O485" s="64"/>
      <c r="P485" s="64"/>
      <c r="Q485" s="64"/>
      <c r="U485" s="57"/>
      <c r="AA485" s="57">
        <v>485</v>
      </c>
      <c r="AB485" s="57" t="str">
        <f>IF(ISERROR(HLOOKUP(AB$1,D$1:T485,AA485,FALSE)),"na",HLOOKUP(AB$1,D$1:T485,AA485,FALSE))</f>
        <v>na</v>
      </c>
    </row>
    <row r="486" spans="1:28" x14ac:dyDescent="0.4">
      <c r="A486" s="66" t="str">
        <f>IF(AB486=0,"",IF(ISNUMBER(AB486),VLOOKUP(WEEKDAY(AB486,2),DateHelp!$B$2:$C$8,2,FALSE),""))</f>
        <v/>
      </c>
      <c r="B486" s="59" t="str">
        <f t="shared" si="7"/>
        <v/>
      </c>
      <c r="C486" s="59" t="str">
        <f>IF(AB486=0,"",IF(ISNUMBER(AB486),VLOOKUP(MONTH(AB486),DateHelp!$B$2:$D$13,3,FALSE),""))</f>
        <v/>
      </c>
      <c r="D486" s="59" t="str">
        <f>IF(AB486=0,"",IF(ISNUMBER(AB486),VLOOKUP(MONTH(AB486),DateHelp!$B$2:$E$13,4,FALSE),""))</f>
        <v/>
      </c>
      <c r="E486" s="63"/>
      <c r="F486" s="64"/>
      <c r="G486" s="64"/>
      <c r="H486" s="64"/>
      <c r="I486" s="64"/>
      <c r="J486" s="64"/>
      <c r="K486" s="64"/>
      <c r="L486" s="68"/>
      <c r="M486" s="63"/>
      <c r="N486" s="63"/>
      <c r="O486" s="64"/>
      <c r="P486" s="64"/>
      <c r="Q486" s="64"/>
      <c r="U486" s="57"/>
      <c r="AA486" s="57">
        <v>486</v>
      </c>
      <c r="AB486" s="57" t="str">
        <f>IF(ISERROR(HLOOKUP(AB$1,D$1:T486,AA486,FALSE)),"na",HLOOKUP(AB$1,D$1:T486,AA486,FALSE))</f>
        <v>na</v>
      </c>
    </row>
    <row r="487" spans="1:28" x14ac:dyDescent="0.4">
      <c r="A487" s="66" t="str">
        <f>IF(AB487=0,"",IF(ISNUMBER(AB487),VLOOKUP(WEEKDAY(AB487,2),DateHelp!$B$2:$C$8,2,FALSE),""))</f>
        <v/>
      </c>
      <c r="B487" s="59" t="str">
        <f t="shared" si="7"/>
        <v/>
      </c>
      <c r="C487" s="59" t="str">
        <f>IF(AB487=0,"",IF(ISNUMBER(AB487),VLOOKUP(MONTH(AB487),DateHelp!$B$2:$D$13,3,FALSE),""))</f>
        <v/>
      </c>
      <c r="D487" s="59" t="str">
        <f>IF(AB487=0,"",IF(ISNUMBER(AB487),VLOOKUP(MONTH(AB487),DateHelp!$B$2:$E$13,4,FALSE),""))</f>
        <v/>
      </c>
      <c r="E487" s="63"/>
      <c r="F487" s="64"/>
      <c r="G487" s="64"/>
      <c r="H487" s="64"/>
      <c r="I487" s="64"/>
      <c r="J487" s="64"/>
      <c r="K487" s="64"/>
      <c r="L487" s="68"/>
      <c r="M487" s="63"/>
      <c r="N487" s="63"/>
      <c r="O487" s="64"/>
      <c r="P487" s="64"/>
      <c r="Q487" s="64"/>
      <c r="U487" s="57"/>
      <c r="AA487" s="57">
        <v>487</v>
      </c>
      <c r="AB487" s="57" t="str">
        <f>IF(ISERROR(HLOOKUP(AB$1,D$1:T487,AA487,FALSE)),"na",HLOOKUP(AB$1,D$1:T487,AA487,FALSE))</f>
        <v>na</v>
      </c>
    </row>
    <row r="488" spans="1:28" x14ac:dyDescent="0.4">
      <c r="A488" s="66" t="str">
        <f>IF(AB488=0,"",IF(ISNUMBER(AB488),VLOOKUP(WEEKDAY(AB488,2),DateHelp!$B$2:$C$8,2,FALSE),""))</f>
        <v/>
      </c>
      <c r="B488" s="59" t="str">
        <f t="shared" si="7"/>
        <v/>
      </c>
      <c r="C488" s="59" t="str">
        <f>IF(AB488=0,"",IF(ISNUMBER(AB488),VLOOKUP(MONTH(AB488),DateHelp!$B$2:$D$13,3,FALSE),""))</f>
        <v/>
      </c>
      <c r="D488" s="59" t="str">
        <f>IF(AB488=0,"",IF(ISNUMBER(AB488),VLOOKUP(MONTH(AB488),DateHelp!$B$2:$E$13,4,FALSE),""))</f>
        <v/>
      </c>
      <c r="E488" s="63"/>
      <c r="F488" s="64"/>
      <c r="G488" s="64"/>
      <c r="H488" s="64"/>
      <c r="I488" s="64"/>
      <c r="J488" s="64"/>
      <c r="K488" s="64"/>
      <c r="L488" s="68"/>
      <c r="M488" s="63"/>
      <c r="N488" s="63"/>
      <c r="O488" s="64"/>
      <c r="P488" s="64"/>
      <c r="Q488" s="64"/>
      <c r="U488" s="57"/>
      <c r="AA488" s="57">
        <v>488</v>
      </c>
      <c r="AB488" s="57" t="str">
        <f>IF(ISERROR(HLOOKUP(AB$1,D$1:T488,AA488,FALSE)),"na",HLOOKUP(AB$1,D$1:T488,AA488,FALSE))</f>
        <v>na</v>
      </c>
    </row>
    <row r="489" spans="1:28" x14ac:dyDescent="0.4">
      <c r="A489" s="66" t="str">
        <f>IF(AB489=0,"",IF(ISNUMBER(AB489),VLOOKUP(WEEKDAY(AB489,2),DateHelp!$B$2:$C$8,2,FALSE),""))</f>
        <v/>
      </c>
      <c r="B489" s="59" t="str">
        <f t="shared" si="7"/>
        <v/>
      </c>
      <c r="C489" s="59" t="str">
        <f>IF(AB489=0,"",IF(ISNUMBER(AB489),VLOOKUP(MONTH(AB489),DateHelp!$B$2:$D$13,3,FALSE),""))</f>
        <v/>
      </c>
      <c r="D489" s="59" t="str">
        <f>IF(AB489=0,"",IF(ISNUMBER(AB489),VLOOKUP(MONTH(AB489),DateHelp!$B$2:$E$13,4,FALSE),""))</f>
        <v/>
      </c>
      <c r="E489" s="63"/>
      <c r="F489" s="64"/>
      <c r="G489" s="64"/>
      <c r="H489" s="64"/>
      <c r="I489" s="64"/>
      <c r="J489" s="64"/>
      <c r="K489" s="64"/>
      <c r="L489" s="68"/>
      <c r="M489" s="63"/>
      <c r="N489" s="63"/>
      <c r="O489" s="64"/>
      <c r="P489" s="64"/>
      <c r="Q489" s="64"/>
      <c r="U489" s="57"/>
      <c r="AA489" s="57">
        <v>489</v>
      </c>
      <c r="AB489" s="57" t="str">
        <f>IF(ISERROR(HLOOKUP(AB$1,D$1:T489,AA489,FALSE)),"na",HLOOKUP(AB$1,D$1:T489,AA489,FALSE))</f>
        <v>na</v>
      </c>
    </row>
    <row r="490" spans="1:28" x14ac:dyDescent="0.4">
      <c r="A490" s="66" t="str">
        <f>IF(AB490=0,"",IF(ISNUMBER(AB490),VLOOKUP(WEEKDAY(AB490,2),DateHelp!$B$2:$C$8,2,FALSE),""))</f>
        <v/>
      </c>
      <c r="B490" s="59" t="str">
        <f t="shared" si="7"/>
        <v/>
      </c>
      <c r="C490" s="59" t="str">
        <f>IF(AB490=0,"",IF(ISNUMBER(AB490),VLOOKUP(MONTH(AB490),DateHelp!$B$2:$D$13,3,FALSE),""))</f>
        <v/>
      </c>
      <c r="D490" s="59" t="str">
        <f>IF(AB490=0,"",IF(ISNUMBER(AB490),VLOOKUP(MONTH(AB490),DateHelp!$B$2:$E$13,4,FALSE),""))</f>
        <v/>
      </c>
      <c r="E490" s="63"/>
      <c r="F490" s="64"/>
      <c r="G490" s="64"/>
      <c r="H490" s="64"/>
      <c r="I490" s="64"/>
      <c r="J490" s="64"/>
      <c r="K490" s="64"/>
      <c r="L490" s="68"/>
      <c r="M490" s="63"/>
      <c r="N490" s="63"/>
      <c r="O490" s="64"/>
      <c r="P490" s="64"/>
      <c r="Q490" s="64"/>
      <c r="U490" s="57"/>
      <c r="AA490" s="57">
        <v>490</v>
      </c>
      <c r="AB490" s="57" t="str">
        <f>IF(ISERROR(HLOOKUP(AB$1,D$1:T490,AA490,FALSE)),"na",HLOOKUP(AB$1,D$1:T490,AA490,FALSE))</f>
        <v>na</v>
      </c>
    </row>
    <row r="491" spans="1:28" x14ac:dyDescent="0.4">
      <c r="A491" s="66" t="str">
        <f>IF(AB491=0,"",IF(ISNUMBER(AB491),VLOOKUP(WEEKDAY(AB491,2),DateHelp!$B$2:$C$8,2,FALSE),""))</f>
        <v/>
      </c>
      <c r="B491" s="59" t="str">
        <f t="shared" si="7"/>
        <v/>
      </c>
      <c r="C491" s="59" t="str">
        <f>IF(AB491=0,"",IF(ISNUMBER(AB491),VLOOKUP(MONTH(AB491),DateHelp!$B$2:$D$13,3,FALSE),""))</f>
        <v/>
      </c>
      <c r="D491" s="59" t="str">
        <f>IF(AB491=0,"",IF(ISNUMBER(AB491),VLOOKUP(MONTH(AB491),DateHelp!$B$2:$E$13,4,FALSE),""))</f>
        <v/>
      </c>
      <c r="E491" s="63"/>
      <c r="F491" s="64"/>
      <c r="G491" s="64"/>
      <c r="H491" s="64"/>
      <c r="I491" s="64"/>
      <c r="J491" s="64"/>
      <c r="K491" s="64"/>
      <c r="L491" s="68"/>
      <c r="M491" s="63"/>
      <c r="N491" s="63"/>
      <c r="O491" s="64"/>
      <c r="P491" s="64"/>
      <c r="Q491" s="64"/>
      <c r="U491" s="57"/>
      <c r="AA491" s="57">
        <v>491</v>
      </c>
      <c r="AB491" s="57" t="str">
        <f>IF(ISERROR(HLOOKUP(AB$1,D$1:T491,AA491,FALSE)),"na",HLOOKUP(AB$1,D$1:T491,AA491,FALSE))</f>
        <v>na</v>
      </c>
    </row>
    <row r="492" spans="1:28" x14ac:dyDescent="0.4">
      <c r="A492" s="66" t="str">
        <f>IF(AB492=0,"",IF(ISNUMBER(AB492),VLOOKUP(WEEKDAY(AB492,2),DateHelp!$B$2:$C$8,2,FALSE),""))</f>
        <v/>
      </c>
      <c r="B492" s="59" t="str">
        <f t="shared" si="7"/>
        <v/>
      </c>
      <c r="C492" s="59" t="str">
        <f>IF(AB492=0,"",IF(ISNUMBER(AB492),VLOOKUP(MONTH(AB492),DateHelp!$B$2:$D$13,3,FALSE),""))</f>
        <v/>
      </c>
      <c r="D492" s="59" t="str">
        <f>IF(AB492=0,"",IF(ISNUMBER(AB492),VLOOKUP(MONTH(AB492),DateHelp!$B$2:$E$13,4,FALSE),""))</f>
        <v/>
      </c>
      <c r="E492" s="63"/>
      <c r="F492" s="64"/>
      <c r="G492" s="64"/>
      <c r="H492" s="64"/>
      <c r="I492" s="64"/>
      <c r="J492" s="64"/>
      <c r="K492" s="64"/>
      <c r="L492" s="68"/>
      <c r="M492" s="63"/>
      <c r="N492" s="63"/>
      <c r="O492" s="64"/>
      <c r="P492" s="64"/>
      <c r="Q492" s="64"/>
      <c r="U492" s="57"/>
      <c r="AA492" s="57">
        <v>492</v>
      </c>
      <c r="AB492" s="57" t="str">
        <f>IF(ISERROR(HLOOKUP(AB$1,D$1:T492,AA492,FALSE)),"na",HLOOKUP(AB$1,D$1:T492,AA492,FALSE))</f>
        <v>na</v>
      </c>
    </row>
    <row r="493" spans="1:28" x14ac:dyDescent="0.4">
      <c r="A493" s="66" t="str">
        <f>IF(AB493=0,"",IF(ISNUMBER(AB493),VLOOKUP(WEEKDAY(AB493,2),DateHelp!$B$2:$C$8,2,FALSE),""))</f>
        <v/>
      </c>
      <c r="B493" s="59" t="str">
        <f t="shared" si="7"/>
        <v/>
      </c>
      <c r="C493" s="59" t="str">
        <f>IF(AB493=0,"",IF(ISNUMBER(AB493),VLOOKUP(MONTH(AB493),DateHelp!$B$2:$D$13,3,FALSE),""))</f>
        <v/>
      </c>
      <c r="D493" s="59" t="str">
        <f>IF(AB493=0,"",IF(ISNUMBER(AB493),VLOOKUP(MONTH(AB493),DateHelp!$B$2:$E$13,4,FALSE),""))</f>
        <v/>
      </c>
      <c r="E493" s="63"/>
      <c r="F493" s="64"/>
      <c r="G493" s="64"/>
      <c r="H493" s="64"/>
      <c r="I493" s="64"/>
      <c r="J493" s="64"/>
      <c r="K493" s="64"/>
      <c r="L493" s="68"/>
      <c r="M493" s="63"/>
      <c r="N493" s="63"/>
      <c r="O493" s="64"/>
      <c r="P493" s="64"/>
      <c r="Q493" s="64"/>
      <c r="U493" s="57"/>
      <c r="AA493" s="57">
        <v>493</v>
      </c>
      <c r="AB493" s="57" t="str">
        <f>IF(ISERROR(HLOOKUP(AB$1,D$1:T493,AA493,FALSE)),"na",HLOOKUP(AB$1,D$1:T493,AA493,FALSE))</f>
        <v>na</v>
      </c>
    </row>
    <row r="494" spans="1:28" x14ac:dyDescent="0.4">
      <c r="A494" s="66" t="str">
        <f>IF(AB494=0,"",IF(ISNUMBER(AB494),VLOOKUP(WEEKDAY(AB494,2),DateHelp!$B$2:$C$8,2,FALSE),""))</f>
        <v/>
      </c>
      <c r="B494" s="59" t="str">
        <f t="shared" si="7"/>
        <v/>
      </c>
      <c r="C494" s="59" t="str">
        <f>IF(AB494=0,"",IF(ISNUMBER(AB494),VLOOKUP(MONTH(AB494),DateHelp!$B$2:$D$13,3,FALSE),""))</f>
        <v/>
      </c>
      <c r="D494" s="59" t="str">
        <f>IF(AB494=0,"",IF(ISNUMBER(AB494),VLOOKUP(MONTH(AB494),DateHelp!$B$2:$E$13,4,FALSE),""))</f>
        <v/>
      </c>
      <c r="E494" s="63"/>
      <c r="F494" s="64"/>
      <c r="G494" s="64"/>
      <c r="H494" s="64"/>
      <c r="I494" s="64"/>
      <c r="J494" s="64"/>
      <c r="K494" s="64"/>
      <c r="L494" s="68"/>
      <c r="M494" s="63"/>
      <c r="N494" s="63"/>
      <c r="O494" s="64"/>
      <c r="P494" s="64"/>
      <c r="Q494" s="64"/>
      <c r="U494" s="57"/>
      <c r="AA494" s="57">
        <v>494</v>
      </c>
      <c r="AB494" s="57" t="str">
        <f>IF(ISERROR(HLOOKUP(AB$1,D$1:T494,AA494,FALSE)),"na",HLOOKUP(AB$1,D$1:T494,AA494,FALSE))</f>
        <v>na</v>
      </c>
    </row>
    <row r="495" spans="1:28" x14ac:dyDescent="0.4">
      <c r="A495" s="66" t="str">
        <f>IF(AB495=0,"",IF(ISNUMBER(AB495),VLOOKUP(WEEKDAY(AB495,2),DateHelp!$B$2:$C$8,2,FALSE),""))</f>
        <v/>
      </c>
      <c r="B495" s="59" t="str">
        <f t="shared" si="7"/>
        <v/>
      </c>
      <c r="C495" s="59" t="str">
        <f>IF(AB495=0,"",IF(ISNUMBER(AB495),VLOOKUP(MONTH(AB495),DateHelp!$B$2:$D$13,3,FALSE),""))</f>
        <v/>
      </c>
      <c r="D495" s="59" t="str">
        <f>IF(AB495=0,"",IF(ISNUMBER(AB495),VLOOKUP(MONTH(AB495),DateHelp!$B$2:$E$13,4,FALSE),""))</f>
        <v/>
      </c>
      <c r="E495" s="63"/>
      <c r="F495" s="64"/>
      <c r="G495" s="64"/>
      <c r="H495" s="64"/>
      <c r="I495" s="64"/>
      <c r="J495" s="64"/>
      <c r="K495" s="64"/>
      <c r="L495" s="68"/>
      <c r="M495" s="63"/>
      <c r="N495" s="63"/>
      <c r="O495" s="64"/>
      <c r="P495" s="64"/>
      <c r="Q495" s="64"/>
      <c r="U495" s="57"/>
      <c r="AA495" s="57">
        <v>495</v>
      </c>
      <c r="AB495" s="57" t="str">
        <f>IF(ISERROR(HLOOKUP(AB$1,D$1:T495,AA495,FALSE)),"na",HLOOKUP(AB$1,D$1:T495,AA495,FALSE))</f>
        <v>na</v>
      </c>
    </row>
    <row r="496" spans="1:28" x14ac:dyDescent="0.4">
      <c r="A496" s="66" t="str">
        <f>IF(AB496=0,"",IF(ISNUMBER(AB496),VLOOKUP(WEEKDAY(AB496,2),DateHelp!$B$2:$C$8,2,FALSE),""))</f>
        <v/>
      </c>
      <c r="B496" s="59" t="str">
        <f t="shared" si="7"/>
        <v/>
      </c>
      <c r="C496" s="59" t="str">
        <f>IF(AB496=0,"",IF(ISNUMBER(AB496),VLOOKUP(MONTH(AB496),DateHelp!$B$2:$D$13,3,FALSE),""))</f>
        <v/>
      </c>
      <c r="D496" s="59" t="str">
        <f>IF(AB496=0,"",IF(ISNUMBER(AB496),VLOOKUP(MONTH(AB496),DateHelp!$B$2:$E$13,4,FALSE),""))</f>
        <v/>
      </c>
      <c r="E496" s="63"/>
      <c r="F496" s="64"/>
      <c r="G496" s="64"/>
      <c r="H496" s="64"/>
      <c r="I496" s="64"/>
      <c r="J496" s="64"/>
      <c r="K496" s="64"/>
      <c r="L496" s="68"/>
      <c r="M496" s="63"/>
      <c r="N496" s="63"/>
      <c r="O496" s="64"/>
      <c r="P496" s="64"/>
      <c r="Q496" s="64"/>
      <c r="U496" s="57"/>
      <c r="AA496" s="57">
        <v>496</v>
      </c>
      <c r="AB496" s="57" t="str">
        <f>IF(ISERROR(HLOOKUP(AB$1,D$1:T496,AA496,FALSE)),"na",HLOOKUP(AB$1,D$1:T496,AA496,FALSE))</f>
        <v>na</v>
      </c>
    </row>
    <row r="497" spans="1:28" x14ac:dyDescent="0.4">
      <c r="A497" s="66" t="str">
        <f>IF(AB497=0,"",IF(ISNUMBER(AB497),VLOOKUP(WEEKDAY(AB497,2),DateHelp!$B$2:$C$8,2,FALSE),""))</f>
        <v/>
      </c>
      <c r="B497" s="59" t="str">
        <f t="shared" si="7"/>
        <v/>
      </c>
      <c r="C497" s="59" t="str">
        <f>IF(AB497=0,"",IF(ISNUMBER(AB497),VLOOKUP(MONTH(AB497),DateHelp!$B$2:$D$13,3,FALSE),""))</f>
        <v/>
      </c>
      <c r="D497" s="59" t="str">
        <f>IF(AB497=0,"",IF(ISNUMBER(AB497),VLOOKUP(MONTH(AB497),DateHelp!$B$2:$E$13,4,FALSE),""))</f>
        <v/>
      </c>
      <c r="E497" s="63"/>
      <c r="F497" s="64"/>
      <c r="G497" s="64"/>
      <c r="H497" s="64"/>
      <c r="I497" s="64"/>
      <c r="J497" s="64"/>
      <c r="K497" s="64"/>
      <c r="L497" s="68"/>
      <c r="M497" s="63"/>
      <c r="N497" s="63"/>
      <c r="O497" s="64"/>
      <c r="P497" s="64"/>
      <c r="Q497" s="64"/>
      <c r="U497" s="57"/>
      <c r="AA497" s="57">
        <v>497</v>
      </c>
      <c r="AB497" s="57" t="str">
        <f>IF(ISERROR(HLOOKUP(AB$1,D$1:T497,AA497,FALSE)),"na",HLOOKUP(AB$1,D$1:T497,AA497,FALSE))</f>
        <v>na</v>
      </c>
    </row>
    <row r="498" spans="1:28" x14ac:dyDescent="0.4">
      <c r="A498" s="66" t="str">
        <f>IF(AB498=0,"",IF(ISNUMBER(AB498),VLOOKUP(WEEKDAY(AB498,2),DateHelp!$B$2:$C$8,2,FALSE),""))</f>
        <v/>
      </c>
      <c r="B498" s="59" t="str">
        <f t="shared" si="7"/>
        <v/>
      </c>
      <c r="C498" s="59" t="str">
        <f>IF(AB498=0,"",IF(ISNUMBER(AB498),VLOOKUP(MONTH(AB498),DateHelp!$B$2:$D$13,3,FALSE),""))</f>
        <v/>
      </c>
      <c r="D498" s="59" t="str">
        <f>IF(AB498=0,"",IF(ISNUMBER(AB498),VLOOKUP(MONTH(AB498),DateHelp!$B$2:$E$13,4,FALSE),""))</f>
        <v/>
      </c>
      <c r="E498" s="63"/>
      <c r="F498" s="64"/>
      <c r="G498" s="64"/>
      <c r="H498" s="64"/>
      <c r="I498" s="64"/>
      <c r="J498" s="64"/>
      <c r="K498" s="64"/>
      <c r="L498" s="68"/>
      <c r="M498" s="63"/>
      <c r="N498" s="63"/>
      <c r="O498" s="64"/>
      <c r="P498" s="64"/>
      <c r="Q498" s="64"/>
      <c r="U498" s="57"/>
      <c r="AA498" s="57">
        <v>498</v>
      </c>
      <c r="AB498" s="57" t="str">
        <f>IF(ISERROR(HLOOKUP(AB$1,D$1:T498,AA498,FALSE)),"na",HLOOKUP(AB$1,D$1:T498,AA498,FALSE))</f>
        <v>na</v>
      </c>
    </row>
    <row r="499" spans="1:28" x14ac:dyDescent="0.4">
      <c r="A499" s="66" t="str">
        <f>IF(AB499=0,"",IF(ISNUMBER(AB499),VLOOKUP(WEEKDAY(AB499,2),DateHelp!$B$2:$C$8,2,FALSE),""))</f>
        <v/>
      </c>
      <c r="B499" s="59" t="str">
        <f t="shared" si="7"/>
        <v/>
      </c>
      <c r="C499" s="59" t="str">
        <f>IF(AB499=0,"",IF(ISNUMBER(AB499),VLOOKUP(MONTH(AB499),DateHelp!$B$2:$D$13,3,FALSE),""))</f>
        <v/>
      </c>
      <c r="D499" s="59" t="str">
        <f>IF(AB499=0,"",IF(ISNUMBER(AB499),VLOOKUP(MONTH(AB499),DateHelp!$B$2:$E$13,4,FALSE),""))</f>
        <v/>
      </c>
      <c r="E499" s="63"/>
      <c r="F499" s="64"/>
      <c r="G499" s="64"/>
      <c r="H499" s="64"/>
      <c r="I499" s="64"/>
      <c r="J499" s="64"/>
      <c r="K499" s="64"/>
      <c r="L499" s="68"/>
      <c r="M499" s="63"/>
      <c r="N499" s="63"/>
      <c r="O499" s="64"/>
      <c r="P499" s="64"/>
      <c r="Q499" s="64"/>
      <c r="U499" s="57"/>
      <c r="AA499" s="57">
        <v>499</v>
      </c>
      <c r="AB499" s="57" t="str">
        <f>IF(ISERROR(HLOOKUP(AB$1,D$1:T499,AA499,FALSE)),"na",HLOOKUP(AB$1,D$1:T499,AA499,FALSE))</f>
        <v>na</v>
      </c>
    </row>
    <row r="500" spans="1:28" x14ac:dyDescent="0.4">
      <c r="A500" s="66" t="str">
        <f>IF(AB500=0,"",IF(ISNUMBER(AB500),VLOOKUP(WEEKDAY(AB500,2),DateHelp!$B$2:$C$8,2,FALSE),""))</f>
        <v/>
      </c>
      <c r="B500" s="59" t="str">
        <f t="shared" si="7"/>
        <v/>
      </c>
      <c r="C500" s="59" t="str">
        <f>IF(AB500=0,"",IF(ISNUMBER(AB500),VLOOKUP(MONTH(AB500),DateHelp!$B$2:$D$13,3,FALSE),""))</f>
        <v/>
      </c>
      <c r="D500" s="59" t="str">
        <f>IF(AB500=0,"",IF(ISNUMBER(AB500),VLOOKUP(MONTH(AB500),DateHelp!$B$2:$E$13,4,FALSE),""))</f>
        <v/>
      </c>
      <c r="E500" s="63"/>
      <c r="F500" s="64"/>
      <c r="G500" s="64"/>
      <c r="H500" s="64"/>
      <c r="I500" s="64"/>
      <c r="J500" s="64"/>
      <c r="K500" s="64"/>
      <c r="L500" s="68"/>
      <c r="M500" s="63"/>
      <c r="N500" s="63"/>
      <c r="O500" s="64"/>
      <c r="P500" s="64"/>
      <c r="Q500" s="64"/>
      <c r="U500" s="57"/>
      <c r="AA500" s="57">
        <v>500</v>
      </c>
      <c r="AB500" s="57" t="str">
        <f>IF(ISERROR(HLOOKUP(AB$1,D$1:T500,AA500,FALSE)),"na",HLOOKUP(AB$1,D$1:T500,AA500,FALSE))</f>
        <v>na</v>
      </c>
    </row>
    <row r="501" spans="1:28" x14ac:dyDescent="0.4">
      <c r="A501" s="66" t="str">
        <f>IF(AB501=0,"",IF(ISNUMBER(AB501),VLOOKUP(WEEKDAY(AB501,2),DateHelp!$B$2:$C$8,2,FALSE),""))</f>
        <v/>
      </c>
      <c r="B501" s="59" t="str">
        <f t="shared" si="7"/>
        <v/>
      </c>
      <c r="C501" s="59" t="str">
        <f>IF(AB501=0,"",IF(ISNUMBER(AB501),VLOOKUP(MONTH(AB501),DateHelp!$B$2:$D$13,3,FALSE),""))</f>
        <v/>
      </c>
      <c r="D501" s="59" t="str">
        <f>IF(AB501=0,"",IF(ISNUMBER(AB501),VLOOKUP(MONTH(AB501),DateHelp!$B$2:$E$13,4,FALSE),""))</f>
        <v/>
      </c>
      <c r="E501" s="63"/>
      <c r="F501" s="64"/>
      <c r="G501" s="64"/>
      <c r="H501" s="64"/>
      <c r="I501" s="64"/>
      <c r="J501" s="64"/>
      <c r="K501" s="64"/>
      <c r="L501" s="68"/>
      <c r="M501" s="63"/>
      <c r="N501" s="63"/>
      <c r="O501" s="64"/>
      <c r="P501" s="64"/>
      <c r="Q501" s="64"/>
      <c r="U501" s="57"/>
      <c r="AA501" s="57">
        <v>501</v>
      </c>
      <c r="AB501" s="57" t="str">
        <f>IF(ISERROR(HLOOKUP(AB$1,D$1:T501,AA501,FALSE)),"na",HLOOKUP(AB$1,D$1:T501,AA501,FALSE))</f>
        <v>na</v>
      </c>
    </row>
    <row r="502" spans="1:28" x14ac:dyDescent="0.4">
      <c r="A502" s="66" t="str">
        <f>IF(AB502=0,"",IF(ISNUMBER(AB502),VLOOKUP(WEEKDAY(AB502,2),DateHelp!$B$2:$C$8,2,FALSE),""))</f>
        <v/>
      </c>
      <c r="B502" s="59" t="str">
        <f t="shared" si="7"/>
        <v/>
      </c>
      <c r="C502" s="59" t="str">
        <f>IF(AB502=0,"",IF(ISNUMBER(AB502),VLOOKUP(MONTH(AB502),DateHelp!$B$2:$D$13,3,FALSE),""))</f>
        <v/>
      </c>
      <c r="D502" s="59" t="str">
        <f>IF(AB502=0,"",IF(ISNUMBER(AB502),VLOOKUP(MONTH(AB502),DateHelp!$B$2:$E$13,4,FALSE),""))</f>
        <v/>
      </c>
      <c r="E502" s="63"/>
      <c r="F502" s="64"/>
      <c r="G502" s="64"/>
      <c r="H502" s="64"/>
      <c r="I502" s="64"/>
      <c r="J502" s="64"/>
      <c r="K502" s="64"/>
      <c r="L502" s="68"/>
      <c r="M502" s="63"/>
      <c r="N502" s="63"/>
      <c r="O502" s="64"/>
      <c r="P502" s="64"/>
      <c r="Q502" s="64"/>
      <c r="U502" s="57"/>
      <c r="AA502" s="57">
        <v>502</v>
      </c>
      <c r="AB502" s="57" t="str">
        <f>IF(ISERROR(HLOOKUP(AB$1,D$1:T502,AA502,FALSE)),"na",HLOOKUP(AB$1,D$1:T502,AA502,FALSE))</f>
        <v>na</v>
      </c>
    </row>
    <row r="503" spans="1:28" x14ac:dyDescent="0.4">
      <c r="A503" s="66" t="str">
        <f>IF(AB503=0,"",IF(ISNUMBER(AB503),VLOOKUP(WEEKDAY(AB503,2),DateHelp!$B$2:$C$8,2,FALSE),""))</f>
        <v/>
      </c>
      <c r="B503" s="59" t="str">
        <f t="shared" si="7"/>
        <v/>
      </c>
      <c r="C503" s="59" t="str">
        <f>IF(AB503=0,"",IF(ISNUMBER(AB503),VLOOKUP(MONTH(AB503),DateHelp!$B$2:$D$13,3,FALSE),""))</f>
        <v/>
      </c>
      <c r="D503" s="59" t="str">
        <f>IF(AB503=0,"",IF(ISNUMBER(AB503),VLOOKUP(MONTH(AB503),DateHelp!$B$2:$E$13,4,FALSE),""))</f>
        <v/>
      </c>
      <c r="E503" s="63"/>
      <c r="F503" s="64"/>
      <c r="G503" s="64"/>
      <c r="H503" s="64"/>
      <c r="I503" s="64"/>
      <c r="J503" s="64"/>
      <c r="K503" s="64"/>
      <c r="L503" s="68"/>
      <c r="M503" s="63"/>
      <c r="N503" s="63"/>
      <c r="O503" s="64"/>
      <c r="P503" s="64"/>
      <c r="Q503" s="64"/>
      <c r="U503" s="57"/>
      <c r="AA503" s="57">
        <v>503</v>
      </c>
      <c r="AB503" s="57" t="str">
        <f>IF(ISERROR(HLOOKUP(AB$1,D$1:T503,AA503,FALSE)),"na",HLOOKUP(AB$1,D$1:T503,AA503,FALSE))</f>
        <v>na</v>
      </c>
    </row>
    <row r="504" spans="1:28" x14ac:dyDescent="0.4">
      <c r="A504" s="66" t="str">
        <f>IF(AB504=0,"",IF(ISNUMBER(AB504),VLOOKUP(WEEKDAY(AB504,2),DateHelp!$B$2:$C$8,2,FALSE),""))</f>
        <v/>
      </c>
      <c r="B504" s="59" t="str">
        <f t="shared" si="7"/>
        <v/>
      </c>
      <c r="C504" s="59" t="str">
        <f>IF(AB504=0,"",IF(ISNUMBER(AB504),VLOOKUP(MONTH(AB504),DateHelp!$B$2:$D$13,3,FALSE),""))</f>
        <v/>
      </c>
      <c r="D504" s="59" t="str">
        <f>IF(AB504=0,"",IF(ISNUMBER(AB504),VLOOKUP(MONTH(AB504),DateHelp!$B$2:$E$13,4,FALSE),""))</f>
        <v/>
      </c>
      <c r="E504" s="63"/>
      <c r="F504" s="64"/>
      <c r="G504" s="64"/>
      <c r="H504" s="64"/>
      <c r="I504" s="64"/>
      <c r="J504" s="64"/>
      <c r="K504" s="64"/>
      <c r="L504" s="68"/>
      <c r="M504" s="63"/>
      <c r="N504" s="63"/>
      <c r="O504" s="64"/>
      <c r="P504" s="64"/>
      <c r="Q504" s="64"/>
      <c r="U504" s="57"/>
      <c r="AA504" s="57">
        <v>504</v>
      </c>
      <c r="AB504" s="57" t="str">
        <f>IF(ISERROR(HLOOKUP(AB$1,D$1:T504,AA504,FALSE)),"na",HLOOKUP(AB$1,D$1:T504,AA504,FALSE))</f>
        <v>na</v>
      </c>
    </row>
    <row r="505" spans="1:28" x14ac:dyDescent="0.4">
      <c r="A505" s="66" t="str">
        <f>IF(AB505=0,"",IF(ISNUMBER(AB505),VLOOKUP(WEEKDAY(AB505,2),DateHelp!$B$2:$C$8,2,FALSE),""))</f>
        <v/>
      </c>
      <c r="B505" s="59" t="str">
        <f t="shared" si="7"/>
        <v/>
      </c>
      <c r="C505" s="59" t="str">
        <f>IF(AB505=0,"",IF(ISNUMBER(AB505),VLOOKUP(MONTH(AB505),DateHelp!$B$2:$D$13,3,FALSE),""))</f>
        <v/>
      </c>
      <c r="D505" s="59" t="str">
        <f>IF(AB505=0,"",IF(ISNUMBER(AB505),VLOOKUP(MONTH(AB505),DateHelp!$B$2:$E$13,4,FALSE),""))</f>
        <v/>
      </c>
      <c r="E505" s="63"/>
      <c r="F505" s="64"/>
      <c r="G505" s="64"/>
      <c r="H505" s="64"/>
      <c r="I505" s="64"/>
      <c r="J505" s="64"/>
      <c r="K505" s="64"/>
      <c r="L505" s="68"/>
      <c r="M505" s="63"/>
      <c r="N505" s="63"/>
      <c r="O505" s="64"/>
      <c r="P505" s="64"/>
      <c r="Q505" s="64"/>
      <c r="U505" s="57"/>
      <c r="AA505" s="57">
        <v>505</v>
      </c>
      <c r="AB505" s="57" t="str">
        <f>IF(ISERROR(HLOOKUP(AB$1,D$1:T505,AA505,FALSE)),"na",HLOOKUP(AB$1,D$1:T505,AA505,FALSE))</f>
        <v>na</v>
      </c>
    </row>
    <row r="506" spans="1:28" x14ac:dyDescent="0.4">
      <c r="A506" s="66" t="str">
        <f>IF(AB506=0,"",IF(ISNUMBER(AB506),VLOOKUP(WEEKDAY(AB506,2),DateHelp!$B$2:$C$8,2,FALSE),""))</f>
        <v/>
      </c>
      <c r="B506" s="59" t="str">
        <f t="shared" si="7"/>
        <v/>
      </c>
      <c r="C506" s="59" t="str">
        <f>IF(AB506=0,"",IF(ISNUMBER(AB506),VLOOKUP(MONTH(AB506),DateHelp!$B$2:$D$13,3,FALSE),""))</f>
        <v/>
      </c>
      <c r="D506" s="59" t="str">
        <f>IF(AB506=0,"",IF(ISNUMBER(AB506),VLOOKUP(MONTH(AB506),DateHelp!$B$2:$E$13,4,FALSE),""))</f>
        <v/>
      </c>
      <c r="E506" s="63"/>
      <c r="F506" s="64"/>
      <c r="G506" s="64"/>
      <c r="H506" s="64"/>
      <c r="I506" s="64"/>
      <c r="J506" s="64"/>
      <c r="K506" s="64"/>
      <c r="L506" s="68"/>
      <c r="M506" s="63"/>
      <c r="N506" s="63"/>
      <c r="O506" s="64"/>
      <c r="P506" s="64"/>
      <c r="Q506" s="64"/>
      <c r="U506" s="57"/>
      <c r="AA506" s="57">
        <v>506</v>
      </c>
      <c r="AB506" s="57" t="str">
        <f>IF(ISERROR(HLOOKUP(AB$1,D$1:T506,AA506,FALSE)),"na",HLOOKUP(AB$1,D$1:T506,AA506,FALSE))</f>
        <v>na</v>
      </c>
    </row>
    <row r="507" spans="1:28" x14ac:dyDescent="0.4">
      <c r="A507" s="66" t="str">
        <f>IF(AB507=0,"",IF(ISNUMBER(AB507),VLOOKUP(WEEKDAY(AB507,2),DateHelp!$B$2:$C$8,2,FALSE),""))</f>
        <v/>
      </c>
      <c r="B507" s="59" t="str">
        <f t="shared" si="7"/>
        <v/>
      </c>
      <c r="C507" s="59" t="str">
        <f>IF(AB507=0,"",IF(ISNUMBER(AB507),VLOOKUP(MONTH(AB507),DateHelp!$B$2:$D$13,3,FALSE),""))</f>
        <v/>
      </c>
      <c r="D507" s="59" t="str">
        <f>IF(AB507=0,"",IF(ISNUMBER(AB507),VLOOKUP(MONTH(AB507),DateHelp!$B$2:$E$13,4,FALSE),""))</f>
        <v/>
      </c>
      <c r="E507" s="63"/>
      <c r="F507" s="64"/>
      <c r="G507" s="64"/>
      <c r="H507" s="64"/>
      <c r="I507" s="64"/>
      <c r="J507" s="64"/>
      <c r="K507" s="64"/>
      <c r="L507" s="68"/>
      <c r="M507" s="63"/>
      <c r="N507" s="63"/>
      <c r="O507" s="64"/>
      <c r="P507" s="64"/>
      <c r="Q507" s="64"/>
      <c r="U507" s="57"/>
      <c r="AA507" s="57">
        <v>507</v>
      </c>
      <c r="AB507" s="57" t="str">
        <f>IF(ISERROR(HLOOKUP(AB$1,D$1:T507,AA507,FALSE)),"na",HLOOKUP(AB$1,D$1:T507,AA507,FALSE))</f>
        <v>na</v>
      </c>
    </row>
    <row r="508" spans="1:28" x14ac:dyDescent="0.4">
      <c r="A508" s="66" t="str">
        <f>IF(AB508=0,"",IF(ISNUMBER(AB508),VLOOKUP(WEEKDAY(AB508,2),DateHelp!$B$2:$C$8,2,FALSE),""))</f>
        <v/>
      </c>
      <c r="B508" s="59" t="str">
        <f t="shared" si="7"/>
        <v/>
      </c>
      <c r="C508" s="59" t="str">
        <f>IF(AB508=0,"",IF(ISNUMBER(AB508),VLOOKUP(MONTH(AB508),DateHelp!$B$2:$D$13,3,FALSE),""))</f>
        <v/>
      </c>
      <c r="D508" s="59" t="str">
        <f>IF(AB508=0,"",IF(ISNUMBER(AB508),VLOOKUP(MONTH(AB508),DateHelp!$B$2:$E$13,4,FALSE),""))</f>
        <v/>
      </c>
      <c r="E508" s="63"/>
      <c r="F508" s="64"/>
      <c r="G508" s="64"/>
      <c r="H508" s="64"/>
      <c r="I508" s="64"/>
      <c r="J508" s="64"/>
      <c r="K508" s="64"/>
      <c r="L508" s="68"/>
      <c r="M508" s="63"/>
      <c r="N508" s="63"/>
      <c r="O508" s="64"/>
      <c r="P508" s="64"/>
      <c r="Q508" s="64"/>
      <c r="U508" s="57"/>
      <c r="AA508" s="57">
        <v>508</v>
      </c>
      <c r="AB508" s="57" t="str">
        <f>IF(ISERROR(HLOOKUP(AB$1,D$1:T508,AA508,FALSE)),"na",HLOOKUP(AB$1,D$1:T508,AA508,FALSE))</f>
        <v>na</v>
      </c>
    </row>
    <row r="509" spans="1:28" x14ac:dyDescent="0.4">
      <c r="A509" s="66" t="str">
        <f>IF(AB509=0,"",IF(ISNUMBER(AB509),VLOOKUP(WEEKDAY(AB509,2),DateHelp!$B$2:$C$8,2,FALSE),""))</f>
        <v/>
      </c>
      <c r="B509" s="59" t="str">
        <f t="shared" si="7"/>
        <v/>
      </c>
      <c r="C509" s="59" t="str">
        <f>IF(AB509=0,"",IF(ISNUMBER(AB509),VLOOKUP(MONTH(AB509),DateHelp!$B$2:$D$13,3,FALSE),""))</f>
        <v/>
      </c>
      <c r="D509" s="59" t="str">
        <f>IF(AB509=0,"",IF(ISNUMBER(AB509),VLOOKUP(MONTH(AB509),DateHelp!$B$2:$E$13,4,FALSE),""))</f>
        <v/>
      </c>
      <c r="E509" s="63"/>
      <c r="F509" s="64"/>
      <c r="G509" s="64"/>
      <c r="H509" s="64"/>
      <c r="I509" s="64"/>
      <c r="J509" s="64"/>
      <c r="K509" s="64"/>
      <c r="L509" s="68"/>
      <c r="M509" s="63"/>
      <c r="N509" s="63"/>
      <c r="O509" s="64"/>
      <c r="P509" s="64"/>
      <c r="Q509" s="64"/>
      <c r="U509" s="57"/>
      <c r="AA509" s="57">
        <v>509</v>
      </c>
      <c r="AB509" s="57" t="str">
        <f>IF(ISERROR(HLOOKUP(AB$1,D$1:T509,AA509,FALSE)),"na",HLOOKUP(AB$1,D$1:T509,AA509,FALSE))</f>
        <v>na</v>
      </c>
    </row>
    <row r="510" spans="1:28" x14ac:dyDescent="0.4">
      <c r="A510" s="66" t="str">
        <f>IF(AB510=0,"",IF(ISNUMBER(AB510),VLOOKUP(WEEKDAY(AB510,2),DateHelp!$B$2:$C$8,2,FALSE),""))</f>
        <v/>
      </c>
      <c r="B510" s="59" t="str">
        <f t="shared" si="7"/>
        <v/>
      </c>
      <c r="C510" s="59" t="str">
        <f>IF(AB510=0,"",IF(ISNUMBER(AB510),VLOOKUP(MONTH(AB510),DateHelp!$B$2:$D$13,3,FALSE),""))</f>
        <v/>
      </c>
      <c r="D510" s="59" t="str">
        <f>IF(AB510=0,"",IF(ISNUMBER(AB510),VLOOKUP(MONTH(AB510),DateHelp!$B$2:$E$13,4,FALSE),""))</f>
        <v/>
      </c>
      <c r="E510" s="63"/>
      <c r="F510" s="64"/>
      <c r="G510" s="64"/>
      <c r="H510" s="64"/>
      <c r="I510" s="64"/>
      <c r="J510" s="64"/>
      <c r="K510" s="64"/>
      <c r="L510" s="68"/>
      <c r="M510" s="63"/>
      <c r="N510" s="63"/>
      <c r="O510" s="64"/>
      <c r="P510" s="64"/>
      <c r="Q510" s="64"/>
      <c r="U510" s="57"/>
      <c r="AA510" s="57">
        <v>510</v>
      </c>
      <c r="AB510" s="57" t="str">
        <f>IF(ISERROR(HLOOKUP(AB$1,D$1:T510,AA510,FALSE)),"na",HLOOKUP(AB$1,D$1:T510,AA510,FALSE))</f>
        <v>na</v>
      </c>
    </row>
    <row r="511" spans="1:28" x14ac:dyDescent="0.4">
      <c r="A511" s="66" t="str">
        <f>IF(AB511=0,"",IF(ISNUMBER(AB511),VLOOKUP(WEEKDAY(AB511,2),DateHelp!$B$2:$C$8,2,FALSE),""))</f>
        <v/>
      </c>
      <c r="B511" s="59" t="str">
        <f t="shared" si="7"/>
        <v/>
      </c>
      <c r="C511" s="59" t="str">
        <f>IF(AB511=0,"",IF(ISNUMBER(AB511),VLOOKUP(MONTH(AB511),DateHelp!$B$2:$D$13,3,FALSE),""))</f>
        <v/>
      </c>
      <c r="D511" s="59" t="str">
        <f>IF(AB511=0,"",IF(ISNUMBER(AB511),VLOOKUP(MONTH(AB511),DateHelp!$B$2:$E$13,4,FALSE),""))</f>
        <v/>
      </c>
      <c r="E511" s="63"/>
      <c r="F511" s="64"/>
      <c r="G511" s="64"/>
      <c r="H511" s="64"/>
      <c r="I511" s="64"/>
      <c r="J511" s="64"/>
      <c r="K511" s="64"/>
      <c r="L511" s="68"/>
      <c r="M511" s="63"/>
      <c r="N511" s="63"/>
      <c r="O511" s="64"/>
      <c r="P511" s="64"/>
      <c r="Q511" s="64"/>
      <c r="U511" s="57"/>
      <c r="AA511" s="57">
        <v>511</v>
      </c>
      <c r="AB511" s="57" t="str">
        <f>IF(ISERROR(HLOOKUP(AB$1,D$1:T511,AA511,FALSE)),"na",HLOOKUP(AB$1,D$1:T511,AA511,FALSE))</f>
        <v>na</v>
      </c>
    </row>
    <row r="512" spans="1:28" x14ac:dyDescent="0.4">
      <c r="A512" s="66" t="str">
        <f>IF(AB512=0,"",IF(ISNUMBER(AB512),VLOOKUP(WEEKDAY(AB512,2),DateHelp!$B$2:$C$8,2,FALSE),""))</f>
        <v/>
      </c>
      <c r="B512" s="59" t="str">
        <f t="shared" si="7"/>
        <v/>
      </c>
      <c r="C512" s="59" t="str">
        <f>IF(AB512=0,"",IF(ISNUMBER(AB512),VLOOKUP(MONTH(AB512),DateHelp!$B$2:$D$13,3,FALSE),""))</f>
        <v/>
      </c>
      <c r="D512" s="59" t="str">
        <f>IF(AB512=0,"",IF(ISNUMBER(AB512),VLOOKUP(MONTH(AB512),DateHelp!$B$2:$E$13,4,FALSE),""))</f>
        <v/>
      </c>
      <c r="E512" s="63"/>
      <c r="F512" s="64"/>
      <c r="G512" s="64"/>
      <c r="H512" s="64"/>
      <c r="I512" s="64"/>
      <c r="J512" s="64"/>
      <c r="K512" s="64"/>
      <c r="L512" s="68"/>
      <c r="M512" s="63"/>
      <c r="N512" s="63"/>
      <c r="O512" s="64"/>
      <c r="P512" s="64"/>
      <c r="Q512" s="64"/>
      <c r="U512" s="57"/>
      <c r="AA512" s="57">
        <v>512</v>
      </c>
      <c r="AB512" s="57" t="str">
        <f>IF(ISERROR(HLOOKUP(AB$1,D$1:T512,AA512,FALSE)),"na",HLOOKUP(AB$1,D$1:T512,AA512,FALSE))</f>
        <v>na</v>
      </c>
    </row>
    <row r="513" spans="1:28" x14ac:dyDescent="0.4">
      <c r="A513" s="66" t="str">
        <f>IF(AB513=0,"",IF(ISNUMBER(AB513),VLOOKUP(WEEKDAY(AB513,2),DateHelp!$B$2:$C$8,2,FALSE),""))</f>
        <v/>
      </c>
      <c r="B513" s="59" t="str">
        <f t="shared" si="7"/>
        <v/>
      </c>
      <c r="C513" s="59" t="str">
        <f>IF(AB513=0,"",IF(ISNUMBER(AB513),VLOOKUP(MONTH(AB513),DateHelp!$B$2:$D$13,3,FALSE),""))</f>
        <v/>
      </c>
      <c r="D513" s="59" t="str">
        <f>IF(AB513=0,"",IF(ISNUMBER(AB513),VLOOKUP(MONTH(AB513),DateHelp!$B$2:$E$13,4,FALSE),""))</f>
        <v/>
      </c>
      <c r="E513" s="63"/>
      <c r="F513" s="64"/>
      <c r="G513" s="64"/>
      <c r="H513" s="64"/>
      <c r="I513" s="64"/>
      <c r="J513" s="64"/>
      <c r="K513" s="64"/>
      <c r="L513" s="68"/>
      <c r="M513" s="63"/>
      <c r="N513" s="63"/>
      <c r="O513" s="64"/>
      <c r="P513" s="64"/>
      <c r="Q513" s="64"/>
      <c r="U513" s="57"/>
      <c r="AA513" s="57">
        <v>513</v>
      </c>
      <c r="AB513" s="57" t="str">
        <f>IF(ISERROR(HLOOKUP(AB$1,D$1:T513,AA513,FALSE)),"na",HLOOKUP(AB$1,D$1:T513,AA513,FALSE))</f>
        <v>na</v>
      </c>
    </row>
    <row r="514" spans="1:28" x14ac:dyDescent="0.4">
      <c r="A514" s="66" t="str">
        <f>IF(AB514=0,"",IF(ISNUMBER(AB514),VLOOKUP(WEEKDAY(AB514,2),DateHelp!$B$2:$C$8,2,FALSE),""))</f>
        <v/>
      </c>
      <c r="B514" s="59" t="str">
        <f t="shared" si="7"/>
        <v/>
      </c>
      <c r="C514" s="59" t="str">
        <f>IF(AB514=0,"",IF(ISNUMBER(AB514),VLOOKUP(MONTH(AB514),DateHelp!$B$2:$D$13,3,FALSE),""))</f>
        <v/>
      </c>
      <c r="D514" s="59" t="str">
        <f>IF(AB514=0,"",IF(ISNUMBER(AB514),VLOOKUP(MONTH(AB514),DateHelp!$B$2:$E$13,4,FALSE),""))</f>
        <v/>
      </c>
      <c r="E514" s="63"/>
      <c r="F514" s="64"/>
      <c r="G514" s="64"/>
      <c r="H514" s="64"/>
      <c r="I514" s="64"/>
      <c r="J514" s="64"/>
      <c r="K514" s="64"/>
      <c r="L514" s="68"/>
      <c r="M514" s="63"/>
      <c r="N514" s="63"/>
      <c r="O514" s="64"/>
      <c r="P514" s="64"/>
      <c r="Q514" s="64"/>
      <c r="U514" s="57"/>
      <c r="AA514" s="57">
        <v>514</v>
      </c>
      <c r="AB514" s="57" t="str">
        <f>IF(ISERROR(HLOOKUP(AB$1,D$1:T514,AA514,FALSE)),"na",HLOOKUP(AB$1,D$1:T514,AA514,FALSE))</f>
        <v>na</v>
      </c>
    </row>
    <row r="515" spans="1:28" x14ac:dyDescent="0.4">
      <c r="A515" s="66" t="str">
        <f>IF(AB515=0,"",IF(ISNUMBER(AB515),VLOOKUP(WEEKDAY(AB515,2),DateHelp!$B$2:$C$8,2,FALSE),""))</f>
        <v/>
      </c>
      <c r="B515" s="59" t="str">
        <f t="shared" ref="B515:B578" si="8">IF(AB515=0,"",IF(ISNUMBER(AB515),WEEKNUM(AB515,1),""))</f>
        <v/>
      </c>
      <c r="C515" s="59" t="str">
        <f>IF(AB515=0,"",IF(ISNUMBER(AB515),VLOOKUP(MONTH(AB515),DateHelp!$B$2:$D$13,3,FALSE),""))</f>
        <v/>
      </c>
      <c r="D515" s="59" t="str">
        <f>IF(AB515=0,"",IF(ISNUMBER(AB515),VLOOKUP(MONTH(AB515),DateHelp!$B$2:$E$13,4,FALSE),""))</f>
        <v/>
      </c>
      <c r="E515" s="63"/>
      <c r="F515" s="64"/>
      <c r="G515" s="64"/>
      <c r="H515" s="64"/>
      <c r="I515" s="64"/>
      <c r="J515" s="64"/>
      <c r="K515" s="64"/>
      <c r="L515" s="68"/>
      <c r="M515" s="63"/>
      <c r="N515" s="63"/>
      <c r="O515" s="64"/>
      <c r="P515" s="64"/>
      <c r="Q515" s="64"/>
      <c r="U515" s="57"/>
      <c r="AA515" s="57">
        <v>515</v>
      </c>
      <c r="AB515" s="57" t="str">
        <f>IF(ISERROR(HLOOKUP(AB$1,D$1:T515,AA515,FALSE)),"na",HLOOKUP(AB$1,D$1:T515,AA515,FALSE))</f>
        <v>na</v>
      </c>
    </row>
    <row r="516" spans="1:28" x14ac:dyDescent="0.4">
      <c r="A516" s="66" t="str">
        <f>IF(AB516=0,"",IF(ISNUMBER(AB516),VLOOKUP(WEEKDAY(AB516,2),DateHelp!$B$2:$C$8,2,FALSE),""))</f>
        <v/>
      </c>
      <c r="B516" s="59" t="str">
        <f t="shared" si="8"/>
        <v/>
      </c>
      <c r="C516" s="59" t="str">
        <f>IF(AB516=0,"",IF(ISNUMBER(AB516),VLOOKUP(MONTH(AB516),DateHelp!$B$2:$D$13,3,FALSE),""))</f>
        <v/>
      </c>
      <c r="D516" s="59" t="str">
        <f>IF(AB516=0,"",IF(ISNUMBER(AB516),VLOOKUP(MONTH(AB516),DateHelp!$B$2:$E$13,4,FALSE),""))</f>
        <v/>
      </c>
      <c r="E516" s="63"/>
      <c r="F516" s="64"/>
      <c r="G516" s="64"/>
      <c r="H516" s="64"/>
      <c r="I516" s="64"/>
      <c r="J516" s="64"/>
      <c r="K516" s="64"/>
      <c r="L516" s="68"/>
      <c r="M516" s="63"/>
      <c r="N516" s="63"/>
      <c r="O516" s="64"/>
      <c r="P516" s="64"/>
      <c r="Q516" s="64"/>
      <c r="U516" s="57"/>
      <c r="AA516" s="57">
        <v>516</v>
      </c>
      <c r="AB516" s="57" t="str">
        <f>IF(ISERROR(HLOOKUP(AB$1,D$1:T516,AA516,FALSE)),"na",HLOOKUP(AB$1,D$1:T516,AA516,FALSE))</f>
        <v>na</v>
      </c>
    </row>
    <row r="517" spans="1:28" x14ac:dyDescent="0.4">
      <c r="A517" s="66" t="str">
        <f>IF(AB517=0,"",IF(ISNUMBER(AB517),VLOOKUP(WEEKDAY(AB517,2),DateHelp!$B$2:$C$8,2,FALSE),""))</f>
        <v/>
      </c>
      <c r="B517" s="59" t="str">
        <f t="shared" si="8"/>
        <v/>
      </c>
      <c r="C517" s="59" t="str">
        <f>IF(AB517=0,"",IF(ISNUMBER(AB517),VLOOKUP(MONTH(AB517),DateHelp!$B$2:$D$13,3,FALSE),""))</f>
        <v/>
      </c>
      <c r="D517" s="59" t="str">
        <f>IF(AB517=0,"",IF(ISNUMBER(AB517),VLOOKUP(MONTH(AB517),DateHelp!$B$2:$E$13,4,FALSE),""))</f>
        <v/>
      </c>
      <c r="E517" s="63"/>
      <c r="F517" s="64"/>
      <c r="G517" s="64"/>
      <c r="H517" s="64"/>
      <c r="I517" s="64"/>
      <c r="J517" s="64"/>
      <c r="K517" s="64"/>
      <c r="L517" s="68"/>
      <c r="M517" s="63"/>
      <c r="N517" s="63"/>
      <c r="O517" s="64"/>
      <c r="P517" s="64"/>
      <c r="Q517" s="64"/>
      <c r="U517" s="57"/>
      <c r="AA517" s="57">
        <v>517</v>
      </c>
      <c r="AB517" s="57" t="str">
        <f>IF(ISERROR(HLOOKUP(AB$1,D$1:T517,AA517,FALSE)),"na",HLOOKUP(AB$1,D$1:T517,AA517,FALSE))</f>
        <v>na</v>
      </c>
    </row>
    <row r="518" spans="1:28" x14ac:dyDescent="0.4">
      <c r="A518" s="66" t="str">
        <f>IF(AB518=0,"",IF(ISNUMBER(AB518),VLOOKUP(WEEKDAY(AB518,2),DateHelp!$B$2:$C$8,2,FALSE),""))</f>
        <v/>
      </c>
      <c r="B518" s="59" t="str">
        <f t="shared" si="8"/>
        <v/>
      </c>
      <c r="C518" s="59" t="str">
        <f>IF(AB518=0,"",IF(ISNUMBER(AB518),VLOOKUP(MONTH(AB518),DateHelp!$B$2:$D$13,3,FALSE),""))</f>
        <v/>
      </c>
      <c r="D518" s="59" t="str">
        <f>IF(AB518=0,"",IF(ISNUMBER(AB518),VLOOKUP(MONTH(AB518),DateHelp!$B$2:$E$13,4,FALSE),""))</f>
        <v/>
      </c>
      <c r="E518" s="63"/>
      <c r="F518" s="64"/>
      <c r="G518" s="64"/>
      <c r="H518" s="64"/>
      <c r="I518" s="64"/>
      <c r="J518" s="64"/>
      <c r="K518" s="64"/>
      <c r="L518" s="68"/>
      <c r="M518" s="63"/>
      <c r="N518" s="63"/>
      <c r="O518" s="64"/>
      <c r="P518" s="64"/>
      <c r="Q518" s="64"/>
      <c r="U518" s="57"/>
      <c r="AA518" s="57">
        <v>518</v>
      </c>
      <c r="AB518" s="57" t="str">
        <f>IF(ISERROR(HLOOKUP(AB$1,D$1:T518,AA518,FALSE)),"na",HLOOKUP(AB$1,D$1:T518,AA518,FALSE))</f>
        <v>na</v>
      </c>
    </row>
    <row r="519" spans="1:28" x14ac:dyDescent="0.4">
      <c r="A519" s="66" t="str">
        <f>IF(AB519=0,"",IF(ISNUMBER(AB519),VLOOKUP(WEEKDAY(AB519,2),DateHelp!$B$2:$C$8,2,FALSE),""))</f>
        <v/>
      </c>
      <c r="B519" s="59" t="str">
        <f t="shared" si="8"/>
        <v/>
      </c>
      <c r="C519" s="59" t="str">
        <f>IF(AB519=0,"",IF(ISNUMBER(AB519),VLOOKUP(MONTH(AB519),DateHelp!$B$2:$D$13,3,FALSE),""))</f>
        <v/>
      </c>
      <c r="D519" s="59" t="str">
        <f>IF(AB519=0,"",IF(ISNUMBER(AB519),VLOOKUP(MONTH(AB519),DateHelp!$B$2:$E$13,4,FALSE),""))</f>
        <v/>
      </c>
      <c r="E519" s="63"/>
      <c r="F519" s="64"/>
      <c r="G519" s="64"/>
      <c r="H519" s="64"/>
      <c r="I519" s="64"/>
      <c r="J519" s="64"/>
      <c r="K519" s="64"/>
      <c r="L519" s="68"/>
      <c r="M519" s="63"/>
      <c r="N519" s="63"/>
      <c r="O519" s="64"/>
      <c r="P519" s="64"/>
      <c r="Q519" s="64"/>
      <c r="U519" s="57"/>
      <c r="AA519" s="57">
        <v>519</v>
      </c>
      <c r="AB519" s="57" t="str">
        <f>IF(ISERROR(HLOOKUP(AB$1,D$1:T519,AA519,FALSE)),"na",HLOOKUP(AB$1,D$1:T519,AA519,FALSE))</f>
        <v>na</v>
      </c>
    </row>
    <row r="520" spans="1:28" x14ac:dyDescent="0.4">
      <c r="A520" s="66" t="str">
        <f>IF(AB520=0,"",IF(ISNUMBER(AB520),VLOOKUP(WEEKDAY(AB520,2),DateHelp!$B$2:$C$8,2,FALSE),""))</f>
        <v/>
      </c>
      <c r="B520" s="59" t="str">
        <f t="shared" si="8"/>
        <v/>
      </c>
      <c r="C520" s="59" t="str">
        <f>IF(AB520=0,"",IF(ISNUMBER(AB520),VLOOKUP(MONTH(AB520),DateHelp!$B$2:$D$13,3,FALSE),""))</f>
        <v/>
      </c>
      <c r="D520" s="59" t="str">
        <f>IF(AB520=0,"",IF(ISNUMBER(AB520),VLOOKUP(MONTH(AB520),DateHelp!$B$2:$E$13,4,FALSE),""))</f>
        <v/>
      </c>
      <c r="E520" s="63"/>
      <c r="F520" s="64"/>
      <c r="G520" s="64"/>
      <c r="H520" s="64"/>
      <c r="I520" s="64"/>
      <c r="J520" s="64"/>
      <c r="K520" s="64"/>
      <c r="L520" s="68"/>
      <c r="M520" s="63"/>
      <c r="N520" s="63"/>
      <c r="O520" s="64"/>
      <c r="P520" s="64"/>
      <c r="Q520" s="64"/>
      <c r="U520" s="57"/>
      <c r="AA520" s="57">
        <v>520</v>
      </c>
      <c r="AB520" s="57" t="str">
        <f>IF(ISERROR(HLOOKUP(AB$1,D$1:T520,AA520,FALSE)),"na",HLOOKUP(AB$1,D$1:T520,AA520,FALSE))</f>
        <v>na</v>
      </c>
    </row>
    <row r="521" spans="1:28" x14ac:dyDescent="0.4">
      <c r="A521" s="66" t="str">
        <f>IF(AB521=0,"",IF(ISNUMBER(AB521),VLOOKUP(WEEKDAY(AB521,2),DateHelp!$B$2:$C$8,2,FALSE),""))</f>
        <v/>
      </c>
      <c r="B521" s="59" t="str">
        <f t="shared" si="8"/>
        <v/>
      </c>
      <c r="C521" s="59" t="str">
        <f>IF(AB521=0,"",IF(ISNUMBER(AB521),VLOOKUP(MONTH(AB521),DateHelp!$B$2:$D$13,3,FALSE),""))</f>
        <v/>
      </c>
      <c r="D521" s="59" t="str">
        <f>IF(AB521=0,"",IF(ISNUMBER(AB521),VLOOKUP(MONTH(AB521),DateHelp!$B$2:$E$13,4,FALSE),""))</f>
        <v/>
      </c>
      <c r="E521" s="63"/>
      <c r="F521" s="64"/>
      <c r="G521" s="64"/>
      <c r="H521" s="64"/>
      <c r="I521" s="64"/>
      <c r="J521" s="64"/>
      <c r="K521" s="64"/>
      <c r="L521" s="68"/>
      <c r="M521" s="63"/>
      <c r="N521" s="63"/>
      <c r="O521" s="64"/>
      <c r="P521" s="64"/>
      <c r="Q521" s="64"/>
      <c r="U521" s="57"/>
      <c r="AA521" s="57">
        <v>521</v>
      </c>
      <c r="AB521" s="57" t="str">
        <f>IF(ISERROR(HLOOKUP(AB$1,D$1:T521,AA521,FALSE)),"na",HLOOKUP(AB$1,D$1:T521,AA521,FALSE))</f>
        <v>na</v>
      </c>
    </row>
    <row r="522" spans="1:28" x14ac:dyDescent="0.4">
      <c r="A522" s="66" t="str">
        <f>IF(AB522=0,"",IF(ISNUMBER(AB522),VLOOKUP(WEEKDAY(AB522,2),DateHelp!$B$2:$C$8,2,FALSE),""))</f>
        <v/>
      </c>
      <c r="B522" s="59" t="str">
        <f t="shared" si="8"/>
        <v/>
      </c>
      <c r="C522" s="59" t="str">
        <f>IF(AB522=0,"",IF(ISNUMBER(AB522),VLOOKUP(MONTH(AB522),DateHelp!$B$2:$D$13,3,FALSE),""))</f>
        <v/>
      </c>
      <c r="D522" s="59" t="str">
        <f>IF(AB522=0,"",IF(ISNUMBER(AB522),VLOOKUP(MONTH(AB522),DateHelp!$B$2:$E$13,4,FALSE),""))</f>
        <v/>
      </c>
      <c r="E522" s="63"/>
      <c r="F522" s="64"/>
      <c r="G522" s="64"/>
      <c r="H522" s="64"/>
      <c r="I522" s="64"/>
      <c r="J522" s="64"/>
      <c r="K522" s="64"/>
      <c r="L522" s="68"/>
      <c r="M522" s="63"/>
      <c r="N522" s="63"/>
      <c r="O522" s="64"/>
      <c r="P522" s="64"/>
      <c r="Q522" s="64"/>
      <c r="U522" s="57"/>
      <c r="AA522" s="57">
        <v>522</v>
      </c>
      <c r="AB522" s="57" t="str">
        <f>IF(ISERROR(HLOOKUP(AB$1,D$1:T522,AA522,FALSE)),"na",HLOOKUP(AB$1,D$1:T522,AA522,FALSE))</f>
        <v>na</v>
      </c>
    </row>
    <row r="523" spans="1:28" x14ac:dyDescent="0.4">
      <c r="A523" s="66" t="str">
        <f>IF(AB523=0,"",IF(ISNUMBER(AB523),VLOOKUP(WEEKDAY(AB523,2),DateHelp!$B$2:$C$8,2,FALSE),""))</f>
        <v/>
      </c>
      <c r="B523" s="59" t="str">
        <f t="shared" si="8"/>
        <v/>
      </c>
      <c r="C523" s="59" t="str">
        <f>IF(AB523=0,"",IF(ISNUMBER(AB523),VLOOKUP(MONTH(AB523),DateHelp!$B$2:$D$13,3,FALSE),""))</f>
        <v/>
      </c>
      <c r="D523" s="59" t="str">
        <f>IF(AB523=0,"",IF(ISNUMBER(AB523),VLOOKUP(MONTH(AB523),DateHelp!$B$2:$E$13,4,FALSE),""))</f>
        <v/>
      </c>
      <c r="E523" s="63"/>
      <c r="F523" s="64"/>
      <c r="G523" s="64"/>
      <c r="H523" s="64"/>
      <c r="I523" s="64"/>
      <c r="J523" s="64"/>
      <c r="K523" s="64"/>
      <c r="L523" s="68"/>
      <c r="M523" s="63"/>
      <c r="N523" s="63"/>
      <c r="O523" s="64"/>
      <c r="P523" s="64"/>
      <c r="Q523" s="64"/>
      <c r="U523" s="57"/>
      <c r="AA523" s="57">
        <v>523</v>
      </c>
      <c r="AB523" s="57" t="str">
        <f>IF(ISERROR(HLOOKUP(AB$1,D$1:T523,AA523,FALSE)),"na",HLOOKUP(AB$1,D$1:T523,AA523,FALSE))</f>
        <v>na</v>
      </c>
    </row>
    <row r="524" spans="1:28" x14ac:dyDescent="0.4">
      <c r="A524" s="66" t="str">
        <f>IF(AB524=0,"",IF(ISNUMBER(AB524),VLOOKUP(WEEKDAY(AB524,2),DateHelp!$B$2:$C$8,2,FALSE),""))</f>
        <v/>
      </c>
      <c r="B524" s="59" t="str">
        <f t="shared" si="8"/>
        <v/>
      </c>
      <c r="C524" s="59" t="str">
        <f>IF(AB524=0,"",IF(ISNUMBER(AB524),VLOOKUP(MONTH(AB524),DateHelp!$B$2:$D$13,3,FALSE),""))</f>
        <v/>
      </c>
      <c r="D524" s="59" t="str">
        <f>IF(AB524=0,"",IF(ISNUMBER(AB524),VLOOKUP(MONTH(AB524),DateHelp!$B$2:$E$13,4,FALSE),""))</f>
        <v/>
      </c>
      <c r="E524" s="63"/>
      <c r="F524" s="64"/>
      <c r="G524" s="64"/>
      <c r="H524" s="64"/>
      <c r="I524" s="64"/>
      <c r="J524" s="64"/>
      <c r="K524" s="64"/>
      <c r="L524" s="68"/>
      <c r="M524" s="63"/>
      <c r="N524" s="63"/>
      <c r="O524" s="64"/>
      <c r="P524" s="64"/>
      <c r="Q524" s="64"/>
      <c r="U524" s="57"/>
      <c r="AA524" s="57">
        <v>524</v>
      </c>
      <c r="AB524" s="57" t="str">
        <f>IF(ISERROR(HLOOKUP(AB$1,D$1:T524,AA524,FALSE)),"na",HLOOKUP(AB$1,D$1:T524,AA524,FALSE))</f>
        <v>na</v>
      </c>
    </row>
    <row r="525" spans="1:28" x14ac:dyDescent="0.4">
      <c r="A525" s="66" t="str">
        <f>IF(AB525=0,"",IF(ISNUMBER(AB525),VLOOKUP(WEEKDAY(AB525,2),DateHelp!$B$2:$C$8,2,FALSE),""))</f>
        <v/>
      </c>
      <c r="B525" s="59" t="str">
        <f t="shared" si="8"/>
        <v/>
      </c>
      <c r="C525" s="59" t="str">
        <f>IF(AB525=0,"",IF(ISNUMBER(AB525),VLOOKUP(MONTH(AB525),DateHelp!$B$2:$D$13,3,FALSE),""))</f>
        <v/>
      </c>
      <c r="D525" s="59" t="str">
        <f>IF(AB525=0,"",IF(ISNUMBER(AB525),VLOOKUP(MONTH(AB525),DateHelp!$B$2:$E$13,4,FALSE),""))</f>
        <v/>
      </c>
      <c r="E525" s="63"/>
      <c r="F525" s="64"/>
      <c r="G525" s="64"/>
      <c r="H525" s="64"/>
      <c r="I525" s="64"/>
      <c r="J525" s="64"/>
      <c r="K525" s="64"/>
      <c r="L525" s="68"/>
      <c r="M525" s="63"/>
      <c r="N525" s="63"/>
      <c r="O525" s="64"/>
      <c r="P525" s="64"/>
      <c r="Q525" s="64"/>
      <c r="U525" s="57"/>
      <c r="AA525" s="57">
        <v>525</v>
      </c>
      <c r="AB525" s="57" t="str">
        <f>IF(ISERROR(HLOOKUP(AB$1,D$1:T525,AA525,FALSE)),"na",HLOOKUP(AB$1,D$1:T525,AA525,FALSE))</f>
        <v>na</v>
      </c>
    </row>
    <row r="526" spans="1:28" x14ac:dyDescent="0.4">
      <c r="A526" s="66" t="str">
        <f>IF(AB526=0,"",IF(ISNUMBER(AB526),VLOOKUP(WEEKDAY(AB526,2),DateHelp!$B$2:$C$8,2,FALSE),""))</f>
        <v/>
      </c>
      <c r="B526" s="59" t="str">
        <f t="shared" si="8"/>
        <v/>
      </c>
      <c r="C526" s="59" t="str">
        <f>IF(AB526=0,"",IF(ISNUMBER(AB526),VLOOKUP(MONTH(AB526),DateHelp!$B$2:$D$13,3,FALSE),""))</f>
        <v/>
      </c>
      <c r="D526" s="59" t="str">
        <f>IF(AB526=0,"",IF(ISNUMBER(AB526),VLOOKUP(MONTH(AB526),DateHelp!$B$2:$E$13,4,FALSE),""))</f>
        <v/>
      </c>
      <c r="E526" s="63"/>
      <c r="F526" s="64"/>
      <c r="G526" s="64"/>
      <c r="H526" s="64"/>
      <c r="I526" s="64"/>
      <c r="J526" s="64"/>
      <c r="K526" s="64"/>
      <c r="L526" s="68"/>
      <c r="M526" s="63"/>
      <c r="N526" s="63"/>
      <c r="O526" s="64"/>
      <c r="P526" s="64"/>
      <c r="Q526" s="64"/>
      <c r="U526" s="57"/>
      <c r="AA526" s="57">
        <v>526</v>
      </c>
      <c r="AB526" s="57" t="str">
        <f>IF(ISERROR(HLOOKUP(AB$1,D$1:T526,AA526,FALSE)),"na",HLOOKUP(AB$1,D$1:T526,AA526,FALSE))</f>
        <v>na</v>
      </c>
    </row>
    <row r="527" spans="1:28" x14ac:dyDescent="0.4">
      <c r="A527" s="66" t="str">
        <f>IF(AB527=0,"",IF(ISNUMBER(AB527),VLOOKUP(WEEKDAY(AB527,2),DateHelp!$B$2:$C$8,2,FALSE),""))</f>
        <v/>
      </c>
      <c r="B527" s="59" t="str">
        <f t="shared" si="8"/>
        <v/>
      </c>
      <c r="C527" s="59" t="str">
        <f>IF(AB527=0,"",IF(ISNUMBER(AB527),VLOOKUP(MONTH(AB527),DateHelp!$B$2:$D$13,3,FALSE),""))</f>
        <v/>
      </c>
      <c r="D527" s="59" t="str">
        <f>IF(AB527=0,"",IF(ISNUMBER(AB527),VLOOKUP(MONTH(AB527),DateHelp!$B$2:$E$13,4,FALSE),""))</f>
        <v/>
      </c>
      <c r="E527" s="63"/>
      <c r="F527" s="64"/>
      <c r="G527" s="64"/>
      <c r="H527" s="64"/>
      <c r="I527" s="64"/>
      <c r="J527" s="64"/>
      <c r="K527" s="64"/>
      <c r="L527" s="68"/>
      <c r="M527" s="63"/>
      <c r="N527" s="63"/>
      <c r="O527" s="64"/>
      <c r="P527" s="64"/>
      <c r="Q527" s="64"/>
      <c r="U527" s="57"/>
      <c r="AA527" s="57">
        <v>527</v>
      </c>
      <c r="AB527" s="57" t="str">
        <f>IF(ISERROR(HLOOKUP(AB$1,D$1:T527,AA527,FALSE)),"na",HLOOKUP(AB$1,D$1:T527,AA527,FALSE))</f>
        <v>na</v>
      </c>
    </row>
    <row r="528" spans="1:28" x14ac:dyDescent="0.4">
      <c r="A528" s="66" t="str">
        <f>IF(AB528=0,"",IF(ISNUMBER(AB528),VLOOKUP(WEEKDAY(AB528,2),DateHelp!$B$2:$C$8,2,FALSE),""))</f>
        <v/>
      </c>
      <c r="B528" s="59" t="str">
        <f t="shared" si="8"/>
        <v/>
      </c>
      <c r="C528" s="59" t="str">
        <f>IF(AB528=0,"",IF(ISNUMBER(AB528),VLOOKUP(MONTH(AB528),DateHelp!$B$2:$D$13,3,FALSE),""))</f>
        <v/>
      </c>
      <c r="D528" s="59" t="str">
        <f>IF(AB528=0,"",IF(ISNUMBER(AB528),VLOOKUP(MONTH(AB528),DateHelp!$B$2:$E$13,4,FALSE),""))</f>
        <v/>
      </c>
      <c r="E528" s="63"/>
      <c r="F528" s="64"/>
      <c r="G528" s="64"/>
      <c r="H528" s="64"/>
      <c r="I528" s="64"/>
      <c r="J528" s="64"/>
      <c r="K528" s="64"/>
      <c r="L528" s="68"/>
      <c r="M528" s="63"/>
      <c r="N528" s="63"/>
      <c r="O528" s="64"/>
      <c r="P528" s="64"/>
      <c r="Q528" s="64"/>
      <c r="U528" s="57"/>
      <c r="AA528" s="57">
        <v>528</v>
      </c>
      <c r="AB528" s="57" t="str">
        <f>IF(ISERROR(HLOOKUP(AB$1,D$1:T528,AA528,FALSE)),"na",HLOOKUP(AB$1,D$1:T528,AA528,FALSE))</f>
        <v>na</v>
      </c>
    </row>
    <row r="529" spans="1:28" x14ac:dyDescent="0.4">
      <c r="A529" s="66" t="str">
        <f>IF(AB529=0,"",IF(ISNUMBER(AB529),VLOOKUP(WEEKDAY(AB529,2),DateHelp!$B$2:$C$8,2,FALSE),""))</f>
        <v/>
      </c>
      <c r="B529" s="59" t="str">
        <f t="shared" si="8"/>
        <v/>
      </c>
      <c r="C529" s="59" t="str">
        <f>IF(AB529=0,"",IF(ISNUMBER(AB529),VLOOKUP(MONTH(AB529),DateHelp!$B$2:$D$13,3,FALSE),""))</f>
        <v/>
      </c>
      <c r="D529" s="59" t="str">
        <f>IF(AB529=0,"",IF(ISNUMBER(AB529),VLOOKUP(MONTH(AB529),DateHelp!$B$2:$E$13,4,FALSE),""))</f>
        <v/>
      </c>
      <c r="E529" s="63"/>
      <c r="F529" s="64"/>
      <c r="G529" s="64"/>
      <c r="H529" s="64"/>
      <c r="I529" s="64"/>
      <c r="J529" s="64"/>
      <c r="K529" s="64"/>
      <c r="L529" s="68"/>
      <c r="M529" s="63"/>
      <c r="N529" s="63"/>
      <c r="O529" s="64"/>
      <c r="P529" s="64"/>
      <c r="Q529" s="64"/>
      <c r="U529" s="57"/>
      <c r="AA529" s="57">
        <v>529</v>
      </c>
      <c r="AB529" s="57" t="str">
        <f>IF(ISERROR(HLOOKUP(AB$1,D$1:T529,AA529,FALSE)),"na",HLOOKUP(AB$1,D$1:T529,AA529,FALSE))</f>
        <v>na</v>
      </c>
    </row>
    <row r="530" spans="1:28" x14ac:dyDescent="0.4">
      <c r="A530" s="66" t="str">
        <f>IF(AB530=0,"",IF(ISNUMBER(AB530),VLOOKUP(WEEKDAY(AB530,2),DateHelp!$B$2:$C$8,2,FALSE),""))</f>
        <v/>
      </c>
      <c r="B530" s="59" t="str">
        <f t="shared" si="8"/>
        <v/>
      </c>
      <c r="C530" s="59" t="str">
        <f>IF(AB530=0,"",IF(ISNUMBER(AB530),VLOOKUP(MONTH(AB530),DateHelp!$B$2:$D$13,3,FALSE),""))</f>
        <v/>
      </c>
      <c r="D530" s="59" t="str">
        <f>IF(AB530=0,"",IF(ISNUMBER(AB530),VLOOKUP(MONTH(AB530),DateHelp!$B$2:$E$13,4,FALSE),""))</f>
        <v/>
      </c>
      <c r="E530" s="63"/>
      <c r="F530" s="64"/>
      <c r="G530" s="64"/>
      <c r="H530" s="64"/>
      <c r="I530" s="64"/>
      <c r="J530" s="64"/>
      <c r="K530" s="64"/>
      <c r="L530" s="68"/>
      <c r="M530" s="63"/>
      <c r="N530" s="63"/>
      <c r="O530" s="64"/>
      <c r="P530" s="64"/>
      <c r="Q530" s="64"/>
      <c r="U530" s="57"/>
      <c r="AA530" s="57">
        <v>530</v>
      </c>
      <c r="AB530" s="57" t="str">
        <f>IF(ISERROR(HLOOKUP(AB$1,D$1:T530,AA530,FALSE)),"na",HLOOKUP(AB$1,D$1:T530,AA530,FALSE))</f>
        <v>na</v>
      </c>
    </row>
    <row r="531" spans="1:28" x14ac:dyDescent="0.4">
      <c r="A531" s="66" t="str">
        <f>IF(AB531=0,"",IF(ISNUMBER(AB531),VLOOKUP(WEEKDAY(AB531,2),DateHelp!$B$2:$C$8,2,FALSE),""))</f>
        <v/>
      </c>
      <c r="B531" s="59" t="str">
        <f t="shared" si="8"/>
        <v/>
      </c>
      <c r="C531" s="59" t="str">
        <f>IF(AB531=0,"",IF(ISNUMBER(AB531),VLOOKUP(MONTH(AB531),DateHelp!$B$2:$D$13,3,FALSE),""))</f>
        <v/>
      </c>
      <c r="D531" s="59" t="str">
        <f>IF(AB531=0,"",IF(ISNUMBER(AB531),VLOOKUP(MONTH(AB531),DateHelp!$B$2:$E$13,4,FALSE),""))</f>
        <v/>
      </c>
      <c r="E531" s="63"/>
      <c r="F531" s="64"/>
      <c r="G531" s="64"/>
      <c r="H531" s="64"/>
      <c r="I531" s="64"/>
      <c r="J531" s="64"/>
      <c r="K531" s="64"/>
      <c r="L531" s="68"/>
      <c r="M531" s="63"/>
      <c r="N531" s="63"/>
      <c r="O531" s="64"/>
      <c r="P531" s="64"/>
      <c r="Q531" s="64"/>
      <c r="U531" s="57"/>
      <c r="AA531" s="57">
        <v>531</v>
      </c>
      <c r="AB531" s="57" t="str">
        <f>IF(ISERROR(HLOOKUP(AB$1,D$1:T531,AA531,FALSE)),"na",HLOOKUP(AB$1,D$1:T531,AA531,FALSE))</f>
        <v>na</v>
      </c>
    </row>
    <row r="532" spans="1:28" x14ac:dyDescent="0.4">
      <c r="A532" s="66" t="str">
        <f>IF(AB532=0,"",IF(ISNUMBER(AB532),VLOOKUP(WEEKDAY(AB532,2),DateHelp!$B$2:$C$8,2,FALSE),""))</f>
        <v/>
      </c>
      <c r="B532" s="59" t="str">
        <f t="shared" si="8"/>
        <v/>
      </c>
      <c r="C532" s="59" t="str">
        <f>IF(AB532=0,"",IF(ISNUMBER(AB532),VLOOKUP(MONTH(AB532),DateHelp!$B$2:$D$13,3,FALSE),""))</f>
        <v/>
      </c>
      <c r="D532" s="59" t="str">
        <f>IF(AB532=0,"",IF(ISNUMBER(AB532),VLOOKUP(MONTH(AB532),DateHelp!$B$2:$E$13,4,FALSE),""))</f>
        <v/>
      </c>
      <c r="E532" s="63"/>
      <c r="F532" s="64"/>
      <c r="G532" s="64"/>
      <c r="H532" s="64"/>
      <c r="I532" s="64"/>
      <c r="J532" s="64"/>
      <c r="K532" s="64"/>
      <c r="L532" s="68"/>
      <c r="M532" s="63"/>
      <c r="N532" s="63"/>
      <c r="O532" s="64"/>
      <c r="P532" s="64"/>
      <c r="Q532" s="64"/>
      <c r="U532" s="57"/>
      <c r="AA532" s="57">
        <v>532</v>
      </c>
      <c r="AB532" s="57" t="str">
        <f>IF(ISERROR(HLOOKUP(AB$1,D$1:T532,AA532,FALSE)),"na",HLOOKUP(AB$1,D$1:T532,AA532,FALSE))</f>
        <v>na</v>
      </c>
    </row>
    <row r="533" spans="1:28" x14ac:dyDescent="0.4">
      <c r="A533" s="66" t="str">
        <f>IF(AB533=0,"",IF(ISNUMBER(AB533),VLOOKUP(WEEKDAY(AB533,2),DateHelp!$B$2:$C$8,2,FALSE),""))</f>
        <v/>
      </c>
      <c r="B533" s="59" t="str">
        <f t="shared" si="8"/>
        <v/>
      </c>
      <c r="C533" s="59" t="str">
        <f>IF(AB533=0,"",IF(ISNUMBER(AB533),VLOOKUP(MONTH(AB533),DateHelp!$B$2:$D$13,3,FALSE),""))</f>
        <v/>
      </c>
      <c r="D533" s="59" t="str">
        <f>IF(AB533=0,"",IF(ISNUMBER(AB533),VLOOKUP(MONTH(AB533),DateHelp!$B$2:$E$13,4,FALSE),""))</f>
        <v/>
      </c>
      <c r="E533" s="63"/>
      <c r="F533" s="64"/>
      <c r="G533" s="64"/>
      <c r="H533" s="64"/>
      <c r="I533" s="64"/>
      <c r="J533" s="64"/>
      <c r="K533" s="64"/>
      <c r="L533" s="68"/>
      <c r="M533" s="63"/>
      <c r="N533" s="63"/>
      <c r="O533" s="64"/>
      <c r="P533" s="64"/>
      <c r="Q533" s="64"/>
      <c r="U533" s="57"/>
      <c r="AA533" s="57">
        <v>533</v>
      </c>
      <c r="AB533" s="57" t="str">
        <f>IF(ISERROR(HLOOKUP(AB$1,D$1:T533,AA533,FALSE)),"na",HLOOKUP(AB$1,D$1:T533,AA533,FALSE))</f>
        <v>na</v>
      </c>
    </row>
    <row r="534" spans="1:28" x14ac:dyDescent="0.4">
      <c r="A534" s="66" t="str">
        <f>IF(AB534=0,"",IF(ISNUMBER(AB534),VLOOKUP(WEEKDAY(AB534,2),DateHelp!$B$2:$C$8,2,FALSE),""))</f>
        <v/>
      </c>
      <c r="B534" s="59" t="str">
        <f t="shared" si="8"/>
        <v/>
      </c>
      <c r="C534" s="59" t="str">
        <f>IF(AB534=0,"",IF(ISNUMBER(AB534),VLOOKUP(MONTH(AB534),DateHelp!$B$2:$D$13,3,FALSE),""))</f>
        <v/>
      </c>
      <c r="D534" s="59" t="str">
        <f>IF(AB534=0,"",IF(ISNUMBER(AB534),VLOOKUP(MONTH(AB534),DateHelp!$B$2:$E$13,4,FALSE),""))</f>
        <v/>
      </c>
      <c r="E534" s="63"/>
      <c r="F534" s="64"/>
      <c r="G534" s="64"/>
      <c r="H534" s="64"/>
      <c r="I534" s="64"/>
      <c r="J534" s="64"/>
      <c r="K534" s="64"/>
      <c r="L534" s="68"/>
      <c r="M534" s="63"/>
      <c r="N534" s="63"/>
      <c r="O534" s="64"/>
      <c r="P534" s="64"/>
      <c r="Q534" s="64"/>
      <c r="U534" s="57"/>
      <c r="AA534" s="57">
        <v>534</v>
      </c>
      <c r="AB534" s="57" t="str">
        <f>IF(ISERROR(HLOOKUP(AB$1,D$1:T534,AA534,FALSE)),"na",HLOOKUP(AB$1,D$1:T534,AA534,FALSE))</f>
        <v>na</v>
      </c>
    </row>
    <row r="535" spans="1:28" x14ac:dyDescent="0.4">
      <c r="A535" s="66" t="str">
        <f>IF(AB535=0,"",IF(ISNUMBER(AB535),VLOOKUP(WEEKDAY(AB535,2),DateHelp!$B$2:$C$8,2,FALSE),""))</f>
        <v/>
      </c>
      <c r="B535" s="59" t="str">
        <f t="shared" si="8"/>
        <v/>
      </c>
      <c r="C535" s="59" t="str">
        <f>IF(AB535=0,"",IF(ISNUMBER(AB535),VLOOKUP(MONTH(AB535),DateHelp!$B$2:$D$13,3,FALSE),""))</f>
        <v/>
      </c>
      <c r="D535" s="59" t="str">
        <f>IF(AB535=0,"",IF(ISNUMBER(AB535),VLOOKUP(MONTH(AB535),DateHelp!$B$2:$E$13,4,FALSE),""))</f>
        <v/>
      </c>
      <c r="E535" s="63"/>
      <c r="F535" s="64"/>
      <c r="G535" s="64"/>
      <c r="H535" s="64"/>
      <c r="I535" s="64"/>
      <c r="J535" s="64"/>
      <c r="K535" s="64"/>
      <c r="L535" s="68"/>
      <c r="M535" s="63"/>
      <c r="N535" s="63"/>
      <c r="O535" s="64"/>
      <c r="P535" s="64"/>
      <c r="Q535" s="64"/>
      <c r="U535" s="57"/>
      <c r="AA535" s="57">
        <v>535</v>
      </c>
      <c r="AB535" s="57" t="str">
        <f>IF(ISERROR(HLOOKUP(AB$1,D$1:T535,AA535,FALSE)),"na",HLOOKUP(AB$1,D$1:T535,AA535,FALSE))</f>
        <v>na</v>
      </c>
    </row>
    <row r="536" spans="1:28" x14ac:dyDescent="0.4">
      <c r="A536" s="66" t="str">
        <f>IF(AB536=0,"",IF(ISNUMBER(AB536),VLOOKUP(WEEKDAY(AB536,2),DateHelp!$B$2:$C$8,2,FALSE),""))</f>
        <v/>
      </c>
      <c r="B536" s="59" t="str">
        <f t="shared" si="8"/>
        <v/>
      </c>
      <c r="C536" s="59" t="str">
        <f>IF(AB536=0,"",IF(ISNUMBER(AB536),VLOOKUP(MONTH(AB536),DateHelp!$B$2:$D$13,3,FALSE),""))</f>
        <v/>
      </c>
      <c r="D536" s="59" t="str">
        <f>IF(AB536=0,"",IF(ISNUMBER(AB536),VLOOKUP(MONTH(AB536),DateHelp!$B$2:$E$13,4,FALSE),""))</f>
        <v/>
      </c>
      <c r="E536" s="63"/>
      <c r="F536" s="64"/>
      <c r="G536" s="64"/>
      <c r="H536" s="64"/>
      <c r="I536" s="64"/>
      <c r="J536" s="64"/>
      <c r="K536" s="64"/>
      <c r="L536" s="68"/>
      <c r="M536" s="63"/>
      <c r="N536" s="63"/>
      <c r="O536" s="64"/>
      <c r="P536" s="64"/>
      <c r="Q536" s="64"/>
      <c r="U536" s="57"/>
      <c r="AA536" s="57">
        <v>536</v>
      </c>
      <c r="AB536" s="57" t="str">
        <f>IF(ISERROR(HLOOKUP(AB$1,D$1:T536,AA536,FALSE)),"na",HLOOKUP(AB$1,D$1:T536,AA536,FALSE))</f>
        <v>na</v>
      </c>
    </row>
    <row r="537" spans="1:28" x14ac:dyDescent="0.4">
      <c r="A537" s="66" t="str">
        <f>IF(AB537=0,"",IF(ISNUMBER(AB537),VLOOKUP(WEEKDAY(AB537,2),DateHelp!$B$2:$C$8,2,FALSE),""))</f>
        <v/>
      </c>
      <c r="B537" s="59" t="str">
        <f t="shared" si="8"/>
        <v/>
      </c>
      <c r="C537" s="59" t="str">
        <f>IF(AB537=0,"",IF(ISNUMBER(AB537),VLOOKUP(MONTH(AB537),DateHelp!$B$2:$D$13,3,FALSE),""))</f>
        <v/>
      </c>
      <c r="D537" s="59" t="str">
        <f>IF(AB537=0,"",IF(ISNUMBER(AB537),VLOOKUP(MONTH(AB537),DateHelp!$B$2:$E$13,4,FALSE),""))</f>
        <v/>
      </c>
      <c r="E537" s="63"/>
      <c r="F537" s="64"/>
      <c r="G537" s="64"/>
      <c r="H537" s="64"/>
      <c r="I537" s="64"/>
      <c r="J537" s="64"/>
      <c r="K537" s="64"/>
      <c r="L537" s="68"/>
      <c r="M537" s="63"/>
      <c r="N537" s="63"/>
      <c r="O537" s="64"/>
      <c r="P537" s="64"/>
      <c r="Q537" s="64"/>
      <c r="U537" s="57"/>
      <c r="AA537" s="57">
        <v>537</v>
      </c>
      <c r="AB537" s="57" t="str">
        <f>IF(ISERROR(HLOOKUP(AB$1,D$1:T537,AA537,FALSE)),"na",HLOOKUP(AB$1,D$1:T537,AA537,FALSE))</f>
        <v>na</v>
      </c>
    </row>
    <row r="538" spans="1:28" x14ac:dyDescent="0.4">
      <c r="A538" s="66" t="str">
        <f>IF(AB538=0,"",IF(ISNUMBER(AB538),VLOOKUP(WEEKDAY(AB538,2),DateHelp!$B$2:$C$8,2,FALSE),""))</f>
        <v/>
      </c>
      <c r="B538" s="59" t="str">
        <f t="shared" si="8"/>
        <v/>
      </c>
      <c r="C538" s="59" t="str">
        <f>IF(AB538=0,"",IF(ISNUMBER(AB538),VLOOKUP(MONTH(AB538),DateHelp!$B$2:$D$13,3,FALSE),""))</f>
        <v/>
      </c>
      <c r="D538" s="59" t="str">
        <f>IF(AB538=0,"",IF(ISNUMBER(AB538),VLOOKUP(MONTH(AB538),DateHelp!$B$2:$E$13,4,FALSE),""))</f>
        <v/>
      </c>
      <c r="E538" s="63"/>
      <c r="F538" s="64"/>
      <c r="G538" s="64"/>
      <c r="H538" s="64"/>
      <c r="I538" s="64"/>
      <c r="J538" s="64"/>
      <c r="K538" s="64"/>
      <c r="L538" s="68"/>
      <c r="M538" s="63"/>
      <c r="N538" s="63"/>
      <c r="O538" s="64"/>
      <c r="P538" s="64"/>
      <c r="Q538" s="64"/>
      <c r="U538" s="57"/>
      <c r="AA538" s="57">
        <v>538</v>
      </c>
      <c r="AB538" s="57" t="str">
        <f>IF(ISERROR(HLOOKUP(AB$1,D$1:T538,AA538,FALSE)),"na",HLOOKUP(AB$1,D$1:T538,AA538,FALSE))</f>
        <v>na</v>
      </c>
    </row>
    <row r="539" spans="1:28" x14ac:dyDescent="0.4">
      <c r="A539" s="66" t="str">
        <f>IF(AB539=0,"",IF(ISNUMBER(AB539),VLOOKUP(WEEKDAY(AB539,2),DateHelp!$B$2:$C$8,2,FALSE),""))</f>
        <v/>
      </c>
      <c r="B539" s="59" t="str">
        <f t="shared" si="8"/>
        <v/>
      </c>
      <c r="C539" s="59" t="str">
        <f>IF(AB539=0,"",IF(ISNUMBER(AB539),VLOOKUP(MONTH(AB539),DateHelp!$B$2:$D$13,3,FALSE),""))</f>
        <v/>
      </c>
      <c r="D539" s="59" t="str">
        <f>IF(AB539=0,"",IF(ISNUMBER(AB539),VLOOKUP(MONTH(AB539),DateHelp!$B$2:$E$13,4,FALSE),""))</f>
        <v/>
      </c>
      <c r="E539" s="63"/>
      <c r="F539" s="64"/>
      <c r="G539" s="64"/>
      <c r="H539" s="64"/>
      <c r="I539" s="64"/>
      <c r="J539" s="64"/>
      <c r="K539" s="64"/>
      <c r="L539" s="68"/>
      <c r="M539" s="63"/>
      <c r="N539" s="63"/>
      <c r="O539" s="64"/>
      <c r="P539" s="64"/>
      <c r="Q539" s="64"/>
      <c r="U539" s="57"/>
      <c r="AA539" s="57">
        <v>539</v>
      </c>
      <c r="AB539" s="57" t="str">
        <f>IF(ISERROR(HLOOKUP(AB$1,D$1:T539,AA539,FALSE)),"na",HLOOKUP(AB$1,D$1:T539,AA539,FALSE))</f>
        <v>na</v>
      </c>
    </row>
    <row r="540" spans="1:28" x14ac:dyDescent="0.4">
      <c r="A540" s="66" t="str">
        <f>IF(AB540=0,"",IF(ISNUMBER(AB540),VLOOKUP(WEEKDAY(AB540,2),DateHelp!$B$2:$C$8,2,FALSE),""))</f>
        <v/>
      </c>
      <c r="B540" s="59" t="str">
        <f t="shared" si="8"/>
        <v/>
      </c>
      <c r="C540" s="59" t="str">
        <f>IF(AB540=0,"",IF(ISNUMBER(AB540),VLOOKUP(MONTH(AB540),DateHelp!$B$2:$D$13,3,FALSE),""))</f>
        <v/>
      </c>
      <c r="D540" s="59" t="str">
        <f>IF(AB540=0,"",IF(ISNUMBER(AB540),VLOOKUP(MONTH(AB540),DateHelp!$B$2:$E$13,4,FALSE),""))</f>
        <v/>
      </c>
      <c r="E540" s="63"/>
      <c r="F540" s="64"/>
      <c r="G540" s="64"/>
      <c r="H540" s="64"/>
      <c r="I540" s="64"/>
      <c r="J540" s="64"/>
      <c r="K540" s="64"/>
      <c r="L540" s="68"/>
      <c r="M540" s="63"/>
      <c r="N540" s="63"/>
      <c r="O540" s="64"/>
      <c r="P540" s="64"/>
      <c r="Q540" s="64"/>
      <c r="U540" s="57"/>
      <c r="AA540" s="57">
        <v>540</v>
      </c>
      <c r="AB540" s="57" t="str">
        <f>IF(ISERROR(HLOOKUP(AB$1,D$1:T540,AA540,FALSE)),"na",HLOOKUP(AB$1,D$1:T540,AA540,FALSE))</f>
        <v>na</v>
      </c>
    </row>
    <row r="541" spans="1:28" x14ac:dyDescent="0.4">
      <c r="A541" s="66" t="str">
        <f>IF(AB541=0,"",IF(ISNUMBER(AB541),VLOOKUP(WEEKDAY(AB541,2),DateHelp!$B$2:$C$8,2,FALSE),""))</f>
        <v/>
      </c>
      <c r="B541" s="59" t="str">
        <f t="shared" si="8"/>
        <v/>
      </c>
      <c r="C541" s="59" t="str">
        <f>IF(AB541=0,"",IF(ISNUMBER(AB541),VLOOKUP(MONTH(AB541),DateHelp!$B$2:$D$13,3,FALSE),""))</f>
        <v/>
      </c>
      <c r="D541" s="59" t="str">
        <f>IF(AB541=0,"",IF(ISNUMBER(AB541),VLOOKUP(MONTH(AB541),DateHelp!$B$2:$E$13,4,FALSE),""))</f>
        <v/>
      </c>
      <c r="E541" s="63"/>
      <c r="F541" s="64"/>
      <c r="G541" s="64"/>
      <c r="H541" s="64"/>
      <c r="I541" s="64"/>
      <c r="J541" s="64"/>
      <c r="K541" s="64"/>
      <c r="L541" s="68"/>
      <c r="M541" s="63"/>
      <c r="N541" s="63"/>
      <c r="O541" s="64"/>
      <c r="P541" s="64"/>
      <c r="Q541" s="64"/>
      <c r="U541" s="57"/>
      <c r="AA541" s="57">
        <v>541</v>
      </c>
      <c r="AB541" s="57" t="str">
        <f>IF(ISERROR(HLOOKUP(AB$1,D$1:T541,AA541,FALSE)),"na",HLOOKUP(AB$1,D$1:T541,AA541,FALSE))</f>
        <v>na</v>
      </c>
    </row>
    <row r="542" spans="1:28" x14ac:dyDescent="0.4">
      <c r="A542" s="66" t="str">
        <f>IF(AB542=0,"",IF(ISNUMBER(AB542),VLOOKUP(WEEKDAY(AB542,2),DateHelp!$B$2:$C$8,2,FALSE),""))</f>
        <v/>
      </c>
      <c r="B542" s="59" t="str">
        <f t="shared" si="8"/>
        <v/>
      </c>
      <c r="C542" s="59" t="str">
        <f>IF(AB542=0,"",IF(ISNUMBER(AB542),VLOOKUP(MONTH(AB542),DateHelp!$B$2:$D$13,3,FALSE),""))</f>
        <v/>
      </c>
      <c r="D542" s="59" t="str">
        <f>IF(AB542=0,"",IF(ISNUMBER(AB542),VLOOKUP(MONTH(AB542),DateHelp!$B$2:$E$13,4,FALSE),""))</f>
        <v/>
      </c>
      <c r="E542" s="63"/>
      <c r="F542" s="64"/>
      <c r="G542" s="64"/>
      <c r="H542" s="64"/>
      <c r="I542" s="64"/>
      <c r="J542" s="64"/>
      <c r="K542" s="64"/>
      <c r="L542" s="68"/>
      <c r="M542" s="63"/>
      <c r="N542" s="63"/>
      <c r="O542" s="64"/>
      <c r="P542" s="64"/>
      <c r="Q542" s="64"/>
      <c r="U542" s="57"/>
      <c r="AA542" s="57">
        <v>542</v>
      </c>
      <c r="AB542" s="57" t="str">
        <f>IF(ISERROR(HLOOKUP(AB$1,D$1:T542,AA542,FALSE)),"na",HLOOKUP(AB$1,D$1:T542,AA542,FALSE))</f>
        <v>na</v>
      </c>
    </row>
    <row r="543" spans="1:28" x14ac:dyDescent="0.4">
      <c r="A543" s="66" t="str">
        <f>IF(AB543=0,"",IF(ISNUMBER(AB543),VLOOKUP(WEEKDAY(AB543,2),DateHelp!$B$2:$C$8,2,FALSE),""))</f>
        <v/>
      </c>
      <c r="B543" s="59" t="str">
        <f t="shared" si="8"/>
        <v/>
      </c>
      <c r="C543" s="59" t="str">
        <f>IF(AB543=0,"",IF(ISNUMBER(AB543),VLOOKUP(MONTH(AB543),DateHelp!$B$2:$D$13,3,FALSE),""))</f>
        <v/>
      </c>
      <c r="D543" s="59" t="str">
        <f>IF(AB543=0,"",IF(ISNUMBER(AB543),VLOOKUP(MONTH(AB543),DateHelp!$B$2:$E$13,4,FALSE),""))</f>
        <v/>
      </c>
      <c r="E543" s="63"/>
      <c r="F543" s="64"/>
      <c r="G543" s="64"/>
      <c r="H543" s="64"/>
      <c r="I543" s="64"/>
      <c r="J543" s="64"/>
      <c r="K543" s="64"/>
      <c r="L543" s="68"/>
      <c r="M543" s="63"/>
      <c r="N543" s="63"/>
      <c r="O543" s="64"/>
      <c r="P543" s="64"/>
      <c r="Q543" s="64"/>
      <c r="U543" s="57"/>
      <c r="AA543" s="57">
        <v>543</v>
      </c>
      <c r="AB543" s="57" t="str">
        <f>IF(ISERROR(HLOOKUP(AB$1,D$1:T543,AA543,FALSE)),"na",HLOOKUP(AB$1,D$1:T543,AA543,FALSE))</f>
        <v>na</v>
      </c>
    </row>
    <row r="544" spans="1:28" x14ac:dyDescent="0.4">
      <c r="A544" s="66" t="str">
        <f>IF(AB544=0,"",IF(ISNUMBER(AB544),VLOOKUP(WEEKDAY(AB544,2),DateHelp!$B$2:$C$8,2,FALSE),""))</f>
        <v/>
      </c>
      <c r="B544" s="59" t="str">
        <f t="shared" si="8"/>
        <v/>
      </c>
      <c r="C544" s="59" t="str">
        <f>IF(AB544=0,"",IF(ISNUMBER(AB544),VLOOKUP(MONTH(AB544),DateHelp!$B$2:$D$13,3,FALSE),""))</f>
        <v/>
      </c>
      <c r="D544" s="59" t="str">
        <f>IF(AB544=0,"",IF(ISNUMBER(AB544),VLOOKUP(MONTH(AB544),DateHelp!$B$2:$E$13,4,FALSE),""))</f>
        <v/>
      </c>
      <c r="E544" s="63"/>
      <c r="F544" s="64"/>
      <c r="G544" s="64"/>
      <c r="H544" s="64"/>
      <c r="I544" s="64"/>
      <c r="J544" s="64"/>
      <c r="K544" s="64"/>
      <c r="L544" s="68"/>
      <c r="M544" s="63"/>
      <c r="N544" s="63"/>
      <c r="O544" s="64"/>
      <c r="P544" s="64"/>
      <c r="Q544" s="64"/>
      <c r="U544" s="57"/>
      <c r="AA544" s="57">
        <v>544</v>
      </c>
      <c r="AB544" s="57" t="str">
        <f>IF(ISERROR(HLOOKUP(AB$1,D$1:T544,AA544,FALSE)),"na",HLOOKUP(AB$1,D$1:T544,AA544,FALSE))</f>
        <v>na</v>
      </c>
    </row>
    <row r="545" spans="1:28" x14ac:dyDescent="0.4">
      <c r="A545" s="66" t="str">
        <f>IF(AB545=0,"",IF(ISNUMBER(AB545),VLOOKUP(WEEKDAY(AB545,2),DateHelp!$B$2:$C$8,2,FALSE),""))</f>
        <v/>
      </c>
      <c r="B545" s="59" t="str">
        <f t="shared" si="8"/>
        <v/>
      </c>
      <c r="C545" s="59" t="str">
        <f>IF(AB545=0,"",IF(ISNUMBER(AB545),VLOOKUP(MONTH(AB545),DateHelp!$B$2:$D$13,3,FALSE),""))</f>
        <v/>
      </c>
      <c r="D545" s="59" t="str">
        <f>IF(AB545=0,"",IF(ISNUMBER(AB545),VLOOKUP(MONTH(AB545),DateHelp!$B$2:$E$13,4,FALSE),""))</f>
        <v/>
      </c>
      <c r="E545" s="63"/>
      <c r="F545" s="64"/>
      <c r="G545" s="64"/>
      <c r="H545" s="64"/>
      <c r="I545" s="64"/>
      <c r="J545" s="64"/>
      <c r="K545" s="64"/>
      <c r="L545" s="68"/>
      <c r="M545" s="63"/>
      <c r="N545" s="63"/>
      <c r="O545" s="64"/>
      <c r="P545" s="64"/>
      <c r="Q545" s="64"/>
      <c r="U545" s="57"/>
      <c r="AA545" s="57">
        <v>545</v>
      </c>
      <c r="AB545" s="57" t="str">
        <f>IF(ISERROR(HLOOKUP(AB$1,D$1:T545,AA545,FALSE)),"na",HLOOKUP(AB$1,D$1:T545,AA545,FALSE))</f>
        <v>na</v>
      </c>
    </row>
    <row r="546" spans="1:28" x14ac:dyDescent="0.4">
      <c r="A546" s="66" t="str">
        <f>IF(AB546=0,"",IF(ISNUMBER(AB546),VLOOKUP(WEEKDAY(AB546,2),DateHelp!$B$2:$C$8,2,FALSE),""))</f>
        <v/>
      </c>
      <c r="B546" s="59" t="str">
        <f t="shared" si="8"/>
        <v/>
      </c>
      <c r="C546" s="59" t="str">
        <f>IF(AB546=0,"",IF(ISNUMBER(AB546),VLOOKUP(MONTH(AB546),DateHelp!$B$2:$D$13,3,FALSE),""))</f>
        <v/>
      </c>
      <c r="D546" s="59" t="str">
        <f>IF(AB546=0,"",IF(ISNUMBER(AB546),VLOOKUP(MONTH(AB546),DateHelp!$B$2:$E$13,4,FALSE),""))</f>
        <v/>
      </c>
      <c r="E546" s="63"/>
      <c r="F546" s="64"/>
      <c r="G546" s="64"/>
      <c r="H546" s="64"/>
      <c r="I546" s="64"/>
      <c r="J546" s="64"/>
      <c r="K546" s="64"/>
      <c r="L546" s="68"/>
      <c r="M546" s="63"/>
      <c r="N546" s="63"/>
      <c r="O546" s="64"/>
      <c r="P546" s="64"/>
      <c r="Q546" s="64"/>
      <c r="U546" s="57"/>
      <c r="AA546" s="57">
        <v>546</v>
      </c>
      <c r="AB546" s="57" t="str">
        <f>IF(ISERROR(HLOOKUP(AB$1,D$1:T546,AA546,FALSE)),"na",HLOOKUP(AB$1,D$1:T546,AA546,FALSE))</f>
        <v>na</v>
      </c>
    </row>
    <row r="547" spans="1:28" x14ac:dyDescent="0.4">
      <c r="A547" s="66" t="str">
        <f>IF(AB547=0,"",IF(ISNUMBER(AB547),VLOOKUP(WEEKDAY(AB547,2),DateHelp!$B$2:$C$8,2,FALSE),""))</f>
        <v/>
      </c>
      <c r="B547" s="59" t="str">
        <f t="shared" si="8"/>
        <v/>
      </c>
      <c r="C547" s="59" t="str">
        <f>IF(AB547=0,"",IF(ISNUMBER(AB547),VLOOKUP(MONTH(AB547),DateHelp!$B$2:$D$13,3,FALSE),""))</f>
        <v/>
      </c>
      <c r="D547" s="59" t="str">
        <f>IF(AB547=0,"",IF(ISNUMBER(AB547),VLOOKUP(MONTH(AB547),DateHelp!$B$2:$E$13,4,FALSE),""))</f>
        <v/>
      </c>
      <c r="E547" s="63"/>
      <c r="F547" s="64"/>
      <c r="G547" s="64"/>
      <c r="H547" s="64"/>
      <c r="I547" s="64"/>
      <c r="J547" s="64"/>
      <c r="K547" s="64"/>
      <c r="L547" s="68"/>
      <c r="M547" s="63"/>
      <c r="N547" s="63"/>
      <c r="O547" s="64"/>
      <c r="P547" s="64"/>
      <c r="Q547" s="64"/>
      <c r="U547" s="57"/>
      <c r="AA547" s="57">
        <v>547</v>
      </c>
      <c r="AB547" s="57" t="str">
        <f>IF(ISERROR(HLOOKUP(AB$1,D$1:T547,AA547,FALSE)),"na",HLOOKUP(AB$1,D$1:T547,AA547,FALSE))</f>
        <v>na</v>
      </c>
    </row>
    <row r="548" spans="1:28" x14ac:dyDescent="0.4">
      <c r="A548" s="66" t="str">
        <f>IF(AB548=0,"",IF(ISNUMBER(AB548),VLOOKUP(WEEKDAY(AB548,2),DateHelp!$B$2:$C$8,2,FALSE),""))</f>
        <v/>
      </c>
      <c r="B548" s="59" t="str">
        <f t="shared" si="8"/>
        <v/>
      </c>
      <c r="C548" s="59" t="str">
        <f>IF(AB548=0,"",IF(ISNUMBER(AB548),VLOOKUP(MONTH(AB548),DateHelp!$B$2:$D$13,3,FALSE),""))</f>
        <v/>
      </c>
      <c r="D548" s="59" t="str">
        <f>IF(AB548=0,"",IF(ISNUMBER(AB548),VLOOKUP(MONTH(AB548),DateHelp!$B$2:$E$13,4,FALSE),""))</f>
        <v/>
      </c>
      <c r="E548" s="63"/>
      <c r="F548" s="64"/>
      <c r="G548" s="64"/>
      <c r="H548" s="64"/>
      <c r="I548" s="64"/>
      <c r="J548" s="64"/>
      <c r="K548" s="64"/>
      <c r="L548" s="68"/>
      <c r="M548" s="63"/>
      <c r="N548" s="63"/>
      <c r="O548" s="64"/>
      <c r="P548" s="64"/>
      <c r="Q548" s="64"/>
      <c r="U548" s="57"/>
      <c r="AA548" s="57">
        <v>548</v>
      </c>
      <c r="AB548" s="57" t="str">
        <f>IF(ISERROR(HLOOKUP(AB$1,D$1:T548,AA548,FALSE)),"na",HLOOKUP(AB$1,D$1:T548,AA548,FALSE))</f>
        <v>na</v>
      </c>
    </row>
    <row r="549" spans="1:28" x14ac:dyDescent="0.4">
      <c r="A549" s="66" t="str">
        <f>IF(AB549=0,"",IF(ISNUMBER(AB549),VLOOKUP(WEEKDAY(AB549,2),DateHelp!$B$2:$C$8,2,FALSE),""))</f>
        <v/>
      </c>
      <c r="B549" s="59" t="str">
        <f t="shared" si="8"/>
        <v/>
      </c>
      <c r="C549" s="59" t="str">
        <f>IF(AB549=0,"",IF(ISNUMBER(AB549),VLOOKUP(MONTH(AB549),DateHelp!$B$2:$D$13,3,FALSE),""))</f>
        <v/>
      </c>
      <c r="D549" s="59" t="str">
        <f>IF(AB549=0,"",IF(ISNUMBER(AB549),VLOOKUP(MONTH(AB549),DateHelp!$B$2:$E$13,4,FALSE),""))</f>
        <v/>
      </c>
      <c r="E549" s="63"/>
      <c r="F549" s="64"/>
      <c r="G549" s="64"/>
      <c r="H549" s="64"/>
      <c r="I549" s="64"/>
      <c r="J549" s="64"/>
      <c r="K549" s="64"/>
      <c r="L549" s="68"/>
      <c r="M549" s="63"/>
      <c r="N549" s="63"/>
      <c r="O549" s="64"/>
      <c r="P549" s="64"/>
      <c r="Q549" s="64"/>
      <c r="U549" s="57"/>
      <c r="AA549" s="57">
        <v>549</v>
      </c>
      <c r="AB549" s="57" t="str">
        <f>IF(ISERROR(HLOOKUP(AB$1,D$1:T549,AA549,FALSE)),"na",HLOOKUP(AB$1,D$1:T549,AA549,FALSE))</f>
        <v>na</v>
      </c>
    </row>
    <row r="550" spans="1:28" x14ac:dyDescent="0.4">
      <c r="A550" s="66" t="str">
        <f>IF(AB550=0,"",IF(ISNUMBER(AB550),VLOOKUP(WEEKDAY(AB550,2),DateHelp!$B$2:$C$8,2,FALSE),""))</f>
        <v/>
      </c>
      <c r="B550" s="59" t="str">
        <f t="shared" si="8"/>
        <v/>
      </c>
      <c r="C550" s="59" t="str">
        <f>IF(AB550=0,"",IF(ISNUMBER(AB550),VLOOKUP(MONTH(AB550),DateHelp!$B$2:$D$13,3,FALSE),""))</f>
        <v/>
      </c>
      <c r="D550" s="59" t="str">
        <f>IF(AB550=0,"",IF(ISNUMBER(AB550),VLOOKUP(MONTH(AB550),DateHelp!$B$2:$E$13,4,FALSE),""))</f>
        <v/>
      </c>
      <c r="E550" s="63"/>
      <c r="F550" s="64"/>
      <c r="G550" s="64"/>
      <c r="H550" s="64"/>
      <c r="I550" s="64"/>
      <c r="J550" s="64"/>
      <c r="K550" s="64"/>
      <c r="L550" s="68"/>
      <c r="M550" s="63"/>
      <c r="N550" s="63"/>
      <c r="O550" s="64"/>
      <c r="P550" s="64"/>
      <c r="Q550" s="64"/>
      <c r="U550" s="57"/>
      <c r="AA550" s="57">
        <v>550</v>
      </c>
      <c r="AB550" s="57" t="str">
        <f>IF(ISERROR(HLOOKUP(AB$1,D$1:T550,AA550,FALSE)),"na",HLOOKUP(AB$1,D$1:T550,AA550,FALSE))</f>
        <v>na</v>
      </c>
    </row>
    <row r="551" spans="1:28" x14ac:dyDescent="0.4">
      <c r="A551" s="66" t="str">
        <f>IF(AB551=0,"",IF(ISNUMBER(AB551),VLOOKUP(WEEKDAY(AB551,2),DateHelp!$B$2:$C$8,2,FALSE),""))</f>
        <v/>
      </c>
      <c r="B551" s="59" t="str">
        <f t="shared" si="8"/>
        <v/>
      </c>
      <c r="C551" s="59" t="str">
        <f>IF(AB551=0,"",IF(ISNUMBER(AB551),VLOOKUP(MONTH(AB551),DateHelp!$B$2:$D$13,3,FALSE),""))</f>
        <v/>
      </c>
      <c r="D551" s="59" t="str">
        <f>IF(AB551=0,"",IF(ISNUMBER(AB551),VLOOKUP(MONTH(AB551),DateHelp!$B$2:$E$13,4,FALSE),""))</f>
        <v/>
      </c>
      <c r="E551" s="63"/>
      <c r="F551" s="64"/>
      <c r="G551" s="64"/>
      <c r="H551" s="64"/>
      <c r="I551" s="64"/>
      <c r="J551" s="64"/>
      <c r="K551" s="64"/>
      <c r="L551" s="68"/>
      <c r="M551" s="63"/>
      <c r="N551" s="63"/>
      <c r="O551" s="64"/>
      <c r="P551" s="64"/>
      <c r="Q551" s="64"/>
      <c r="U551" s="57"/>
      <c r="AA551" s="57">
        <v>551</v>
      </c>
      <c r="AB551" s="57" t="str">
        <f>IF(ISERROR(HLOOKUP(AB$1,D$1:T551,AA551,FALSE)),"na",HLOOKUP(AB$1,D$1:T551,AA551,FALSE))</f>
        <v>na</v>
      </c>
    </row>
    <row r="552" spans="1:28" x14ac:dyDescent="0.4">
      <c r="A552" s="66" t="str">
        <f>IF(AB552=0,"",IF(ISNUMBER(AB552),VLOOKUP(WEEKDAY(AB552,2),DateHelp!$B$2:$C$8,2,FALSE),""))</f>
        <v/>
      </c>
      <c r="B552" s="59" t="str">
        <f t="shared" si="8"/>
        <v/>
      </c>
      <c r="C552" s="59" t="str">
        <f>IF(AB552=0,"",IF(ISNUMBER(AB552),VLOOKUP(MONTH(AB552),DateHelp!$B$2:$D$13,3,FALSE),""))</f>
        <v/>
      </c>
      <c r="D552" s="59" t="str">
        <f>IF(AB552=0,"",IF(ISNUMBER(AB552),VLOOKUP(MONTH(AB552),DateHelp!$B$2:$E$13,4,FALSE),""))</f>
        <v/>
      </c>
      <c r="E552" s="63"/>
      <c r="F552" s="64"/>
      <c r="G552" s="64"/>
      <c r="H552" s="64"/>
      <c r="I552" s="64"/>
      <c r="J552" s="64"/>
      <c r="K552" s="64"/>
      <c r="L552" s="68"/>
      <c r="M552" s="63"/>
      <c r="N552" s="63"/>
      <c r="O552" s="64"/>
      <c r="P552" s="64"/>
      <c r="Q552" s="64"/>
      <c r="U552" s="57"/>
      <c r="AA552" s="57">
        <v>552</v>
      </c>
      <c r="AB552" s="57" t="str">
        <f>IF(ISERROR(HLOOKUP(AB$1,D$1:T552,AA552,FALSE)),"na",HLOOKUP(AB$1,D$1:T552,AA552,FALSE))</f>
        <v>na</v>
      </c>
    </row>
    <row r="553" spans="1:28" x14ac:dyDescent="0.4">
      <c r="A553" s="66" t="str">
        <f>IF(AB553=0,"",IF(ISNUMBER(AB553),VLOOKUP(WEEKDAY(AB553,2),DateHelp!$B$2:$C$8,2,FALSE),""))</f>
        <v/>
      </c>
      <c r="B553" s="59" t="str">
        <f t="shared" si="8"/>
        <v/>
      </c>
      <c r="C553" s="59" t="str">
        <f>IF(AB553=0,"",IF(ISNUMBER(AB553),VLOOKUP(MONTH(AB553),DateHelp!$B$2:$D$13,3,FALSE),""))</f>
        <v/>
      </c>
      <c r="D553" s="59" t="str">
        <f>IF(AB553=0,"",IF(ISNUMBER(AB553),VLOOKUP(MONTH(AB553),DateHelp!$B$2:$E$13,4,FALSE),""))</f>
        <v/>
      </c>
      <c r="E553" s="63"/>
      <c r="F553" s="64"/>
      <c r="G553" s="64"/>
      <c r="H553" s="64"/>
      <c r="I553" s="64"/>
      <c r="J553" s="64"/>
      <c r="K553" s="64"/>
      <c r="L553" s="68"/>
      <c r="M553" s="63"/>
      <c r="N553" s="63"/>
      <c r="O553" s="64"/>
      <c r="P553" s="64"/>
      <c r="Q553" s="64"/>
      <c r="U553" s="57"/>
      <c r="AA553" s="57">
        <v>553</v>
      </c>
      <c r="AB553" s="57" t="str">
        <f>IF(ISERROR(HLOOKUP(AB$1,D$1:T553,AA553,FALSE)),"na",HLOOKUP(AB$1,D$1:T553,AA553,FALSE))</f>
        <v>na</v>
      </c>
    </row>
    <row r="554" spans="1:28" x14ac:dyDescent="0.4">
      <c r="A554" s="66" t="str">
        <f>IF(AB554=0,"",IF(ISNUMBER(AB554),VLOOKUP(WEEKDAY(AB554,2),DateHelp!$B$2:$C$8,2,FALSE),""))</f>
        <v/>
      </c>
      <c r="B554" s="59" t="str">
        <f t="shared" si="8"/>
        <v/>
      </c>
      <c r="C554" s="59" t="str">
        <f>IF(AB554=0,"",IF(ISNUMBER(AB554),VLOOKUP(MONTH(AB554),DateHelp!$B$2:$D$13,3,FALSE),""))</f>
        <v/>
      </c>
      <c r="D554" s="59" t="str">
        <f>IF(AB554=0,"",IF(ISNUMBER(AB554),VLOOKUP(MONTH(AB554),DateHelp!$B$2:$E$13,4,FALSE),""))</f>
        <v/>
      </c>
      <c r="E554" s="63"/>
      <c r="F554" s="64"/>
      <c r="G554" s="64"/>
      <c r="H554" s="64"/>
      <c r="I554" s="64"/>
      <c r="J554" s="64"/>
      <c r="K554" s="64"/>
      <c r="L554" s="68"/>
      <c r="M554" s="63"/>
      <c r="N554" s="63"/>
      <c r="O554" s="64"/>
      <c r="P554" s="64"/>
      <c r="Q554" s="64"/>
      <c r="U554" s="57"/>
      <c r="AA554" s="57">
        <v>554</v>
      </c>
      <c r="AB554" s="57" t="str">
        <f>IF(ISERROR(HLOOKUP(AB$1,D$1:T554,AA554,FALSE)),"na",HLOOKUP(AB$1,D$1:T554,AA554,FALSE))</f>
        <v>na</v>
      </c>
    </row>
    <row r="555" spans="1:28" x14ac:dyDescent="0.4">
      <c r="A555" s="66" t="str">
        <f>IF(AB555=0,"",IF(ISNUMBER(AB555),VLOOKUP(WEEKDAY(AB555,2),DateHelp!$B$2:$C$8,2,FALSE),""))</f>
        <v/>
      </c>
      <c r="B555" s="59" t="str">
        <f t="shared" si="8"/>
        <v/>
      </c>
      <c r="C555" s="59" t="str">
        <f>IF(AB555=0,"",IF(ISNUMBER(AB555),VLOOKUP(MONTH(AB555),DateHelp!$B$2:$D$13,3,FALSE),""))</f>
        <v/>
      </c>
      <c r="D555" s="59" t="str">
        <f>IF(AB555=0,"",IF(ISNUMBER(AB555),VLOOKUP(MONTH(AB555),DateHelp!$B$2:$E$13,4,FALSE),""))</f>
        <v/>
      </c>
      <c r="E555" s="63"/>
      <c r="F555" s="64"/>
      <c r="G555" s="64"/>
      <c r="H555" s="64"/>
      <c r="I555" s="64"/>
      <c r="J555" s="64"/>
      <c r="K555" s="64"/>
      <c r="L555" s="68"/>
      <c r="M555" s="63"/>
      <c r="N555" s="63"/>
      <c r="O555" s="64"/>
      <c r="P555" s="64"/>
      <c r="Q555" s="64"/>
      <c r="U555" s="57"/>
      <c r="AA555" s="57">
        <v>555</v>
      </c>
      <c r="AB555" s="57" t="str">
        <f>IF(ISERROR(HLOOKUP(AB$1,D$1:T555,AA555,FALSE)),"na",HLOOKUP(AB$1,D$1:T555,AA555,FALSE))</f>
        <v>na</v>
      </c>
    </row>
    <row r="556" spans="1:28" x14ac:dyDescent="0.4">
      <c r="A556" s="66" t="str">
        <f>IF(AB556=0,"",IF(ISNUMBER(AB556),VLOOKUP(WEEKDAY(AB556,2),DateHelp!$B$2:$C$8,2,FALSE),""))</f>
        <v/>
      </c>
      <c r="B556" s="59" t="str">
        <f t="shared" si="8"/>
        <v/>
      </c>
      <c r="C556" s="59" t="str">
        <f>IF(AB556=0,"",IF(ISNUMBER(AB556),VLOOKUP(MONTH(AB556),DateHelp!$B$2:$D$13,3,FALSE),""))</f>
        <v/>
      </c>
      <c r="D556" s="59" t="str">
        <f>IF(AB556=0,"",IF(ISNUMBER(AB556),VLOOKUP(MONTH(AB556),DateHelp!$B$2:$E$13,4,FALSE),""))</f>
        <v/>
      </c>
      <c r="E556" s="63"/>
      <c r="F556" s="64"/>
      <c r="G556" s="64"/>
      <c r="H556" s="64"/>
      <c r="I556" s="64"/>
      <c r="J556" s="64"/>
      <c r="K556" s="64"/>
      <c r="L556" s="68"/>
      <c r="M556" s="63"/>
      <c r="N556" s="63"/>
      <c r="O556" s="64"/>
      <c r="P556" s="64"/>
      <c r="Q556" s="64"/>
      <c r="U556" s="57"/>
      <c r="AA556" s="57">
        <v>556</v>
      </c>
      <c r="AB556" s="57" t="str">
        <f>IF(ISERROR(HLOOKUP(AB$1,D$1:T556,AA556,FALSE)),"na",HLOOKUP(AB$1,D$1:T556,AA556,FALSE))</f>
        <v>na</v>
      </c>
    </row>
    <row r="557" spans="1:28" x14ac:dyDescent="0.4">
      <c r="A557" s="66" t="str">
        <f>IF(AB557=0,"",IF(ISNUMBER(AB557),VLOOKUP(WEEKDAY(AB557,2),DateHelp!$B$2:$C$8,2,FALSE),""))</f>
        <v/>
      </c>
      <c r="B557" s="59" t="str">
        <f t="shared" si="8"/>
        <v/>
      </c>
      <c r="C557" s="59" t="str">
        <f>IF(AB557=0,"",IF(ISNUMBER(AB557),VLOOKUP(MONTH(AB557),DateHelp!$B$2:$D$13,3,FALSE),""))</f>
        <v/>
      </c>
      <c r="D557" s="59" t="str">
        <f>IF(AB557=0,"",IF(ISNUMBER(AB557),VLOOKUP(MONTH(AB557),DateHelp!$B$2:$E$13,4,FALSE),""))</f>
        <v/>
      </c>
      <c r="E557" s="63"/>
      <c r="F557" s="64"/>
      <c r="G557" s="64"/>
      <c r="H557" s="64"/>
      <c r="I557" s="64"/>
      <c r="J557" s="64"/>
      <c r="K557" s="64"/>
      <c r="L557" s="68"/>
      <c r="M557" s="63"/>
      <c r="N557" s="63"/>
      <c r="O557" s="64"/>
      <c r="P557" s="64"/>
      <c r="Q557" s="64"/>
      <c r="U557" s="57"/>
      <c r="AA557" s="57">
        <v>557</v>
      </c>
      <c r="AB557" s="57" t="str">
        <f>IF(ISERROR(HLOOKUP(AB$1,D$1:T557,AA557,FALSE)),"na",HLOOKUP(AB$1,D$1:T557,AA557,FALSE))</f>
        <v>na</v>
      </c>
    </row>
    <row r="558" spans="1:28" x14ac:dyDescent="0.4">
      <c r="A558" s="66" t="str">
        <f>IF(AB558=0,"",IF(ISNUMBER(AB558),VLOOKUP(WEEKDAY(AB558,2),DateHelp!$B$2:$C$8,2,FALSE),""))</f>
        <v/>
      </c>
      <c r="B558" s="59" t="str">
        <f t="shared" si="8"/>
        <v/>
      </c>
      <c r="C558" s="59" t="str">
        <f>IF(AB558=0,"",IF(ISNUMBER(AB558),VLOOKUP(MONTH(AB558),DateHelp!$B$2:$D$13,3,FALSE),""))</f>
        <v/>
      </c>
      <c r="D558" s="59" t="str">
        <f>IF(AB558=0,"",IF(ISNUMBER(AB558),VLOOKUP(MONTH(AB558),DateHelp!$B$2:$E$13,4,FALSE),""))</f>
        <v/>
      </c>
      <c r="E558" s="63"/>
      <c r="F558" s="64"/>
      <c r="G558" s="64"/>
      <c r="H558" s="64"/>
      <c r="I558" s="64"/>
      <c r="J558" s="64"/>
      <c r="K558" s="64"/>
      <c r="L558" s="68"/>
      <c r="M558" s="63"/>
      <c r="N558" s="63"/>
      <c r="O558" s="64"/>
      <c r="P558" s="64"/>
      <c r="Q558" s="64"/>
      <c r="U558" s="57"/>
      <c r="AA558" s="57">
        <v>558</v>
      </c>
      <c r="AB558" s="57" t="str">
        <f>IF(ISERROR(HLOOKUP(AB$1,D$1:T558,AA558,FALSE)),"na",HLOOKUP(AB$1,D$1:T558,AA558,FALSE))</f>
        <v>na</v>
      </c>
    </row>
    <row r="559" spans="1:28" x14ac:dyDescent="0.4">
      <c r="A559" s="66" t="str">
        <f>IF(AB559=0,"",IF(ISNUMBER(AB559),VLOOKUP(WEEKDAY(AB559,2),DateHelp!$B$2:$C$8,2,FALSE),""))</f>
        <v/>
      </c>
      <c r="B559" s="59" t="str">
        <f t="shared" si="8"/>
        <v/>
      </c>
      <c r="C559" s="59" t="str">
        <f>IF(AB559=0,"",IF(ISNUMBER(AB559),VLOOKUP(MONTH(AB559),DateHelp!$B$2:$D$13,3,FALSE),""))</f>
        <v/>
      </c>
      <c r="D559" s="59" t="str">
        <f>IF(AB559=0,"",IF(ISNUMBER(AB559),VLOOKUP(MONTH(AB559),DateHelp!$B$2:$E$13,4,FALSE),""))</f>
        <v/>
      </c>
      <c r="E559" s="63"/>
      <c r="F559" s="64"/>
      <c r="G559" s="64"/>
      <c r="H559" s="64"/>
      <c r="I559" s="64"/>
      <c r="J559" s="64"/>
      <c r="K559" s="64"/>
      <c r="L559" s="68"/>
      <c r="M559" s="63"/>
      <c r="N559" s="63"/>
      <c r="O559" s="64"/>
      <c r="P559" s="64"/>
      <c r="Q559" s="64"/>
      <c r="U559" s="57"/>
      <c r="AA559" s="57">
        <v>559</v>
      </c>
      <c r="AB559" s="57" t="str">
        <f>IF(ISERROR(HLOOKUP(AB$1,D$1:T559,AA559,FALSE)),"na",HLOOKUP(AB$1,D$1:T559,AA559,FALSE))</f>
        <v>na</v>
      </c>
    </row>
    <row r="560" spans="1:28" x14ac:dyDescent="0.4">
      <c r="A560" s="66" t="str">
        <f>IF(AB560=0,"",IF(ISNUMBER(AB560),VLOOKUP(WEEKDAY(AB560,2),DateHelp!$B$2:$C$8,2,FALSE),""))</f>
        <v/>
      </c>
      <c r="B560" s="59" t="str">
        <f t="shared" si="8"/>
        <v/>
      </c>
      <c r="C560" s="59" t="str">
        <f>IF(AB560=0,"",IF(ISNUMBER(AB560),VLOOKUP(MONTH(AB560),DateHelp!$B$2:$D$13,3,FALSE),""))</f>
        <v/>
      </c>
      <c r="D560" s="59" t="str">
        <f>IF(AB560=0,"",IF(ISNUMBER(AB560),VLOOKUP(MONTH(AB560),DateHelp!$B$2:$E$13,4,FALSE),""))</f>
        <v/>
      </c>
      <c r="E560" s="63"/>
      <c r="F560" s="64"/>
      <c r="G560" s="64"/>
      <c r="H560" s="64"/>
      <c r="I560" s="64"/>
      <c r="J560" s="64"/>
      <c r="K560" s="64"/>
      <c r="L560" s="68"/>
      <c r="M560" s="63"/>
      <c r="N560" s="63"/>
      <c r="O560" s="64"/>
      <c r="P560" s="64"/>
      <c r="Q560" s="64"/>
      <c r="U560" s="57"/>
      <c r="AA560" s="57">
        <v>560</v>
      </c>
      <c r="AB560" s="57" t="str">
        <f>IF(ISERROR(HLOOKUP(AB$1,D$1:T560,AA560,FALSE)),"na",HLOOKUP(AB$1,D$1:T560,AA560,FALSE))</f>
        <v>na</v>
      </c>
    </row>
    <row r="561" spans="1:28" x14ac:dyDescent="0.4">
      <c r="A561" s="66" t="str">
        <f>IF(AB561=0,"",IF(ISNUMBER(AB561),VLOOKUP(WEEKDAY(AB561,2),DateHelp!$B$2:$C$8,2,FALSE),""))</f>
        <v/>
      </c>
      <c r="B561" s="59" t="str">
        <f t="shared" si="8"/>
        <v/>
      </c>
      <c r="C561" s="59" t="str">
        <f>IF(AB561=0,"",IF(ISNUMBER(AB561),VLOOKUP(MONTH(AB561),DateHelp!$B$2:$D$13,3,FALSE),""))</f>
        <v/>
      </c>
      <c r="D561" s="59" t="str">
        <f>IF(AB561=0,"",IF(ISNUMBER(AB561),VLOOKUP(MONTH(AB561),DateHelp!$B$2:$E$13,4,FALSE),""))</f>
        <v/>
      </c>
      <c r="E561" s="63"/>
      <c r="F561" s="64"/>
      <c r="G561" s="64"/>
      <c r="H561" s="64"/>
      <c r="I561" s="64"/>
      <c r="J561" s="64"/>
      <c r="K561" s="64"/>
      <c r="L561" s="68"/>
      <c r="M561" s="63"/>
      <c r="N561" s="63"/>
      <c r="O561" s="64"/>
      <c r="P561" s="64"/>
      <c r="Q561" s="64"/>
      <c r="U561" s="57"/>
      <c r="AA561" s="57">
        <v>561</v>
      </c>
      <c r="AB561" s="57" t="str">
        <f>IF(ISERROR(HLOOKUP(AB$1,D$1:T561,AA561,FALSE)),"na",HLOOKUP(AB$1,D$1:T561,AA561,FALSE))</f>
        <v>na</v>
      </c>
    </row>
    <row r="562" spans="1:28" x14ac:dyDescent="0.4">
      <c r="A562" s="66" t="str">
        <f>IF(AB562=0,"",IF(ISNUMBER(AB562),VLOOKUP(WEEKDAY(AB562,2),DateHelp!$B$2:$C$8,2,FALSE),""))</f>
        <v/>
      </c>
      <c r="B562" s="59" t="str">
        <f t="shared" si="8"/>
        <v/>
      </c>
      <c r="C562" s="59" t="str">
        <f>IF(AB562=0,"",IF(ISNUMBER(AB562),VLOOKUP(MONTH(AB562),DateHelp!$B$2:$D$13,3,FALSE),""))</f>
        <v/>
      </c>
      <c r="D562" s="59" t="str">
        <f>IF(AB562=0,"",IF(ISNUMBER(AB562),VLOOKUP(MONTH(AB562),DateHelp!$B$2:$E$13,4,FALSE),""))</f>
        <v/>
      </c>
      <c r="E562" s="63"/>
      <c r="F562" s="64"/>
      <c r="G562" s="64"/>
      <c r="H562" s="64"/>
      <c r="I562" s="64"/>
      <c r="J562" s="64"/>
      <c r="K562" s="64"/>
      <c r="L562" s="68"/>
      <c r="M562" s="63"/>
      <c r="N562" s="63"/>
      <c r="O562" s="64"/>
      <c r="P562" s="64"/>
      <c r="Q562" s="64"/>
      <c r="U562" s="57"/>
      <c r="AA562" s="57">
        <v>562</v>
      </c>
      <c r="AB562" s="57" t="str">
        <f>IF(ISERROR(HLOOKUP(AB$1,D$1:T562,AA562,FALSE)),"na",HLOOKUP(AB$1,D$1:T562,AA562,FALSE))</f>
        <v>na</v>
      </c>
    </row>
    <row r="563" spans="1:28" x14ac:dyDescent="0.4">
      <c r="A563" s="66" t="str">
        <f>IF(AB563=0,"",IF(ISNUMBER(AB563),VLOOKUP(WEEKDAY(AB563,2),DateHelp!$B$2:$C$8,2,FALSE),""))</f>
        <v/>
      </c>
      <c r="B563" s="59" t="str">
        <f t="shared" si="8"/>
        <v/>
      </c>
      <c r="C563" s="59" t="str">
        <f>IF(AB563=0,"",IF(ISNUMBER(AB563),VLOOKUP(MONTH(AB563),DateHelp!$B$2:$D$13,3,FALSE),""))</f>
        <v/>
      </c>
      <c r="D563" s="59" t="str">
        <f>IF(AB563=0,"",IF(ISNUMBER(AB563),VLOOKUP(MONTH(AB563),DateHelp!$B$2:$E$13,4,FALSE),""))</f>
        <v/>
      </c>
      <c r="E563" s="63"/>
      <c r="F563" s="64"/>
      <c r="G563" s="64"/>
      <c r="H563" s="64"/>
      <c r="I563" s="64"/>
      <c r="J563" s="64"/>
      <c r="K563" s="64"/>
      <c r="L563" s="68"/>
      <c r="M563" s="63"/>
      <c r="N563" s="63"/>
      <c r="O563" s="64"/>
      <c r="P563" s="64"/>
      <c r="Q563" s="64"/>
      <c r="U563" s="57"/>
      <c r="AA563" s="57">
        <v>563</v>
      </c>
      <c r="AB563" s="57" t="str">
        <f>IF(ISERROR(HLOOKUP(AB$1,D$1:T563,AA563,FALSE)),"na",HLOOKUP(AB$1,D$1:T563,AA563,FALSE))</f>
        <v>na</v>
      </c>
    </row>
    <row r="564" spans="1:28" x14ac:dyDescent="0.4">
      <c r="A564" s="66" t="str">
        <f>IF(AB564=0,"",IF(ISNUMBER(AB564),VLOOKUP(WEEKDAY(AB564,2),DateHelp!$B$2:$C$8,2,FALSE),""))</f>
        <v/>
      </c>
      <c r="B564" s="59" t="str">
        <f t="shared" si="8"/>
        <v/>
      </c>
      <c r="C564" s="59" t="str">
        <f>IF(AB564=0,"",IF(ISNUMBER(AB564),VLOOKUP(MONTH(AB564),DateHelp!$B$2:$D$13,3,FALSE),""))</f>
        <v/>
      </c>
      <c r="D564" s="59" t="str">
        <f>IF(AB564=0,"",IF(ISNUMBER(AB564),VLOOKUP(MONTH(AB564),DateHelp!$B$2:$E$13,4,FALSE),""))</f>
        <v/>
      </c>
      <c r="E564" s="63"/>
      <c r="F564" s="64"/>
      <c r="G564" s="64"/>
      <c r="H564" s="64"/>
      <c r="I564" s="64"/>
      <c r="J564" s="64"/>
      <c r="K564" s="64"/>
      <c r="L564" s="68"/>
      <c r="M564" s="63"/>
      <c r="N564" s="63"/>
      <c r="O564" s="64"/>
      <c r="P564" s="64"/>
      <c r="Q564" s="64"/>
      <c r="U564" s="57"/>
      <c r="AA564" s="57">
        <v>564</v>
      </c>
      <c r="AB564" s="57" t="str">
        <f>IF(ISERROR(HLOOKUP(AB$1,D$1:T564,AA564,FALSE)),"na",HLOOKUP(AB$1,D$1:T564,AA564,FALSE))</f>
        <v>na</v>
      </c>
    </row>
    <row r="565" spans="1:28" x14ac:dyDescent="0.4">
      <c r="A565" s="66" t="str">
        <f>IF(AB565=0,"",IF(ISNUMBER(AB565),VLOOKUP(WEEKDAY(AB565,2),DateHelp!$B$2:$C$8,2,FALSE),""))</f>
        <v/>
      </c>
      <c r="B565" s="59" t="str">
        <f t="shared" si="8"/>
        <v/>
      </c>
      <c r="C565" s="59" t="str">
        <f>IF(AB565=0,"",IF(ISNUMBER(AB565),VLOOKUP(MONTH(AB565),DateHelp!$B$2:$D$13,3,FALSE),""))</f>
        <v/>
      </c>
      <c r="D565" s="59" t="str">
        <f>IF(AB565=0,"",IF(ISNUMBER(AB565),VLOOKUP(MONTH(AB565),DateHelp!$B$2:$E$13,4,FALSE),""))</f>
        <v/>
      </c>
      <c r="E565" s="63"/>
      <c r="F565" s="64"/>
      <c r="G565" s="64"/>
      <c r="H565" s="64"/>
      <c r="I565" s="64"/>
      <c r="J565" s="64"/>
      <c r="K565" s="64"/>
      <c r="L565" s="68"/>
      <c r="M565" s="63"/>
      <c r="N565" s="63"/>
      <c r="O565" s="64"/>
      <c r="P565" s="64"/>
      <c r="Q565" s="64"/>
      <c r="U565" s="57"/>
      <c r="AA565" s="57">
        <v>565</v>
      </c>
      <c r="AB565" s="57" t="str">
        <f>IF(ISERROR(HLOOKUP(AB$1,D$1:T565,AA565,FALSE)),"na",HLOOKUP(AB$1,D$1:T565,AA565,FALSE))</f>
        <v>na</v>
      </c>
    </row>
    <row r="566" spans="1:28" x14ac:dyDescent="0.4">
      <c r="A566" s="66" t="str">
        <f>IF(AB566=0,"",IF(ISNUMBER(AB566),VLOOKUP(WEEKDAY(AB566,2),DateHelp!$B$2:$C$8,2,FALSE),""))</f>
        <v/>
      </c>
      <c r="B566" s="59" t="str">
        <f t="shared" si="8"/>
        <v/>
      </c>
      <c r="C566" s="59" t="str">
        <f>IF(AB566=0,"",IF(ISNUMBER(AB566),VLOOKUP(MONTH(AB566),DateHelp!$B$2:$D$13,3,FALSE),""))</f>
        <v/>
      </c>
      <c r="D566" s="59" t="str">
        <f>IF(AB566=0,"",IF(ISNUMBER(AB566),VLOOKUP(MONTH(AB566),DateHelp!$B$2:$E$13,4,FALSE),""))</f>
        <v/>
      </c>
      <c r="E566" s="63"/>
      <c r="F566" s="64"/>
      <c r="G566" s="64"/>
      <c r="H566" s="64"/>
      <c r="I566" s="64"/>
      <c r="J566" s="64"/>
      <c r="K566" s="64"/>
      <c r="L566" s="68"/>
      <c r="M566" s="63"/>
      <c r="N566" s="63"/>
      <c r="O566" s="64"/>
      <c r="P566" s="64"/>
      <c r="Q566" s="64"/>
      <c r="U566" s="57"/>
      <c r="AA566" s="57">
        <v>566</v>
      </c>
      <c r="AB566" s="57" t="str">
        <f>IF(ISERROR(HLOOKUP(AB$1,D$1:T566,AA566,FALSE)),"na",HLOOKUP(AB$1,D$1:T566,AA566,FALSE))</f>
        <v>na</v>
      </c>
    </row>
    <row r="567" spans="1:28" x14ac:dyDescent="0.4">
      <c r="A567" s="66" t="str">
        <f>IF(AB567=0,"",IF(ISNUMBER(AB567),VLOOKUP(WEEKDAY(AB567,2),DateHelp!$B$2:$C$8,2,FALSE),""))</f>
        <v/>
      </c>
      <c r="B567" s="59" t="str">
        <f t="shared" si="8"/>
        <v/>
      </c>
      <c r="C567" s="59" t="str">
        <f>IF(AB567=0,"",IF(ISNUMBER(AB567),VLOOKUP(MONTH(AB567),DateHelp!$B$2:$D$13,3,FALSE),""))</f>
        <v/>
      </c>
      <c r="D567" s="59" t="str">
        <f>IF(AB567=0,"",IF(ISNUMBER(AB567),VLOOKUP(MONTH(AB567),DateHelp!$B$2:$E$13,4,FALSE),""))</f>
        <v/>
      </c>
      <c r="E567" s="63"/>
      <c r="F567" s="64"/>
      <c r="G567" s="64"/>
      <c r="H567" s="64"/>
      <c r="I567" s="64"/>
      <c r="J567" s="64"/>
      <c r="K567" s="64"/>
      <c r="L567" s="68"/>
      <c r="M567" s="63"/>
      <c r="N567" s="63"/>
      <c r="O567" s="64"/>
      <c r="P567" s="64"/>
      <c r="Q567" s="64"/>
      <c r="U567" s="57"/>
      <c r="AA567" s="57">
        <v>567</v>
      </c>
      <c r="AB567" s="57" t="str">
        <f>IF(ISERROR(HLOOKUP(AB$1,D$1:T567,AA567,FALSE)),"na",HLOOKUP(AB$1,D$1:T567,AA567,FALSE))</f>
        <v>na</v>
      </c>
    </row>
    <row r="568" spans="1:28" x14ac:dyDescent="0.4">
      <c r="A568" s="66" t="str">
        <f>IF(AB568=0,"",IF(ISNUMBER(AB568),VLOOKUP(WEEKDAY(AB568,2),DateHelp!$B$2:$C$8,2,FALSE),""))</f>
        <v/>
      </c>
      <c r="B568" s="59" t="str">
        <f t="shared" si="8"/>
        <v/>
      </c>
      <c r="C568" s="59" t="str">
        <f>IF(AB568=0,"",IF(ISNUMBER(AB568),VLOOKUP(MONTH(AB568),DateHelp!$B$2:$D$13,3,FALSE),""))</f>
        <v/>
      </c>
      <c r="D568" s="59" t="str">
        <f>IF(AB568=0,"",IF(ISNUMBER(AB568),VLOOKUP(MONTH(AB568),DateHelp!$B$2:$E$13,4,FALSE),""))</f>
        <v/>
      </c>
      <c r="E568" s="63"/>
      <c r="F568" s="64"/>
      <c r="G568" s="64"/>
      <c r="H568" s="64"/>
      <c r="I568" s="64"/>
      <c r="J568" s="64"/>
      <c r="K568" s="64"/>
      <c r="L568" s="68"/>
      <c r="M568" s="63"/>
      <c r="N568" s="63"/>
      <c r="O568" s="64"/>
      <c r="P568" s="64"/>
      <c r="Q568" s="64"/>
      <c r="U568" s="57"/>
      <c r="AA568" s="57">
        <v>568</v>
      </c>
      <c r="AB568" s="57" t="str">
        <f>IF(ISERROR(HLOOKUP(AB$1,D$1:T568,AA568,FALSE)),"na",HLOOKUP(AB$1,D$1:T568,AA568,FALSE))</f>
        <v>na</v>
      </c>
    </row>
    <row r="569" spans="1:28" x14ac:dyDescent="0.4">
      <c r="A569" s="66" t="str">
        <f>IF(AB569=0,"",IF(ISNUMBER(AB569),VLOOKUP(WEEKDAY(AB569,2),DateHelp!$B$2:$C$8,2,FALSE),""))</f>
        <v/>
      </c>
      <c r="B569" s="59" t="str">
        <f t="shared" si="8"/>
        <v/>
      </c>
      <c r="C569" s="59" t="str">
        <f>IF(AB569=0,"",IF(ISNUMBER(AB569),VLOOKUP(MONTH(AB569),DateHelp!$B$2:$D$13,3,FALSE),""))</f>
        <v/>
      </c>
      <c r="D569" s="59" t="str">
        <f>IF(AB569=0,"",IF(ISNUMBER(AB569),VLOOKUP(MONTH(AB569),DateHelp!$B$2:$E$13,4,FALSE),""))</f>
        <v/>
      </c>
      <c r="E569" s="63"/>
      <c r="F569" s="64"/>
      <c r="G569" s="64"/>
      <c r="H569" s="64"/>
      <c r="I569" s="64"/>
      <c r="J569" s="64"/>
      <c r="K569" s="64"/>
      <c r="L569" s="68"/>
      <c r="M569" s="63"/>
      <c r="N569" s="63"/>
      <c r="O569" s="64"/>
      <c r="P569" s="64"/>
      <c r="Q569" s="64"/>
      <c r="U569" s="57"/>
      <c r="AA569" s="57">
        <v>569</v>
      </c>
      <c r="AB569" s="57" t="str">
        <f>IF(ISERROR(HLOOKUP(AB$1,D$1:T569,AA569,FALSE)),"na",HLOOKUP(AB$1,D$1:T569,AA569,FALSE))</f>
        <v>na</v>
      </c>
    </row>
    <row r="570" spans="1:28" x14ac:dyDescent="0.4">
      <c r="A570" s="66" t="str">
        <f>IF(AB570=0,"",IF(ISNUMBER(AB570),VLOOKUP(WEEKDAY(AB570,2),DateHelp!$B$2:$C$8,2,FALSE),""))</f>
        <v/>
      </c>
      <c r="B570" s="59" t="str">
        <f t="shared" si="8"/>
        <v/>
      </c>
      <c r="C570" s="59" t="str">
        <f>IF(AB570=0,"",IF(ISNUMBER(AB570),VLOOKUP(MONTH(AB570),DateHelp!$B$2:$D$13,3,FALSE),""))</f>
        <v/>
      </c>
      <c r="D570" s="59" t="str">
        <f>IF(AB570=0,"",IF(ISNUMBER(AB570),VLOOKUP(MONTH(AB570),DateHelp!$B$2:$E$13,4,FALSE),""))</f>
        <v/>
      </c>
      <c r="E570" s="63"/>
      <c r="F570" s="64"/>
      <c r="G570" s="64"/>
      <c r="H570" s="64"/>
      <c r="I570" s="64"/>
      <c r="J570" s="64"/>
      <c r="K570" s="64"/>
      <c r="L570" s="68"/>
      <c r="M570" s="63"/>
      <c r="N570" s="63"/>
      <c r="O570" s="64"/>
      <c r="P570" s="64"/>
      <c r="Q570" s="64"/>
      <c r="U570" s="57"/>
      <c r="AA570" s="57">
        <v>570</v>
      </c>
      <c r="AB570" s="57" t="str">
        <f>IF(ISERROR(HLOOKUP(AB$1,D$1:T570,AA570,FALSE)),"na",HLOOKUP(AB$1,D$1:T570,AA570,FALSE))</f>
        <v>na</v>
      </c>
    </row>
    <row r="571" spans="1:28" x14ac:dyDescent="0.4">
      <c r="A571" s="66" t="str">
        <f>IF(AB571=0,"",IF(ISNUMBER(AB571),VLOOKUP(WEEKDAY(AB571,2),DateHelp!$B$2:$C$8,2,FALSE),""))</f>
        <v/>
      </c>
      <c r="B571" s="59" t="str">
        <f t="shared" si="8"/>
        <v/>
      </c>
      <c r="C571" s="59" t="str">
        <f>IF(AB571=0,"",IF(ISNUMBER(AB571),VLOOKUP(MONTH(AB571),DateHelp!$B$2:$D$13,3,FALSE),""))</f>
        <v/>
      </c>
      <c r="D571" s="59" t="str">
        <f>IF(AB571=0,"",IF(ISNUMBER(AB571),VLOOKUP(MONTH(AB571),DateHelp!$B$2:$E$13,4,FALSE),""))</f>
        <v/>
      </c>
      <c r="E571" s="63"/>
      <c r="F571" s="64"/>
      <c r="G571" s="64"/>
      <c r="H571" s="64"/>
      <c r="I571" s="64"/>
      <c r="J571" s="64"/>
      <c r="K571" s="64"/>
      <c r="L571" s="68"/>
      <c r="M571" s="63"/>
      <c r="N571" s="63"/>
      <c r="O571" s="64"/>
      <c r="P571" s="64"/>
      <c r="Q571" s="64"/>
      <c r="U571" s="57"/>
      <c r="AA571" s="57">
        <v>571</v>
      </c>
      <c r="AB571" s="57" t="str">
        <f>IF(ISERROR(HLOOKUP(AB$1,D$1:T571,AA571,FALSE)),"na",HLOOKUP(AB$1,D$1:T571,AA571,FALSE))</f>
        <v>na</v>
      </c>
    </row>
    <row r="572" spans="1:28" x14ac:dyDescent="0.4">
      <c r="A572" s="66" t="str">
        <f>IF(AB572=0,"",IF(ISNUMBER(AB572),VLOOKUP(WEEKDAY(AB572,2),DateHelp!$B$2:$C$8,2,FALSE),""))</f>
        <v/>
      </c>
      <c r="B572" s="59" t="str">
        <f t="shared" si="8"/>
        <v/>
      </c>
      <c r="C572" s="59" t="str">
        <f>IF(AB572=0,"",IF(ISNUMBER(AB572),VLOOKUP(MONTH(AB572),DateHelp!$B$2:$D$13,3,FALSE),""))</f>
        <v/>
      </c>
      <c r="D572" s="59" t="str">
        <f>IF(AB572=0,"",IF(ISNUMBER(AB572),VLOOKUP(MONTH(AB572),DateHelp!$B$2:$E$13,4,FALSE),""))</f>
        <v/>
      </c>
      <c r="E572" s="63"/>
      <c r="F572" s="64"/>
      <c r="G572" s="64"/>
      <c r="H572" s="64"/>
      <c r="I572" s="64"/>
      <c r="J572" s="64"/>
      <c r="K572" s="64"/>
      <c r="L572" s="68"/>
      <c r="M572" s="63"/>
      <c r="N572" s="63"/>
      <c r="O572" s="64"/>
      <c r="P572" s="64"/>
      <c r="Q572" s="64"/>
      <c r="U572" s="57"/>
      <c r="AA572" s="57">
        <v>572</v>
      </c>
      <c r="AB572" s="57" t="str">
        <f>IF(ISERROR(HLOOKUP(AB$1,D$1:T572,AA572,FALSE)),"na",HLOOKUP(AB$1,D$1:T572,AA572,FALSE))</f>
        <v>na</v>
      </c>
    </row>
    <row r="573" spans="1:28" x14ac:dyDescent="0.4">
      <c r="A573" s="66" t="str">
        <f>IF(AB573=0,"",IF(ISNUMBER(AB573),VLOOKUP(WEEKDAY(AB573,2),DateHelp!$B$2:$C$8,2,FALSE),""))</f>
        <v/>
      </c>
      <c r="B573" s="59" t="str">
        <f t="shared" si="8"/>
        <v/>
      </c>
      <c r="C573" s="59" t="str">
        <f>IF(AB573=0,"",IF(ISNUMBER(AB573),VLOOKUP(MONTH(AB573),DateHelp!$B$2:$D$13,3,FALSE),""))</f>
        <v/>
      </c>
      <c r="D573" s="59" t="str">
        <f>IF(AB573=0,"",IF(ISNUMBER(AB573),VLOOKUP(MONTH(AB573),DateHelp!$B$2:$E$13,4,FALSE),""))</f>
        <v/>
      </c>
      <c r="E573" s="63"/>
      <c r="F573" s="64"/>
      <c r="G573" s="64"/>
      <c r="H573" s="64"/>
      <c r="I573" s="64"/>
      <c r="J573" s="64"/>
      <c r="K573" s="64"/>
      <c r="L573" s="68"/>
      <c r="M573" s="63"/>
      <c r="N573" s="63"/>
      <c r="O573" s="64"/>
      <c r="P573" s="64"/>
      <c r="Q573" s="64"/>
      <c r="U573" s="57"/>
      <c r="AA573" s="57">
        <v>573</v>
      </c>
      <c r="AB573" s="57" t="str">
        <f>IF(ISERROR(HLOOKUP(AB$1,D$1:T573,AA573,FALSE)),"na",HLOOKUP(AB$1,D$1:T573,AA573,FALSE))</f>
        <v>na</v>
      </c>
    </row>
    <row r="574" spans="1:28" x14ac:dyDescent="0.4">
      <c r="A574" s="66" t="str">
        <f>IF(AB574=0,"",IF(ISNUMBER(AB574),VLOOKUP(WEEKDAY(AB574,2),DateHelp!$B$2:$C$8,2,FALSE),""))</f>
        <v/>
      </c>
      <c r="B574" s="59" t="str">
        <f t="shared" si="8"/>
        <v/>
      </c>
      <c r="C574" s="59" t="str">
        <f>IF(AB574=0,"",IF(ISNUMBER(AB574),VLOOKUP(MONTH(AB574),DateHelp!$B$2:$D$13,3,FALSE),""))</f>
        <v/>
      </c>
      <c r="D574" s="59" t="str">
        <f>IF(AB574=0,"",IF(ISNUMBER(AB574),VLOOKUP(MONTH(AB574),DateHelp!$B$2:$E$13,4,FALSE),""))</f>
        <v/>
      </c>
      <c r="E574" s="63"/>
      <c r="F574" s="64"/>
      <c r="G574" s="64"/>
      <c r="H574" s="64"/>
      <c r="I574" s="64"/>
      <c r="J574" s="64"/>
      <c r="K574" s="64"/>
      <c r="L574" s="68"/>
      <c r="M574" s="63"/>
      <c r="N574" s="63"/>
      <c r="O574" s="64"/>
      <c r="P574" s="64"/>
      <c r="Q574" s="64"/>
      <c r="U574" s="57"/>
      <c r="AA574" s="57">
        <v>574</v>
      </c>
      <c r="AB574" s="57" t="str">
        <f>IF(ISERROR(HLOOKUP(AB$1,D$1:T574,AA574,FALSE)),"na",HLOOKUP(AB$1,D$1:T574,AA574,FALSE))</f>
        <v>na</v>
      </c>
    </row>
    <row r="575" spans="1:28" x14ac:dyDescent="0.4">
      <c r="A575" s="66" t="str">
        <f>IF(AB575=0,"",IF(ISNUMBER(AB575),VLOOKUP(WEEKDAY(AB575,2),DateHelp!$B$2:$C$8,2,FALSE),""))</f>
        <v/>
      </c>
      <c r="B575" s="59" t="str">
        <f t="shared" si="8"/>
        <v/>
      </c>
      <c r="C575" s="59" t="str">
        <f>IF(AB575=0,"",IF(ISNUMBER(AB575),VLOOKUP(MONTH(AB575),DateHelp!$B$2:$D$13,3,FALSE),""))</f>
        <v/>
      </c>
      <c r="D575" s="59" t="str">
        <f>IF(AB575=0,"",IF(ISNUMBER(AB575),VLOOKUP(MONTH(AB575),DateHelp!$B$2:$E$13,4,FALSE),""))</f>
        <v/>
      </c>
      <c r="E575" s="63"/>
      <c r="F575" s="64"/>
      <c r="G575" s="64"/>
      <c r="H575" s="64"/>
      <c r="I575" s="64"/>
      <c r="J575" s="64"/>
      <c r="K575" s="64"/>
      <c r="L575" s="68"/>
      <c r="M575" s="63"/>
      <c r="N575" s="63"/>
      <c r="O575" s="64"/>
      <c r="P575" s="64"/>
      <c r="Q575" s="64"/>
      <c r="U575" s="57"/>
      <c r="AA575" s="57">
        <v>575</v>
      </c>
      <c r="AB575" s="57" t="str">
        <f>IF(ISERROR(HLOOKUP(AB$1,D$1:T575,AA575,FALSE)),"na",HLOOKUP(AB$1,D$1:T575,AA575,FALSE))</f>
        <v>na</v>
      </c>
    </row>
    <row r="576" spans="1:28" x14ac:dyDescent="0.4">
      <c r="A576" s="66" t="str">
        <f>IF(AB576=0,"",IF(ISNUMBER(AB576),VLOOKUP(WEEKDAY(AB576,2),DateHelp!$B$2:$C$8,2,FALSE),""))</f>
        <v/>
      </c>
      <c r="B576" s="59" t="str">
        <f t="shared" si="8"/>
        <v/>
      </c>
      <c r="C576" s="59" t="str">
        <f>IF(AB576=0,"",IF(ISNUMBER(AB576),VLOOKUP(MONTH(AB576),DateHelp!$B$2:$D$13,3,FALSE),""))</f>
        <v/>
      </c>
      <c r="D576" s="59" t="str">
        <f>IF(AB576=0,"",IF(ISNUMBER(AB576),VLOOKUP(MONTH(AB576),DateHelp!$B$2:$E$13,4,FALSE),""))</f>
        <v/>
      </c>
      <c r="E576" s="63"/>
      <c r="F576" s="64"/>
      <c r="G576" s="64"/>
      <c r="H576" s="64"/>
      <c r="I576" s="64"/>
      <c r="J576" s="64"/>
      <c r="K576" s="64"/>
      <c r="L576" s="68"/>
      <c r="M576" s="63"/>
      <c r="N576" s="63"/>
      <c r="O576" s="64"/>
      <c r="P576" s="64"/>
      <c r="Q576" s="64"/>
      <c r="U576" s="57"/>
      <c r="AA576" s="57">
        <v>576</v>
      </c>
      <c r="AB576" s="57" t="str">
        <f>IF(ISERROR(HLOOKUP(AB$1,D$1:T576,AA576,FALSE)),"na",HLOOKUP(AB$1,D$1:T576,AA576,FALSE))</f>
        <v>na</v>
      </c>
    </row>
    <row r="577" spans="1:28" x14ac:dyDescent="0.4">
      <c r="A577" s="66" t="str">
        <f>IF(AB577=0,"",IF(ISNUMBER(AB577),VLOOKUP(WEEKDAY(AB577,2),DateHelp!$B$2:$C$8,2,FALSE),""))</f>
        <v/>
      </c>
      <c r="B577" s="59" t="str">
        <f t="shared" si="8"/>
        <v/>
      </c>
      <c r="C577" s="59" t="str">
        <f>IF(AB577=0,"",IF(ISNUMBER(AB577),VLOOKUP(MONTH(AB577),DateHelp!$B$2:$D$13,3,FALSE),""))</f>
        <v/>
      </c>
      <c r="D577" s="59" t="str">
        <f>IF(AB577=0,"",IF(ISNUMBER(AB577),VLOOKUP(MONTH(AB577),DateHelp!$B$2:$E$13,4,FALSE),""))</f>
        <v/>
      </c>
      <c r="E577" s="63"/>
      <c r="F577" s="64"/>
      <c r="G577" s="64"/>
      <c r="H577" s="64"/>
      <c r="I577" s="64"/>
      <c r="J577" s="64"/>
      <c r="K577" s="64"/>
      <c r="L577" s="68"/>
      <c r="M577" s="63"/>
      <c r="N577" s="63"/>
      <c r="O577" s="64"/>
      <c r="P577" s="64"/>
      <c r="Q577" s="64"/>
      <c r="U577" s="57"/>
      <c r="AA577" s="57">
        <v>577</v>
      </c>
      <c r="AB577" s="57" t="str">
        <f>IF(ISERROR(HLOOKUP(AB$1,D$1:T577,AA577,FALSE)),"na",HLOOKUP(AB$1,D$1:T577,AA577,FALSE))</f>
        <v>na</v>
      </c>
    </row>
    <row r="578" spans="1:28" x14ac:dyDescent="0.4">
      <c r="A578" s="66" t="str">
        <f>IF(AB578=0,"",IF(ISNUMBER(AB578),VLOOKUP(WEEKDAY(AB578,2),DateHelp!$B$2:$C$8,2,FALSE),""))</f>
        <v/>
      </c>
      <c r="B578" s="59" t="str">
        <f t="shared" si="8"/>
        <v/>
      </c>
      <c r="C578" s="59" t="str">
        <f>IF(AB578=0,"",IF(ISNUMBER(AB578),VLOOKUP(MONTH(AB578),DateHelp!$B$2:$D$13,3,FALSE),""))</f>
        <v/>
      </c>
      <c r="D578" s="59" t="str">
        <f>IF(AB578=0,"",IF(ISNUMBER(AB578),VLOOKUP(MONTH(AB578),DateHelp!$B$2:$E$13,4,FALSE),""))</f>
        <v/>
      </c>
      <c r="E578" s="63"/>
      <c r="F578" s="64"/>
      <c r="G578" s="64"/>
      <c r="H578" s="64"/>
      <c r="I578" s="64"/>
      <c r="J578" s="64"/>
      <c r="K578" s="64"/>
      <c r="L578" s="68"/>
      <c r="M578" s="63"/>
      <c r="N578" s="63"/>
      <c r="O578" s="64"/>
      <c r="P578" s="64"/>
      <c r="Q578" s="64"/>
      <c r="U578" s="57"/>
      <c r="AA578" s="57">
        <v>578</v>
      </c>
      <c r="AB578" s="57" t="str">
        <f>IF(ISERROR(HLOOKUP(AB$1,D$1:T578,AA578,FALSE)),"na",HLOOKUP(AB$1,D$1:T578,AA578,FALSE))</f>
        <v>na</v>
      </c>
    </row>
    <row r="579" spans="1:28" x14ac:dyDescent="0.4">
      <c r="A579" s="66" t="str">
        <f>IF(AB579=0,"",IF(ISNUMBER(AB579),VLOOKUP(WEEKDAY(AB579,2),DateHelp!$B$2:$C$8,2,FALSE),""))</f>
        <v/>
      </c>
      <c r="B579" s="59" t="str">
        <f t="shared" ref="B579:B642" si="9">IF(AB579=0,"",IF(ISNUMBER(AB579),WEEKNUM(AB579,1),""))</f>
        <v/>
      </c>
      <c r="C579" s="59" t="str">
        <f>IF(AB579=0,"",IF(ISNUMBER(AB579),VLOOKUP(MONTH(AB579),DateHelp!$B$2:$D$13,3,FALSE),""))</f>
        <v/>
      </c>
      <c r="D579" s="59" t="str">
        <f>IF(AB579=0,"",IF(ISNUMBER(AB579),VLOOKUP(MONTH(AB579),DateHelp!$B$2:$E$13,4,FALSE),""))</f>
        <v/>
      </c>
      <c r="E579" s="63"/>
      <c r="F579" s="64"/>
      <c r="G579" s="64"/>
      <c r="H579" s="64"/>
      <c r="I579" s="64"/>
      <c r="J579" s="64"/>
      <c r="K579" s="64"/>
      <c r="L579" s="68"/>
      <c r="M579" s="63"/>
      <c r="N579" s="63"/>
      <c r="O579" s="64"/>
      <c r="P579" s="64"/>
      <c r="Q579" s="64"/>
      <c r="U579" s="57"/>
      <c r="AA579" s="57">
        <v>579</v>
      </c>
      <c r="AB579" s="57" t="str">
        <f>IF(ISERROR(HLOOKUP(AB$1,D$1:T579,AA579,FALSE)),"na",HLOOKUP(AB$1,D$1:T579,AA579,FALSE))</f>
        <v>na</v>
      </c>
    </row>
    <row r="580" spans="1:28" x14ac:dyDescent="0.4">
      <c r="A580" s="66" t="str">
        <f>IF(AB580=0,"",IF(ISNUMBER(AB580),VLOOKUP(WEEKDAY(AB580,2),DateHelp!$B$2:$C$8,2,FALSE),""))</f>
        <v/>
      </c>
      <c r="B580" s="59" t="str">
        <f t="shared" si="9"/>
        <v/>
      </c>
      <c r="C580" s="59" t="str">
        <f>IF(AB580=0,"",IF(ISNUMBER(AB580),VLOOKUP(MONTH(AB580),DateHelp!$B$2:$D$13,3,FALSE),""))</f>
        <v/>
      </c>
      <c r="D580" s="59" t="str">
        <f>IF(AB580=0,"",IF(ISNUMBER(AB580),VLOOKUP(MONTH(AB580),DateHelp!$B$2:$E$13,4,FALSE),""))</f>
        <v/>
      </c>
      <c r="E580" s="63"/>
      <c r="F580" s="64"/>
      <c r="G580" s="64"/>
      <c r="H580" s="64"/>
      <c r="I580" s="64"/>
      <c r="J580" s="64"/>
      <c r="K580" s="64"/>
      <c r="L580" s="68"/>
      <c r="M580" s="63"/>
      <c r="N580" s="63"/>
      <c r="O580" s="64"/>
      <c r="P580" s="64"/>
      <c r="Q580" s="64"/>
      <c r="U580" s="57"/>
      <c r="AA580" s="57">
        <v>580</v>
      </c>
      <c r="AB580" s="57" t="str">
        <f>IF(ISERROR(HLOOKUP(AB$1,D$1:T580,AA580,FALSE)),"na",HLOOKUP(AB$1,D$1:T580,AA580,FALSE))</f>
        <v>na</v>
      </c>
    </row>
    <row r="581" spans="1:28" x14ac:dyDescent="0.4">
      <c r="A581" s="66" t="str">
        <f>IF(AB581=0,"",IF(ISNUMBER(AB581),VLOOKUP(WEEKDAY(AB581,2),DateHelp!$B$2:$C$8,2,FALSE),""))</f>
        <v/>
      </c>
      <c r="B581" s="59" t="str">
        <f t="shared" si="9"/>
        <v/>
      </c>
      <c r="C581" s="59" t="str">
        <f>IF(AB581=0,"",IF(ISNUMBER(AB581),VLOOKUP(MONTH(AB581),DateHelp!$B$2:$D$13,3,FALSE),""))</f>
        <v/>
      </c>
      <c r="D581" s="59" t="str">
        <f>IF(AB581=0,"",IF(ISNUMBER(AB581),VLOOKUP(MONTH(AB581),DateHelp!$B$2:$E$13,4,FALSE),""))</f>
        <v/>
      </c>
      <c r="E581" s="63"/>
      <c r="F581" s="64"/>
      <c r="G581" s="64"/>
      <c r="H581" s="64"/>
      <c r="I581" s="64"/>
      <c r="J581" s="64"/>
      <c r="K581" s="64"/>
      <c r="L581" s="68"/>
      <c r="M581" s="63"/>
      <c r="N581" s="63"/>
      <c r="O581" s="64"/>
      <c r="P581" s="64"/>
      <c r="Q581" s="64"/>
      <c r="U581" s="57"/>
      <c r="AA581" s="57">
        <v>581</v>
      </c>
      <c r="AB581" s="57" t="str">
        <f>IF(ISERROR(HLOOKUP(AB$1,D$1:T581,AA581,FALSE)),"na",HLOOKUP(AB$1,D$1:T581,AA581,FALSE))</f>
        <v>na</v>
      </c>
    </row>
    <row r="582" spans="1:28" x14ac:dyDescent="0.4">
      <c r="A582" s="66" t="str">
        <f>IF(AB582=0,"",IF(ISNUMBER(AB582),VLOOKUP(WEEKDAY(AB582,2),DateHelp!$B$2:$C$8,2,FALSE),""))</f>
        <v/>
      </c>
      <c r="B582" s="59" t="str">
        <f t="shared" si="9"/>
        <v/>
      </c>
      <c r="C582" s="59" t="str">
        <f>IF(AB582=0,"",IF(ISNUMBER(AB582),VLOOKUP(MONTH(AB582),DateHelp!$B$2:$D$13,3,FALSE),""))</f>
        <v/>
      </c>
      <c r="D582" s="59" t="str">
        <f>IF(AB582=0,"",IF(ISNUMBER(AB582),VLOOKUP(MONTH(AB582),DateHelp!$B$2:$E$13,4,FALSE),""))</f>
        <v/>
      </c>
      <c r="E582" s="63"/>
      <c r="F582" s="64"/>
      <c r="G582" s="64"/>
      <c r="H582" s="64"/>
      <c r="I582" s="64"/>
      <c r="J582" s="64"/>
      <c r="K582" s="64"/>
      <c r="L582" s="68"/>
      <c r="M582" s="63"/>
      <c r="N582" s="63"/>
      <c r="O582" s="64"/>
      <c r="P582" s="64"/>
      <c r="Q582" s="64"/>
      <c r="U582" s="57"/>
      <c r="AA582" s="57">
        <v>582</v>
      </c>
      <c r="AB582" s="57" t="str">
        <f>IF(ISERROR(HLOOKUP(AB$1,D$1:T582,AA582,FALSE)),"na",HLOOKUP(AB$1,D$1:T582,AA582,FALSE))</f>
        <v>na</v>
      </c>
    </row>
    <row r="583" spans="1:28" x14ac:dyDescent="0.4">
      <c r="A583" s="66" t="str">
        <f>IF(AB583=0,"",IF(ISNUMBER(AB583),VLOOKUP(WEEKDAY(AB583,2),DateHelp!$B$2:$C$8,2,FALSE),""))</f>
        <v/>
      </c>
      <c r="B583" s="59" t="str">
        <f t="shared" si="9"/>
        <v/>
      </c>
      <c r="C583" s="59" t="str">
        <f>IF(AB583=0,"",IF(ISNUMBER(AB583),VLOOKUP(MONTH(AB583),DateHelp!$B$2:$D$13,3,FALSE),""))</f>
        <v/>
      </c>
      <c r="D583" s="59" t="str">
        <f>IF(AB583=0,"",IF(ISNUMBER(AB583),VLOOKUP(MONTH(AB583),DateHelp!$B$2:$E$13,4,FALSE),""))</f>
        <v/>
      </c>
      <c r="E583" s="63"/>
      <c r="F583" s="64"/>
      <c r="G583" s="64"/>
      <c r="H583" s="64"/>
      <c r="I583" s="64"/>
      <c r="J583" s="64"/>
      <c r="K583" s="64"/>
      <c r="L583" s="68"/>
      <c r="M583" s="63"/>
      <c r="N583" s="63"/>
      <c r="O583" s="64"/>
      <c r="P583" s="64"/>
      <c r="Q583" s="64"/>
      <c r="U583" s="57"/>
      <c r="AA583" s="57">
        <v>583</v>
      </c>
      <c r="AB583" s="57" t="str">
        <f>IF(ISERROR(HLOOKUP(AB$1,D$1:T583,AA583,FALSE)),"na",HLOOKUP(AB$1,D$1:T583,AA583,FALSE))</f>
        <v>na</v>
      </c>
    </row>
    <row r="584" spans="1:28" x14ac:dyDescent="0.4">
      <c r="A584" s="66" t="str">
        <f>IF(AB584=0,"",IF(ISNUMBER(AB584),VLOOKUP(WEEKDAY(AB584,2),DateHelp!$B$2:$C$8,2,FALSE),""))</f>
        <v/>
      </c>
      <c r="B584" s="59" t="str">
        <f t="shared" si="9"/>
        <v/>
      </c>
      <c r="C584" s="59" t="str">
        <f>IF(AB584=0,"",IF(ISNUMBER(AB584),VLOOKUP(MONTH(AB584),DateHelp!$B$2:$D$13,3,FALSE),""))</f>
        <v/>
      </c>
      <c r="D584" s="59" t="str">
        <f>IF(AB584=0,"",IF(ISNUMBER(AB584),VLOOKUP(MONTH(AB584),DateHelp!$B$2:$E$13,4,FALSE),""))</f>
        <v/>
      </c>
      <c r="E584" s="63"/>
      <c r="F584" s="64"/>
      <c r="G584" s="64"/>
      <c r="H584" s="64"/>
      <c r="I584" s="64"/>
      <c r="J584" s="64"/>
      <c r="K584" s="64"/>
      <c r="L584" s="68"/>
      <c r="M584" s="63"/>
      <c r="N584" s="63"/>
      <c r="O584" s="64"/>
      <c r="P584" s="64"/>
      <c r="Q584" s="64"/>
      <c r="U584" s="57"/>
      <c r="AA584" s="57">
        <v>584</v>
      </c>
      <c r="AB584" s="57" t="str">
        <f>IF(ISERROR(HLOOKUP(AB$1,D$1:T584,AA584,FALSE)),"na",HLOOKUP(AB$1,D$1:T584,AA584,FALSE))</f>
        <v>na</v>
      </c>
    </row>
    <row r="585" spans="1:28" x14ac:dyDescent="0.4">
      <c r="A585" s="66" t="str">
        <f>IF(AB585=0,"",IF(ISNUMBER(AB585),VLOOKUP(WEEKDAY(AB585,2),DateHelp!$B$2:$C$8,2,FALSE),""))</f>
        <v/>
      </c>
      <c r="B585" s="59" t="str">
        <f t="shared" si="9"/>
        <v/>
      </c>
      <c r="C585" s="59" t="str">
        <f>IF(AB585=0,"",IF(ISNUMBER(AB585),VLOOKUP(MONTH(AB585),DateHelp!$B$2:$D$13,3,FALSE),""))</f>
        <v/>
      </c>
      <c r="D585" s="59" t="str">
        <f>IF(AB585=0,"",IF(ISNUMBER(AB585),VLOOKUP(MONTH(AB585),DateHelp!$B$2:$E$13,4,FALSE),""))</f>
        <v/>
      </c>
      <c r="E585" s="63"/>
      <c r="F585" s="64"/>
      <c r="G585" s="64"/>
      <c r="H585" s="64"/>
      <c r="I585" s="64"/>
      <c r="J585" s="64"/>
      <c r="K585" s="64"/>
      <c r="L585" s="68"/>
      <c r="M585" s="63"/>
      <c r="N585" s="63"/>
      <c r="O585" s="64"/>
      <c r="P585" s="64"/>
      <c r="Q585" s="64"/>
      <c r="U585" s="57"/>
      <c r="AA585" s="57">
        <v>585</v>
      </c>
      <c r="AB585" s="57" t="str">
        <f>IF(ISERROR(HLOOKUP(AB$1,D$1:T585,AA585,FALSE)),"na",HLOOKUP(AB$1,D$1:T585,AA585,FALSE))</f>
        <v>na</v>
      </c>
    </row>
    <row r="586" spans="1:28" x14ac:dyDescent="0.4">
      <c r="A586" s="66" t="str">
        <f>IF(AB586=0,"",IF(ISNUMBER(AB586),VLOOKUP(WEEKDAY(AB586,2),DateHelp!$B$2:$C$8,2,FALSE),""))</f>
        <v/>
      </c>
      <c r="B586" s="59" t="str">
        <f t="shared" si="9"/>
        <v/>
      </c>
      <c r="C586" s="59" t="str">
        <f>IF(AB586=0,"",IF(ISNUMBER(AB586),VLOOKUP(MONTH(AB586),DateHelp!$B$2:$D$13,3,FALSE),""))</f>
        <v/>
      </c>
      <c r="D586" s="59" t="str">
        <f>IF(AB586=0,"",IF(ISNUMBER(AB586),VLOOKUP(MONTH(AB586),DateHelp!$B$2:$E$13,4,FALSE),""))</f>
        <v/>
      </c>
      <c r="E586" s="63"/>
      <c r="F586" s="64"/>
      <c r="G586" s="64"/>
      <c r="H586" s="64"/>
      <c r="I586" s="64"/>
      <c r="J586" s="64"/>
      <c r="K586" s="64"/>
      <c r="L586" s="68"/>
      <c r="M586" s="63"/>
      <c r="N586" s="63"/>
      <c r="O586" s="64"/>
      <c r="P586" s="64"/>
      <c r="Q586" s="64"/>
      <c r="U586" s="57"/>
      <c r="AA586" s="57">
        <v>586</v>
      </c>
      <c r="AB586" s="57" t="str">
        <f>IF(ISERROR(HLOOKUP(AB$1,D$1:T586,AA586,FALSE)),"na",HLOOKUP(AB$1,D$1:T586,AA586,FALSE))</f>
        <v>na</v>
      </c>
    </row>
    <row r="587" spans="1:28" x14ac:dyDescent="0.4">
      <c r="A587" s="66" t="str">
        <f>IF(AB587=0,"",IF(ISNUMBER(AB587),VLOOKUP(WEEKDAY(AB587,2),DateHelp!$B$2:$C$8,2,FALSE),""))</f>
        <v/>
      </c>
      <c r="B587" s="59" t="str">
        <f t="shared" si="9"/>
        <v/>
      </c>
      <c r="C587" s="59" t="str">
        <f>IF(AB587=0,"",IF(ISNUMBER(AB587),VLOOKUP(MONTH(AB587),DateHelp!$B$2:$D$13,3,FALSE),""))</f>
        <v/>
      </c>
      <c r="D587" s="59" t="str">
        <f>IF(AB587=0,"",IF(ISNUMBER(AB587),VLOOKUP(MONTH(AB587),DateHelp!$B$2:$E$13,4,FALSE),""))</f>
        <v/>
      </c>
      <c r="E587" s="63"/>
      <c r="F587" s="64"/>
      <c r="G587" s="64"/>
      <c r="H587" s="64"/>
      <c r="I587" s="64"/>
      <c r="J587" s="64"/>
      <c r="K587" s="64"/>
      <c r="L587" s="68"/>
      <c r="M587" s="63"/>
      <c r="N587" s="63"/>
      <c r="O587" s="64"/>
      <c r="P587" s="64"/>
      <c r="Q587" s="64"/>
      <c r="U587" s="57"/>
      <c r="AA587" s="57">
        <v>587</v>
      </c>
      <c r="AB587" s="57" t="str">
        <f>IF(ISERROR(HLOOKUP(AB$1,D$1:T587,AA587,FALSE)),"na",HLOOKUP(AB$1,D$1:T587,AA587,FALSE))</f>
        <v>na</v>
      </c>
    </row>
    <row r="588" spans="1:28" x14ac:dyDescent="0.4">
      <c r="A588" s="66" t="str">
        <f>IF(AB588=0,"",IF(ISNUMBER(AB588),VLOOKUP(WEEKDAY(AB588,2),DateHelp!$B$2:$C$8,2,FALSE),""))</f>
        <v/>
      </c>
      <c r="B588" s="59" t="str">
        <f t="shared" si="9"/>
        <v/>
      </c>
      <c r="C588" s="59" t="str">
        <f>IF(AB588=0,"",IF(ISNUMBER(AB588),VLOOKUP(MONTH(AB588),DateHelp!$B$2:$D$13,3,FALSE),""))</f>
        <v/>
      </c>
      <c r="D588" s="59" t="str">
        <f>IF(AB588=0,"",IF(ISNUMBER(AB588),VLOOKUP(MONTH(AB588),DateHelp!$B$2:$E$13,4,FALSE),""))</f>
        <v/>
      </c>
      <c r="E588" s="63"/>
      <c r="F588" s="64"/>
      <c r="G588" s="64"/>
      <c r="H588" s="64"/>
      <c r="I588" s="64"/>
      <c r="J588" s="64"/>
      <c r="K588" s="64"/>
      <c r="L588" s="68"/>
      <c r="M588" s="63"/>
      <c r="N588" s="63"/>
      <c r="O588" s="64"/>
      <c r="P588" s="64"/>
      <c r="Q588" s="64"/>
      <c r="U588" s="57"/>
      <c r="AA588" s="57">
        <v>588</v>
      </c>
      <c r="AB588" s="57" t="str">
        <f>IF(ISERROR(HLOOKUP(AB$1,D$1:T588,AA588,FALSE)),"na",HLOOKUP(AB$1,D$1:T588,AA588,FALSE))</f>
        <v>na</v>
      </c>
    </row>
    <row r="589" spans="1:28" x14ac:dyDescent="0.4">
      <c r="A589" s="66" t="str">
        <f>IF(AB589=0,"",IF(ISNUMBER(AB589),VLOOKUP(WEEKDAY(AB589,2),DateHelp!$B$2:$C$8,2,FALSE),""))</f>
        <v/>
      </c>
      <c r="B589" s="59" t="str">
        <f t="shared" si="9"/>
        <v/>
      </c>
      <c r="C589" s="59" t="str">
        <f>IF(AB589=0,"",IF(ISNUMBER(AB589),VLOOKUP(MONTH(AB589),DateHelp!$B$2:$D$13,3,FALSE),""))</f>
        <v/>
      </c>
      <c r="D589" s="59" t="str">
        <f>IF(AB589=0,"",IF(ISNUMBER(AB589),VLOOKUP(MONTH(AB589),DateHelp!$B$2:$E$13,4,FALSE),""))</f>
        <v/>
      </c>
      <c r="E589" s="63"/>
      <c r="F589" s="64"/>
      <c r="G589" s="64"/>
      <c r="H589" s="64"/>
      <c r="I589" s="64"/>
      <c r="J589" s="64"/>
      <c r="K589" s="64"/>
      <c r="L589" s="68"/>
      <c r="M589" s="63"/>
      <c r="N589" s="63"/>
      <c r="O589" s="64"/>
      <c r="P589" s="64"/>
      <c r="Q589" s="64"/>
      <c r="U589" s="57"/>
      <c r="AA589" s="57">
        <v>589</v>
      </c>
      <c r="AB589" s="57" t="str">
        <f>IF(ISERROR(HLOOKUP(AB$1,D$1:T589,AA589,FALSE)),"na",HLOOKUP(AB$1,D$1:T589,AA589,FALSE))</f>
        <v>na</v>
      </c>
    </row>
    <row r="590" spans="1:28" x14ac:dyDescent="0.4">
      <c r="A590" s="66" t="str">
        <f>IF(AB590=0,"",IF(ISNUMBER(AB590),VLOOKUP(WEEKDAY(AB590,2),DateHelp!$B$2:$C$8,2,FALSE),""))</f>
        <v/>
      </c>
      <c r="B590" s="59" t="str">
        <f t="shared" si="9"/>
        <v/>
      </c>
      <c r="C590" s="59" t="str">
        <f>IF(AB590=0,"",IF(ISNUMBER(AB590),VLOOKUP(MONTH(AB590),DateHelp!$B$2:$D$13,3,FALSE),""))</f>
        <v/>
      </c>
      <c r="D590" s="59" t="str">
        <f>IF(AB590=0,"",IF(ISNUMBER(AB590),VLOOKUP(MONTH(AB590),DateHelp!$B$2:$E$13,4,FALSE),""))</f>
        <v/>
      </c>
      <c r="E590" s="63"/>
      <c r="F590" s="64"/>
      <c r="G590" s="64"/>
      <c r="H590" s="64"/>
      <c r="I590" s="64"/>
      <c r="J590" s="64"/>
      <c r="K590" s="64"/>
      <c r="L590" s="68"/>
      <c r="M590" s="63"/>
      <c r="N590" s="63"/>
      <c r="O590" s="64"/>
      <c r="P590" s="64"/>
      <c r="Q590" s="64"/>
      <c r="U590" s="57"/>
      <c r="AA590" s="57">
        <v>590</v>
      </c>
      <c r="AB590" s="57" t="str">
        <f>IF(ISERROR(HLOOKUP(AB$1,D$1:T590,AA590,FALSE)),"na",HLOOKUP(AB$1,D$1:T590,AA590,FALSE))</f>
        <v>na</v>
      </c>
    </row>
    <row r="591" spans="1:28" x14ac:dyDescent="0.4">
      <c r="A591" s="66" t="str">
        <f>IF(AB591=0,"",IF(ISNUMBER(AB591),VLOOKUP(WEEKDAY(AB591,2),DateHelp!$B$2:$C$8,2,FALSE),""))</f>
        <v/>
      </c>
      <c r="B591" s="59" t="str">
        <f t="shared" si="9"/>
        <v/>
      </c>
      <c r="C591" s="59" t="str">
        <f>IF(AB591=0,"",IF(ISNUMBER(AB591),VLOOKUP(MONTH(AB591),DateHelp!$B$2:$D$13,3,FALSE),""))</f>
        <v/>
      </c>
      <c r="D591" s="59" t="str">
        <f>IF(AB591=0,"",IF(ISNUMBER(AB591),VLOOKUP(MONTH(AB591),DateHelp!$B$2:$E$13,4,FALSE),""))</f>
        <v/>
      </c>
      <c r="E591" s="63"/>
      <c r="F591" s="64"/>
      <c r="G591" s="64"/>
      <c r="H591" s="64"/>
      <c r="I591" s="64"/>
      <c r="J591" s="64"/>
      <c r="K591" s="64"/>
      <c r="L591" s="68"/>
      <c r="M591" s="63"/>
      <c r="N591" s="63"/>
      <c r="O591" s="64"/>
      <c r="P591" s="64"/>
      <c r="Q591" s="64"/>
      <c r="U591" s="57"/>
      <c r="AA591" s="57">
        <v>591</v>
      </c>
      <c r="AB591" s="57" t="str">
        <f>IF(ISERROR(HLOOKUP(AB$1,D$1:T591,AA591,FALSE)),"na",HLOOKUP(AB$1,D$1:T591,AA591,FALSE))</f>
        <v>na</v>
      </c>
    </row>
    <row r="592" spans="1:28" x14ac:dyDescent="0.4">
      <c r="A592" s="66" t="str">
        <f>IF(AB592=0,"",IF(ISNUMBER(AB592),VLOOKUP(WEEKDAY(AB592,2),DateHelp!$B$2:$C$8,2,FALSE),""))</f>
        <v/>
      </c>
      <c r="B592" s="59" t="str">
        <f t="shared" si="9"/>
        <v/>
      </c>
      <c r="C592" s="59" t="str">
        <f>IF(AB592=0,"",IF(ISNUMBER(AB592),VLOOKUP(MONTH(AB592),DateHelp!$B$2:$D$13,3,FALSE),""))</f>
        <v/>
      </c>
      <c r="D592" s="59" t="str">
        <f>IF(AB592=0,"",IF(ISNUMBER(AB592),VLOOKUP(MONTH(AB592),DateHelp!$B$2:$E$13,4,FALSE),""))</f>
        <v/>
      </c>
      <c r="E592" s="63"/>
      <c r="F592" s="64"/>
      <c r="G592" s="64"/>
      <c r="H592" s="64"/>
      <c r="I592" s="64"/>
      <c r="J592" s="64"/>
      <c r="K592" s="64"/>
      <c r="L592" s="68"/>
      <c r="M592" s="63"/>
      <c r="N592" s="63"/>
      <c r="O592" s="64"/>
      <c r="P592" s="64"/>
      <c r="Q592" s="64"/>
      <c r="U592" s="57"/>
      <c r="AA592" s="57">
        <v>592</v>
      </c>
      <c r="AB592" s="57" t="str">
        <f>IF(ISERROR(HLOOKUP(AB$1,D$1:T592,AA592,FALSE)),"na",HLOOKUP(AB$1,D$1:T592,AA592,FALSE))</f>
        <v>na</v>
      </c>
    </row>
    <row r="593" spans="1:28" x14ac:dyDescent="0.4">
      <c r="A593" s="66" t="str">
        <f>IF(AB593=0,"",IF(ISNUMBER(AB593),VLOOKUP(WEEKDAY(AB593,2),DateHelp!$B$2:$C$8,2,FALSE),""))</f>
        <v/>
      </c>
      <c r="B593" s="59" t="str">
        <f t="shared" si="9"/>
        <v/>
      </c>
      <c r="C593" s="59" t="str">
        <f>IF(AB593=0,"",IF(ISNUMBER(AB593),VLOOKUP(MONTH(AB593),DateHelp!$B$2:$D$13,3,FALSE),""))</f>
        <v/>
      </c>
      <c r="D593" s="59" t="str">
        <f>IF(AB593=0,"",IF(ISNUMBER(AB593),VLOOKUP(MONTH(AB593),DateHelp!$B$2:$E$13,4,FALSE),""))</f>
        <v/>
      </c>
      <c r="E593" s="63"/>
      <c r="F593" s="64"/>
      <c r="G593" s="64"/>
      <c r="H593" s="64"/>
      <c r="I593" s="64"/>
      <c r="J593" s="64"/>
      <c r="K593" s="64"/>
      <c r="L593" s="68"/>
      <c r="M593" s="63"/>
      <c r="N593" s="63"/>
      <c r="O593" s="64"/>
      <c r="P593" s="64"/>
      <c r="Q593" s="64"/>
      <c r="U593" s="57"/>
      <c r="AA593" s="57">
        <v>593</v>
      </c>
      <c r="AB593" s="57" t="str">
        <f>IF(ISERROR(HLOOKUP(AB$1,D$1:T593,AA593,FALSE)),"na",HLOOKUP(AB$1,D$1:T593,AA593,FALSE))</f>
        <v>na</v>
      </c>
    </row>
    <row r="594" spans="1:28" x14ac:dyDescent="0.4">
      <c r="A594" s="66" t="str">
        <f>IF(AB594=0,"",IF(ISNUMBER(AB594),VLOOKUP(WEEKDAY(AB594,2),DateHelp!$B$2:$C$8,2,FALSE),""))</f>
        <v/>
      </c>
      <c r="B594" s="59" t="str">
        <f t="shared" si="9"/>
        <v/>
      </c>
      <c r="C594" s="59" t="str">
        <f>IF(AB594=0,"",IF(ISNUMBER(AB594),VLOOKUP(MONTH(AB594),DateHelp!$B$2:$D$13,3,FALSE),""))</f>
        <v/>
      </c>
      <c r="D594" s="59" t="str">
        <f>IF(AB594=0,"",IF(ISNUMBER(AB594),VLOOKUP(MONTH(AB594),DateHelp!$B$2:$E$13,4,FALSE),""))</f>
        <v/>
      </c>
      <c r="E594" s="63"/>
      <c r="F594" s="64"/>
      <c r="G594" s="64"/>
      <c r="H594" s="64"/>
      <c r="I594" s="64"/>
      <c r="J594" s="64"/>
      <c r="K594" s="64"/>
      <c r="L594" s="68"/>
      <c r="M594" s="63"/>
      <c r="N594" s="63"/>
      <c r="O594" s="64"/>
      <c r="P594" s="64"/>
      <c r="Q594" s="64"/>
      <c r="U594" s="57"/>
      <c r="AA594" s="57">
        <v>594</v>
      </c>
      <c r="AB594" s="57" t="str">
        <f>IF(ISERROR(HLOOKUP(AB$1,D$1:T594,AA594,FALSE)),"na",HLOOKUP(AB$1,D$1:T594,AA594,FALSE))</f>
        <v>na</v>
      </c>
    </row>
    <row r="595" spans="1:28" x14ac:dyDescent="0.4">
      <c r="A595" s="66" t="str">
        <f>IF(AB595=0,"",IF(ISNUMBER(AB595),VLOOKUP(WEEKDAY(AB595,2),DateHelp!$B$2:$C$8,2,FALSE),""))</f>
        <v/>
      </c>
      <c r="B595" s="59" t="str">
        <f t="shared" si="9"/>
        <v/>
      </c>
      <c r="C595" s="59" t="str">
        <f>IF(AB595=0,"",IF(ISNUMBER(AB595),VLOOKUP(MONTH(AB595),DateHelp!$B$2:$D$13,3,FALSE),""))</f>
        <v/>
      </c>
      <c r="D595" s="59" t="str">
        <f>IF(AB595=0,"",IF(ISNUMBER(AB595),VLOOKUP(MONTH(AB595),DateHelp!$B$2:$E$13,4,FALSE),""))</f>
        <v/>
      </c>
      <c r="E595" s="63"/>
      <c r="F595" s="64"/>
      <c r="G595" s="64"/>
      <c r="H595" s="64"/>
      <c r="I595" s="64"/>
      <c r="J595" s="64"/>
      <c r="K595" s="64"/>
      <c r="L595" s="68"/>
      <c r="M595" s="63"/>
      <c r="N595" s="63"/>
      <c r="O595" s="64"/>
      <c r="P595" s="64"/>
      <c r="Q595" s="64"/>
      <c r="U595" s="57"/>
      <c r="AA595" s="57">
        <v>595</v>
      </c>
      <c r="AB595" s="57" t="str">
        <f>IF(ISERROR(HLOOKUP(AB$1,D$1:T595,AA595,FALSE)),"na",HLOOKUP(AB$1,D$1:T595,AA595,FALSE))</f>
        <v>na</v>
      </c>
    </row>
    <row r="596" spans="1:28" x14ac:dyDescent="0.4">
      <c r="A596" s="66" t="str">
        <f>IF(AB596=0,"",IF(ISNUMBER(AB596),VLOOKUP(WEEKDAY(AB596,2),DateHelp!$B$2:$C$8,2,FALSE),""))</f>
        <v/>
      </c>
      <c r="B596" s="59" t="str">
        <f t="shared" si="9"/>
        <v/>
      </c>
      <c r="C596" s="59" t="str">
        <f>IF(AB596=0,"",IF(ISNUMBER(AB596),VLOOKUP(MONTH(AB596),DateHelp!$B$2:$D$13,3,FALSE),""))</f>
        <v/>
      </c>
      <c r="D596" s="59" t="str">
        <f>IF(AB596=0,"",IF(ISNUMBER(AB596),VLOOKUP(MONTH(AB596),DateHelp!$B$2:$E$13,4,FALSE),""))</f>
        <v/>
      </c>
      <c r="E596" s="63"/>
      <c r="F596" s="64"/>
      <c r="G596" s="64"/>
      <c r="H596" s="64"/>
      <c r="I596" s="64"/>
      <c r="J596" s="64"/>
      <c r="K596" s="64"/>
      <c r="L596" s="68"/>
      <c r="M596" s="63"/>
      <c r="N596" s="63"/>
      <c r="O596" s="64"/>
      <c r="P596" s="64"/>
      <c r="Q596" s="64"/>
      <c r="U596" s="57"/>
      <c r="AA596" s="57">
        <v>596</v>
      </c>
      <c r="AB596" s="57" t="str">
        <f>IF(ISERROR(HLOOKUP(AB$1,D$1:T596,AA596,FALSE)),"na",HLOOKUP(AB$1,D$1:T596,AA596,FALSE))</f>
        <v>na</v>
      </c>
    </row>
    <row r="597" spans="1:28" x14ac:dyDescent="0.4">
      <c r="A597" s="66" t="str">
        <f>IF(AB597=0,"",IF(ISNUMBER(AB597),VLOOKUP(WEEKDAY(AB597,2),DateHelp!$B$2:$C$8,2,FALSE),""))</f>
        <v/>
      </c>
      <c r="B597" s="59" t="str">
        <f t="shared" si="9"/>
        <v/>
      </c>
      <c r="C597" s="59" t="str">
        <f>IF(AB597=0,"",IF(ISNUMBER(AB597),VLOOKUP(MONTH(AB597),DateHelp!$B$2:$D$13,3,FALSE),""))</f>
        <v/>
      </c>
      <c r="D597" s="59" t="str">
        <f>IF(AB597=0,"",IF(ISNUMBER(AB597),VLOOKUP(MONTH(AB597),DateHelp!$B$2:$E$13,4,FALSE),""))</f>
        <v/>
      </c>
      <c r="E597" s="63"/>
      <c r="F597" s="64"/>
      <c r="G597" s="64"/>
      <c r="H597" s="64"/>
      <c r="I597" s="64"/>
      <c r="J597" s="64"/>
      <c r="K597" s="64"/>
      <c r="L597" s="68"/>
      <c r="M597" s="63"/>
      <c r="N597" s="63"/>
      <c r="O597" s="64"/>
      <c r="P597" s="64"/>
      <c r="Q597" s="64"/>
      <c r="U597" s="57"/>
      <c r="AA597" s="57">
        <v>597</v>
      </c>
      <c r="AB597" s="57" t="str">
        <f>IF(ISERROR(HLOOKUP(AB$1,D$1:T597,AA597,FALSE)),"na",HLOOKUP(AB$1,D$1:T597,AA597,FALSE))</f>
        <v>na</v>
      </c>
    </row>
    <row r="598" spans="1:28" x14ac:dyDescent="0.4">
      <c r="A598" s="66" t="str">
        <f>IF(AB598=0,"",IF(ISNUMBER(AB598),VLOOKUP(WEEKDAY(AB598,2),DateHelp!$B$2:$C$8,2,FALSE),""))</f>
        <v/>
      </c>
      <c r="B598" s="59" t="str">
        <f t="shared" si="9"/>
        <v/>
      </c>
      <c r="C598" s="59" t="str">
        <f>IF(AB598=0,"",IF(ISNUMBER(AB598),VLOOKUP(MONTH(AB598),DateHelp!$B$2:$D$13,3,FALSE),""))</f>
        <v/>
      </c>
      <c r="D598" s="59" t="str">
        <f>IF(AB598=0,"",IF(ISNUMBER(AB598),VLOOKUP(MONTH(AB598),DateHelp!$B$2:$E$13,4,FALSE),""))</f>
        <v/>
      </c>
      <c r="E598" s="63"/>
      <c r="F598" s="64"/>
      <c r="G598" s="64"/>
      <c r="H598" s="64"/>
      <c r="I598" s="64"/>
      <c r="J598" s="64"/>
      <c r="K598" s="64"/>
      <c r="L598" s="68"/>
      <c r="M598" s="63"/>
      <c r="N598" s="63"/>
      <c r="O598" s="64"/>
      <c r="P598" s="64"/>
      <c r="Q598" s="64"/>
      <c r="U598" s="57"/>
      <c r="AA598" s="57">
        <v>598</v>
      </c>
      <c r="AB598" s="57" t="str">
        <f>IF(ISERROR(HLOOKUP(AB$1,D$1:T598,AA598,FALSE)),"na",HLOOKUP(AB$1,D$1:T598,AA598,FALSE))</f>
        <v>na</v>
      </c>
    </row>
    <row r="599" spans="1:28" x14ac:dyDescent="0.4">
      <c r="A599" s="66" t="str">
        <f>IF(AB599=0,"",IF(ISNUMBER(AB599),VLOOKUP(WEEKDAY(AB599,2),DateHelp!$B$2:$C$8,2,FALSE),""))</f>
        <v/>
      </c>
      <c r="B599" s="59" t="str">
        <f t="shared" si="9"/>
        <v/>
      </c>
      <c r="C599" s="59" t="str">
        <f>IF(AB599=0,"",IF(ISNUMBER(AB599),VLOOKUP(MONTH(AB599),DateHelp!$B$2:$D$13,3,FALSE),""))</f>
        <v/>
      </c>
      <c r="D599" s="59" t="str">
        <f>IF(AB599=0,"",IF(ISNUMBER(AB599),VLOOKUP(MONTH(AB599),DateHelp!$B$2:$E$13,4,FALSE),""))</f>
        <v/>
      </c>
      <c r="E599" s="63"/>
      <c r="F599" s="64"/>
      <c r="G599" s="64"/>
      <c r="H599" s="64"/>
      <c r="I599" s="64"/>
      <c r="J599" s="64"/>
      <c r="K599" s="64"/>
      <c r="L599" s="68"/>
      <c r="M599" s="63"/>
      <c r="N599" s="63"/>
      <c r="O599" s="64"/>
      <c r="P599" s="64"/>
      <c r="Q599" s="64"/>
      <c r="U599" s="57"/>
      <c r="AA599" s="57">
        <v>599</v>
      </c>
      <c r="AB599" s="57" t="str">
        <f>IF(ISERROR(HLOOKUP(AB$1,D$1:T599,AA599,FALSE)),"na",HLOOKUP(AB$1,D$1:T599,AA599,FALSE))</f>
        <v>na</v>
      </c>
    </row>
    <row r="600" spans="1:28" x14ac:dyDescent="0.4">
      <c r="A600" s="66" t="str">
        <f>IF(AB600=0,"",IF(ISNUMBER(AB600),VLOOKUP(WEEKDAY(AB600,2),DateHelp!$B$2:$C$8,2,FALSE),""))</f>
        <v/>
      </c>
      <c r="B600" s="59" t="str">
        <f t="shared" si="9"/>
        <v/>
      </c>
      <c r="C600" s="59" t="str">
        <f>IF(AB600=0,"",IF(ISNUMBER(AB600),VLOOKUP(MONTH(AB600),DateHelp!$B$2:$D$13,3,FALSE),""))</f>
        <v/>
      </c>
      <c r="D600" s="59" t="str">
        <f>IF(AB600=0,"",IF(ISNUMBER(AB600),VLOOKUP(MONTH(AB600),DateHelp!$B$2:$E$13,4,FALSE),""))</f>
        <v/>
      </c>
      <c r="E600" s="63"/>
      <c r="F600" s="64"/>
      <c r="G600" s="64"/>
      <c r="H600" s="64"/>
      <c r="I600" s="64"/>
      <c r="J600" s="64"/>
      <c r="K600" s="64"/>
      <c r="L600" s="68"/>
      <c r="M600" s="63"/>
      <c r="N600" s="63"/>
      <c r="O600" s="64"/>
      <c r="P600" s="64"/>
      <c r="Q600" s="64"/>
      <c r="U600" s="57"/>
      <c r="AA600" s="57">
        <v>600</v>
      </c>
      <c r="AB600" s="57" t="str">
        <f>IF(ISERROR(HLOOKUP(AB$1,D$1:T600,AA600,FALSE)),"na",HLOOKUP(AB$1,D$1:T600,AA600,FALSE))</f>
        <v>na</v>
      </c>
    </row>
    <row r="601" spans="1:28" x14ac:dyDescent="0.4">
      <c r="A601" s="66" t="str">
        <f>IF(AB601=0,"",IF(ISNUMBER(AB601),VLOOKUP(WEEKDAY(AB601,2),DateHelp!$B$2:$C$8,2,FALSE),""))</f>
        <v/>
      </c>
      <c r="B601" s="59" t="str">
        <f t="shared" si="9"/>
        <v/>
      </c>
      <c r="C601" s="59" t="str">
        <f>IF(AB601=0,"",IF(ISNUMBER(AB601),VLOOKUP(MONTH(AB601),DateHelp!$B$2:$D$13,3,FALSE),""))</f>
        <v/>
      </c>
      <c r="D601" s="59" t="str">
        <f>IF(AB601=0,"",IF(ISNUMBER(AB601),VLOOKUP(MONTH(AB601),DateHelp!$B$2:$E$13,4,FALSE),""))</f>
        <v/>
      </c>
      <c r="E601" s="63"/>
      <c r="F601" s="64"/>
      <c r="G601" s="64"/>
      <c r="H601" s="64"/>
      <c r="I601" s="64"/>
      <c r="J601" s="64"/>
      <c r="K601" s="64"/>
      <c r="L601" s="68"/>
      <c r="M601" s="64"/>
      <c r="N601" s="64"/>
      <c r="O601" s="64"/>
      <c r="P601" s="64"/>
      <c r="Q601" s="64"/>
      <c r="U601" s="57"/>
      <c r="AA601" s="57">
        <v>601</v>
      </c>
      <c r="AB601" s="57" t="str">
        <f>IF(ISERROR(HLOOKUP(AB$1,D$1:T601,AA601,FALSE)),"na",HLOOKUP(AB$1,D$1:T601,AA601,FALSE))</f>
        <v>na</v>
      </c>
    </row>
    <row r="602" spans="1:28" x14ac:dyDescent="0.4">
      <c r="A602" s="66" t="str">
        <f>IF(AB602=0,"",IF(ISNUMBER(AB602),VLOOKUP(WEEKDAY(AB602,2),DateHelp!$B$2:$C$8,2,FALSE),""))</f>
        <v/>
      </c>
      <c r="B602" s="59" t="str">
        <f t="shared" si="9"/>
        <v/>
      </c>
      <c r="C602" s="59" t="str">
        <f>IF(AB602=0,"",IF(ISNUMBER(AB602),VLOOKUP(MONTH(AB602),DateHelp!$B$2:$D$13,3,FALSE),""))</f>
        <v/>
      </c>
      <c r="D602" s="59" t="str">
        <f>IF(AB602=0,"",IF(ISNUMBER(AB602),VLOOKUP(MONTH(AB602),DateHelp!$B$2:$E$13,4,FALSE),""))</f>
        <v/>
      </c>
      <c r="E602" s="63"/>
      <c r="F602" s="64"/>
      <c r="G602" s="64"/>
      <c r="H602" s="64"/>
      <c r="I602" s="64"/>
      <c r="J602" s="64"/>
      <c r="K602" s="64"/>
      <c r="L602" s="68"/>
      <c r="M602" s="64"/>
      <c r="N602" s="64"/>
      <c r="O602" s="64"/>
      <c r="P602" s="64"/>
      <c r="Q602" s="64"/>
      <c r="U602" s="57"/>
      <c r="AA602" s="57">
        <v>602</v>
      </c>
      <c r="AB602" s="57" t="str">
        <f>IF(ISERROR(HLOOKUP(AB$1,D$1:T602,AA602,FALSE)),"na",HLOOKUP(AB$1,D$1:T602,AA602,FALSE))</f>
        <v>na</v>
      </c>
    </row>
    <row r="603" spans="1:28" x14ac:dyDescent="0.4">
      <c r="A603" s="66" t="str">
        <f>IF(AB603=0,"",IF(ISNUMBER(AB603),VLOOKUP(WEEKDAY(AB603,2),DateHelp!$B$2:$C$8,2,FALSE),""))</f>
        <v/>
      </c>
      <c r="B603" s="59" t="str">
        <f t="shared" si="9"/>
        <v/>
      </c>
      <c r="C603" s="59" t="str">
        <f>IF(AB603=0,"",IF(ISNUMBER(AB603),VLOOKUP(MONTH(AB603),DateHelp!$B$2:$D$13,3,FALSE),""))</f>
        <v/>
      </c>
      <c r="D603" s="59" t="str">
        <f>IF(AB603=0,"",IF(ISNUMBER(AB603),VLOOKUP(MONTH(AB603),DateHelp!$B$2:$E$13,4,FALSE),""))</f>
        <v/>
      </c>
      <c r="E603" s="63"/>
      <c r="F603" s="64"/>
      <c r="G603" s="64"/>
      <c r="H603" s="64"/>
      <c r="I603" s="64"/>
      <c r="J603" s="64"/>
      <c r="K603" s="64"/>
      <c r="L603" s="68"/>
      <c r="M603" s="64"/>
      <c r="N603" s="64"/>
      <c r="O603" s="64"/>
      <c r="P603" s="64"/>
      <c r="Q603" s="64"/>
      <c r="U603" s="57"/>
      <c r="AA603" s="57">
        <v>603</v>
      </c>
      <c r="AB603" s="57" t="str">
        <f>IF(ISERROR(HLOOKUP(AB$1,D$1:T603,AA603,FALSE)),"na",HLOOKUP(AB$1,D$1:T603,AA603,FALSE))</f>
        <v>na</v>
      </c>
    </row>
    <row r="604" spans="1:28" x14ac:dyDescent="0.4">
      <c r="A604" s="66" t="str">
        <f>IF(AB604=0,"",IF(ISNUMBER(AB604),VLOOKUP(WEEKDAY(AB604,2),DateHelp!$B$2:$C$8,2,FALSE),""))</f>
        <v/>
      </c>
      <c r="B604" s="59" t="str">
        <f t="shared" si="9"/>
        <v/>
      </c>
      <c r="C604" s="59" t="str">
        <f>IF(AB604=0,"",IF(ISNUMBER(AB604),VLOOKUP(MONTH(AB604),DateHelp!$B$2:$D$13,3,FALSE),""))</f>
        <v/>
      </c>
      <c r="D604" s="59" t="str">
        <f>IF(AB604=0,"",IF(ISNUMBER(AB604),VLOOKUP(MONTH(AB604),DateHelp!$B$2:$E$13,4,FALSE),""))</f>
        <v/>
      </c>
      <c r="E604" s="63"/>
      <c r="F604" s="64"/>
      <c r="G604" s="64"/>
      <c r="H604" s="64"/>
      <c r="I604" s="64"/>
      <c r="J604" s="64"/>
      <c r="K604" s="64"/>
      <c r="L604" s="68"/>
      <c r="M604" s="64"/>
      <c r="N604" s="64"/>
      <c r="O604" s="64"/>
      <c r="P604" s="64"/>
      <c r="Q604" s="64"/>
      <c r="U604" s="57"/>
      <c r="AA604" s="57">
        <v>604</v>
      </c>
      <c r="AB604" s="57" t="str">
        <f>IF(ISERROR(HLOOKUP(AB$1,D$1:T604,AA604,FALSE)),"na",HLOOKUP(AB$1,D$1:T604,AA604,FALSE))</f>
        <v>na</v>
      </c>
    </row>
    <row r="605" spans="1:28" x14ac:dyDescent="0.4">
      <c r="A605" s="66" t="str">
        <f>IF(AB605=0,"",IF(ISNUMBER(AB605),VLOOKUP(WEEKDAY(AB605,2),DateHelp!$B$2:$C$8,2,FALSE),""))</f>
        <v/>
      </c>
      <c r="B605" s="59" t="str">
        <f t="shared" si="9"/>
        <v/>
      </c>
      <c r="C605" s="59" t="str">
        <f>IF(AB605=0,"",IF(ISNUMBER(AB605),VLOOKUP(MONTH(AB605),DateHelp!$B$2:$D$13,3,FALSE),""))</f>
        <v/>
      </c>
      <c r="D605" s="59" t="str">
        <f>IF(AB605=0,"",IF(ISNUMBER(AB605),VLOOKUP(MONTH(AB605),DateHelp!$B$2:$E$13,4,FALSE),""))</f>
        <v/>
      </c>
      <c r="E605" s="63"/>
      <c r="F605" s="64"/>
      <c r="G605" s="64"/>
      <c r="H605" s="64"/>
      <c r="I605" s="64"/>
      <c r="J605" s="64"/>
      <c r="K605" s="64"/>
      <c r="L605" s="68"/>
      <c r="M605" s="64"/>
      <c r="N605" s="64"/>
      <c r="O605" s="64"/>
      <c r="P605" s="64"/>
      <c r="Q605" s="64"/>
      <c r="U605" s="57"/>
      <c r="AA605" s="57">
        <v>605</v>
      </c>
      <c r="AB605" s="57" t="str">
        <f>IF(ISERROR(HLOOKUP(AB$1,D$1:T605,AA605,FALSE)),"na",HLOOKUP(AB$1,D$1:T605,AA605,FALSE))</f>
        <v>na</v>
      </c>
    </row>
    <row r="606" spans="1:28" x14ac:dyDescent="0.4">
      <c r="A606" s="66" t="str">
        <f>IF(AB606=0,"",IF(ISNUMBER(AB606),VLOOKUP(WEEKDAY(AB606,2),DateHelp!$B$2:$C$8,2,FALSE),""))</f>
        <v/>
      </c>
      <c r="B606" s="59" t="str">
        <f t="shared" si="9"/>
        <v/>
      </c>
      <c r="C606" s="59" t="str">
        <f>IF(AB606=0,"",IF(ISNUMBER(AB606),VLOOKUP(MONTH(AB606),DateHelp!$B$2:$D$13,3,FALSE),""))</f>
        <v/>
      </c>
      <c r="D606" s="59" t="str">
        <f>IF(AB606=0,"",IF(ISNUMBER(AB606),VLOOKUP(MONTH(AB606),DateHelp!$B$2:$E$13,4,FALSE),""))</f>
        <v/>
      </c>
      <c r="E606" s="63"/>
      <c r="F606" s="64"/>
      <c r="G606" s="64"/>
      <c r="H606" s="64"/>
      <c r="I606" s="64"/>
      <c r="J606" s="64"/>
      <c r="K606" s="64"/>
      <c r="L606" s="68"/>
      <c r="M606" s="64"/>
      <c r="N606" s="64"/>
      <c r="O606" s="64"/>
      <c r="P606" s="64"/>
      <c r="Q606" s="64"/>
      <c r="U606" s="57"/>
      <c r="AA606" s="57">
        <v>606</v>
      </c>
      <c r="AB606" s="57" t="str">
        <f>IF(ISERROR(HLOOKUP(AB$1,D$1:T606,AA606,FALSE)),"na",HLOOKUP(AB$1,D$1:T606,AA606,FALSE))</f>
        <v>na</v>
      </c>
    </row>
    <row r="607" spans="1:28" x14ac:dyDescent="0.4">
      <c r="A607" s="66" t="str">
        <f>IF(AB607=0,"",IF(ISNUMBER(AB607),VLOOKUP(WEEKDAY(AB607,2),DateHelp!$B$2:$C$8,2,FALSE),""))</f>
        <v/>
      </c>
      <c r="B607" s="59" t="str">
        <f t="shared" si="9"/>
        <v/>
      </c>
      <c r="C607" s="59" t="str">
        <f>IF(AB607=0,"",IF(ISNUMBER(AB607),VLOOKUP(MONTH(AB607),DateHelp!$B$2:$D$13,3,FALSE),""))</f>
        <v/>
      </c>
      <c r="D607" s="59" t="str">
        <f>IF(AB607=0,"",IF(ISNUMBER(AB607),VLOOKUP(MONTH(AB607),DateHelp!$B$2:$E$13,4,FALSE),""))</f>
        <v/>
      </c>
      <c r="E607" s="63"/>
      <c r="F607" s="64"/>
      <c r="G607" s="64"/>
      <c r="H607" s="64"/>
      <c r="I607" s="64"/>
      <c r="J607" s="64"/>
      <c r="K607" s="64"/>
      <c r="L607" s="68"/>
      <c r="M607" s="64"/>
      <c r="N607" s="64"/>
      <c r="O607" s="64"/>
      <c r="P607" s="64"/>
      <c r="Q607" s="64"/>
      <c r="U607" s="57"/>
      <c r="AA607" s="57">
        <v>607</v>
      </c>
      <c r="AB607" s="57" t="str">
        <f>IF(ISERROR(HLOOKUP(AB$1,D$1:T607,AA607,FALSE)),"na",HLOOKUP(AB$1,D$1:T607,AA607,FALSE))</f>
        <v>na</v>
      </c>
    </row>
    <row r="608" spans="1:28" x14ac:dyDescent="0.4">
      <c r="A608" s="66" t="str">
        <f>IF(AB608=0,"",IF(ISNUMBER(AB608),VLOOKUP(WEEKDAY(AB608,2),DateHelp!$B$2:$C$8,2,FALSE),""))</f>
        <v/>
      </c>
      <c r="B608" s="59" t="str">
        <f t="shared" si="9"/>
        <v/>
      </c>
      <c r="C608" s="59" t="str">
        <f>IF(AB608=0,"",IF(ISNUMBER(AB608),VLOOKUP(MONTH(AB608),DateHelp!$B$2:$D$13,3,FALSE),""))</f>
        <v/>
      </c>
      <c r="D608" s="59" t="str">
        <f>IF(AB608=0,"",IF(ISNUMBER(AB608),VLOOKUP(MONTH(AB608),DateHelp!$B$2:$E$13,4,FALSE),""))</f>
        <v/>
      </c>
      <c r="E608" s="63"/>
      <c r="F608" s="64"/>
      <c r="G608" s="64"/>
      <c r="H608" s="64"/>
      <c r="I608" s="64"/>
      <c r="J608" s="64"/>
      <c r="K608" s="64"/>
      <c r="L608" s="68"/>
      <c r="M608" s="64"/>
      <c r="N608" s="64"/>
      <c r="O608" s="64"/>
      <c r="P608" s="64"/>
      <c r="Q608" s="64"/>
      <c r="U608" s="57"/>
      <c r="AA608" s="57">
        <v>608</v>
      </c>
      <c r="AB608" s="57" t="str">
        <f>IF(ISERROR(HLOOKUP(AB$1,D$1:T608,AA608,FALSE)),"na",HLOOKUP(AB$1,D$1:T608,AA608,FALSE))</f>
        <v>na</v>
      </c>
    </row>
    <row r="609" spans="1:28" x14ac:dyDescent="0.4">
      <c r="A609" s="66" t="str">
        <f>IF(AB609=0,"",IF(ISNUMBER(AB609),VLOOKUP(WEEKDAY(AB609,2),DateHelp!$B$2:$C$8,2,FALSE),""))</f>
        <v/>
      </c>
      <c r="B609" s="59" t="str">
        <f t="shared" si="9"/>
        <v/>
      </c>
      <c r="C609" s="59" t="str">
        <f>IF(AB609=0,"",IF(ISNUMBER(AB609),VLOOKUP(MONTH(AB609),DateHelp!$B$2:$D$13,3,FALSE),""))</f>
        <v/>
      </c>
      <c r="D609" s="59" t="str">
        <f>IF(AB609=0,"",IF(ISNUMBER(AB609),VLOOKUP(MONTH(AB609),DateHelp!$B$2:$E$13,4,FALSE),""))</f>
        <v/>
      </c>
      <c r="E609" s="63"/>
      <c r="F609" s="64"/>
      <c r="G609" s="64"/>
      <c r="H609" s="64"/>
      <c r="I609" s="64"/>
      <c r="J609" s="64"/>
      <c r="K609" s="64"/>
      <c r="L609" s="68"/>
      <c r="M609" s="64"/>
      <c r="N609" s="64"/>
      <c r="O609" s="64"/>
      <c r="P609" s="64"/>
      <c r="Q609" s="64"/>
      <c r="U609" s="57"/>
      <c r="AA609" s="57">
        <v>609</v>
      </c>
      <c r="AB609" s="57" t="str">
        <f>IF(ISERROR(HLOOKUP(AB$1,D$1:T609,AA609,FALSE)),"na",HLOOKUP(AB$1,D$1:T609,AA609,FALSE))</f>
        <v>na</v>
      </c>
    </row>
    <row r="610" spans="1:28" x14ac:dyDescent="0.4">
      <c r="A610" s="66" t="str">
        <f>IF(AB610=0,"",IF(ISNUMBER(AB610),VLOOKUP(WEEKDAY(AB610,2),DateHelp!$B$2:$C$8,2,FALSE),""))</f>
        <v/>
      </c>
      <c r="B610" s="59" t="str">
        <f t="shared" si="9"/>
        <v/>
      </c>
      <c r="C610" s="59" t="str">
        <f>IF(AB610=0,"",IF(ISNUMBER(AB610),VLOOKUP(MONTH(AB610),DateHelp!$B$2:$D$13,3,FALSE),""))</f>
        <v/>
      </c>
      <c r="D610" s="59" t="str">
        <f>IF(AB610=0,"",IF(ISNUMBER(AB610),VLOOKUP(MONTH(AB610),DateHelp!$B$2:$E$13,4,FALSE),""))</f>
        <v/>
      </c>
      <c r="E610" s="63"/>
      <c r="F610" s="64"/>
      <c r="G610" s="64"/>
      <c r="H610" s="64"/>
      <c r="I610" s="64"/>
      <c r="J610" s="64"/>
      <c r="K610" s="64"/>
      <c r="L610" s="68"/>
      <c r="M610" s="64"/>
      <c r="N610" s="64"/>
      <c r="O610" s="64"/>
      <c r="P610" s="64"/>
      <c r="Q610" s="64"/>
      <c r="U610" s="57"/>
      <c r="AA610" s="57">
        <v>610</v>
      </c>
      <c r="AB610" s="57" t="str">
        <f>IF(ISERROR(HLOOKUP(AB$1,D$1:T610,AA610,FALSE)),"na",HLOOKUP(AB$1,D$1:T610,AA610,FALSE))</f>
        <v>na</v>
      </c>
    </row>
    <row r="611" spans="1:28" x14ac:dyDescent="0.4">
      <c r="A611" s="66" t="str">
        <f>IF(AB611=0,"",IF(ISNUMBER(AB611),VLOOKUP(WEEKDAY(AB611,2),DateHelp!$B$2:$C$8,2,FALSE),""))</f>
        <v/>
      </c>
      <c r="B611" s="59" t="str">
        <f t="shared" si="9"/>
        <v/>
      </c>
      <c r="C611" s="59" t="str">
        <f>IF(AB611=0,"",IF(ISNUMBER(AB611),VLOOKUP(MONTH(AB611),DateHelp!$B$2:$D$13,3,FALSE),""))</f>
        <v/>
      </c>
      <c r="D611" s="59" t="str">
        <f>IF(AB611=0,"",IF(ISNUMBER(AB611),VLOOKUP(MONTH(AB611),DateHelp!$B$2:$E$13,4,FALSE),""))</f>
        <v/>
      </c>
      <c r="E611" s="63"/>
      <c r="F611" s="64"/>
      <c r="G611" s="64"/>
      <c r="H611" s="64"/>
      <c r="I611" s="64"/>
      <c r="J611" s="64"/>
      <c r="K611" s="64"/>
      <c r="L611" s="68"/>
      <c r="M611" s="64"/>
      <c r="N611" s="64"/>
      <c r="O611" s="64"/>
      <c r="P611" s="64"/>
      <c r="Q611" s="64"/>
      <c r="U611" s="57"/>
      <c r="AA611" s="57">
        <v>611</v>
      </c>
      <c r="AB611" s="57" t="str">
        <f>IF(ISERROR(HLOOKUP(AB$1,D$1:T611,AA611,FALSE)),"na",HLOOKUP(AB$1,D$1:T611,AA611,FALSE))</f>
        <v>na</v>
      </c>
    </row>
    <row r="612" spans="1:28" x14ac:dyDescent="0.4">
      <c r="A612" s="66" t="str">
        <f>IF(AB612=0,"",IF(ISNUMBER(AB612),VLOOKUP(WEEKDAY(AB612,2),DateHelp!$B$2:$C$8,2,FALSE),""))</f>
        <v/>
      </c>
      <c r="B612" s="59" t="str">
        <f t="shared" si="9"/>
        <v/>
      </c>
      <c r="C612" s="59" t="str">
        <f>IF(AB612=0,"",IF(ISNUMBER(AB612),VLOOKUP(MONTH(AB612),DateHelp!$B$2:$D$13,3,FALSE),""))</f>
        <v/>
      </c>
      <c r="D612" s="59" t="str">
        <f>IF(AB612=0,"",IF(ISNUMBER(AB612),VLOOKUP(MONTH(AB612),DateHelp!$B$2:$E$13,4,FALSE),""))</f>
        <v/>
      </c>
      <c r="E612" s="63"/>
      <c r="F612" s="64"/>
      <c r="G612" s="64"/>
      <c r="H612" s="64"/>
      <c r="I612" s="64"/>
      <c r="J612" s="64"/>
      <c r="K612" s="64"/>
      <c r="L612" s="68"/>
      <c r="M612" s="64"/>
      <c r="N612" s="64"/>
      <c r="O612" s="64"/>
      <c r="P612" s="64"/>
      <c r="Q612" s="64"/>
      <c r="U612" s="57"/>
      <c r="AA612" s="57">
        <v>612</v>
      </c>
      <c r="AB612" s="57" t="str">
        <f>IF(ISERROR(HLOOKUP(AB$1,D$1:T612,AA612,FALSE)),"na",HLOOKUP(AB$1,D$1:T612,AA612,FALSE))</f>
        <v>na</v>
      </c>
    </row>
    <row r="613" spans="1:28" x14ac:dyDescent="0.4">
      <c r="A613" s="66" t="str">
        <f>IF(AB613=0,"",IF(ISNUMBER(AB613),VLOOKUP(WEEKDAY(AB613,2),DateHelp!$B$2:$C$8,2,FALSE),""))</f>
        <v/>
      </c>
      <c r="B613" s="59" t="str">
        <f t="shared" si="9"/>
        <v/>
      </c>
      <c r="C613" s="59" t="str">
        <f>IF(AB613=0,"",IF(ISNUMBER(AB613),VLOOKUP(MONTH(AB613),DateHelp!$B$2:$D$13,3,FALSE),""))</f>
        <v/>
      </c>
      <c r="D613" s="59" t="str">
        <f>IF(AB613=0,"",IF(ISNUMBER(AB613),VLOOKUP(MONTH(AB613),DateHelp!$B$2:$E$13,4,FALSE),""))</f>
        <v/>
      </c>
      <c r="E613" s="63"/>
      <c r="F613" s="64"/>
      <c r="G613" s="64"/>
      <c r="H613" s="64"/>
      <c r="I613" s="64"/>
      <c r="J613" s="64"/>
      <c r="K613" s="64"/>
      <c r="L613" s="68"/>
      <c r="M613" s="64"/>
      <c r="N613" s="64"/>
      <c r="O613" s="64"/>
      <c r="P613" s="64"/>
      <c r="Q613" s="64"/>
      <c r="U613" s="57"/>
      <c r="AA613" s="57">
        <v>613</v>
      </c>
      <c r="AB613" s="57" t="str">
        <f>IF(ISERROR(HLOOKUP(AB$1,D$1:T613,AA613,FALSE)),"na",HLOOKUP(AB$1,D$1:T613,AA613,FALSE))</f>
        <v>na</v>
      </c>
    </row>
    <row r="614" spans="1:28" x14ac:dyDescent="0.4">
      <c r="A614" s="66" t="str">
        <f>IF(AB614=0,"",IF(ISNUMBER(AB614),VLOOKUP(WEEKDAY(AB614,2),DateHelp!$B$2:$C$8,2,FALSE),""))</f>
        <v/>
      </c>
      <c r="B614" s="59" t="str">
        <f t="shared" si="9"/>
        <v/>
      </c>
      <c r="C614" s="59" t="str">
        <f>IF(AB614=0,"",IF(ISNUMBER(AB614),VLOOKUP(MONTH(AB614),DateHelp!$B$2:$D$13,3,FALSE),""))</f>
        <v/>
      </c>
      <c r="D614" s="59" t="str">
        <f>IF(AB614=0,"",IF(ISNUMBER(AB614),VLOOKUP(MONTH(AB614),DateHelp!$B$2:$E$13,4,FALSE),""))</f>
        <v/>
      </c>
      <c r="E614" s="63"/>
      <c r="F614" s="64"/>
      <c r="G614" s="64"/>
      <c r="H614" s="64"/>
      <c r="I614" s="64"/>
      <c r="J614" s="64"/>
      <c r="K614" s="64"/>
      <c r="L614" s="68"/>
      <c r="M614" s="64"/>
      <c r="N614" s="64"/>
      <c r="O614" s="64"/>
      <c r="P614" s="64"/>
      <c r="Q614" s="64"/>
      <c r="U614" s="57"/>
      <c r="AA614" s="57">
        <v>614</v>
      </c>
      <c r="AB614" s="57" t="str">
        <f>IF(ISERROR(HLOOKUP(AB$1,D$1:T614,AA614,FALSE)),"na",HLOOKUP(AB$1,D$1:T614,AA614,FALSE))</f>
        <v>na</v>
      </c>
    </row>
    <row r="615" spans="1:28" x14ac:dyDescent="0.4">
      <c r="A615" s="66" t="str">
        <f>IF(AB615=0,"",IF(ISNUMBER(AB615),VLOOKUP(WEEKDAY(AB615,2),DateHelp!$B$2:$C$8,2,FALSE),""))</f>
        <v/>
      </c>
      <c r="B615" s="59" t="str">
        <f t="shared" si="9"/>
        <v/>
      </c>
      <c r="C615" s="59" t="str">
        <f>IF(AB615=0,"",IF(ISNUMBER(AB615),VLOOKUP(MONTH(AB615),DateHelp!$B$2:$D$13,3,FALSE),""))</f>
        <v/>
      </c>
      <c r="D615" s="59" t="str">
        <f>IF(AB615=0,"",IF(ISNUMBER(AB615),VLOOKUP(MONTH(AB615),DateHelp!$B$2:$E$13,4,FALSE),""))</f>
        <v/>
      </c>
      <c r="E615" s="63"/>
      <c r="F615" s="64"/>
      <c r="G615" s="64"/>
      <c r="H615" s="64"/>
      <c r="I615" s="64"/>
      <c r="J615" s="64"/>
      <c r="K615" s="64"/>
      <c r="L615" s="68"/>
      <c r="M615" s="64"/>
      <c r="N615" s="64"/>
      <c r="O615" s="64"/>
      <c r="P615" s="64"/>
      <c r="Q615" s="64"/>
      <c r="U615" s="57"/>
      <c r="AA615" s="57">
        <v>615</v>
      </c>
      <c r="AB615" s="57" t="str">
        <f>IF(ISERROR(HLOOKUP(AB$1,D$1:T615,AA615,FALSE)),"na",HLOOKUP(AB$1,D$1:T615,AA615,FALSE))</f>
        <v>na</v>
      </c>
    </row>
    <row r="616" spans="1:28" x14ac:dyDescent="0.4">
      <c r="A616" s="66" t="str">
        <f>IF(AB616=0,"",IF(ISNUMBER(AB616),VLOOKUP(WEEKDAY(AB616,2),DateHelp!$B$2:$C$8,2,FALSE),""))</f>
        <v/>
      </c>
      <c r="B616" s="59" t="str">
        <f t="shared" si="9"/>
        <v/>
      </c>
      <c r="C616" s="59" t="str">
        <f>IF(AB616=0,"",IF(ISNUMBER(AB616),VLOOKUP(MONTH(AB616),DateHelp!$B$2:$D$13,3,FALSE),""))</f>
        <v/>
      </c>
      <c r="D616" s="59" t="str">
        <f>IF(AB616=0,"",IF(ISNUMBER(AB616),VLOOKUP(MONTH(AB616),DateHelp!$B$2:$E$13,4,FALSE),""))</f>
        <v/>
      </c>
      <c r="E616" s="63"/>
      <c r="F616" s="64"/>
      <c r="G616" s="64"/>
      <c r="H616" s="64"/>
      <c r="I616" s="64"/>
      <c r="J616" s="64"/>
      <c r="K616" s="64"/>
      <c r="L616" s="68"/>
      <c r="M616" s="64"/>
      <c r="N616" s="64"/>
      <c r="O616" s="64"/>
      <c r="P616" s="64"/>
      <c r="Q616" s="64"/>
      <c r="U616" s="57"/>
      <c r="AA616" s="57">
        <v>616</v>
      </c>
      <c r="AB616" s="57" t="str">
        <f>IF(ISERROR(HLOOKUP(AB$1,D$1:T616,AA616,FALSE)),"na",HLOOKUP(AB$1,D$1:T616,AA616,FALSE))</f>
        <v>na</v>
      </c>
    </row>
    <row r="617" spans="1:28" x14ac:dyDescent="0.4">
      <c r="A617" s="66" t="str">
        <f>IF(AB617=0,"",IF(ISNUMBER(AB617),VLOOKUP(WEEKDAY(AB617,2),DateHelp!$B$2:$C$8,2,FALSE),""))</f>
        <v/>
      </c>
      <c r="B617" s="59" t="str">
        <f t="shared" si="9"/>
        <v/>
      </c>
      <c r="C617" s="59" t="str">
        <f>IF(AB617=0,"",IF(ISNUMBER(AB617),VLOOKUP(MONTH(AB617),DateHelp!$B$2:$D$13,3,FALSE),""))</f>
        <v/>
      </c>
      <c r="D617" s="59" t="str">
        <f>IF(AB617=0,"",IF(ISNUMBER(AB617),VLOOKUP(MONTH(AB617),DateHelp!$B$2:$E$13,4,FALSE),""))</f>
        <v/>
      </c>
      <c r="E617" s="63"/>
      <c r="F617" s="64"/>
      <c r="G617" s="64"/>
      <c r="H617" s="64"/>
      <c r="I617" s="64"/>
      <c r="J617" s="64"/>
      <c r="K617" s="64"/>
      <c r="L617" s="68"/>
      <c r="M617" s="64"/>
      <c r="N617" s="64"/>
      <c r="O617" s="64"/>
      <c r="P617" s="64"/>
      <c r="Q617" s="64"/>
      <c r="U617" s="57"/>
      <c r="AA617" s="57">
        <v>617</v>
      </c>
      <c r="AB617" s="57" t="str">
        <f>IF(ISERROR(HLOOKUP(AB$1,D$1:T617,AA617,FALSE)),"na",HLOOKUP(AB$1,D$1:T617,AA617,FALSE))</f>
        <v>na</v>
      </c>
    </row>
    <row r="618" spans="1:28" x14ac:dyDescent="0.4">
      <c r="A618" s="66" t="str">
        <f>IF(AB618=0,"",IF(ISNUMBER(AB618),VLOOKUP(WEEKDAY(AB618,2),DateHelp!$B$2:$C$8,2,FALSE),""))</f>
        <v/>
      </c>
      <c r="B618" s="59" t="str">
        <f t="shared" si="9"/>
        <v/>
      </c>
      <c r="C618" s="59" t="str">
        <f>IF(AB618=0,"",IF(ISNUMBER(AB618),VLOOKUP(MONTH(AB618),DateHelp!$B$2:$D$13,3,FALSE),""))</f>
        <v/>
      </c>
      <c r="D618" s="59" t="str">
        <f>IF(AB618=0,"",IF(ISNUMBER(AB618),VLOOKUP(MONTH(AB618),DateHelp!$B$2:$E$13,4,FALSE),""))</f>
        <v/>
      </c>
      <c r="E618" s="63"/>
      <c r="F618" s="64"/>
      <c r="G618" s="64"/>
      <c r="H618" s="64"/>
      <c r="I618" s="64"/>
      <c r="J618" s="64"/>
      <c r="K618" s="64"/>
      <c r="L618" s="68"/>
      <c r="M618" s="64"/>
      <c r="N618" s="64"/>
      <c r="O618" s="64"/>
      <c r="P618" s="64"/>
      <c r="Q618" s="64"/>
      <c r="U618" s="57"/>
      <c r="AA618" s="57">
        <v>618</v>
      </c>
      <c r="AB618" s="57" t="str">
        <f>IF(ISERROR(HLOOKUP(AB$1,D$1:T618,AA618,FALSE)),"na",HLOOKUP(AB$1,D$1:T618,AA618,FALSE))</f>
        <v>na</v>
      </c>
    </row>
    <row r="619" spans="1:28" x14ac:dyDescent="0.4">
      <c r="A619" s="66" t="str">
        <f>IF(AB619=0,"",IF(ISNUMBER(AB619),VLOOKUP(WEEKDAY(AB619,2),DateHelp!$B$2:$C$8,2,FALSE),""))</f>
        <v/>
      </c>
      <c r="B619" s="59" t="str">
        <f t="shared" si="9"/>
        <v/>
      </c>
      <c r="C619" s="59" t="str">
        <f>IF(AB619=0,"",IF(ISNUMBER(AB619),VLOOKUP(MONTH(AB619),DateHelp!$B$2:$D$13,3,FALSE),""))</f>
        <v/>
      </c>
      <c r="D619" s="59" t="str">
        <f>IF(AB619=0,"",IF(ISNUMBER(AB619),VLOOKUP(MONTH(AB619),DateHelp!$B$2:$E$13,4,FALSE),""))</f>
        <v/>
      </c>
      <c r="E619" s="63"/>
      <c r="F619" s="64"/>
      <c r="G619" s="64"/>
      <c r="H619" s="64"/>
      <c r="I619" s="64"/>
      <c r="J619" s="64"/>
      <c r="K619" s="64"/>
      <c r="L619" s="68"/>
      <c r="M619" s="64"/>
      <c r="N619" s="64"/>
      <c r="O619" s="64"/>
      <c r="P619" s="64"/>
      <c r="Q619" s="64"/>
      <c r="U619" s="57"/>
      <c r="AA619" s="57">
        <v>619</v>
      </c>
      <c r="AB619" s="57" t="str">
        <f>IF(ISERROR(HLOOKUP(AB$1,D$1:T619,AA619,FALSE)),"na",HLOOKUP(AB$1,D$1:T619,AA619,FALSE))</f>
        <v>na</v>
      </c>
    </row>
    <row r="620" spans="1:28" x14ac:dyDescent="0.4">
      <c r="A620" s="66" t="str">
        <f>IF(AB620=0,"",IF(ISNUMBER(AB620),VLOOKUP(WEEKDAY(AB620,2),DateHelp!$B$2:$C$8,2,FALSE),""))</f>
        <v/>
      </c>
      <c r="B620" s="59" t="str">
        <f t="shared" si="9"/>
        <v/>
      </c>
      <c r="C620" s="59" t="str">
        <f>IF(AB620=0,"",IF(ISNUMBER(AB620),VLOOKUP(MONTH(AB620),DateHelp!$B$2:$D$13,3,FALSE),""))</f>
        <v/>
      </c>
      <c r="D620" s="59" t="str">
        <f>IF(AB620=0,"",IF(ISNUMBER(AB620),VLOOKUP(MONTH(AB620),DateHelp!$B$2:$E$13,4,FALSE),""))</f>
        <v/>
      </c>
      <c r="E620" s="63"/>
      <c r="F620" s="64"/>
      <c r="G620" s="64"/>
      <c r="H620" s="64"/>
      <c r="I620" s="64"/>
      <c r="J620" s="64"/>
      <c r="K620" s="64"/>
      <c r="L620" s="68"/>
      <c r="M620" s="64"/>
      <c r="N620" s="64"/>
      <c r="O620" s="64"/>
      <c r="P620" s="64"/>
      <c r="Q620" s="64"/>
      <c r="U620" s="57"/>
      <c r="AA620" s="57">
        <v>620</v>
      </c>
      <c r="AB620" s="57" t="str">
        <f>IF(ISERROR(HLOOKUP(AB$1,D$1:T620,AA620,FALSE)),"na",HLOOKUP(AB$1,D$1:T620,AA620,FALSE))</f>
        <v>na</v>
      </c>
    </row>
    <row r="621" spans="1:28" x14ac:dyDescent="0.4">
      <c r="A621" s="66" t="str">
        <f>IF(AB621=0,"",IF(ISNUMBER(AB621),VLOOKUP(WEEKDAY(AB621,2),DateHelp!$B$2:$C$8,2,FALSE),""))</f>
        <v/>
      </c>
      <c r="B621" s="59" t="str">
        <f t="shared" si="9"/>
        <v/>
      </c>
      <c r="C621" s="59" t="str">
        <f>IF(AB621=0,"",IF(ISNUMBER(AB621),VLOOKUP(MONTH(AB621),DateHelp!$B$2:$D$13,3,FALSE),""))</f>
        <v/>
      </c>
      <c r="D621" s="59" t="str">
        <f>IF(AB621=0,"",IF(ISNUMBER(AB621),VLOOKUP(MONTH(AB621),DateHelp!$B$2:$E$13,4,FALSE),""))</f>
        <v/>
      </c>
      <c r="E621" s="63"/>
      <c r="F621" s="64"/>
      <c r="G621" s="64"/>
      <c r="H621" s="64"/>
      <c r="I621" s="64"/>
      <c r="J621" s="64"/>
      <c r="K621" s="64"/>
      <c r="L621" s="68"/>
      <c r="M621" s="64"/>
      <c r="N621" s="64"/>
      <c r="O621" s="64"/>
      <c r="P621" s="64"/>
      <c r="Q621" s="64"/>
      <c r="U621" s="57"/>
      <c r="AA621" s="57">
        <v>621</v>
      </c>
      <c r="AB621" s="57" t="str">
        <f>IF(ISERROR(HLOOKUP(AB$1,D$1:T621,AA621,FALSE)),"na",HLOOKUP(AB$1,D$1:T621,AA621,FALSE))</f>
        <v>na</v>
      </c>
    </row>
    <row r="622" spans="1:28" x14ac:dyDescent="0.4">
      <c r="A622" s="66" t="str">
        <f>IF(AB622=0,"",IF(ISNUMBER(AB622),VLOOKUP(WEEKDAY(AB622,2),DateHelp!$B$2:$C$8,2,FALSE),""))</f>
        <v/>
      </c>
      <c r="B622" s="59" t="str">
        <f t="shared" si="9"/>
        <v/>
      </c>
      <c r="C622" s="59" t="str">
        <f>IF(AB622=0,"",IF(ISNUMBER(AB622),VLOOKUP(MONTH(AB622),DateHelp!$B$2:$D$13,3,FALSE),""))</f>
        <v/>
      </c>
      <c r="D622" s="59" t="str">
        <f>IF(AB622=0,"",IF(ISNUMBER(AB622),VLOOKUP(MONTH(AB622),DateHelp!$B$2:$E$13,4,FALSE),""))</f>
        <v/>
      </c>
      <c r="E622" s="63"/>
      <c r="F622" s="64"/>
      <c r="G622" s="64"/>
      <c r="H622" s="64"/>
      <c r="I622" s="64"/>
      <c r="J622" s="64"/>
      <c r="K622" s="64"/>
      <c r="L622" s="68"/>
      <c r="M622" s="64"/>
      <c r="N622" s="64"/>
      <c r="O622" s="64"/>
      <c r="P622" s="64"/>
      <c r="Q622" s="64"/>
      <c r="U622" s="57"/>
      <c r="AA622" s="57">
        <v>622</v>
      </c>
      <c r="AB622" s="57" t="str">
        <f>IF(ISERROR(HLOOKUP(AB$1,D$1:T622,AA622,FALSE)),"na",HLOOKUP(AB$1,D$1:T622,AA622,FALSE))</f>
        <v>na</v>
      </c>
    </row>
    <row r="623" spans="1:28" x14ac:dyDescent="0.4">
      <c r="A623" s="66" t="str">
        <f>IF(AB623=0,"",IF(ISNUMBER(AB623),VLOOKUP(WEEKDAY(AB623,2),DateHelp!$B$2:$C$8,2,FALSE),""))</f>
        <v/>
      </c>
      <c r="B623" s="59" t="str">
        <f t="shared" si="9"/>
        <v/>
      </c>
      <c r="C623" s="59" t="str">
        <f>IF(AB623=0,"",IF(ISNUMBER(AB623),VLOOKUP(MONTH(AB623),DateHelp!$B$2:$D$13,3,FALSE),""))</f>
        <v/>
      </c>
      <c r="D623" s="59" t="str">
        <f>IF(AB623=0,"",IF(ISNUMBER(AB623),VLOOKUP(MONTH(AB623),DateHelp!$B$2:$E$13,4,FALSE),""))</f>
        <v/>
      </c>
      <c r="E623" s="63"/>
      <c r="F623" s="64"/>
      <c r="G623" s="64"/>
      <c r="H623" s="64"/>
      <c r="I623" s="64"/>
      <c r="J623" s="64"/>
      <c r="K623" s="64"/>
      <c r="L623" s="68"/>
      <c r="M623" s="64"/>
      <c r="N623" s="64"/>
      <c r="O623" s="64"/>
      <c r="P623" s="64"/>
      <c r="Q623" s="64"/>
      <c r="U623" s="57"/>
      <c r="AA623" s="57">
        <v>623</v>
      </c>
      <c r="AB623" s="57" t="str">
        <f>IF(ISERROR(HLOOKUP(AB$1,D$1:T623,AA623,FALSE)),"na",HLOOKUP(AB$1,D$1:T623,AA623,FALSE))</f>
        <v>na</v>
      </c>
    </row>
    <row r="624" spans="1:28" x14ac:dyDescent="0.4">
      <c r="A624" s="66" t="str">
        <f>IF(AB624=0,"",IF(ISNUMBER(AB624),VLOOKUP(WEEKDAY(AB624,2),DateHelp!$B$2:$C$8,2,FALSE),""))</f>
        <v/>
      </c>
      <c r="B624" s="59" t="str">
        <f t="shared" si="9"/>
        <v/>
      </c>
      <c r="C624" s="59" t="str">
        <f>IF(AB624=0,"",IF(ISNUMBER(AB624),VLOOKUP(MONTH(AB624),DateHelp!$B$2:$D$13,3,FALSE),""))</f>
        <v/>
      </c>
      <c r="D624" s="59" t="str">
        <f>IF(AB624=0,"",IF(ISNUMBER(AB624),VLOOKUP(MONTH(AB624),DateHelp!$B$2:$E$13,4,FALSE),""))</f>
        <v/>
      </c>
      <c r="E624" s="63"/>
      <c r="F624" s="64"/>
      <c r="G624" s="64"/>
      <c r="H624" s="64"/>
      <c r="I624" s="64"/>
      <c r="J624" s="64"/>
      <c r="K624" s="64"/>
      <c r="L624" s="68"/>
      <c r="M624" s="64"/>
      <c r="N624" s="64"/>
      <c r="O624" s="64"/>
      <c r="P624" s="64"/>
      <c r="Q624" s="64"/>
      <c r="U624" s="57"/>
      <c r="AA624" s="57">
        <v>624</v>
      </c>
      <c r="AB624" s="57" t="str">
        <f>IF(ISERROR(HLOOKUP(AB$1,D$1:T624,AA624,FALSE)),"na",HLOOKUP(AB$1,D$1:T624,AA624,FALSE))</f>
        <v>na</v>
      </c>
    </row>
    <row r="625" spans="1:28" x14ac:dyDescent="0.4">
      <c r="A625" s="66" t="str">
        <f>IF(AB625=0,"",IF(ISNUMBER(AB625),VLOOKUP(WEEKDAY(AB625,2),DateHelp!$B$2:$C$8,2,FALSE),""))</f>
        <v/>
      </c>
      <c r="B625" s="59" t="str">
        <f t="shared" si="9"/>
        <v/>
      </c>
      <c r="C625" s="59" t="str">
        <f>IF(AB625=0,"",IF(ISNUMBER(AB625),VLOOKUP(MONTH(AB625),DateHelp!$B$2:$D$13,3,FALSE),""))</f>
        <v/>
      </c>
      <c r="D625" s="59" t="str">
        <f>IF(AB625=0,"",IF(ISNUMBER(AB625),VLOOKUP(MONTH(AB625),DateHelp!$B$2:$E$13,4,FALSE),""))</f>
        <v/>
      </c>
      <c r="E625" s="63"/>
      <c r="F625" s="64"/>
      <c r="G625" s="64"/>
      <c r="H625" s="64"/>
      <c r="I625" s="64"/>
      <c r="J625" s="64"/>
      <c r="K625" s="64"/>
      <c r="L625" s="68"/>
      <c r="M625" s="64"/>
      <c r="N625" s="64"/>
      <c r="O625" s="64"/>
      <c r="P625" s="64"/>
      <c r="Q625" s="64"/>
      <c r="U625" s="57"/>
      <c r="AA625" s="57">
        <v>625</v>
      </c>
      <c r="AB625" s="57" t="str">
        <f>IF(ISERROR(HLOOKUP(AB$1,D$1:T625,AA625,FALSE)),"na",HLOOKUP(AB$1,D$1:T625,AA625,FALSE))</f>
        <v>na</v>
      </c>
    </row>
    <row r="626" spans="1:28" x14ac:dyDescent="0.4">
      <c r="A626" s="66" t="str">
        <f>IF(AB626=0,"",IF(ISNUMBER(AB626),VLOOKUP(WEEKDAY(AB626,2),DateHelp!$B$2:$C$8,2,FALSE),""))</f>
        <v/>
      </c>
      <c r="B626" s="59" t="str">
        <f t="shared" si="9"/>
        <v/>
      </c>
      <c r="C626" s="59" t="str">
        <f>IF(AB626=0,"",IF(ISNUMBER(AB626),VLOOKUP(MONTH(AB626),DateHelp!$B$2:$D$13,3,FALSE),""))</f>
        <v/>
      </c>
      <c r="D626" s="59" t="str">
        <f>IF(AB626=0,"",IF(ISNUMBER(AB626),VLOOKUP(MONTH(AB626),DateHelp!$B$2:$E$13,4,FALSE),""))</f>
        <v/>
      </c>
      <c r="E626" s="63"/>
      <c r="F626" s="64"/>
      <c r="G626" s="64"/>
      <c r="H626" s="64"/>
      <c r="I626" s="64"/>
      <c r="J626" s="64"/>
      <c r="K626" s="64"/>
      <c r="L626" s="68"/>
      <c r="M626" s="64"/>
      <c r="N626" s="64"/>
      <c r="O626" s="64"/>
      <c r="P626" s="64"/>
      <c r="Q626" s="64"/>
      <c r="U626" s="57"/>
      <c r="AA626" s="57">
        <v>626</v>
      </c>
      <c r="AB626" s="57" t="str">
        <f>IF(ISERROR(HLOOKUP(AB$1,D$1:T626,AA626,FALSE)),"na",HLOOKUP(AB$1,D$1:T626,AA626,FALSE))</f>
        <v>na</v>
      </c>
    </row>
    <row r="627" spans="1:28" x14ac:dyDescent="0.4">
      <c r="A627" s="66" t="str">
        <f>IF(AB627=0,"",IF(ISNUMBER(AB627),VLOOKUP(WEEKDAY(AB627,2),DateHelp!$B$2:$C$8,2,FALSE),""))</f>
        <v/>
      </c>
      <c r="B627" s="59" t="str">
        <f t="shared" si="9"/>
        <v/>
      </c>
      <c r="C627" s="59" t="str">
        <f>IF(AB627=0,"",IF(ISNUMBER(AB627),VLOOKUP(MONTH(AB627),DateHelp!$B$2:$D$13,3,FALSE),""))</f>
        <v/>
      </c>
      <c r="D627" s="59" t="str">
        <f>IF(AB627=0,"",IF(ISNUMBER(AB627),VLOOKUP(MONTH(AB627),DateHelp!$B$2:$E$13,4,FALSE),""))</f>
        <v/>
      </c>
      <c r="E627" s="63"/>
      <c r="F627" s="64"/>
      <c r="G627" s="64"/>
      <c r="H627" s="64"/>
      <c r="I627" s="64"/>
      <c r="J627" s="64"/>
      <c r="K627" s="64"/>
      <c r="L627" s="68"/>
      <c r="M627" s="64"/>
      <c r="N627" s="64"/>
      <c r="O627" s="64"/>
      <c r="P627" s="64"/>
      <c r="Q627" s="64"/>
      <c r="U627" s="57"/>
      <c r="AA627" s="57">
        <v>627</v>
      </c>
      <c r="AB627" s="57" t="str">
        <f>IF(ISERROR(HLOOKUP(AB$1,D$1:T627,AA627,FALSE)),"na",HLOOKUP(AB$1,D$1:T627,AA627,FALSE))</f>
        <v>na</v>
      </c>
    </row>
    <row r="628" spans="1:28" x14ac:dyDescent="0.4">
      <c r="A628" s="66" t="str">
        <f>IF(AB628=0,"",IF(ISNUMBER(AB628),VLOOKUP(WEEKDAY(AB628,2),DateHelp!$B$2:$C$8,2,FALSE),""))</f>
        <v/>
      </c>
      <c r="B628" s="59" t="str">
        <f t="shared" si="9"/>
        <v/>
      </c>
      <c r="C628" s="59" t="str">
        <f>IF(AB628=0,"",IF(ISNUMBER(AB628),VLOOKUP(MONTH(AB628),DateHelp!$B$2:$D$13,3,FALSE),""))</f>
        <v/>
      </c>
      <c r="D628" s="59" t="str">
        <f>IF(AB628=0,"",IF(ISNUMBER(AB628),VLOOKUP(MONTH(AB628),DateHelp!$B$2:$E$13,4,FALSE),""))</f>
        <v/>
      </c>
      <c r="E628" s="63"/>
      <c r="F628" s="64"/>
      <c r="G628" s="64"/>
      <c r="H628" s="64"/>
      <c r="I628" s="64"/>
      <c r="J628" s="64"/>
      <c r="K628" s="64"/>
      <c r="L628" s="68"/>
      <c r="M628" s="64"/>
      <c r="N628" s="64"/>
      <c r="O628" s="64"/>
      <c r="P628" s="64"/>
      <c r="Q628" s="64"/>
      <c r="U628" s="57"/>
      <c r="AA628" s="57">
        <v>628</v>
      </c>
      <c r="AB628" s="57" t="str">
        <f>IF(ISERROR(HLOOKUP(AB$1,D$1:T628,AA628,FALSE)),"na",HLOOKUP(AB$1,D$1:T628,AA628,FALSE))</f>
        <v>na</v>
      </c>
    </row>
    <row r="629" spans="1:28" x14ac:dyDescent="0.4">
      <c r="A629" s="66" t="str">
        <f>IF(AB629=0,"",IF(ISNUMBER(AB629),VLOOKUP(WEEKDAY(AB629,2),DateHelp!$B$2:$C$8,2,FALSE),""))</f>
        <v/>
      </c>
      <c r="B629" s="59" t="str">
        <f t="shared" si="9"/>
        <v/>
      </c>
      <c r="C629" s="59" t="str">
        <f>IF(AB629=0,"",IF(ISNUMBER(AB629),VLOOKUP(MONTH(AB629),DateHelp!$B$2:$D$13,3,FALSE),""))</f>
        <v/>
      </c>
      <c r="D629" s="59" t="str">
        <f>IF(AB629=0,"",IF(ISNUMBER(AB629),VLOOKUP(MONTH(AB629),DateHelp!$B$2:$E$13,4,FALSE),""))</f>
        <v/>
      </c>
      <c r="E629" s="63"/>
      <c r="F629" s="64"/>
      <c r="G629" s="64"/>
      <c r="H629" s="64"/>
      <c r="I629" s="64"/>
      <c r="J629" s="64"/>
      <c r="K629" s="64"/>
      <c r="L629" s="68"/>
      <c r="M629" s="64"/>
      <c r="N629" s="64"/>
      <c r="O629" s="64"/>
      <c r="P629" s="64"/>
      <c r="Q629" s="64"/>
      <c r="U629" s="57"/>
      <c r="AA629" s="57">
        <v>629</v>
      </c>
      <c r="AB629" s="57" t="str">
        <f>IF(ISERROR(HLOOKUP(AB$1,D$1:T629,AA629,FALSE)),"na",HLOOKUP(AB$1,D$1:T629,AA629,FALSE))</f>
        <v>na</v>
      </c>
    </row>
    <row r="630" spans="1:28" x14ac:dyDescent="0.4">
      <c r="A630" s="66" t="str">
        <f>IF(AB630=0,"",IF(ISNUMBER(AB630),VLOOKUP(WEEKDAY(AB630,2),DateHelp!$B$2:$C$8,2,FALSE),""))</f>
        <v/>
      </c>
      <c r="B630" s="59" t="str">
        <f t="shared" si="9"/>
        <v/>
      </c>
      <c r="C630" s="59" t="str">
        <f>IF(AB630=0,"",IF(ISNUMBER(AB630),VLOOKUP(MONTH(AB630),DateHelp!$B$2:$D$13,3,FALSE),""))</f>
        <v/>
      </c>
      <c r="D630" s="59" t="str">
        <f>IF(AB630=0,"",IF(ISNUMBER(AB630),VLOOKUP(MONTH(AB630),DateHelp!$B$2:$E$13,4,FALSE),""))</f>
        <v/>
      </c>
      <c r="E630" s="63"/>
      <c r="F630" s="64"/>
      <c r="G630" s="64"/>
      <c r="H630" s="64"/>
      <c r="I630" s="64"/>
      <c r="J630" s="64"/>
      <c r="K630" s="64"/>
      <c r="L630" s="68"/>
      <c r="M630" s="64"/>
      <c r="N630" s="64"/>
      <c r="O630" s="64"/>
      <c r="P630" s="64"/>
      <c r="Q630" s="64"/>
      <c r="U630" s="57"/>
      <c r="AA630" s="57">
        <v>630</v>
      </c>
      <c r="AB630" s="57" t="str">
        <f>IF(ISERROR(HLOOKUP(AB$1,D$1:T630,AA630,FALSE)),"na",HLOOKUP(AB$1,D$1:T630,AA630,FALSE))</f>
        <v>na</v>
      </c>
    </row>
    <row r="631" spans="1:28" x14ac:dyDescent="0.4">
      <c r="A631" s="66" t="str">
        <f>IF(AB631=0,"",IF(ISNUMBER(AB631),VLOOKUP(WEEKDAY(AB631,2),DateHelp!$B$2:$C$8,2,FALSE),""))</f>
        <v/>
      </c>
      <c r="B631" s="59" t="str">
        <f t="shared" si="9"/>
        <v/>
      </c>
      <c r="C631" s="59" t="str">
        <f>IF(AB631=0,"",IF(ISNUMBER(AB631),VLOOKUP(MONTH(AB631),DateHelp!$B$2:$D$13,3,FALSE),""))</f>
        <v/>
      </c>
      <c r="D631" s="59" t="str">
        <f>IF(AB631=0,"",IF(ISNUMBER(AB631),VLOOKUP(MONTH(AB631),DateHelp!$B$2:$E$13,4,FALSE),""))</f>
        <v/>
      </c>
      <c r="E631" s="63"/>
      <c r="F631" s="64"/>
      <c r="G631" s="64"/>
      <c r="H631" s="64"/>
      <c r="I631" s="64"/>
      <c r="J631" s="64"/>
      <c r="K631" s="64"/>
      <c r="L631" s="68"/>
      <c r="M631" s="64"/>
      <c r="N631" s="64"/>
      <c r="O631" s="64"/>
      <c r="P631" s="64"/>
      <c r="Q631" s="64"/>
      <c r="U631" s="57"/>
      <c r="AA631" s="57">
        <v>631</v>
      </c>
      <c r="AB631" s="57" t="str">
        <f>IF(ISERROR(HLOOKUP(AB$1,D$1:T631,AA631,FALSE)),"na",HLOOKUP(AB$1,D$1:T631,AA631,FALSE))</f>
        <v>na</v>
      </c>
    </row>
    <row r="632" spans="1:28" x14ac:dyDescent="0.4">
      <c r="A632" s="66" t="str">
        <f>IF(AB632=0,"",IF(ISNUMBER(AB632),VLOOKUP(WEEKDAY(AB632,2),DateHelp!$B$2:$C$8,2,FALSE),""))</f>
        <v/>
      </c>
      <c r="B632" s="59" t="str">
        <f t="shared" si="9"/>
        <v/>
      </c>
      <c r="C632" s="59" t="str">
        <f>IF(AB632=0,"",IF(ISNUMBER(AB632),VLOOKUP(MONTH(AB632),DateHelp!$B$2:$D$13,3,FALSE),""))</f>
        <v/>
      </c>
      <c r="D632" s="59" t="str">
        <f>IF(AB632=0,"",IF(ISNUMBER(AB632),VLOOKUP(MONTH(AB632),DateHelp!$B$2:$E$13,4,FALSE),""))</f>
        <v/>
      </c>
      <c r="E632" s="63"/>
      <c r="F632" s="64"/>
      <c r="G632" s="64"/>
      <c r="H632" s="64"/>
      <c r="I632" s="64"/>
      <c r="J632" s="64"/>
      <c r="K632" s="64"/>
      <c r="L632" s="68"/>
      <c r="M632" s="64"/>
      <c r="N632" s="64"/>
      <c r="O632" s="64"/>
      <c r="P632" s="64"/>
      <c r="Q632" s="64"/>
      <c r="U632" s="57"/>
      <c r="AA632" s="57">
        <v>632</v>
      </c>
      <c r="AB632" s="57" t="str">
        <f>IF(ISERROR(HLOOKUP(AB$1,D$1:T632,AA632,FALSE)),"na",HLOOKUP(AB$1,D$1:T632,AA632,FALSE))</f>
        <v>na</v>
      </c>
    </row>
    <row r="633" spans="1:28" x14ac:dyDescent="0.4">
      <c r="A633" s="66" t="str">
        <f>IF(AB633=0,"",IF(ISNUMBER(AB633),VLOOKUP(WEEKDAY(AB633,2),DateHelp!$B$2:$C$8,2,FALSE),""))</f>
        <v/>
      </c>
      <c r="B633" s="59" t="str">
        <f t="shared" si="9"/>
        <v/>
      </c>
      <c r="C633" s="59" t="str">
        <f>IF(AB633=0,"",IF(ISNUMBER(AB633),VLOOKUP(MONTH(AB633),DateHelp!$B$2:$D$13,3,FALSE),""))</f>
        <v/>
      </c>
      <c r="D633" s="59" t="str">
        <f>IF(AB633=0,"",IF(ISNUMBER(AB633),VLOOKUP(MONTH(AB633),DateHelp!$B$2:$E$13,4,FALSE),""))</f>
        <v/>
      </c>
      <c r="E633" s="63"/>
      <c r="F633" s="64"/>
      <c r="G633" s="64"/>
      <c r="H633" s="64"/>
      <c r="I633" s="64"/>
      <c r="J633" s="64"/>
      <c r="K633" s="64"/>
      <c r="L633" s="68"/>
      <c r="M633" s="64"/>
      <c r="N633" s="64"/>
      <c r="O633" s="64"/>
      <c r="P633" s="64"/>
      <c r="Q633" s="64"/>
      <c r="U633" s="57"/>
      <c r="AA633" s="57">
        <v>633</v>
      </c>
      <c r="AB633" s="57" t="str">
        <f>IF(ISERROR(HLOOKUP(AB$1,D$1:T633,AA633,FALSE)),"na",HLOOKUP(AB$1,D$1:T633,AA633,FALSE))</f>
        <v>na</v>
      </c>
    </row>
    <row r="634" spans="1:28" x14ac:dyDescent="0.4">
      <c r="A634" s="66" t="str">
        <f>IF(AB634=0,"",IF(ISNUMBER(AB634),VLOOKUP(WEEKDAY(AB634,2),DateHelp!$B$2:$C$8,2,FALSE),""))</f>
        <v/>
      </c>
      <c r="B634" s="59" t="str">
        <f t="shared" si="9"/>
        <v/>
      </c>
      <c r="C634" s="59" t="str">
        <f>IF(AB634=0,"",IF(ISNUMBER(AB634),VLOOKUP(MONTH(AB634),DateHelp!$B$2:$D$13,3,FALSE),""))</f>
        <v/>
      </c>
      <c r="D634" s="59" t="str">
        <f>IF(AB634=0,"",IF(ISNUMBER(AB634),VLOOKUP(MONTH(AB634),DateHelp!$B$2:$E$13,4,FALSE),""))</f>
        <v/>
      </c>
      <c r="E634" s="63"/>
      <c r="F634" s="64"/>
      <c r="G634" s="64"/>
      <c r="H634" s="64"/>
      <c r="I634" s="64"/>
      <c r="J634" s="64"/>
      <c r="K634" s="64"/>
      <c r="L634" s="68"/>
      <c r="M634" s="64"/>
      <c r="N634" s="64"/>
      <c r="O634" s="64"/>
      <c r="P634" s="64"/>
      <c r="Q634" s="64"/>
      <c r="U634" s="57"/>
      <c r="AA634" s="57">
        <v>634</v>
      </c>
      <c r="AB634" s="57" t="str">
        <f>IF(ISERROR(HLOOKUP(AB$1,D$1:T634,AA634,FALSE)),"na",HLOOKUP(AB$1,D$1:T634,AA634,FALSE))</f>
        <v>na</v>
      </c>
    </row>
    <row r="635" spans="1:28" x14ac:dyDescent="0.4">
      <c r="A635" s="66" t="str">
        <f>IF(AB635=0,"",IF(ISNUMBER(AB635),VLOOKUP(WEEKDAY(AB635,2),DateHelp!$B$2:$C$8,2,FALSE),""))</f>
        <v/>
      </c>
      <c r="B635" s="59" t="str">
        <f t="shared" si="9"/>
        <v/>
      </c>
      <c r="C635" s="59" t="str">
        <f>IF(AB635=0,"",IF(ISNUMBER(AB635),VLOOKUP(MONTH(AB635),DateHelp!$B$2:$D$13,3,FALSE),""))</f>
        <v/>
      </c>
      <c r="D635" s="59" t="str">
        <f>IF(AB635=0,"",IF(ISNUMBER(AB635),VLOOKUP(MONTH(AB635),DateHelp!$B$2:$E$13,4,FALSE),""))</f>
        <v/>
      </c>
      <c r="E635" s="63"/>
      <c r="F635" s="64"/>
      <c r="G635" s="64"/>
      <c r="H635" s="64"/>
      <c r="I635" s="64"/>
      <c r="J635" s="64"/>
      <c r="K635" s="64"/>
      <c r="L635" s="68"/>
      <c r="M635" s="64"/>
      <c r="N635" s="64"/>
      <c r="O635" s="64"/>
      <c r="P635" s="64"/>
      <c r="Q635" s="64"/>
      <c r="U635" s="57"/>
      <c r="AA635" s="57">
        <v>635</v>
      </c>
      <c r="AB635" s="57" t="str">
        <f>IF(ISERROR(HLOOKUP(AB$1,D$1:T635,AA635,FALSE)),"na",HLOOKUP(AB$1,D$1:T635,AA635,FALSE))</f>
        <v>na</v>
      </c>
    </row>
    <row r="636" spans="1:28" x14ac:dyDescent="0.4">
      <c r="A636" s="66" t="str">
        <f>IF(AB636=0,"",IF(ISNUMBER(AB636),VLOOKUP(WEEKDAY(AB636,2),DateHelp!$B$2:$C$8,2,FALSE),""))</f>
        <v/>
      </c>
      <c r="B636" s="59" t="str">
        <f t="shared" si="9"/>
        <v/>
      </c>
      <c r="C636" s="59" t="str">
        <f>IF(AB636=0,"",IF(ISNUMBER(AB636),VLOOKUP(MONTH(AB636),DateHelp!$B$2:$D$13,3,FALSE),""))</f>
        <v/>
      </c>
      <c r="D636" s="59" t="str">
        <f>IF(AB636=0,"",IF(ISNUMBER(AB636),VLOOKUP(MONTH(AB636),DateHelp!$B$2:$E$13,4,FALSE),""))</f>
        <v/>
      </c>
      <c r="E636" s="63"/>
      <c r="F636" s="64"/>
      <c r="G636" s="64"/>
      <c r="H636" s="64"/>
      <c r="I636" s="64"/>
      <c r="J636" s="64"/>
      <c r="K636" s="64"/>
      <c r="L636" s="68"/>
      <c r="M636" s="64"/>
      <c r="N636" s="64"/>
      <c r="O636" s="64"/>
      <c r="P636" s="64"/>
      <c r="Q636" s="64"/>
      <c r="U636" s="57"/>
      <c r="AA636" s="57">
        <v>636</v>
      </c>
      <c r="AB636" s="57" t="str">
        <f>IF(ISERROR(HLOOKUP(AB$1,D$1:T636,AA636,FALSE)),"na",HLOOKUP(AB$1,D$1:T636,AA636,FALSE))</f>
        <v>na</v>
      </c>
    </row>
    <row r="637" spans="1:28" x14ac:dyDescent="0.4">
      <c r="A637" s="66" t="str">
        <f>IF(AB637=0,"",IF(ISNUMBER(AB637),VLOOKUP(WEEKDAY(AB637,2),DateHelp!$B$2:$C$8,2,FALSE),""))</f>
        <v/>
      </c>
      <c r="B637" s="59" t="str">
        <f t="shared" si="9"/>
        <v/>
      </c>
      <c r="C637" s="59" t="str">
        <f>IF(AB637=0,"",IF(ISNUMBER(AB637),VLOOKUP(MONTH(AB637),DateHelp!$B$2:$D$13,3,FALSE),""))</f>
        <v/>
      </c>
      <c r="D637" s="59" t="str">
        <f>IF(AB637=0,"",IF(ISNUMBER(AB637),VLOOKUP(MONTH(AB637),DateHelp!$B$2:$E$13,4,FALSE),""))</f>
        <v/>
      </c>
      <c r="E637" s="63"/>
      <c r="F637" s="64"/>
      <c r="G637" s="64"/>
      <c r="H637" s="64"/>
      <c r="I637" s="64"/>
      <c r="J637" s="64"/>
      <c r="K637" s="64"/>
      <c r="L637" s="68"/>
      <c r="M637" s="64"/>
      <c r="N637" s="64"/>
      <c r="O637" s="64"/>
      <c r="P637" s="64"/>
      <c r="Q637" s="64"/>
      <c r="U637" s="57"/>
      <c r="AA637" s="57">
        <v>637</v>
      </c>
      <c r="AB637" s="57" t="str">
        <f>IF(ISERROR(HLOOKUP(AB$1,D$1:T637,AA637,FALSE)),"na",HLOOKUP(AB$1,D$1:T637,AA637,FALSE))</f>
        <v>na</v>
      </c>
    </row>
    <row r="638" spans="1:28" x14ac:dyDescent="0.4">
      <c r="A638" s="66" t="str">
        <f>IF(AB638=0,"",IF(ISNUMBER(AB638),VLOOKUP(WEEKDAY(AB638,2),DateHelp!$B$2:$C$8,2,FALSE),""))</f>
        <v/>
      </c>
      <c r="B638" s="59" t="str">
        <f t="shared" si="9"/>
        <v/>
      </c>
      <c r="C638" s="59" t="str">
        <f>IF(AB638=0,"",IF(ISNUMBER(AB638),VLOOKUP(MONTH(AB638),DateHelp!$B$2:$D$13,3,FALSE),""))</f>
        <v/>
      </c>
      <c r="D638" s="59" t="str">
        <f>IF(AB638=0,"",IF(ISNUMBER(AB638),VLOOKUP(MONTH(AB638),DateHelp!$B$2:$E$13,4,FALSE),""))</f>
        <v/>
      </c>
      <c r="E638" s="63"/>
      <c r="F638" s="64"/>
      <c r="G638" s="64"/>
      <c r="H638" s="64"/>
      <c r="I638" s="64"/>
      <c r="J638" s="64"/>
      <c r="K638" s="64"/>
      <c r="L638" s="68"/>
      <c r="M638" s="64"/>
      <c r="N638" s="64"/>
      <c r="O638" s="64"/>
      <c r="P638" s="64"/>
      <c r="Q638" s="64"/>
      <c r="U638" s="57"/>
      <c r="AA638" s="57">
        <v>638</v>
      </c>
      <c r="AB638" s="57" t="str">
        <f>IF(ISERROR(HLOOKUP(AB$1,D$1:T638,AA638,FALSE)),"na",HLOOKUP(AB$1,D$1:T638,AA638,FALSE))</f>
        <v>na</v>
      </c>
    </row>
    <row r="639" spans="1:28" x14ac:dyDescent="0.4">
      <c r="A639" s="66" t="str">
        <f>IF(AB639=0,"",IF(ISNUMBER(AB639),VLOOKUP(WEEKDAY(AB639,2),DateHelp!$B$2:$C$8,2,FALSE),""))</f>
        <v/>
      </c>
      <c r="B639" s="59" t="str">
        <f t="shared" si="9"/>
        <v/>
      </c>
      <c r="C639" s="59" t="str">
        <f>IF(AB639=0,"",IF(ISNUMBER(AB639),VLOOKUP(MONTH(AB639),DateHelp!$B$2:$D$13,3,FALSE),""))</f>
        <v/>
      </c>
      <c r="D639" s="59" t="str">
        <f>IF(AB639=0,"",IF(ISNUMBER(AB639),VLOOKUP(MONTH(AB639),DateHelp!$B$2:$E$13,4,FALSE),""))</f>
        <v/>
      </c>
      <c r="E639" s="63"/>
      <c r="F639" s="64"/>
      <c r="G639" s="64"/>
      <c r="H639" s="64"/>
      <c r="I639" s="64"/>
      <c r="J639" s="64"/>
      <c r="K639" s="64"/>
      <c r="L639" s="68"/>
      <c r="M639" s="64"/>
      <c r="N639" s="64"/>
      <c r="O639" s="64"/>
      <c r="P639" s="64"/>
      <c r="Q639" s="64"/>
      <c r="U639" s="57"/>
      <c r="AA639" s="57">
        <v>639</v>
      </c>
      <c r="AB639" s="57" t="str">
        <f>IF(ISERROR(HLOOKUP(AB$1,D$1:T639,AA639,FALSE)),"na",HLOOKUP(AB$1,D$1:T639,AA639,FALSE))</f>
        <v>na</v>
      </c>
    </row>
    <row r="640" spans="1:28" x14ac:dyDescent="0.4">
      <c r="A640" s="66" t="str">
        <f>IF(AB640=0,"",IF(ISNUMBER(AB640),VLOOKUP(WEEKDAY(AB640,2),DateHelp!$B$2:$C$8,2,FALSE),""))</f>
        <v/>
      </c>
      <c r="B640" s="59" t="str">
        <f t="shared" si="9"/>
        <v/>
      </c>
      <c r="C640" s="59" t="str">
        <f>IF(AB640=0,"",IF(ISNUMBER(AB640),VLOOKUP(MONTH(AB640),DateHelp!$B$2:$D$13,3,FALSE),""))</f>
        <v/>
      </c>
      <c r="D640" s="59" t="str">
        <f>IF(AB640=0,"",IF(ISNUMBER(AB640),VLOOKUP(MONTH(AB640),DateHelp!$B$2:$E$13,4,FALSE),""))</f>
        <v/>
      </c>
      <c r="E640" s="63"/>
      <c r="F640" s="64"/>
      <c r="G640" s="64"/>
      <c r="H640" s="64"/>
      <c r="I640" s="64"/>
      <c r="J640" s="64"/>
      <c r="K640" s="64"/>
      <c r="L640" s="68"/>
      <c r="M640" s="64"/>
      <c r="N640" s="64"/>
      <c r="O640" s="64"/>
      <c r="P640" s="64"/>
      <c r="Q640" s="64"/>
      <c r="U640" s="57"/>
      <c r="AA640" s="57">
        <v>640</v>
      </c>
      <c r="AB640" s="57" t="str">
        <f>IF(ISERROR(HLOOKUP(AB$1,D$1:T640,AA640,FALSE)),"na",HLOOKUP(AB$1,D$1:T640,AA640,FALSE))</f>
        <v>na</v>
      </c>
    </row>
    <row r="641" spans="1:28" x14ac:dyDescent="0.4">
      <c r="A641" s="66" t="str">
        <f>IF(AB641=0,"",IF(ISNUMBER(AB641),VLOOKUP(WEEKDAY(AB641,2),DateHelp!$B$2:$C$8,2,FALSE),""))</f>
        <v/>
      </c>
      <c r="B641" s="59" t="str">
        <f t="shared" si="9"/>
        <v/>
      </c>
      <c r="C641" s="59" t="str">
        <f>IF(AB641=0,"",IF(ISNUMBER(AB641),VLOOKUP(MONTH(AB641),DateHelp!$B$2:$D$13,3,FALSE),""))</f>
        <v/>
      </c>
      <c r="D641" s="59" t="str">
        <f>IF(AB641=0,"",IF(ISNUMBER(AB641),VLOOKUP(MONTH(AB641),DateHelp!$B$2:$E$13,4,FALSE),""))</f>
        <v/>
      </c>
      <c r="E641" s="63"/>
      <c r="F641" s="64"/>
      <c r="G641" s="64"/>
      <c r="H641" s="64"/>
      <c r="I641" s="64"/>
      <c r="J641" s="64"/>
      <c r="K641" s="64"/>
      <c r="L641" s="68"/>
      <c r="M641" s="64"/>
      <c r="N641" s="64"/>
      <c r="O641" s="64"/>
      <c r="P641" s="64"/>
      <c r="Q641" s="64"/>
      <c r="U641" s="57"/>
      <c r="AA641" s="57">
        <v>641</v>
      </c>
      <c r="AB641" s="57" t="str">
        <f>IF(ISERROR(HLOOKUP(AB$1,D$1:T641,AA641,FALSE)),"na",HLOOKUP(AB$1,D$1:T641,AA641,FALSE))</f>
        <v>na</v>
      </c>
    </row>
    <row r="642" spans="1:28" x14ac:dyDescent="0.4">
      <c r="A642" s="66" t="str">
        <f>IF(AB642=0,"",IF(ISNUMBER(AB642),VLOOKUP(WEEKDAY(AB642,2),DateHelp!$B$2:$C$8,2,FALSE),""))</f>
        <v/>
      </c>
      <c r="B642" s="59" t="str">
        <f t="shared" si="9"/>
        <v/>
      </c>
      <c r="C642" s="59" t="str">
        <f>IF(AB642=0,"",IF(ISNUMBER(AB642),VLOOKUP(MONTH(AB642),DateHelp!$B$2:$D$13,3,FALSE),""))</f>
        <v/>
      </c>
      <c r="D642" s="59" t="str">
        <f>IF(AB642=0,"",IF(ISNUMBER(AB642),VLOOKUP(MONTH(AB642),DateHelp!$B$2:$E$13,4,FALSE),""))</f>
        <v/>
      </c>
      <c r="E642" s="63"/>
      <c r="F642" s="64"/>
      <c r="G642" s="64"/>
      <c r="H642" s="64"/>
      <c r="I642" s="64"/>
      <c r="J642" s="64"/>
      <c r="K642" s="64"/>
      <c r="L642" s="68"/>
      <c r="M642" s="64"/>
      <c r="N642" s="64"/>
      <c r="O642" s="64"/>
      <c r="P642" s="64"/>
      <c r="Q642" s="64"/>
      <c r="U642" s="57"/>
      <c r="AA642" s="57">
        <v>642</v>
      </c>
      <c r="AB642" s="57" t="str">
        <f>IF(ISERROR(HLOOKUP(AB$1,D$1:T642,AA642,FALSE)),"na",HLOOKUP(AB$1,D$1:T642,AA642,FALSE))</f>
        <v>na</v>
      </c>
    </row>
    <row r="643" spans="1:28" x14ac:dyDescent="0.4">
      <c r="A643" s="66" t="str">
        <f>IF(AB643=0,"",IF(ISNUMBER(AB643),VLOOKUP(WEEKDAY(AB643,2),DateHelp!$B$2:$C$8,2,FALSE),""))</f>
        <v/>
      </c>
      <c r="B643" s="59" t="str">
        <f t="shared" ref="B643:B706" si="10">IF(AB643=0,"",IF(ISNUMBER(AB643),WEEKNUM(AB643,1),""))</f>
        <v/>
      </c>
      <c r="C643" s="59" t="str">
        <f>IF(AB643=0,"",IF(ISNUMBER(AB643),VLOOKUP(MONTH(AB643),DateHelp!$B$2:$D$13,3,FALSE),""))</f>
        <v/>
      </c>
      <c r="D643" s="59" t="str">
        <f>IF(AB643=0,"",IF(ISNUMBER(AB643),VLOOKUP(MONTH(AB643),DateHelp!$B$2:$E$13,4,FALSE),""))</f>
        <v/>
      </c>
      <c r="E643" s="63"/>
      <c r="F643" s="64"/>
      <c r="G643" s="64"/>
      <c r="H643" s="64"/>
      <c r="I643" s="64"/>
      <c r="J643" s="64"/>
      <c r="K643" s="64"/>
      <c r="L643" s="68"/>
      <c r="M643" s="64"/>
      <c r="N643" s="64"/>
      <c r="O643" s="64"/>
      <c r="P643" s="64"/>
      <c r="Q643" s="64"/>
      <c r="U643" s="57"/>
      <c r="AA643" s="57">
        <v>643</v>
      </c>
      <c r="AB643" s="57" t="str">
        <f>IF(ISERROR(HLOOKUP(AB$1,D$1:T643,AA643,FALSE)),"na",HLOOKUP(AB$1,D$1:T643,AA643,FALSE))</f>
        <v>na</v>
      </c>
    </row>
    <row r="644" spans="1:28" x14ac:dyDescent="0.4">
      <c r="A644" s="66" t="str">
        <f>IF(AB644=0,"",IF(ISNUMBER(AB644),VLOOKUP(WEEKDAY(AB644,2),DateHelp!$B$2:$C$8,2,FALSE),""))</f>
        <v/>
      </c>
      <c r="B644" s="59" t="str">
        <f t="shared" si="10"/>
        <v/>
      </c>
      <c r="C644" s="59" t="str">
        <f>IF(AB644=0,"",IF(ISNUMBER(AB644),VLOOKUP(MONTH(AB644),DateHelp!$B$2:$D$13,3,FALSE),""))</f>
        <v/>
      </c>
      <c r="D644" s="59" t="str">
        <f>IF(AB644=0,"",IF(ISNUMBER(AB644),VLOOKUP(MONTH(AB644),DateHelp!$B$2:$E$13,4,FALSE),""))</f>
        <v/>
      </c>
      <c r="E644" s="63"/>
      <c r="F644" s="64"/>
      <c r="G644" s="64"/>
      <c r="H644" s="64"/>
      <c r="I644" s="64"/>
      <c r="J644" s="64"/>
      <c r="K644" s="64"/>
      <c r="L644" s="68"/>
      <c r="M644" s="64"/>
      <c r="N644" s="64"/>
      <c r="O644" s="64"/>
      <c r="P644" s="64"/>
      <c r="Q644" s="64"/>
      <c r="U644" s="57"/>
      <c r="AA644" s="57">
        <v>644</v>
      </c>
      <c r="AB644" s="57" t="str">
        <f>IF(ISERROR(HLOOKUP(AB$1,D$1:T644,AA644,FALSE)),"na",HLOOKUP(AB$1,D$1:T644,AA644,FALSE))</f>
        <v>na</v>
      </c>
    </row>
    <row r="645" spans="1:28" x14ac:dyDescent="0.4">
      <c r="A645" s="66" t="str">
        <f>IF(AB645=0,"",IF(ISNUMBER(AB645),VLOOKUP(WEEKDAY(AB645,2),DateHelp!$B$2:$C$8,2,FALSE),""))</f>
        <v/>
      </c>
      <c r="B645" s="59" t="str">
        <f t="shared" si="10"/>
        <v/>
      </c>
      <c r="C645" s="59" t="str">
        <f>IF(AB645=0,"",IF(ISNUMBER(AB645),VLOOKUP(MONTH(AB645),DateHelp!$B$2:$D$13,3,FALSE),""))</f>
        <v/>
      </c>
      <c r="D645" s="59" t="str">
        <f>IF(AB645=0,"",IF(ISNUMBER(AB645),VLOOKUP(MONTH(AB645),DateHelp!$B$2:$E$13,4,FALSE),""))</f>
        <v/>
      </c>
      <c r="E645" s="63"/>
      <c r="F645" s="64"/>
      <c r="G645" s="64"/>
      <c r="H645" s="64"/>
      <c r="I645" s="64"/>
      <c r="J645" s="64"/>
      <c r="K645" s="64"/>
      <c r="L645" s="68"/>
      <c r="M645" s="64"/>
      <c r="N645" s="64"/>
      <c r="O645" s="64"/>
      <c r="P645" s="64"/>
      <c r="Q645" s="64"/>
      <c r="U645" s="57"/>
      <c r="AA645" s="57">
        <v>645</v>
      </c>
      <c r="AB645" s="57" t="str">
        <f>IF(ISERROR(HLOOKUP(AB$1,D$1:T645,AA645,FALSE)),"na",HLOOKUP(AB$1,D$1:T645,AA645,FALSE))</f>
        <v>na</v>
      </c>
    </row>
    <row r="646" spans="1:28" x14ac:dyDescent="0.4">
      <c r="A646" s="66" t="str">
        <f>IF(AB646=0,"",IF(ISNUMBER(AB646),VLOOKUP(WEEKDAY(AB646,2),DateHelp!$B$2:$C$8,2,FALSE),""))</f>
        <v/>
      </c>
      <c r="B646" s="59" t="str">
        <f t="shared" si="10"/>
        <v/>
      </c>
      <c r="C646" s="59" t="str">
        <f>IF(AB646=0,"",IF(ISNUMBER(AB646),VLOOKUP(MONTH(AB646),DateHelp!$B$2:$D$13,3,FALSE),""))</f>
        <v/>
      </c>
      <c r="D646" s="59" t="str">
        <f>IF(AB646=0,"",IF(ISNUMBER(AB646),VLOOKUP(MONTH(AB646),DateHelp!$B$2:$E$13,4,FALSE),""))</f>
        <v/>
      </c>
      <c r="E646" s="63"/>
      <c r="F646" s="64"/>
      <c r="G646" s="64"/>
      <c r="H646" s="64"/>
      <c r="I646" s="64"/>
      <c r="J646" s="64"/>
      <c r="K646" s="64"/>
      <c r="L646" s="68"/>
      <c r="M646" s="64"/>
      <c r="N646" s="64"/>
      <c r="O646" s="64"/>
      <c r="P646" s="64"/>
      <c r="Q646" s="64"/>
      <c r="U646" s="57"/>
      <c r="AA646" s="57">
        <v>646</v>
      </c>
      <c r="AB646" s="57" t="str">
        <f>IF(ISERROR(HLOOKUP(AB$1,D$1:T646,AA646,FALSE)),"na",HLOOKUP(AB$1,D$1:T646,AA646,FALSE))</f>
        <v>na</v>
      </c>
    </row>
    <row r="647" spans="1:28" x14ac:dyDescent="0.4">
      <c r="A647" s="66" t="str">
        <f>IF(AB647=0,"",IF(ISNUMBER(AB647),VLOOKUP(WEEKDAY(AB647,2),DateHelp!$B$2:$C$8,2,FALSE),""))</f>
        <v/>
      </c>
      <c r="B647" s="59" t="str">
        <f t="shared" si="10"/>
        <v/>
      </c>
      <c r="C647" s="59" t="str">
        <f>IF(AB647=0,"",IF(ISNUMBER(AB647),VLOOKUP(MONTH(AB647),DateHelp!$B$2:$D$13,3,FALSE),""))</f>
        <v/>
      </c>
      <c r="D647" s="59" t="str">
        <f>IF(AB647=0,"",IF(ISNUMBER(AB647),VLOOKUP(MONTH(AB647),DateHelp!$B$2:$E$13,4,FALSE),""))</f>
        <v/>
      </c>
      <c r="E647" s="63"/>
      <c r="F647" s="64"/>
      <c r="G647" s="64"/>
      <c r="H647" s="64"/>
      <c r="I647" s="64"/>
      <c r="J647" s="64"/>
      <c r="K647" s="64"/>
      <c r="L647" s="68"/>
      <c r="M647" s="64"/>
      <c r="N647" s="64"/>
      <c r="O647" s="64"/>
      <c r="P647" s="64"/>
      <c r="Q647" s="64"/>
      <c r="U647" s="57"/>
      <c r="AA647" s="57">
        <v>647</v>
      </c>
      <c r="AB647" s="57" t="str">
        <f>IF(ISERROR(HLOOKUP(AB$1,D$1:T647,AA647,FALSE)),"na",HLOOKUP(AB$1,D$1:T647,AA647,FALSE))</f>
        <v>na</v>
      </c>
    </row>
    <row r="648" spans="1:28" x14ac:dyDescent="0.4">
      <c r="A648" s="66" t="str">
        <f>IF(AB648=0,"",IF(ISNUMBER(AB648),VLOOKUP(WEEKDAY(AB648,2),DateHelp!$B$2:$C$8,2,FALSE),""))</f>
        <v/>
      </c>
      <c r="B648" s="59" t="str">
        <f t="shared" si="10"/>
        <v/>
      </c>
      <c r="C648" s="59" t="str">
        <f>IF(AB648=0,"",IF(ISNUMBER(AB648),VLOOKUP(MONTH(AB648),DateHelp!$B$2:$D$13,3,FALSE),""))</f>
        <v/>
      </c>
      <c r="D648" s="59" t="str">
        <f>IF(AB648=0,"",IF(ISNUMBER(AB648),VLOOKUP(MONTH(AB648),DateHelp!$B$2:$E$13,4,FALSE),""))</f>
        <v/>
      </c>
      <c r="E648" s="63"/>
      <c r="F648" s="64"/>
      <c r="G648" s="64"/>
      <c r="H648" s="64"/>
      <c r="I648" s="64"/>
      <c r="J648" s="64"/>
      <c r="K648" s="64"/>
      <c r="L648" s="68"/>
      <c r="M648" s="64"/>
      <c r="N648" s="64"/>
      <c r="O648" s="64"/>
      <c r="P648" s="64"/>
      <c r="Q648" s="64"/>
      <c r="U648" s="57"/>
      <c r="AA648" s="57">
        <v>648</v>
      </c>
      <c r="AB648" s="57" t="str">
        <f>IF(ISERROR(HLOOKUP(AB$1,D$1:T648,AA648,FALSE)),"na",HLOOKUP(AB$1,D$1:T648,AA648,FALSE))</f>
        <v>na</v>
      </c>
    </row>
    <row r="649" spans="1:28" x14ac:dyDescent="0.4">
      <c r="A649" s="66" t="str">
        <f>IF(AB649=0,"",IF(ISNUMBER(AB649),VLOOKUP(WEEKDAY(AB649,2),DateHelp!$B$2:$C$8,2,FALSE),""))</f>
        <v/>
      </c>
      <c r="B649" s="59" t="str">
        <f t="shared" si="10"/>
        <v/>
      </c>
      <c r="C649" s="59" t="str">
        <f>IF(AB649=0,"",IF(ISNUMBER(AB649),VLOOKUP(MONTH(AB649),DateHelp!$B$2:$D$13,3,FALSE),""))</f>
        <v/>
      </c>
      <c r="D649" s="59" t="str">
        <f>IF(AB649=0,"",IF(ISNUMBER(AB649),VLOOKUP(MONTH(AB649),DateHelp!$B$2:$E$13,4,FALSE),""))</f>
        <v/>
      </c>
      <c r="E649" s="63"/>
      <c r="F649" s="64"/>
      <c r="G649" s="64"/>
      <c r="H649" s="64"/>
      <c r="I649" s="64"/>
      <c r="J649" s="64"/>
      <c r="K649" s="64"/>
      <c r="L649" s="68"/>
      <c r="M649" s="64"/>
      <c r="N649" s="64"/>
      <c r="O649" s="64"/>
      <c r="P649" s="64"/>
      <c r="Q649" s="64"/>
      <c r="U649" s="57"/>
      <c r="AA649" s="57">
        <v>649</v>
      </c>
      <c r="AB649" s="57" t="str">
        <f>IF(ISERROR(HLOOKUP(AB$1,D$1:T649,AA649,FALSE)),"na",HLOOKUP(AB$1,D$1:T649,AA649,FALSE))</f>
        <v>na</v>
      </c>
    </row>
    <row r="650" spans="1:28" x14ac:dyDescent="0.4">
      <c r="A650" s="66" t="str">
        <f>IF(AB650=0,"",IF(ISNUMBER(AB650),VLOOKUP(WEEKDAY(AB650,2),DateHelp!$B$2:$C$8,2,FALSE),""))</f>
        <v/>
      </c>
      <c r="B650" s="59" t="str">
        <f t="shared" si="10"/>
        <v/>
      </c>
      <c r="C650" s="59" t="str">
        <f>IF(AB650=0,"",IF(ISNUMBER(AB650),VLOOKUP(MONTH(AB650),DateHelp!$B$2:$D$13,3,FALSE),""))</f>
        <v/>
      </c>
      <c r="D650" s="59" t="str">
        <f>IF(AB650=0,"",IF(ISNUMBER(AB650),VLOOKUP(MONTH(AB650),DateHelp!$B$2:$E$13,4,FALSE),""))</f>
        <v/>
      </c>
      <c r="E650" s="63"/>
      <c r="F650" s="64"/>
      <c r="G650" s="64"/>
      <c r="H650" s="64"/>
      <c r="I650" s="64"/>
      <c r="J650" s="64"/>
      <c r="K650" s="64"/>
      <c r="L650" s="68"/>
      <c r="M650" s="64"/>
      <c r="N650" s="64"/>
      <c r="O650" s="64"/>
      <c r="P650" s="64"/>
      <c r="Q650" s="64"/>
      <c r="U650" s="57"/>
      <c r="AA650" s="57">
        <v>650</v>
      </c>
      <c r="AB650" s="57" t="str">
        <f>IF(ISERROR(HLOOKUP(AB$1,D$1:T650,AA650,FALSE)),"na",HLOOKUP(AB$1,D$1:T650,AA650,FALSE))</f>
        <v>na</v>
      </c>
    </row>
    <row r="651" spans="1:28" x14ac:dyDescent="0.4">
      <c r="A651" s="66" t="str">
        <f>IF(AB651=0,"",IF(ISNUMBER(AB651),VLOOKUP(WEEKDAY(AB651,2),DateHelp!$B$2:$C$8,2,FALSE),""))</f>
        <v/>
      </c>
      <c r="B651" s="59" t="str">
        <f t="shared" si="10"/>
        <v/>
      </c>
      <c r="C651" s="59" t="str">
        <f>IF(AB651=0,"",IF(ISNUMBER(AB651),VLOOKUP(MONTH(AB651),DateHelp!$B$2:$D$13,3,FALSE),""))</f>
        <v/>
      </c>
      <c r="D651" s="59" t="str">
        <f>IF(AB651=0,"",IF(ISNUMBER(AB651),VLOOKUP(MONTH(AB651),DateHelp!$B$2:$E$13,4,FALSE),""))</f>
        <v/>
      </c>
      <c r="E651" s="63"/>
      <c r="F651" s="64"/>
      <c r="G651" s="64"/>
      <c r="H651" s="64"/>
      <c r="I651" s="64"/>
      <c r="J651" s="64"/>
      <c r="K651" s="64"/>
      <c r="L651" s="68"/>
      <c r="M651" s="64"/>
      <c r="N651" s="64"/>
      <c r="O651" s="64"/>
      <c r="P651" s="64"/>
      <c r="Q651" s="64"/>
      <c r="U651" s="57"/>
      <c r="AA651" s="57">
        <v>651</v>
      </c>
      <c r="AB651" s="57" t="str">
        <f>IF(ISERROR(HLOOKUP(AB$1,D$1:T651,AA651,FALSE)),"na",HLOOKUP(AB$1,D$1:T651,AA651,FALSE))</f>
        <v>na</v>
      </c>
    </row>
    <row r="652" spans="1:28" x14ac:dyDescent="0.4">
      <c r="A652" s="66" t="str">
        <f>IF(AB652=0,"",IF(ISNUMBER(AB652),VLOOKUP(WEEKDAY(AB652,2),DateHelp!$B$2:$C$8,2,FALSE),""))</f>
        <v/>
      </c>
      <c r="B652" s="59" t="str">
        <f t="shared" si="10"/>
        <v/>
      </c>
      <c r="C652" s="59" t="str">
        <f>IF(AB652=0,"",IF(ISNUMBER(AB652),VLOOKUP(MONTH(AB652),DateHelp!$B$2:$D$13,3,FALSE),""))</f>
        <v/>
      </c>
      <c r="D652" s="59" t="str">
        <f>IF(AB652=0,"",IF(ISNUMBER(AB652),VLOOKUP(MONTH(AB652),DateHelp!$B$2:$E$13,4,FALSE),""))</f>
        <v/>
      </c>
      <c r="E652" s="63"/>
      <c r="F652" s="64"/>
      <c r="G652" s="64"/>
      <c r="H652" s="64"/>
      <c r="I652" s="64"/>
      <c r="J652" s="64"/>
      <c r="K652" s="64"/>
      <c r="L652" s="68"/>
      <c r="M652" s="64"/>
      <c r="N652" s="64"/>
      <c r="O652" s="64"/>
      <c r="P652" s="64"/>
      <c r="Q652" s="64"/>
      <c r="U652" s="57"/>
      <c r="AA652" s="57">
        <v>652</v>
      </c>
      <c r="AB652" s="57" t="str">
        <f>IF(ISERROR(HLOOKUP(AB$1,D$1:T652,AA652,FALSE)),"na",HLOOKUP(AB$1,D$1:T652,AA652,FALSE))</f>
        <v>na</v>
      </c>
    </row>
    <row r="653" spans="1:28" x14ac:dyDescent="0.4">
      <c r="A653" s="66" t="str">
        <f>IF(AB653=0,"",IF(ISNUMBER(AB653),VLOOKUP(WEEKDAY(AB653,2),DateHelp!$B$2:$C$8,2,FALSE),""))</f>
        <v/>
      </c>
      <c r="B653" s="59" t="str">
        <f t="shared" si="10"/>
        <v/>
      </c>
      <c r="C653" s="59" t="str">
        <f>IF(AB653=0,"",IF(ISNUMBER(AB653),VLOOKUP(MONTH(AB653),DateHelp!$B$2:$D$13,3,FALSE),""))</f>
        <v/>
      </c>
      <c r="D653" s="59" t="str">
        <f>IF(AB653=0,"",IF(ISNUMBER(AB653),VLOOKUP(MONTH(AB653),DateHelp!$B$2:$E$13,4,FALSE),""))</f>
        <v/>
      </c>
      <c r="E653" s="63"/>
      <c r="F653" s="64"/>
      <c r="G653" s="64"/>
      <c r="H653" s="64"/>
      <c r="I653" s="64"/>
      <c r="J653" s="64"/>
      <c r="K653" s="64"/>
      <c r="L653" s="68"/>
      <c r="M653" s="64"/>
      <c r="N653" s="64"/>
      <c r="O653" s="64"/>
      <c r="P653" s="64"/>
      <c r="Q653" s="64"/>
      <c r="U653" s="57"/>
      <c r="AA653" s="57">
        <v>653</v>
      </c>
      <c r="AB653" s="57" t="str">
        <f>IF(ISERROR(HLOOKUP(AB$1,D$1:T653,AA653,FALSE)),"na",HLOOKUP(AB$1,D$1:T653,AA653,FALSE))</f>
        <v>na</v>
      </c>
    </row>
    <row r="654" spans="1:28" x14ac:dyDescent="0.4">
      <c r="A654" s="66" t="str">
        <f>IF(AB654=0,"",IF(ISNUMBER(AB654),VLOOKUP(WEEKDAY(AB654,2),DateHelp!$B$2:$C$8,2,FALSE),""))</f>
        <v/>
      </c>
      <c r="B654" s="59" t="str">
        <f t="shared" si="10"/>
        <v/>
      </c>
      <c r="C654" s="59" t="str">
        <f>IF(AB654=0,"",IF(ISNUMBER(AB654),VLOOKUP(MONTH(AB654),DateHelp!$B$2:$D$13,3,FALSE),""))</f>
        <v/>
      </c>
      <c r="D654" s="59" t="str">
        <f>IF(AB654=0,"",IF(ISNUMBER(AB654),VLOOKUP(MONTH(AB654),DateHelp!$B$2:$E$13,4,FALSE),""))</f>
        <v/>
      </c>
      <c r="E654" s="63"/>
      <c r="F654" s="64"/>
      <c r="G654" s="64"/>
      <c r="H654" s="64"/>
      <c r="I654" s="64"/>
      <c r="J654" s="64"/>
      <c r="K654" s="64"/>
      <c r="L654" s="68"/>
      <c r="M654" s="64"/>
      <c r="N654" s="64"/>
      <c r="O654" s="64"/>
      <c r="P654" s="64"/>
      <c r="Q654" s="64"/>
      <c r="U654" s="57"/>
      <c r="AA654" s="57">
        <v>654</v>
      </c>
      <c r="AB654" s="57" t="str">
        <f>IF(ISERROR(HLOOKUP(AB$1,D$1:T654,AA654,FALSE)),"na",HLOOKUP(AB$1,D$1:T654,AA654,FALSE))</f>
        <v>na</v>
      </c>
    </row>
    <row r="655" spans="1:28" x14ac:dyDescent="0.4">
      <c r="A655" s="66" t="str">
        <f>IF(AB655=0,"",IF(ISNUMBER(AB655),VLOOKUP(WEEKDAY(AB655,2),DateHelp!$B$2:$C$8,2,FALSE),""))</f>
        <v/>
      </c>
      <c r="B655" s="59" t="str">
        <f t="shared" si="10"/>
        <v/>
      </c>
      <c r="C655" s="59" t="str">
        <f>IF(AB655=0,"",IF(ISNUMBER(AB655),VLOOKUP(MONTH(AB655),DateHelp!$B$2:$D$13,3,FALSE),""))</f>
        <v/>
      </c>
      <c r="D655" s="59" t="str">
        <f>IF(AB655=0,"",IF(ISNUMBER(AB655),VLOOKUP(MONTH(AB655),DateHelp!$B$2:$E$13,4,FALSE),""))</f>
        <v/>
      </c>
      <c r="E655" s="63"/>
      <c r="F655" s="64"/>
      <c r="G655" s="64"/>
      <c r="H655" s="64"/>
      <c r="I655" s="64"/>
      <c r="J655" s="64"/>
      <c r="K655" s="64"/>
      <c r="L655" s="68"/>
      <c r="M655" s="64"/>
      <c r="N655" s="64"/>
      <c r="O655" s="64"/>
      <c r="P655" s="64"/>
      <c r="Q655" s="64"/>
      <c r="U655" s="57"/>
      <c r="AA655" s="57">
        <v>655</v>
      </c>
      <c r="AB655" s="57" t="str">
        <f>IF(ISERROR(HLOOKUP(AB$1,D$1:T655,AA655,FALSE)),"na",HLOOKUP(AB$1,D$1:T655,AA655,FALSE))</f>
        <v>na</v>
      </c>
    </row>
    <row r="656" spans="1:28" x14ac:dyDescent="0.4">
      <c r="A656" s="66" t="str">
        <f>IF(AB656=0,"",IF(ISNUMBER(AB656),VLOOKUP(WEEKDAY(AB656,2),DateHelp!$B$2:$C$8,2,FALSE),""))</f>
        <v/>
      </c>
      <c r="B656" s="59" t="str">
        <f t="shared" si="10"/>
        <v/>
      </c>
      <c r="C656" s="59" t="str">
        <f>IF(AB656=0,"",IF(ISNUMBER(AB656),VLOOKUP(MONTH(AB656),DateHelp!$B$2:$D$13,3,FALSE),""))</f>
        <v/>
      </c>
      <c r="D656" s="59" t="str">
        <f>IF(AB656=0,"",IF(ISNUMBER(AB656),VLOOKUP(MONTH(AB656),DateHelp!$B$2:$E$13,4,FALSE),""))</f>
        <v/>
      </c>
      <c r="E656" s="63"/>
      <c r="F656" s="64"/>
      <c r="G656" s="64"/>
      <c r="H656" s="64"/>
      <c r="I656" s="64"/>
      <c r="J656" s="64"/>
      <c r="K656" s="64"/>
      <c r="L656" s="68"/>
      <c r="M656" s="64"/>
      <c r="N656" s="64"/>
      <c r="O656" s="64"/>
      <c r="P656" s="64"/>
      <c r="Q656" s="64"/>
      <c r="U656" s="57"/>
      <c r="AA656" s="57">
        <v>656</v>
      </c>
      <c r="AB656" s="57" t="str">
        <f>IF(ISERROR(HLOOKUP(AB$1,D$1:T656,AA656,FALSE)),"na",HLOOKUP(AB$1,D$1:T656,AA656,FALSE))</f>
        <v>na</v>
      </c>
    </row>
    <row r="657" spans="1:28" x14ac:dyDescent="0.4">
      <c r="A657" s="66" t="str">
        <f>IF(AB657=0,"",IF(ISNUMBER(AB657),VLOOKUP(WEEKDAY(AB657,2),DateHelp!$B$2:$C$8,2,FALSE),""))</f>
        <v/>
      </c>
      <c r="B657" s="59" t="str">
        <f t="shared" si="10"/>
        <v/>
      </c>
      <c r="C657" s="59" t="str">
        <f>IF(AB657=0,"",IF(ISNUMBER(AB657),VLOOKUP(MONTH(AB657),DateHelp!$B$2:$D$13,3,FALSE),""))</f>
        <v/>
      </c>
      <c r="D657" s="59" t="str">
        <f>IF(AB657=0,"",IF(ISNUMBER(AB657),VLOOKUP(MONTH(AB657),DateHelp!$B$2:$E$13,4,FALSE),""))</f>
        <v/>
      </c>
      <c r="E657" s="63"/>
      <c r="F657" s="64"/>
      <c r="G657" s="64"/>
      <c r="H657" s="64"/>
      <c r="I657" s="64"/>
      <c r="J657" s="64"/>
      <c r="K657" s="64"/>
      <c r="L657" s="68"/>
      <c r="M657" s="64"/>
      <c r="N657" s="64"/>
      <c r="O657" s="64"/>
      <c r="P657" s="64"/>
      <c r="Q657" s="64"/>
      <c r="U657" s="57"/>
      <c r="AA657" s="57">
        <v>657</v>
      </c>
      <c r="AB657" s="57" t="str">
        <f>IF(ISERROR(HLOOKUP(AB$1,D$1:T657,AA657,FALSE)),"na",HLOOKUP(AB$1,D$1:T657,AA657,FALSE))</f>
        <v>na</v>
      </c>
    </row>
    <row r="658" spans="1:28" x14ac:dyDescent="0.4">
      <c r="A658" s="66" t="str">
        <f>IF(AB658=0,"",IF(ISNUMBER(AB658),VLOOKUP(WEEKDAY(AB658,2),DateHelp!$B$2:$C$8,2,FALSE),""))</f>
        <v/>
      </c>
      <c r="B658" s="59" t="str">
        <f t="shared" si="10"/>
        <v/>
      </c>
      <c r="C658" s="59" t="str">
        <f>IF(AB658=0,"",IF(ISNUMBER(AB658),VLOOKUP(MONTH(AB658),DateHelp!$B$2:$D$13,3,FALSE),""))</f>
        <v/>
      </c>
      <c r="D658" s="59" t="str">
        <f>IF(AB658=0,"",IF(ISNUMBER(AB658),VLOOKUP(MONTH(AB658),DateHelp!$B$2:$E$13,4,FALSE),""))</f>
        <v/>
      </c>
      <c r="E658" s="63"/>
      <c r="F658" s="64"/>
      <c r="G658" s="64"/>
      <c r="H658" s="64"/>
      <c r="I658" s="64"/>
      <c r="J658" s="64"/>
      <c r="K658" s="64"/>
      <c r="L658" s="68"/>
      <c r="M658" s="64"/>
      <c r="N658" s="64"/>
      <c r="O658" s="64"/>
      <c r="P658" s="64"/>
      <c r="Q658" s="64"/>
      <c r="U658" s="57"/>
      <c r="AA658" s="57">
        <v>658</v>
      </c>
      <c r="AB658" s="57" t="str">
        <f>IF(ISERROR(HLOOKUP(AB$1,D$1:T658,AA658,FALSE)),"na",HLOOKUP(AB$1,D$1:T658,AA658,FALSE))</f>
        <v>na</v>
      </c>
    </row>
    <row r="659" spans="1:28" x14ac:dyDescent="0.4">
      <c r="A659" s="66" t="str">
        <f>IF(AB659=0,"",IF(ISNUMBER(AB659),VLOOKUP(WEEKDAY(AB659,2),DateHelp!$B$2:$C$8,2,FALSE),""))</f>
        <v/>
      </c>
      <c r="B659" s="59" t="str">
        <f t="shared" si="10"/>
        <v/>
      </c>
      <c r="C659" s="59" t="str">
        <f>IF(AB659=0,"",IF(ISNUMBER(AB659),VLOOKUP(MONTH(AB659),DateHelp!$B$2:$D$13,3,FALSE),""))</f>
        <v/>
      </c>
      <c r="D659" s="59" t="str">
        <f>IF(AB659=0,"",IF(ISNUMBER(AB659),VLOOKUP(MONTH(AB659),DateHelp!$B$2:$E$13,4,FALSE),""))</f>
        <v/>
      </c>
      <c r="E659" s="63"/>
      <c r="F659" s="64"/>
      <c r="G659" s="64"/>
      <c r="H659" s="64"/>
      <c r="I659" s="64"/>
      <c r="J659" s="64"/>
      <c r="K659" s="64"/>
      <c r="L659" s="68"/>
      <c r="M659" s="64"/>
      <c r="N659" s="64"/>
      <c r="O659" s="64"/>
      <c r="P659" s="64"/>
      <c r="Q659" s="64"/>
      <c r="U659" s="57"/>
      <c r="AA659" s="57">
        <v>659</v>
      </c>
      <c r="AB659" s="57" t="str">
        <f>IF(ISERROR(HLOOKUP(AB$1,D$1:T659,AA659,FALSE)),"na",HLOOKUP(AB$1,D$1:T659,AA659,FALSE))</f>
        <v>na</v>
      </c>
    </row>
    <row r="660" spans="1:28" x14ac:dyDescent="0.4">
      <c r="A660" s="66" t="str">
        <f>IF(AB660=0,"",IF(ISNUMBER(AB660),VLOOKUP(WEEKDAY(AB660,2),DateHelp!$B$2:$C$8,2,FALSE),""))</f>
        <v/>
      </c>
      <c r="B660" s="59" t="str">
        <f t="shared" si="10"/>
        <v/>
      </c>
      <c r="C660" s="59" t="str">
        <f>IF(AB660=0,"",IF(ISNUMBER(AB660),VLOOKUP(MONTH(AB660),DateHelp!$B$2:$D$13,3,FALSE),""))</f>
        <v/>
      </c>
      <c r="D660" s="59" t="str">
        <f>IF(AB660=0,"",IF(ISNUMBER(AB660),VLOOKUP(MONTH(AB660),DateHelp!$B$2:$E$13,4,FALSE),""))</f>
        <v/>
      </c>
      <c r="E660" s="63"/>
      <c r="F660" s="64"/>
      <c r="G660" s="64"/>
      <c r="H660" s="64"/>
      <c r="I660" s="64"/>
      <c r="J660" s="64"/>
      <c r="K660" s="64"/>
      <c r="L660" s="68"/>
      <c r="M660" s="64"/>
      <c r="N660" s="64"/>
      <c r="O660" s="64"/>
      <c r="P660" s="64"/>
      <c r="Q660" s="64"/>
      <c r="U660" s="57"/>
      <c r="AA660" s="57">
        <v>660</v>
      </c>
      <c r="AB660" s="57" t="str">
        <f>IF(ISERROR(HLOOKUP(AB$1,D$1:T660,AA660,FALSE)),"na",HLOOKUP(AB$1,D$1:T660,AA660,FALSE))</f>
        <v>na</v>
      </c>
    </row>
    <row r="661" spans="1:28" x14ac:dyDescent="0.4">
      <c r="A661" s="66" t="str">
        <f>IF(AB661=0,"",IF(ISNUMBER(AB661),VLOOKUP(WEEKDAY(AB661,2),DateHelp!$B$2:$C$8,2,FALSE),""))</f>
        <v/>
      </c>
      <c r="B661" s="59" t="str">
        <f t="shared" si="10"/>
        <v/>
      </c>
      <c r="C661" s="59" t="str">
        <f>IF(AB661=0,"",IF(ISNUMBER(AB661),VLOOKUP(MONTH(AB661),DateHelp!$B$2:$D$13,3,FALSE),""))</f>
        <v/>
      </c>
      <c r="D661" s="59" t="str">
        <f>IF(AB661=0,"",IF(ISNUMBER(AB661),VLOOKUP(MONTH(AB661),DateHelp!$B$2:$E$13,4,FALSE),""))</f>
        <v/>
      </c>
      <c r="E661" s="63"/>
      <c r="F661" s="64"/>
      <c r="G661" s="64"/>
      <c r="H661" s="64"/>
      <c r="I661" s="64"/>
      <c r="J661" s="64"/>
      <c r="K661" s="64"/>
      <c r="L661" s="68"/>
      <c r="M661" s="64"/>
      <c r="N661" s="64"/>
      <c r="O661" s="64"/>
      <c r="P661" s="64"/>
      <c r="Q661" s="64"/>
      <c r="U661" s="57"/>
      <c r="AA661" s="57">
        <v>661</v>
      </c>
      <c r="AB661" s="57" t="str">
        <f>IF(ISERROR(HLOOKUP(AB$1,D$1:T661,AA661,FALSE)),"na",HLOOKUP(AB$1,D$1:T661,AA661,FALSE))</f>
        <v>na</v>
      </c>
    </row>
    <row r="662" spans="1:28" x14ac:dyDescent="0.4">
      <c r="A662" s="66" t="str">
        <f>IF(AB662=0,"",IF(ISNUMBER(AB662),VLOOKUP(WEEKDAY(AB662,2),DateHelp!$B$2:$C$8,2,FALSE),""))</f>
        <v/>
      </c>
      <c r="B662" s="59" t="str">
        <f t="shared" si="10"/>
        <v/>
      </c>
      <c r="C662" s="59" t="str">
        <f>IF(AB662=0,"",IF(ISNUMBER(AB662),VLOOKUP(MONTH(AB662),DateHelp!$B$2:$D$13,3,FALSE),""))</f>
        <v/>
      </c>
      <c r="D662" s="59" t="str">
        <f>IF(AB662=0,"",IF(ISNUMBER(AB662),VLOOKUP(MONTH(AB662),DateHelp!$B$2:$E$13,4,FALSE),""))</f>
        <v/>
      </c>
      <c r="E662" s="63"/>
      <c r="F662" s="64"/>
      <c r="G662" s="64"/>
      <c r="H662" s="64"/>
      <c r="I662" s="64"/>
      <c r="J662" s="64"/>
      <c r="K662" s="64"/>
      <c r="L662" s="68"/>
      <c r="M662" s="64"/>
      <c r="N662" s="64"/>
      <c r="O662" s="64"/>
      <c r="P662" s="64"/>
      <c r="Q662" s="64"/>
      <c r="U662" s="57"/>
      <c r="AA662" s="57">
        <v>662</v>
      </c>
      <c r="AB662" s="57" t="str">
        <f>IF(ISERROR(HLOOKUP(AB$1,D$1:T662,AA662,FALSE)),"na",HLOOKUP(AB$1,D$1:T662,AA662,FALSE))</f>
        <v>na</v>
      </c>
    </row>
    <row r="663" spans="1:28" x14ac:dyDescent="0.4">
      <c r="A663" s="66" t="str">
        <f>IF(AB663=0,"",IF(ISNUMBER(AB663),VLOOKUP(WEEKDAY(AB663,2),DateHelp!$B$2:$C$8,2,FALSE),""))</f>
        <v/>
      </c>
      <c r="B663" s="59" t="str">
        <f t="shared" si="10"/>
        <v/>
      </c>
      <c r="C663" s="59" t="str">
        <f>IF(AB663=0,"",IF(ISNUMBER(AB663),VLOOKUP(MONTH(AB663),DateHelp!$B$2:$D$13,3,FALSE),""))</f>
        <v/>
      </c>
      <c r="D663" s="59" t="str">
        <f>IF(AB663=0,"",IF(ISNUMBER(AB663),VLOOKUP(MONTH(AB663),DateHelp!$B$2:$E$13,4,FALSE),""))</f>
        <v/>
      </c>
      <c r="E663" s="63"/>
      <c r="F663" s="64"/>
      <c r="G663" s="64"/>
      <c r="H663" s="64"/>
      <c r="I663" s="64"/>
      <c r="J663" s="64"/>
      <c r="K663" s="64"/>
      <c r="L663" s="68"/>
      <c r="M663" s="64"/>
      <c r="N663" s="64"/>
      <c r="O663" s="64"/>
      <c r="P663" s="64"/>
      <c r="Q663" s="64"/>
      <c r="U663" s="57"/>
      <c r="AA663" s="57">
        <v>663</v>
      </c>
      <c r="AB663" s="57" t="str">
        <f>IF(ISERROR(HLOOKUP(AB$1,D$1:T663,AA663,FALSE)),"na",HLOOKUP(AB$1,D$1:T663,AA663,FALSE))</f>
        <v>na</v>
      </c>
    </row>
    <row r="664" spans="1:28" x14ac:dyDescent="0.4">
      <c r="A664" s="66" t="str">
        <f>IF(AB664=0,"",IF(ISNUMBER(AB664),VLOOKUP(WEEKDAY(AB664,2),DateHelp!$B$2:$C$8,2,FALSE),""))</f>
        <v/>
      </c>
      <c r="B664" s="59" t="str">
        <f t="shared" si="10"/>
        <v/>
      </c>
      <c r="C664" s="59" t="str">
        <f>IF(AB664=0,"",IF(ISNUMBER(AB664),VLOOKUP(MONTH(AB664),DateHelp!$B$2:$D$13,3,FALSE),""))</f>
        <v/>
      </c>
      <c r="D664" s="59" t="str">
        <f>IF(AB664=0,"",IF(ISNUMBER(AB664),VLOOKUP(MONTH(AB664),DateHelp!$B$2:$E$13,4,FALSE),""))</f>
        <v/>
      </c>
      <c r="E664" s="63"/>
      <c r="F664" s="64"/>
      <c r="G664" s="64"/>
      <c r="H664" s="64"/>
      <c r="I664" s="64"/>
      <c r="J664" s="64"/>
      <c r="K664" s="64"/>
      <c r="L664" s="68"/>
      <c r="M664" s="64"/>
      <c r="N664" s="64"/>
      <c r="O664" s="64"/>
      <c r="P664" s="64"/>
      <c r="Q664" s="64"/>
      <c r="U664" s="57"/>
      <c r="AA664" s="57">
        <v>664</v>
      </c>
      <c r="AB664" s="57" t="str">
        <f>IF(ISERROR(HLOOKUP(AB$1,D$1:T664,AA664,FALSE)),"na",HLOOKUP(AB$1,D$1:T664,AA664,FALSE))</f>
        <v>na</v>
      </c>
    </row>
    <row r="665" spans="1:28" x14ac:dyDescent="0.4">
      <c r="A665" s="66" t="str">
        <f>IF(AB665=0,"",IF(ISNUMBER(AB665),VLOOKUP(WEEKDAY(AB665,2),DateHelp!$B$2:$C$8,2,FALSE),""))</f>
        <v/>
      </c>
      <c r="B665" s="59" t="str">
        <f t="shared" si="10"/>
        <v/>
      </c>
      <c r="C665" s="59" t="str">
        <f>IF(AB665=0,"",IF(ISNUMBER(AB665),VLOOKUP(MONTH(AB665),DateHelp!$B$2:$D$13,3,FALSE),""))</f>
        <v/>
      </c>
      <c r="D665" s="59" t="str">
        <f>IF(AB665=0,"",IF(ISNUMBER(AB665),VLOOKUP(MONTH(AB665),DateHelp!$B$2:$E$13,4,FALSE),""))</f>
        <v/>
      </c>
      <c r="E665" s="63"/>
      <c r="F665" s="64"/>
      <c r="G665" s="64"/>
      <c r="H665" s="64"/>
      <c r="I665" s="64"/>
      <c r="J665" s="64"/>
      <c r="K665" s="64"/>
      <c r="L665" s="68"/>
      <c r="M665" s="64"/>
      <c r="N665" s="64"/>
      <c r="O665" s="64"/>
      <c r="P665" s="64"/>
      <c r="Q665" s="64"/>
      <c r="U665" s="57"/>
      <c r="AA665" s="57">
        <v>665</v>
      </c>
      <c r="AB665" s="57" t="str">
        <f>IF(ISERROR(HLOOKUP(AB$1,D$1:T665,AA665,FALSE)),"na",HLOOKUP(AB$1,D$1:T665,AA665,FALSE))</f>
        <v>na</v>
      </c>
    </row>
    <row r="666" spans="1:28" x14ac:dyDescent="0.4">
      <c r="A666" s="66" t="str">
        <f>IF(AB666=0,"",IF(ISNUMBER(AB666),VLOOKUP(WEEKDAY(AB666,2),DateHelp!$B$2:$C$8,2,FALSE),""))</f>
        <v/>
      </c>
      <c r="B666" s="59" t="str">
        <f t="shared" si="10"/>
        <v/>
      </c>
      <c r="C666" s="59" t="str">
        <f>IF(AB666=0,"",IF(ISNUMBER(AB666),VLOOKUP(MONTH(AB666),DateHelp!$B$2:$D$13,3,FALSE),""))</f>
        <v/>
      </c>
      <c r="D666" s="59" t="str">
        <f>IF(AB666=0,"",IF(ISNUMBER(AB666),VLOOKUP(MONTH(AB666),DateHelp!$B$2:$E$13,4,FALSE),""))</f>
        <v/>
      </c>
      <c r="E666" s="63"/>
      <c r="F666" s="64"/>
      <c r="G666" s="64"/>
      <c r="H666" s="64"/>
      <c r="I666" s="64"/>
      <c r="J666" s="64"/>
      <c r="K666" s="64"/>
      <c r="L666" s="68"/>
      <c r="M666" s="64"/>
      <c r="N666" s="64"/>
      <c r="O666" s="64"/>
      <c r="P666" s="64"/>
      <c r="Q666" s="64"/>
      <c r="U666" s="57"/>
      <c r="AA666" s="57">
        <v>666</v>
      </c>
      <c r="AB666" s="57" t="str">
        <f>IF(ISERROR(HLOOKUP(AB$1,D$1:T666,AA666,FALSE)),"na",HLOOKUP(AB$1,D$1:T666,AA666,FALSE))</f>
        <v>na</v>
      </c>
    </row>
    <row r="667" spans="1:28" x14ac:dyDescent="0.4">
      <c r="A667" s="66" t="str">
        <f>IF(AB667=0,"",IF(ISNUMBER(AB667),VLOOKUP(WEEKDAY(AB667,2),DateHelp!$B$2:$C$8,2,FALSE),""))</f>
        <v/>
      </c>
      <c r="B667" s="59" t="str">
        <f t="shared" si="10"/>
        <v/>
      </c>
      <c r="C667" s="59" t="str">
        <f>IF(AB667=0,"",IF(ISNUMBER(AB667),VLOOKUP(MONTH(AB667),DateHelp!$B$2:$D$13,3,FALSE),""))</f>
        <v/>
      </c>
      <c r="D667" s="59" t="str">
        <f>IF(AB667=0,"",IF(ISNUMBER(AB667),VLOOKUP(MONTH(AB667),DateHelp!$B$2:$E$13,4,FALSE),""))</f>
        <v/>
      </c>
      <c r="E667" s="63"/>
      <c r="F667" s="64"/>
      <c r="G667" s="64"/>
      <c r="H667" s="64"/>
      <c r="I667" s="64"/>
      <c r="J667" s="64"/>
      <c r="K667" s="64"/>
      <c r="L667" s="68"/>
      <c r="M667" s="64"/>
      <c r="N667" s="64"/>
      <c r="O667" s="64"/>
      <c r="P667" s="64"/>
      <c r="Q667" s="64"/>
      <c r="U667" s="57"/>
      <c r="AA667" s="57">
        <v>667</v>
      </c>
      <c r="AB667" s="57" t="str">
        <f>IF(ISERROR(HLOOKUP(AB$1,D$1:T667,AA667,FALSE)),"na",HLOOKUP(AB$1,D$1:T667,AA667,FALSE))</f>
        <v>na</v>
      </c>
    </row>
    <row r="668" spans="1:28" x14ac:dyDescent="0.4">
      <c r="A668" s="66" t="str">
        <f>IF(AB668=0,"",IF(ISNUMBER(AB668),VLOOKUP(WEEKDAY(AB668,2),DateHelp!$B$2:$C$8,2,FALSE),""))</f>
        <v/>
      </c>
      <c r="B668" s="59" t="str">
        <f t="shared" si="10"/>
        <v/>
      </c>
      <c r="C668" s="59" t="str">
        <f>IF(AB668=0,"",IF(ISNUMBER(AB668),VLOOKUP(MONTH(AB668),DateHelp!$B$2:$D$13,3,FALSE),""))</f>
        <v/>
      </c>
      <c r="D668" s="59" t="str">
        <f>IF(AB668=0,"",IF(ISNUMBER(AB668),VLOOKUP(MONTH(AB668),DateHelp!$B$2:$E$13,4,FALSE),""))</f>
        <v/>
      </c>
      <c r="E668" s="63"/>
      <c r="F668" s="64"/>
      <c r="G668" s="64"/>
      <c r="H668" s="64"/>
      <c r="I668" s="64"/>
      <c r="J668" s="64"/>
      <c r="K668" s="64"/>
      <c r="L668" s="68"/>
      <c r="M668" s="64"/>
      <c r="N668" s="64"/>
      <c r="O668" s="64"/>
      <c r="P668" s="64"/>
      <c r="Q668" s="64"/>
      <c r="U668" s="57"/>
      <c r="AA668" s="57">
        <v>668</v>
      </c>
      <c r="AB668" s="57" t="str">
        <f>IF(ISERROR(HLOOKUP(AB$1,D$1:T668,AA668,FALSE)),"na",HLOOKUP(AB$1,D$1:T668,AA668,FALSE))</f>
        <v>na</v>
      </c>
    </row>
    <row r="669" spans="1:28" x14ac:dyDescent="0.4">
      <c r="A669" s="66" t="str">
        <f>IF(AB669=0,"",IF(ISNUMBER(AB669),VLOOKUP(WEEKDAY(AB669,2),DateHelp!$B$2:$C$8,2,FALSE),""))</f>
        <v/>
      </c>
      <c r="B669" s="59" t="str">
        <f t="shared" si="10"/>
        <v/>
      </c>
      <c r="C669" s="59" t="str">
        <f>IF(AB669=0,"",IF(ISNUMBER(AB669),VLOOKUP(MONTH(AB669),DateHelp!$B$2:$D$13,3,FALSE),""))</f>
        <v/>
      </c>
      <c r="D669" s="59" t="str">
        <f>IF(AB669=0,"",IF(ISNUMBER(AB669),VLOOKUP(MONTH(AB669),DateHelp!$B$2:$E$13,4,FALSE),""))</f>
        <v/>
      </c>
      <c r="E669" s="63"/>
      <c r="F669" s="64"/>
      <c r="G669" s="64"/>
      <c r="H669" s="64"/>
      <c r="I669" s="64"/>
      <c r="J669" s="64"/>
      <c r="K669" s="64"/>
      <c r="L669" s="68"/>
      <c r="M669" s="64"/>
      <c r="N669" s="64"/>
      <c r="O669" s="64"/>
      <c r="P669" s="64"/>
      <c r="Q669" s="64"/>
      <c r="U669" s="57"/>
      <c r="AA669" s="57">
        <v>669</v>
      </c>
      <c r="AB669" s="57" t="str">
        <f>IF(ISERROR(HLOOKUP(AB$1,D$1:T669,AA669,FALSE)),"na",HLOOKUP(AB$1,D$1:T669,AA669,FALSE))</f>
        <v>na</v>
      </c>
    </row>
    <row r="670" spans="1:28" x14ac:dyDescent="0.4">
      <c r="A670" s="66" t="str">
        <f>IF(AB670=0,"",IF(ISNUMBER(AB670),VLOOKUP(WEEKDAY(AB670,2),DateHelp!$B$2:$C$8,2,FALSE),""))</f>
        <v/>
      </c>
      <c r="B670" s="59" t="str">
        <f t="shared" si="10"/>
        <v/>
      </c>
      <c r="C670" s="59" t="str">
        <f>IF(AB670=0,"",IF(ISNUMBER(AB670),VLOOKUP(MONTH(AB670),DateHelp!$B$2:$D$13,3,FALSE),""))</f>
        <v/>
      </c>
      <c r="D670" s="59" t="str">
        <f>IF(AB670=0,"",IF(ISNUMBER(AB670),VLOOKUP(MONTH(AB670),DateHelp!$B$2:$E$13,4,FALSE),""))</f>
        <v/>
      </c>
      <c r="E670" s="63"/>
      <c r="F670" s="64"/>
      <c r="G670" s="64"/>
      <c r="H670" s="64"/>
      <c r="I670" s="64"/>
      <c r="J670" s="64"/>
      <c r="K670" s="64"/>
      <c r="L670" s="68"/>
      <c r="M670" s="64"/>
      <c r="N670" s="64"/>
      <c r="O670" s="64"/>
      <c r="P670" s="64"/>
      <c r="Q670" s="64"/>
      <c r="U670" s="57"/>
      <c r="AA670" s="57">
        <v>670</v>
      </c>
      <c r="AB670" s="57" t="str">
        <f>IF(ISERROR(HLOOKUP(AB$1,D$1:T670,AA670,FALSE)),"na",HLOOKUP(AB$1,D$1:T670,AA670,FALSE))</f>
        <v>na</v>
      </c>
    </row>
    <row r="671" spans="1:28" x14ac:dyDescent="0.4">
      <c r="A671" s="66" t="str">
        <f>IF(AB671=0,"",IF(ISNUMBER(AB671),VLOOKUP(WEEKDAY(AB671,2),DateHelp!$B$2:$C$8,2,FALSE),""))</f>
        <v/>
      </c>
      <c r="B671" s="59" t="str">
        <f t="shared" si="10"/>
        <v/>
      </c>
      <c r="C671" s="59" t="str">
        <f>IF(AB671=0,"",IF(ISNUMBER(AB671),VLOOKUP(MONTH(AB671),DateHelp!$B$2:$D$13,3,FALSE),""))</f>
        <v/>
      </c>
      <c r="D671" s="59" t="str">
        <f>IF(AB671=0,"",IF(ISNUMBER(AB671),VLOOKUP(MONTH(AB671),DateHelp!$B$2:$E$13,4,FALSE),""))</f>
        <v/>
      </c>
      <c r="E671" s="63"/>
      <c r="F671" s="64"/>
      <c r="G671" s="64"/>
      <c r="H671" s="64"/>
      <c r="I671" s="64"/>
      <c r="J671" s="64"/>
      <c r="K671" s="64"/>
      <c r="L671" s="68"/>
      <c r="M671" s="64"/>
      <c r="N671" s="64"/>
      <c r="O671" s="64"/>
      <c r="P671" s="64"/>
      <c r="Q671" s="64"/>
      <c r="U671" s="57"/>
      <c r="AA671" s="57">
        <v>671</v>
      </c>
      <c r="AB671" s="57" t="str">
        <f>IF(ISERROR(HLOOKUP(AB$1,D$1:T671,AA671,FALSE)),"na",HLOOKUP(AB$1,D$1:T671,AA671,FALSE))</f>
        <v>na</v>
      </c>
    </row>
    <row r="672" spans="1:28" x14ac:dyDescent="0.4">
      <c r="A672" s="66" t="str">
        <f>IF(AB672=0,"",IF(ISNUMBER(AB672),VLOOKUP(WEEKDAY(AB672,2),DateHelp!$B$2:$C$8,2,FALSE),""))</f>
        <v/>
      </c>
      <c r="B672" s="59" t="str">
        <f t="shared" si="10"/>
        <v/>
      </c>
      <c r="C672" s="59" t="str">
        <f>IF(AB672=0,"",IF(ISNUMBER(AB672),VLOOKUP(MONTH(AB672),DateHelp!$B$2:$D$13,3,FALSE),""))</f>
        <v/>
      </c>
      <c r="D672" s="59" t="str">
        <f>IF(AB672=0,"",IF(ISNUMBER(AB672),VLOOKUP(MONTH(AB672),DateHelp!$B$2:$E$13,4,FALSE),""))</f>
        <v/>
      </c>
      <c r="E672" s="63"/>
      <c r="F672" s="64"/>
      <c r="G672" s="64"/>
      <c r="H672" s="64"/>
      <c r="I672" s="64"/>
      <c r="J672" s="64"/>
      <c r="K672" s="64"/>
      <c r="L672" s="68"/>
      <c r="M672" s="64"/>
      <c r="N672" s="64"/>
      <c r="O672" s="64"/>
      <c r="P672" s="64"/>
      <c r="Q672" s="64"/>
      <c r="U672" s="57"/>
      <c r="AA672" s="57">
        <v>672</v>
      </c>
      <c r="AB672" s="57" t="str">
        <f>IF(ISERROR(HLOOKUP(AB$1,D$1:T672,AA672,FALSE)),"na",HLOOKUP(AB$1,D$1:T672,AA672,FALSE))</f>
        <v>na</v>
      </c>
    </row>
    <row r="673" spans="1:28" x14ac:dyDescent="0.4">
      <c r="A673" s="66" t="str">
        <f>IF(AB673=0,"",IF(ISNUMBER(AB673),VLOOKUP(WEEKDAY(AB673,2),DateHelp!$B$2:$C$8,2,FALSE),""))</f>
        <v/>
      </c>
      <c r="B673" s="59" t="str">
        <f t="shared" si="10"/>
        <v/>
      </c>
      <c r="C673" s="59" t="str">
        <f>IF(AB673=0,"",IF(ISNUMBER(AB673),VLOOKUP(MONTH(AB673),DateHelp!$B$2:$D$13,3,FALSE),""))</f>
        <v/>
      </c>
      <c r="D673" s="59" t="str">
        <f>IF(AB673=0,"",IF(ISNUMBER(AB673),VLOOKUP(MONTH(AB673),DateHelp!$B$2:$E$13,4,FALSE),""))</f>
        <v/>
      </c>
      <c r="E673" s="63"/>
      <c r="F673" s="64"/>
      <c r="G673" s="64"/>
      <c r="H673" s="64"/>
      <c r="I673" s="64"/>
      <c r="J673" s="64"/>
      <c r="K673" s="64"/>
      <c r="L673" s="68"/>
      <c r="M673" s="64"/>
      <c r="N673" s="64"/>
      <c r="O673" s="64"/>
      <c r="P673" s="64"/>
      <c r="Q673" s="64"/>
      <c r="U673" s="57"/>
      <c r="AA673" s="57">
        <v>673</v>
      </c>
      <c r="AB673" s="57" t="str">
        <f>IF(ISERROR(HLOOKUP(AB$1,D$1:T673,AA673,FALSE)),"na",HLOOKUP(AB$1,D$1:T673,AA673,FALSE))</f>
        <v>na</v>
      </c>
    </row>
    <row r="674" spans="1:28" x14ac:dyDescent="0.4">
      <c r="A674" s="66" t="str">
        <f>IF(AB674=0,"",IF(ISNUMBER(AB674),VLOOKUP(WEEKDAY(AB674,2),DateHelp!$B$2:$C$8,2,FALSE),""))</f>
        <v/>
      </c>
      <c r="B674" s="59" t="str">
        <f t="shared" si="10"/>
        <v/>
      </c>
      <c r="C674" s="59" t="str">
        <f>IF(AB674=0,"",IF(ISNUMBER(AB674),VLOOKUP(MONTH(AB674),DateHelp!$B$2:$D$13,3,FALSE),""))</f>
        <v/>
      </c>
      <c r="D674" s="59" t="str">
        <f>IF(AB674=0,"",IF(ISNUMBER(AB674),VLOOKUP(MONTH(AB674),DateHelp!$B$2:$E$13,4,FALSE),""))</f>
        <v/>
      </c>
      <c r="E674" s="63"/>
      <c r="F674" s="64"/>
      <c r="G674" s="64"/>
      <c r="H674" s="64"/>
      <c r="I674" s="64"/>
      <c r="J674" s="64"/>
      <c r="K674" s="64"/>
      <c r="L674" s="68"/>
      <c r="M674" s="64"/>
      <c r="N674" s="64"/>
      <c r="O674" s="64"/>
      <c r="P674" s="64"/>
      <c r="Q674" s="64"/>
      <c r="U674" s="57"/>
      <c r="AA674" s="57">
        <v>674</v>
      </c>
      <c r="AB674" s="57" t="str">
        <f>IF(ISERROR(HLOOKUP(AB$1,D$1:T674,AA674,FALSE)),"na",HLOOKUP(AB$1,D$1:T674,AA674,FALSE))</f>
        <v>na</v>
      </c>
    </row>
    <row r="675" spans="1:28" x14ac:dyDescent="0.4">
      <c r="A675" s="66" t="str">
        <f>IF(AB675=0,"",IF(ISNUMBER(AB675),VLOOKUP(WEEKDAY(AB675,2),DateHelp!$B$2:$C$8,2,FALSE),""))</f>
        <v/>
      </c>
      <c r="B675" s="59" t="str">
        <f t="shared" si="10"/>
        <v/>
      </c>
      <c r="C675" s="59" t="str">
        <f>IF(AB675=0,"",IF(ISNUMBER(AB675),VLOOKUP(MONTH(AB675),DateHelp!$B$2:$D$13,3,FALSE),""))</f>
        <v/>
      </c>
      <c r="D675" s="59" t="str">
        <f>IF(AB675=0,"",IF(ISNUMBER(AB675),VLOOKUP(MONTH(AB675),DateHelp!$B$2:$E$13,4,FALSE),""))</f>
        <v/>
      </c>
      <c r="E675" s="63"/>
      <c r="F675" s="64"/>
      <c r="G675" s="64"/>
      <c r="H675" s="64"/>
      <c r="I675" s="64"/>
      <c r="J675" s="64"/>
      <c r="K675" s="64"/>
      <c r="L675" s="68"/>
      <c r="M675" s="64"/>
      <c r="N675" s="64"/>
      <c r="O675" s="64"/>
      <c r="P675" s="64"/>
      <c r="Q675" s="64"/>
      <c r="U675" s="57"/>
      <c r="AA675" s="57">
        <v>675</v>
      </c>
      <c r="AB675" s="57" t="str">
        <f>IF(ISERROR(HLOOKUP(AB$1,D$1:T675,AA675,FALSE)),"na",HLOOKUP(AB$1,D$1:T675,AA675,FALSE))</f>
        <v>na</v>
      </c>
    </row>
    <row r="676" spans="1:28" x14ac:dyDescent="0.4">
      <c r="A676" s="66" t="str">
        <f>IF(AB676=0,"",IF(ISNUMBER(AB676),VLOOKUP(WEEKDAY(AB676,2),DateHelp!$B$2:$C$8,2,FALSE),""))</f>
        <v/>
      </c>
      <c r="B676" s="59" t="str">
        <f t="shared" si="10"/>
        <v/>
      </c>
      <c r="C676" s="59" t="str">
        <f>IF(AB676=0,"",IF(ISNUMBER(AB676),VLOOKUP(MONTH(AB676),DateHelp!$B$2:$D$13,3,FALSE),""))</f>
        <v/>
      </c>
      <c r="D676" s="59" t="str">
        <f>IF(AB676=0,"",IF(ISNUMBER(AB676),VLOOKUP(MONTH(AB676),DateHelp!$B$2:$E$13,4,FALSE),""))</f>
        <v/>
      </c>
      <c r="E676" s="63"/>
      <c r="F676" s="64"/>
      <c r="G676" s="64"/>
      <c r="H676" s="64"/>
      <c r="I676" s="64"/>
      <c r="J676" s="64"/>
      <c r="K676" s="64"/>
      <c r="L676" s="68"/>
      <c r="M676" s="64"/>
      <c r="N676" s="64"/>
      <c r="O676" s="64"/>
      <c r="P676" s="64"/>
      <c r="Q676" s="64"/>
      <c r="U676" s="57"/>
      <c r="AA676" s="57">
        <v>676</v>
      </c>
      <c r="AB676" s="57" t="str">
        <f>IF(ISERROR(HLOOKUP(AB$1,D$1:T676,AA676,FALSE)),"na",HLOOKUP(AB$1,D$1:T676,AA676,FALSE))</f>
        <v>na</v>
      </c>
    </row>
    <row r="677" spans="1:28" x14ac:dyDescent="0.4">
      <c r="A677" s="66" t="str">
        <f>IF(AB677=0,"",IF(ISNUMBER(AB677),VLOOKUP(WEEKDAY(AB677,2),DateHelp!$B$2:$C$8,2,FALSE),""))</f>
        <v/>
      </c>
      <c r="B677" s="59" t="str">
        <f t="shared" si="10"/>
        <v/>
      </c>
      <c r="C677" s="59" t="str">
        <f>IF(AB677=0,"",IF(ISNUMBER(AB677),VLOOKUP(MONTH(AB677),DateHelp!$B$2:$D$13,3,FALSE),""))</f>
        <v/>
      </c>
      <c r="D677" s="59" t="str">
        <f>IF(AB677=0,"",IF(ISNUMBER(AB677),VLOOKUP(MONTH(AB677),DateHelp!$B$2:$E$13,4,FALSE),""))</f>
        <v/>
      </c>
      <c r="E677" s="63"/>
      <c r="F677" s="64"/>
      <c r="G677" s="64"/>
      <c r="H677" s="64"/>
      <c r="I677" s="64"/>
      <c r="J677" s="64"/>
      <c r="K677" s="64"/>
      <c r="L677" s="68"/>
      <c r="M677" s="64"/>
      <c r="N677" s="64"/>
      <c r="O677" s="64"/>
      <c r="P677" s="64"/>
      <c r="Q677" s="64"/>
      <c r="U677" s="57"/>
      <c r="AA677" s="57">
        <v>677</v>
      </c>
      <c r="AB677" s="57" t="str">
        <f>IF(ISERROR(HLOOKUP(AB$1,D$1:T677,AA677,FALSE)),"na",HLOOKUP(AB$1,D$1:T677,AA677,FALSE))</f>
        <v>na</v>
      </c>
    </row>
    <row r="678" spans="1:28" x14ac:dyDescent="0.4">
      <c r="A678" s="66" t="str">
        <f>IF(AB678=0,"",IF(ISNUMBER(AB678),VLOOKUP(WEEKDAY(AB678,2),DateHelp!$B$2:$C$8,2,FALSE),""))</f>
        <v/>
      </c>
      <c r="B678" s="59" t="str">
        <f t="shared" si="10"/>
        <v/>
      </c>
      <c r="C678" s="59" t="str">
        <f>IF(AB678=0,"",IF(ISNUMBER(AB678),VLOOKUP(MONTH(AB678),DateHelp!$B$2:$D$13,3,FALSE),""))</f>
        <v/>
      </c>
      <c r="D678" s="59" t="str">
        <f>IF(AB678=0,"",IF(ISNUMBER(AB678),VLOOKUP(MONTH(AB678),DateHelp!$B$2:$E$13,4,FALSE),""))</f>
        <v/>
      </c>
      <c r="E678" s="63"/>
      <c r="F678" s="64"/>
      <c r="G678" s="64"/>
      <c r="H678" s="64"/>
      <c r="I678" s="64"/>
      <c r="J678" s="64"/>
      <c r="K678" s="64"/>
      <c r="L678" s="68"/>
      <c r="M678" s="64"/>
      <c r="N678" s="64"/>
      <c r="O678" s="64"/>
      <c r="P678" s="64"/>
      <c r="Q678" s="64"/>
      <c r="U678" s="57"/>
      <c r="AA678" s="57">
        <v>678</v>
      </c>
      <c r="AB678" s="57" t="str">
        <f>IF(ISERROR(HLOOKUP(AB$1,D$1:T678,AA678,FALSE)),"na",HLOOKUP(AB$1,D$1:T678,AA678,FALSE))</f>
        <v>na</v>
      </c>
    </row>
    <row r="679" spans="1:28" x14ac:dyDescent="0.4">
      <c r="A679" s="66" t="str">
        <f>IF(AB679=0,"",IF(ISNUMBER(AB679),VLOOKUP(WEEKDAY(AB679,2),DateHelp!$B$2:$C$8,2,FALSE),""))</f>
        <v/>
      </c>
      <c r="B679" s="59" t="str">
        <f t="shared" si="10"/>
        <v/>
      </c>
      <c r="C679" s="59" t="str">
        <f>IF(AB679=0,"",IF(ISNUMBER(AB679),VLOOKUP(MONTH(AB679),DateHelp!$B$2:$D$13,3,FALSE),""))</f>
        <v/>
      </c>
      <c r="D679" s="59" t="str">
        <f>IF(AB679=0,"",IF(ISNUMBER(AB679),VLOOKUP(MONTH(AB679),DateHelp!$B$2:$E$13,4,FALSE),""))</f>
        <v/>
      </c>
      <c r="E679" s="63"/>
      <c r="F679" s="64"/>
      <c r="G679" s="64"/>
      <c r="H679" s="64"/>
      <c r="I679" s="64"/>
      <c r="J679" s="64"/>
      <c r="K679" s="64"/>
      <c r="L679" s="68"/>
      <c r="M679" s="64"/>
      <c r="N679" s="64"/>
      <c r="O679" s="64"/>
      <c r="P679" s="64"/>
      <c r="Q679" s="64"/>
      <c r="U679" s="57"/>
      <c r="AA679" s="57">
        <v>679</v>
      </c>
      <c r="AB679" s="57" t="str">
        <f>IF(ISERROR(HLOOKUP(AB$1,D$1:T679,AA679,FALSE)),"na",HLOOKUP(AB$1,D$1:T679,AA679,FALSE))</f>
        <v>na</v>
      </c>
    </row>
    <row r="680" spans="1:28" x14ac:dyDescent="0.4">
      <c r="A680" s="66" t="str">
        <f>IF(AB680=0,"",IF(ISNUMBER(AB680),VLOOKUP(WEEKDAY(AB680,2),DateHelp!$B$2:$C$8,2,FALSE),""))</f>
        <v/>
      </c>
      <c r="B680" s="59" t="str">
        <f t="shared" si="10"/>
        <v/>
      </c>
      <c r="C680" s="59" t="str">
        <f>IF(AB680=0,"",IF(ISNUMBER(AB680),VLOOKUP(MONTH(AB680),DateHelp!$B$2:$D$13,3,FALSE),""))</f>
        <v/>
      </c>
      <c r="D680" s="59" t="str">
        <f>IF(AB680=0,"",IF(ISNUMBER(AB680),VLOOKUP(MONTH(AB680),DateHelp!$B$2:$E$13,4,FALSE),""))</f>
        <v/>
      </c>
      <c r="E680" s="63"/>
      <c r="F680" s="64"/>
      <c r="G680" s="64"/>
      <c r="H680" s="64"/>
      <c r="I680" s="64"/>
      <c r="J680" s="64"/>
      <c r="K680" s="64"/>
      <c r="L680" s="68"/>
      <c r="M680" s="64"/>
      <c r="N680" s="64"/>
      <c r="O680" s="64"/>
      <c r="P680" s="64"/>
      <c r="Q680" s="64"/>
      <c r="U680" s="57"/>
      <c r="AA680" s="57">
        <v>680</v>
      </c>
      <c r="AB680" s="57" t="str">
        <f>IF(ISERROR(HLOOKUP(AB$1,D$1:T680,AA680,FALSE)),"na",HLOOKUP(AB$1,D$1:T680,AA680,FALSE))</f>
        <v>na</v>
      </c>
    </row>
    <row r="681" spans="1:28" x14ac:dyDescent="0.4">
      <c r="A681" s="66" t="str">
        <f>IF(AB681=0,"",IF(ISNUMBER(AB681),VLOOKUP(WEEKDAY(AB681,2),DateHelp!$B$2:$C$8,2,FALSE),""))</f>
        <v/>
      </c>
      <c r="B681" s="59" t="str">
        <f t="shared" si="10"/>
        <v/>
      </c>
      <c r="C681" s="59" t="str">
        <f>IF(AB681=0,"",IF(ISNUMBER(AB681),VLOOKUP(MONTH(AB681),DateHelp!$B$2:$D$13,3,FALSE),""))</f>
        <v/>
      </c>
      <c r="D681" s="59" t="str">
        <f>IF(AB681=0,"",IF(ISNUMBER(AB681),VLOOKUP(MONTH(AB681),DateHelp!$B$2:$E$13,4,FALSE),""))</f>
        <v/>
      </c>
      <c r="E681" s="63"/>
      <c r="F681" s="64"/>
      <c r="G681" s="64"/>
      <c r="H681" s="64"/>
      <c r="I681" s="64"/>
      <c r="J681" s="64"/>
      <c r="K681" s="64"/>
      <c r="L681" s="68"/>
      <c r="M681" s="64"/>
      <c r="N681" s="64"/>
      <c r="O681" s="64"/>
      <c r="P681" s="64"/>
      <c r="Q681" s="64"/>
      <c r="U681" s="57"/>
      <c r="AA681" s="57">
        <v>681</v>
      </c>
      <c r="AB681" s="57" t="str">
        <f>IF(ISERROR(HLOOKUP(AB$1,D$1:T681,AA681,FALSE)),"na",HLOOKUP(AB$1,D$1:T681,AA681,FALSE))</f>
        <v>na</v>
      </c>
    </row>
    <row r="682" spans="1:28" x14ac:dyDescent="0.4">
      <c r="A682" s="66" t="str">
        <f>IF(AB682=0,"",IF(ISNUMBER(AB682),VLOOKUP(WEEKDAY(AB682,2),DateHelp!$B$2:$C$8,2,FALSE),""))</f>
        <v/>
      </c>
      <c r="B682" s="59" t="str">
        <f t="shared" si="10"/>
        <v/>
      </c>
      <c r="C682" s="59" t="str">
        <f>IF(AB682=0,"",IF(ISNUMBER(AB682),VLOOKUP(MONTH(AB682),DateHelp!$B$2:$D$13,3,FALSE),""))</f>
        <v/>
      </c>
      <c r="D682" s="59" t="str">
        <f>IF(AB682=0,"",IF(ISNUMBER(AB682),VLOOKUP(MONTH(AB682),DateHelp!$B$2:$E$13,4,FALSE),""))</f>
        <v/>
      </c>
      <c r="E682" s="63"/>
      <c r="F682" s="64"/>
      <c r="G682" s="64"/>
      <c r="H682" s="64"/>
      <c r="I682" s="64"/>
      <c r="J682" s="64"/>
      <c r="K682" s="64"/>
      <c r="L682" s="68"/>
      <c r="M682" s="64"/>
      <c r="N682" s="64"/>
      <c r="O682" s="64"/>
      <c r="P682" s="64"/>
      <c r="Q682" s="64"/>
      <c r="U682" s="57"/>
      <c r="AA682" s="57">
        <v>682</v>
      </c>
      <c r="AB682" s="57" t="str">
        <f>IF(ISERROR(HLOOKUP(AB$1,D$1:T682,AA682,FALSE)),"na",HLOOKUP(AB$1,D$1:T682,AA682,FALSE))</f>
        <v>na</v>
      </c>
    </row>
    <row r="683" spans="1:28" x14ac:dyDescent="0.4">
      <c r="A683" s="66" t="str">
        <f>IF(AB683=0,"",IF(ISNUMBER(AB683),VLOOKUP(WEEKDAY(AB683,2),DateHelp!$B$2:$C$8,2,FALSE),""))</f>
        <v/>
      </c>
      <c r="B683" s="59" t="str">
        <f t="shared" si="10"/>
        <v/>
      </c>
      <c r="C683" s="59" t="str">
        <f>IF(AB683=0,"",IF(ISNUMBER(AB683),VLOOKUP(MONTH(AB683),DateHelp!$B$2:$D$13,3,FALSE),""))</f>
        <v/>
      </c>
      <c r="D683" s="59" t="str">
        <f>IF(AB683=0,"",IF(ISNUMBER(AB683),VLOOKUP(MONTH(AB683),DateHelp!$B$2:$E$13,4,FALSE),""))</f>
        <v/>
      </c>
      <c r="E683" s="63"/>
      <c r="F683" s="64"/>
      <c r="G683" s="64"/>
      <c r="H683" s="64"/>
      <c r="I683" s="64"/>
      <c r="J683" s="64"/>
      <c r="K683" s="64"/>
      <c r="L683" s="68"/>
      <c r="M683" s="64"/>
      <c r="N683" s="64"/>
      <c r="O683" s="64"/>
      <c r="P683" s="64"/>
      <c r="Q683" s="64"/>
      <c r="U683" s="57"/>
      <c r="AA683" s="57">
        <v>683</v>
      </c>
      <c r="AB683" s="57" t="str">
        <f>IF(ISERROR(HLOOKUP(AB$1,D$1:T683,AA683,FALSE)),"na",HLOOKUP(AB$1,D$1:T683,AA683,FALSE))</f>
        <v>na</v>
      </c>
    </row>
    <row r="684" spans="1:28" x14ac:dyDescent="0.4">
      <c r="A684" s="66" t="str">
        <f>IF(AB684=0,"",IF(ISNUMBER(AB684),VLOOKUP(WEEKDAY(AB684,2),DateHelp!$B$2:$C$8,2,FALSE),""))</f>
        <v/>
      </c>
      <c r="B684" s="59" t="str">
        <f t="shared" si="10"/>
        <v/>
      </c>
      <c r="C684" s="59" t="str">
        <f>IF(AB684=0,"",IF(ISNUMBER(AB684),VLOOKUP(MONTH(AB684),DateHelp!$B$2:$D$13,3,FALSE),""))</f>
        <v/>
      </c>
      <c r="D684" s="59" t="str">
        <f>IF(AB684=0,"",IF(ISNUMBER(AB684),VLOOKUP(MONTH(AB684),DateHelp!$B$2:$E$13,4,FALSE),""))</f>
        <v/>
      </c>
      <c r="E684" s="63"/>
      <c r="F684" s="64"/>
      <c r="G684" s="64"/>
      <c r="H684" s="64"/>
      <c r="I684" s="64"/>
      <c r="J684" s="64"/>
      <c r="K684" s="64"/>
      <c r="L684" s="68"/>
      <c r="M684" s="64"/>
      <c r="N684" s="64"/>
      <c r="O684" s="64"/>
      <c r="P684" s="64"/>
      <c r="Q684" s="64"/>
      <c r="U684" s="57"/>
      <c r="AA684" s="57">
        <v>684</v>
      </c>
      <c r="AB684" s="57" t="str">
        <f>IF(ISERROR(HLOOKUP(AB$1,D$1:T684,AA684,FALSE)),"na",HLOOKUP(AB$1,D$1:T684,AA684,FALSE))</f>
        <v>na</v>
      </c>
    </row>
    <row r="685" spans="1:28" x14ac:dyDescent="0.4">
      <c r="A685" s="66" t="str">
        <f>IF(AB685=0,"",IF(ISNUMBER(AB685),VLOOKUP(WEEKDAY(AB685,2),DateHelp!$B$2:$C$8,2,FALSE),""))</f>
        <v/>
      </c>
      <c r="B685" s="59" t="str">
        <f t="shared" si="10"/>
        <v/>
      </c>
      <c r="C685" s="59" t="str">
        <f>IF(AB685=0,"",IF(ISNUMBER(AB685),VLOOKUP(MONTH(AB685),DateHelp!$B$2:$D$13,3,FALSE),""))</f>
        <v/>
      </c>
      <c r="D685" s="59" t="str">
        <f>IF(AB685=0,"",IF(ISNUMBER(AB685),VLOOKUP(MONTH(AB685),DateHelp!$B$2:$E$13,4,FALSE),""))</f>
        <v/>
      </c>
      <c r="E685" s="63"/>
      <c r="F685" s="64"/>
      <c r="G685" s="64"/>
      <c r="H685" s="64"/>
      <c r="I685" s="64"/>
      <c r="J685" s="64"/>
      <c r="K685" s="64"/>
      <c r="L685" s="68"/>
      <c r="M685" s="64"/>
      <c r="N685" s="64"/>
      <c r="O685" s="64"/>
      <c r="P685" s="64"/>
      <c r="Q685" s="64"/>
      <c r="U685" s="57"/>
      <c r="AA685" s="57">
        <v>685</v>
      </c>
      <c r="AB685" s="57" t="str">
        <f>IF(ISERROR(HLOOKUP(AB$1,D$1:T685,AA685,FALSE)),"na",HLOOKUP(AB$1,D$1:T685,AA685,FALSE))</f>
        <v>na</v>
      </c>
    </row>
    <row r="686" spans="1:28" x14ac:dyDescent="0.4">
      <c r="A686" s="66" t="str">
        <f>IF(AB686=0,"",IF(ISNUMBER(AB686),VLOOKUP(WEEKDAY(AB686,2),DateHelp!$B$2:$C$8,2,FALSE),""))</f>
        <v/>
      </c>
      <c r="B686" s="59" t="str">
        <f t="shared" si="10"/>
        <v/>
      </c>
      <c r="C686" s="59" t="str">
        <f>IF(AB686=0,"",IF(ISNUMBER(AB686),VLOOKUP(MONTH(AB686),DateHelp!$B$2:$D$13,3,FALSE),""))</f>
        <v/>
      </c>
      <c r="D686" s="59" t="str">
        <f>IF(AB686=0,"",IF(ISNUMBER(AB686),VLOOKUP(MONTH(AB686),DateHelp!$B$2:$E$13,4,FALSE),""))</f>
        <v/>
      </c>
      <c r="E686" s="63"/>
      <c r="F686" s="64"/>
      <c r="G686" s="64"/>
      <c r="H686" s="64"/>
      <c r="I686" s="64"/>
      <c r="J686" s="64"/>
      <c r="K686" s="64"/>
      <c r="L686" s="68"/>
      <c r="M686" s="64"/>
      <c r="N686" s="64"/>
      <c r="O686" s="64"/>
      <c r="P686" s="64"/>
      <c r="Q686" s="64"/>
      <c r="U686" s="57"/>
      <c r="AA686" s="57">
        <v>686</v>
      </c>
      <c r="AB686" s="57" t="str">
        <f>IF(ISERROR(HLOOKUP(AB$1,D$1:T686,AA686,FALSE)),"na",HLOOKUP(AB$1,D$1:T686,AA686,FALSE))</f>
        <v>na</v>
      </c>
    </row>
    <row r="687" spans="1:28" x14ac:dyDescent="0.4">
      <c r="A687" s="66" t="str">
        <f>IF(AB687=0,"",IF(ISNUMBER(AB687),VLOOKUP(WEEKDAY(AB687,2),DateHelp!$B$2:$C$8,2,FALSE),""))</f>
        <v/>
      </c>
      <c r="B687" s="59" t="str">
        <f t="shared" si="10"/>
        <v/>
      </c>
      <c r="C687" s="59" t="str">
        <f>IF(AB687=0,"",IF(ISNUMBER(AB687),VLOOKUP(MONTH(AB687),DateHelp!$B$2:$D$13,3,FALSE),""))</f>
        <v/>
      </c>
      <c r="D687" s="59" t="str">
        <f>IF(AB687=0,"",IF(ISNUMBER(AB687),VLOOKUP(MONTH(AB687),DateHelp!$B$2:$E$13,4,FALSE),""))</f>
        <v/>
      </c>
      <c r="E687" s="63"/>
      <c r="F687" s="64"/>
      <c r="G687" s="64"/>
      <c r="H687" s="64"/>
      <c r="I687" s="64"/>
      <c r="J687" s="64"/>
      <c r="K687" s="64"/>
      <c r="L687" s="68"/>
      <c r="M687" s="64"/>
      <c r="N687" s="64"/>
      <c r="O687" s="64"/>
      <c r="P687" s="64"/>
      <c r="Q687" s="64"/>
      <c r="U687" s="57"/>
      <c r="AA687" s="57">
        <v>687</v>
      </c>
      <c r="AB687" s="57" t="str">
        <f>IF(ISERROR(HLOOKUP(AB$1,D$1:T687,AA687,FALSE)),"na",HLOOKUP(AB$1,D$1:T687,AA687,FALSE))</f>
        <v>na</v>
      </c>
    </row>
    <row r="688" spans="1:28" x14ac:dyDescent="0.4">
      <c r="A688" s="66" t="str">
        <f>IF(AB688=0,"",IF(ISNUMBER(AB688),VLOOKUP(WEEKDAY(AB688,2),DateHelp!$B$2:$C$8,2,FALSE),""))</f>
        <v/>
      </c>
      <c r="B688" s="59" t="str">
        <f t="shared" si="10"/>
        <v/>
      </c>
      <c r="C688" s="59" t="str">
        <f>IF(AB688=0,"",IF(ISNUMBER(AB688),VLOOKUP(MONTH(AB688),DateHelp!$B$2:$D$13,3,FALSE),""))</f>
        <v/>
      </c>
      <c r="D688" s="59" t="str">
        <f>IF(AB688=0,"",IF(ISNUMBER(AB688),VLOOKUP(MONTH(AB688),DateHelp!$B$2:$E$13,4,FALSE),""))</f>
        <v/>
      </c>
      <c r="E688" s="63"/>
      <c r="F688" s="64"/>
      <c r="G688" s="64"/>
      <c r="H688" s="64"/>
      <c r="I688" s="64"/>
      <c r="J688" s="64"/>
      <c r="K688" s="64"/>
      <c r="L688" s="68"/>
      <c r="M688" s="64"/>
      <c r="N688" s="64"/>
      <c r="O688" s="64"/>
      <c r="P688" s="64"/>
      <c r="Q688" s="64"/>
      <c r="U688" s="57"/>
      <c r="AA688" s="57">
        <v>688</v>
      </c>
      <c r="AB688" s="57" t="str">
        <f>IF(ISERROR(HLOOKUP(AB$1,D$1:T688,AA688,FALSE)),"na",HLOOKUP(AB$1,D$1:T688,AA688,FALSE))</f>
        <v>na</v>
      </c>
    </row>
    <row r="689" spans="1:28" x14ac:dyDescent="0.4">
      <c r="A689" s="66" t="str">
        <f>IF(AB689=0,"",IF(ISNUMBER(AB689),VLOOKUP(WEEKDAY(AB689,2),DateHelp!$B$2:$C$8,2,FALSE),""))</f>
        <v/>
      </c>
      <c r="B689" s="59" t="str">
        <f t="shared" si="10"/>
        <v/>
      </c>
      <c r="C689" s="59" t="str">
        <f>IF(AB689=0,"",IF(ISNUMBER(AB689),VLOOKUP(MONTH(AB689),DateHelp!$B$2:$D$13,3,FALSE),""))</f>
        <v/>
      </c>
      <c r="D689" s="59" t="str">
        <f>IF(AB689=0,"",IF(ISNUMBER(AB689),VLOOKUP(MONTH(AB689),DateHelp!$B$2:$E$13,4,FALSE),""))</f>
        <v/>
      </c>
      <c r="E689" s="63"/>
      <c r="F689" s="64"/>
      <c r="G689" s="64"/>
      <c r="H689" s="64"/>
      <c r="I689" s="64"/>
      <c r="J689" s="64"/>
      <c r="K689" s="64"/>
      <c r="L689" s="68"/>
      <c r="M689" s="64"/>
      <c r="N689" s="64"/>
      <c r="O689" s="64"/>
      <c r="P689" s="64"/>
      <c r="Q689" s="64"/>
      <c r="U689" s="57"/>
      <c r="AA689" s="57">
        <v>689</v>
      </c>
      <c r="AB689" s="57" t="str">
        <f>IF(ISERROR(HLOOKUP(AB$1,D$1:T689,AA689,FALSE)),"na",HLOOKUP(AB$1,D$1:T689,AA689,FALSE))</f>
        <v>na</v>
      </c>
    </row>
    <row r="690" spans="1:28" x14ac:dyDescent="0.4">
      <c r="A690" s="66" t="str">
        <f>IF(AB690=0,"",IF(ISNUMBER(AB690),VLOOKUP(WEEKDAY(AB690,2),DateHelp!$B$2:$C$8,2,FALSE),""))</f>
        <v/>
      </c>
      <c r="B690" s="59" t="str">
        <f t="shared" si="10"/>
        <v/>
      </c>
      <c r="C690" s="59" t="str">
        <f>IF(AB690=0,"",IF(ISNUMBER(AB690),VLOOKUP(MONTH(AB690),DateHelp!$B$2:$D$13,3,FALSE),""))</f>
        <v/>
      </c>
      <c r="D690" s="59" t="str">
        <f>IF(AB690=0,"",IF(ISNUMBER(AB690),VLOOKUP(MONTH(AB690),DateHelp!$B$2:$E$13,4,FALSE),""))</f>
        <v/>
      </c>
      <c r="E690" s="63"/>
      <c r="F690" s="64"/>
      <c r="G690" s="64"/>
      <c r="H690" s="64"/>
      <c r="I690" s="64"/>
      <c r="J690" s="64"/>
      <c r="K690" s="64"/>
      <c r="L690" s="68"/>
      <c r="M690" s="64"/>
      <c r="N690" s="64"/>
      <c r="O690" s="64"/>
      <c r="P690" s="64"/>
      <c r="Q690" s="64"/>
      <c r="U690" s="57"/>
      <c r="AA690" s="57">
        <v>690</v>
      </c>
      <c r="AB690" s="57" t="str">
        <f>IF(ISERROR(HLOOKUP(AB$1,D$1:T690,AA690,FALSE)),"na",HLOOKUP(AB$1,D$1:T690,AA690,FALSE))</f>
        <v>na</v>
      </c>
    </row>
    <row r="691" spans="1:28" x14ac:dyDescent="0.4">
      <c r="A691" s="66" t="str">
        <f>IF(AB691=0,"",IF(ISNUMBER(AB691),VLOOKUP(WEEKDAY(AB691,2),DateHelp!$B$2:$C$8,2,FALSE),""))</f>
        <v/>
      </c>
      <c r="B691" s="59" t="str">
        <f t="shared" si="10"/>
        <v/>
      </c>
      <c r="C691" s="59" t="str">
        <f>IF(AB691=0,"",IF(ISNUMBER(AB691),VLOOKUP(MONTH(AB691),DateHelp!$B$2:$D$13,3,FALSE),""))</f>
        <v/>
      </c>
      <c r="D691" s="59" t="str">
        <f>IF(AB691=0,"",IF(ISNUMBER(AB691),VLOOKUP(MONTH(AB691),DateHelp!$B$2:$E$13,4,FALSE),""))</f>
        <v/>
      </c>
      <c r="E691" s="63"/>
      <c r="F691" s="64"/>
      <c r="G691" s="64"/>
      <c r="H691" s="64"/>
      <c r="I691" s="64"/>
      <c r="J691" s="64"/>
      <c r="K691" s="64"/>
      <c r="L691" s="68"/>
      <c r="M691" s="64"/>
      <c r="N691" s="64"/>
      <c r="O691" s="64"/>
      <c r="P691" s="64"/>
      <c r="Q691" s="64"/>
      <c r="U691" s="57"/>
      <c r="AA691" s="57">
        <v>691</v>
      </c>
      <c r="AB691" s="57" t="str">
        <f>IF(ISERROR(HLOOKUP(AB$1,D$1:T691,AA691,FALSE)),"na",HLOOKUP(AB$1,D$1:T691,AA691,FALSE))</f>
        <v>na</v>
      </c>
    </row>
    <row r="692" spans="1:28" x14ac:dyDescent="0.4">
      <c r="A692" s="66" t="str">
        <f>IF(AB692=0,"",IF(ISNUMBER(AB692),VLOOKUP(WEEKDAY(AB692,2),DateHelp!$B$2:$C$8,2,FALSE),""))</f>
        <v/>
      </c>
      <c r="B692" s="59" t="str">
        <f t="shared" si="10"/>
        <v/>
      </c>
      <c r="C692" s="59" t="str">
        <f>IF(AB692=0,"",IF(ISNUMBER(AB692),VLOOKUP(MONTH(AB692),DateHelp!$B$2:$D$13,3,FALSE),""))</f>
        <v/>
      </c>
      <c r="D692" s="59" t="str">
        <f>IF(AB692=0,"",IF(ISNUMBER(AB692),VLOOKUP(MONTH(AB692),DateHelp!$B$2:$E$13,4,FALSE),""))</f>
        <v/>
      </c>
      <c r="E692" s="63"/>
      <c r="F692" s="64"/>
      <c r="G692" s="64"/>
      <c r="H692" s="64"/>
      <c r="I692" s="64"/>
      <c r="J692" s="64"/>
      <c r="K692" s="64"/>
      <c r="L692" s="68"/>
      <c r="M692" s="64"/>
      <c r="N692" s="64"/>
      <c r="O692" s="64"/>
      <c r="P692" s="64"/>
      <c r="Q692" s="64"/>
      <c r="U692" s="57"/>
      <c r="AA692" s="57">
        <v>692</v>
      </c>
      <c r="AB692" s="57" t="str">
        <f>IF(ISERROR(HLOOKUP(AB$1,D$1:T692,AA692,FALSE)),"na",HLOOKUP(AB$1,D$1:T692,AA692,FALSE))</f>
        <v>na</v>
      </c>
    </row>
    <row r="693" spans="1:28" x14ac:dyDescent="0.4">
      <c r="A693" s="66" t="str">
        <f>IF(AB693=0,"",IF(ISNUMBER(AB693),VLOOKUP(WEEKDAY(AB693,2),DateHelp!$B$2:$C$8,2,FALSE),""))</f>
        <v/>
      </c>
      <c r="B693" s="59" t="str">
        <f t="shared" si="10"/>
        <v/>
      </c>
      <c r="C693" s="59" t="str">
        <f>IF(AB693=0,"",IF(ISNUMBER(AB693),VLOOKUP(MONTH(AB693),DateHelp!$B$2:$D$13,3,FALSE),""))</f>
        <v/>
      </c>
      <c r="D693" s="59" t="str">
        <f>IF(AB693=0,"",IF(ISNUMBER(AB693),VLOOKUP(MONTH(AB693),DateHelp!$B$2:$E$13,4,FALSE),""))</f>
        <v/>
      </c>
      <c r="E693" s="63"/>
      <c r="F693" s="64"/>
      <c r="G693" s="64"/>
      <c r="H693" s="64"/>
      <c r="I693" s="64"/>
      <c r="J693" s="64"/>
      <c r="K693" s="64"/>
      <c r="L693" s="68"/>
      <c r="M693" s="64"/>
      <c r="N693" s="64"/>
      <c r="O693" s="64"/>
      <c r="P693" s="64"/>
      <c r="Q693" s="64"/>
      <c r="U693" s="57"/>
      <c r="AA693" s="57">
        <v>693</v>
      </c>
      <c r="AB693" s="57" t="str">
        <f>IF(ISERROR(HLOOKUP(AB$1,D$1:T693,AA693,FALSE)),"na",HLOOKUP(AB$1,D$1:T693,AA693,FALSE))</f>
        <v>na</v>
      </c>
    </row>
    <row r="694" spans="1:28" x14ac:dyDescent="0.4">
      <c r="A694" s="66" t="str">
        <f>IF(AB694=0,"",IF(ISNUMBER(AB694),VLOOKUP(WEEKDAY(AB694,2),DateHelp!$B$2:$C$8,2,FALSE),""))</f>
        <v/>
      </c>
      <c r="B694" s="59" t="str">
        <f t="shared" si="10"/>
        <v/>
      </c>
      <c r="C694" s="59" t="str">
        <f>IF(AB694=0,"",IF(ISNUMBER(AB694),VLOOKUP(MONTH(AB694),DateHelp!$B$2:$D$13,3,FALSE),""))</f>
        <v/>
      </c>
      <c r="D694" s="59" t="str">
        <f>IF(AB694=0,"",IF(ISNUMBER(AB694),VLOOKUP(MONTH(AB694),DateHelp!$B$2:$E$13,4,FALSE),""))</f>
        <v/>
      </c>
      <c r="E694" s="63"/>
      <c r="F694" s="64"/>
      <c r="G694" s="64"/>
      <c r="H694" s="64"/>
      <c r="I694" s="64"/>
      <c r="J694" s="64"/>
      <c r="K694" s="64"/>
      <c r="L694" s="68"/>
      <c r="M694" s="64"/>
      <c r="N694" s="64"/>
      <c r="O694" s="64"/>
      <c r="P694" s="64"/>
      <c r="Q694" s="64"/>
      <c r="U694" s="57"/>
      <c r="AA694" s="57">
        <v>694</v>
      </c>
      <c r="AB694" s="57" t="str">
        <f>IF(ISERROR(HLOOKUP(AB$1,D$1:T694,AA694,FALSE)),"na",HLOOKUP(AB$1,D$1:T694,AA694,FALSE))</f>
        <v>na</v>
      </c>
    </row>
    <row r="695" spans="1:28" x14ac:dyDescent="0.4">
      <c r="A695" s="66" t="str">
        <f>IF(AB695=0,"",IF(ISNUMBER(AB695),VLOOKUP(WEEKDAY(AB695,2),DateHelp!$B$2:$C$8,2,FALSE),""))</f>
        <v/>
      </c>
      <c r="B695" s="59" t="str">
        <f t="shared" si="10"/>
        <v/>
      </c>
      <c r="C695" s="59" t="str">
        <f>IF(AB695=0,"",IF(ISNUMBER(AB695),VLOOKUP(MONTH(AB695),DateHelp!$B$2:$D$13,3,FALSE),""))</f>
        <v/>
      </c>
      <c r="D695" s="59" t="str">
        <f>IF(AB695=0,"",IF(ISNUMBER(AB695),VLOOKUP(MONTH(AB695),DateHelp!$B$2:$E$13,4,FALSE),""))</f>
        <v/>
      </c>
      <c r="E695" s="63"/>
      <c r="F695" s="64"/>
      <c r="G695" s="64"/>
      <c r="H695" s="64"/>
      <c r="I695" s="64"/>
      <c r="J695" s="64"/>
      <c r="K695" s="64"/>
      <c r="L695" s="68"/>
      <c r="M695" s="64"/>
      <c r="N695" s="64"/>
      <c r="O695" s="64"/>
      <c r="P695" s="64"/>
      <c r="Q695" s="64"/>
      <c r="U695" s="57"/>
      <c r="AA695" s="57">
        <v>695</v>
      </c>
      <c r="AB695" s="57" t="str">
        <f>IF(ISERROR(HLOOKUP(AB$1,D$1:T695,AA695,FALSE)),"na",HLOOKUP(AB$1,D$1:T695,AA695,FALSE))</f>
        <v>na</v>
      </c>
    </row>
    <row r="696" spans="1:28" x14ac:dyDescent="0.4">
      <c r="A696" s="66" t="str">
        <f>IF(AB696=0,"",IF(ISNUMBER(AB696),VLOOKUP(WEEKDAY(AB696,2),DateHelp!$B$2:$C$8,2,FALSE),""))</f>
        <v/>
      </c>
      <c r="B696" s="59" t="str">
        <f t="shared" si="10"/>
        <v/>
      </c>
      <c r="C696" s="59" t="str">
        <f>IF(AB696=0,"",IF(ISNUMBER(AB696),VLOOKUP(MONTH(AB696),DateHelp!$B$2:$D$13,3,FALSE),""))</f>
        <v/>
      </c>
      <c r="D696" s="59" t="str">
        <f>IF(AB696=0,"",IF(ISNUMBER(AB696),VLOOKUP(MONTH(AB696),DateHelp!$B$2:$E$13,4,FALSE),""))</f>
        <v/>
      </c>
      <c r="E696" s="63"/>
      <c r="F696" s="64"/>
      <c r="G696" s="64"/>
      <c r="H696" s="64"/>
      <c r="I696" s="64"/>
      <c r="J696" s="64"/>
      <c r="K696" s="64"/>
      <c r="L696" s="68"/>
      <c r="M696" s="64"/>
      <c r="N696" s="64"/>
      <c r="O696" s="64"/>
      <c r="P696" s="64"/>
      <c r="Q696" s="64"/>
      <c r="U696" s="57"/>
      <c r="AA696" s="57">
        <v>696</v>
      </c>
      <c r="AB696" s="57" t="str">
        <f>IF(ISERROR(HLOOKUP(AB$1,D$1:T696,AA696,FALSE)),"na",HLOOKUP(AB$1,D$1:T696,AA696,FALSE))</f>
        <v>na</v>
      </c>
    </row>
    <row r="697" spans="1:28" x14ac:dyDescent="0.4">
      <c r="A697" s="66" t="str">
        <f>IF(AB697=0,"",IF(ISNUMBER(AB697),VLOOKUP(WEEKDAY(AB697,2),DateHelp!$B$2:$C$8,2,FALSE),""))</f>
        <v/>
      </c>
      <c r="B697" s="59" t="str">
        <f t="shared" si="10"/>
        <v/>
      </c>
      <c r="C697" s="59" t="str">
        <f>IF(AB697=0,"",IF(ISNUMBER(AB697),VLOOKUP(MONTH(AB697),DateHelp!$B$2:$D$13,3,FALSE),""))</f>
        <v/>
      </c>
      <c r="D697" s="59" t="str">
        <f>IF(AB697=0,"",IF(ISNUMBER(AB697),VLOOKUP(MONTH(AB697),DateHelp!$B$2:$E$13,4,FALSE),""))</f>
        <v/>
      </c>
      <c r="E697" s="63"/>
      <c r="F697" s="64"/>
      <c r="G697" s="64"/>
      <c r="H697" s="64"/>
      <c r="I697" s="64"/>
      <c r="J697" s="64"/>
      <c r="K697" s="64"/>
      <c r="L697" s="68"/>
      <c r="M697" s="64"/>
      <c r="N697" s="64"/>
      <c r="O697" s="64"/>
      <c r="P697" s="64"/>
      <c r="Q697" s="64"/>
      <c r="U697" s="57"/>
      <c r="AA697" s="57">
        <v>697</v>
      </c>
      <c r="AB697" s="57" t="str">
        <f>IF(ISERROR(HLOOKUP(AB$1,D$1:T697,AA697,FALSE)),"na",HLOOKUP(AB$1,D$1:T697,AA697,FALSE))</f>
        <v>na</v>
      </c>
    </row>
    <row r="698" spans="1:28" x14ac:dyDescent="0.4">
      <c r="A698" s="66" t="str">
        <f>IF(AB698=0,"",IF(ISNUMBER(AB698),VLOOKUP(WEEKDAY(AB698,2),DateHelp!$B$2:$C$8,2,FALSE),""))</f>
        <v/>
      </c>
      <c r="B698" s="59" t="str">
        <f t="shared" si="10"/>
        <v/>
      </c>
      <c r="C698" s="59" t="str">
        <f>IF(AB698=0,"",IF(ISNUMBER(AB698),VLOOKUP(MONTH(AB698),DateHelp!$B$2:$D$13,3,FALSE),""))</f>
        <v/>
      </c>
      <c r="D698" s="59" t="str">
        <f>IF(AB698=0,"",IF(ISNUMBER(AB698),VLOOKUP(MONTH(AB698),DateHelp!$B$2:$E$13,4,FALSE),""))</f>
        <v/>
      </c>
      <c r="E698" s="63"/>
      <c r="F698" s="64"/>
      <c r="G698" s="64"/>
      <c r="H698" s="64"/>
      <c r="I698" s="64"/>
      <c r="J698" s="64"/>
      <c r="K698" s="64"/>
      <c r="L698" s="68"/>
      <c r="M698" s="64"/>
      <c r="N698" s="64"/>
      <c r="O698" s="64"/>
      <c r="P698" s="64"/>
      <c r="Q698" s="64"/>
      <c r="U698" s="57"/>
      <c r="AA698" s="57">
        <v>698</v>
      </c>
      <c r="AB698" s="57" t="str">
        <f>IF(ISERROR(HLOOKUP(AB$1,D$1:T698,AA698,FALSE)),"na",HLOOKUP(AB$1,D$1:T698,AA698,FALSE))</f>
        <v>na</v>
      </c>
    </row>
    <row r="699" spans="1:28" x14ac:dyDescent="0.4">
      <c r="A699" s="66" t="str">
        <f>IF(AB699=0,"",IF(ISNUMBER(AB699),VLOOKUP(WEEKDAY(AB699,2),DateHelp!$B$2:$C$8,2,FALSE),""))</f>
        <v/>
      </c>
      <c r="B699" s="59" t="str">
        <f t="shared" si="10"/>
        <v/>
      </c>
      <c r="C699" s="59" t="str">
        <f>IF(AB699=0,"",IF(ISNUMBER(AB699),VLOOKUP(MONTH(AB699),DateHelp!$B$2:$D$13,3,FALSE),""))</f>
        <v/>
      </c>
      <c r="D699" s="59" t="str">
        <f>IF(AB699=0,"",IF(ISNUMBER(AB699),VLOOKUP(MONTH(AB699),DateHelp!$B$2:$E$13,4,FALSE),""))</f>
        <v/>
      </c>
      <c r="E699" s="63"/>
      <c r="F699" s="64"/>
      <c r="G699" s="64"/>
      <c r="H699" s="64"/>
      <c r="I699" s="64"/>
      <c r="J699" s="64"/>
      <c r="K699" s="64"/>
      <c r="L699" s="68"/>
      <c r="M699" s="64"/>
      <c r="N699" s="64"/>
      <c r="O699" s="64"/>
      <c r="P699" s="64"/>
      <c r="Q699" s="64"/>
      <c r="U699" s="57"/>
      <c r="AA699" s="57">
        <v>699</v>
      </c>
      <c r="AB699" s="57" t="str">
        <f>IF(ISERROR(HLOOKUP(AB$1,D$1:T699,AA699,FALSE)),"na",HLOOKUP(AB$1,D$1:T699,AA699,FALSE))</f>
        <v>na</v>
      </c>
    </row>
    <row r="700" spans="1:28" x14ac:dyDescent="0.4">
      <c r="A700" s="66" t="str">
        <f>IF(AB700=0,"",IF(ISNUMBER(AB700),VLOOKUP(WEEKDAY(AB700,2),DateHelp!$B$2:$C$8,2,FALSE),""))</f>
        <v/>
      </c>
      <c r="B700" s="59" t="str">
        <f t="shared" si="10"/>
        <v/>
      </c>
      <c r="C700" s="59" t="str">
        <f>IF(AB700=0,"",IF(ISNUMBER(AB700),VLOOKUP(MONTH(AB700),DateHelp!$B$2:$D$13,3,FALSE),""))</f>
        <v/>
      </c>
      <c r="D700" s="59" t="str">
        <f>IF(AB700=0,"",IF(ISNUMBER(AB700),VLOOKUP(MONTH(AB700),DateHelp!$B$2:$E$13,4,FALSE),""))</f>
        <v/>
      </c>
      <c r="E700" s="63"/>
      <c r="F700" s="64"/>
      <c r="G700" s="64"/>
      <c r="H700" s="64"/>
      <c r="I700" s="64"/>
      <c r="J700" s="64"/>
      <c r="K700" s="64"/>
      <c r="L700" s="68"/>
      <c r="M700" s="64"/>
      <c r="N700" s="64"/>
      <c r="O700" s="64"/>
      <c r="P700" s="64"/>
      <c r="Q700" s="64"/>
      <c r="U700" s="57"/>
      <c r="AA700" s="57">
        <v>700</v>
      </c>
      <c r="AB700" s="57" t="str">
        <f>IF(ISERROR(HLOOKUP(AB$1,D$1:T700,AA700,FALSE)),"na",HLOOKUP(AB$1,D$1:T700,AA700,FALSE))</f>
        <v>na</v>
      </c>
    </row>
    <row r="701" spans="1:28" x14ac:dyDescent="0.4">
      <c r="A701" s="66" t="str">
        <f>IF(AB701=0,"",IF(ISNUMBER(AB701),VLOOKUP(WEEKDAY(AB701,2),DateHelp!$B$2:$C$8,2,FALSE),""))</f>
        <v/>
      </c>
      <c r="B701" s="59" t="str">
        <f t="shared" si="10"/>
        <v/>
      </c>
      <c r="C701" s="59" t="str">
        <f>IF(AB701=0,"",IF(ISNUMBER(AB701),VLOOKUP(MONTH(AB701),DateHelp!$B$2:$D$13,3,FALSE),""))</f>
        <v/>
      </c>
      <c r="D701" s="59" t="str">
        <f>IF(AB701=0,"",IF(ISNUMBER(AB701),VLOOKUP(MONTH(AB701),DateHelp!$B$2:$E$13,4,FALSE),""))</f>
        <v/>
      </c>
      <c r="E701" s="63"/>
      <c r="F701" s="64"/>
      <c r="G701" s="64"/>
      <c r="H701" s="64"/>
      <c r="I701" s="64"/>
      <c r="J701" s="64"/>
      <c r="K701" s="64"/>
      <c r="L701" s="68"/>
      <c r="M701" s="64"/>
      <c r="N701" s="64"/>
      <c r="O701" s="64"/>
      <c r="P701" s="64"/>
      <c r="Q701" s="64"/>
      <c r="U701" s="57"/>
      <c r="AA701" s="57">
        <v>701</v>
      </c>
      <c r="AB701" s="57" t="str">
        <f>IF(ISERROR(HLOOKUP(AB$1,D$1:T701,AA701,FALSE)),"na",HLOOKUP(AB$1,D$1:T701,AA701,FALSE))</f>
        <v>na</v>
      </c>
    </row>
    <row r="702" spans="1:28" x14ac:dyDescent="0.4">
      <c r="A702" s="66" t="str">
        <f>IF(AB702=0,"",IF(ISNUMBER(AB702),VLOOKUP(WEEKDAY(AB702,2),DateHelp!$B$2:$C$8,2,FALSE),""))</f>
        <v/>
      </c>
      <c r="B702" s="59" t="str">
        <f t="shared" si="10"/>
        <v/>
      </c>
      <c r="C702" s="59" t="str">
        <f>IF(AB702=0,"",IF(ISNUMBER(AB702),VLOOKUP(MONTH(AB702),DateHelp!$B$2:$D$13,3,FALSE),""))</f>
        <v/>
      </c>
      <c r="D702" s="59" t="str">
        <f>IF(AB702=0,"",IF(ISNUMBER(AB702),VLOOKUP(MONTH(AB702),DateHelp!$B$2:$E$13,4,FALSE),""))</f>
        <v/>
      </c>
      <c r="E702" s="63"/>
      <c r="F702" s="64"/>
      <c r="G702" s="64"/>
      <c r="H702" s="64"/>
      <c r="I702" s="64"/>
      <c r="J702" s="64"/>
      <c r="K702" s="64"/>
      <c r="L702" s="68"/>
      <c r="M702" s="64"/>
      <c r="N702" s="64"/>
      <c r="O702" s="64"/>
      <c r="P702" s="64"/>
      <c r="Q702" s="64"/>
      <c r="U702" s="57"/>
      <c r="AA702" s="57">
        <v>702</v>
      </c>
      <c r="AB702" s="57" t="str">
        <f>IF(ISERROR(HLOOKUP(AB$1,D$1:T702,AA702,FALSE)),"na",HLOOKUP(AB$1,D$1:T702,AA702,FALSE))</f>
        <v>na</v>
      </c>
    </row>
    <row r="703" spans="1:28" x14ac:dyDescent="0.4">
      <c r="A703" s="66" t="str">
        <f>IF(AB703=0,"",IF(ISNUMBER(AB703),VLOOKUP(WEEKDAY(AB703,2),DateHelp!$B$2:$C$8,2,FALSE),""))</f>
        <v/>
      </c>
      <c r="B703" s="59" t="str">
        <f t="shared" si="10"/>
        <v/>
      </c>
      <c r="C703" s="59" t="str">
        <f>IF(AB703=0,"",IF(ISNUMBER(AB703),VLOOKUP(MONTH(AB703),DateHelp!$B$2:$D$13,3,FALSE),""))</f>
        <v/>
      </c>
      <c r="D703" s="59" t="str">
        <f>IF(AB703=0,"",IF(ISNUMBER(AB703),VLOOKUP(MONTH(AB703),DateHelp!$B$2:$E$13,4,FALSE),""))</f>
        <v/>
      </c>
      <c r="E703" s="63"/>
      <c r="F703" s="64"/>
      <c r="G703" s="64"/>
      <c r="H703" s="64"/>
      <c r="I703" s="64"/>
      <c r="J703" s="64"/>
      <c r="K703" s="64"/>
      <c r="L703" s="68"/>
      <c r="M703" s="64"/>
      <c r="N703" s="64"/>
      <c r="O703" s="64"/>
      <c r="P703" s="64"/>
      <c r="Q703" s="64"/>
      <c r="U703" s="57"/>
      <c r="AA703" s="57">
        <v>703</v>
      </c>
      <c r="AB703" s="57" t="str">
        <f>IF(ISERROR(HLOOKUP(AB$1,D$1:T703,AA703,FALSE)),"na",HLOOKUP(AB$1,D$1:T703,AA703,FALSE))</f>
        <v>na</v>
      </c>
    </row>
    <row r="704" spans="1:28" x14ac:dyDescent="0.4">
      <c r="A704" s="66" t="str">
        <f>IF(AB704=0,"",IF(ISNUMBER(AB704),VLOOKUP(WEEKDAY(AB704,2),DateHelp!$B$2:$C$8,2,FALSE),""))</f>
        <v/>
      </c>
      <c r="B704" s="59" t="str">
        <f t="shared" si="10"/>
        <v/>
      </c>
      <c r="C704" s="59" t="str">
        <f>IF(AB704=0,"",IF(ISNUMBER(AB704),VLOOKUP(MONTH(AB704),DateHelp!$B$2:$D$13,3,FALSE),""))</f>
        <v/>
      </c>
      <c r="D704" s="59" t="str">
        <f>IF(AB704=0,"",IF(ISNUMBER(AB704),VLOOKUP(MONTH(AB704),DateHelp!$B$2:$E$13,4,FALSE),""))</f>
        <v/>
      </c>
      <c r="E704" s="63"/>
      <c r="F704" s="64"/>
      <c r="G704" s="64"/>
      <c r="H704" s="64"/>
      <c r="I704" s="64"/>
      <c r="J704" s="64"/>
      <c r="K704" s="64"/>
      <c r="L704" s="68"/>
      <c r="M704" s="64"/>
      <c r="N704" s="64"/>
      <c r="O704" s="64"/>
      <c r="P704" s="64"/>
      <c r="Q704" s="64"/>
      <c r="U704" s="57"/>
      <c r="AA704" s="57">
        <v>704</v>
      </c>
      <c r="AB704" s="57" t="str">
        <f>IF(ISERROR(HLOOKUP(AB$1,D$1:T704,AA704,FALSE)),"na",HLOOKUP(AB$1,D$1:T704,AA704,FALSE))</f>
        <v>na</v>
      </c>
    </row>
    <row r="705" spans="1:28" x14ac:dyDescent="0.4">
      <c r="A705" s="66" t="str">
        <f>IF(AB705=0,"",IF(ISNUMBER(AB705),VLOOKUP(WEEKDAY(AB705,2),DateHelp!$B$2:$C$8,2,FALSE),""))</f>
        <v/>
      </c>
      <c r="B705" s="59" t="str">
        <f t="shared" si="10"/>
        <v/>
      </c>
      <c r="C705" s="59" t="str">
        <f>IF(AB705=0,"",IF(ISNUMBER(AB705),VLOOKUP(MONTH(AB705),DateHelp!$B$2:$D$13,3,FALSE),""))</f>
        <v/>
      </c>
      <c r="D705" s="59" t="str">
        <f>IF(AB705=0,"",IF(ISNUMBER(AB705),VLOOKUP(MONTH(AB705),DateHelp!$B$2:$E$13,4,FALSE),""))</f>
        <v/>
      </c>
      <c r="E705" s="63"/>
      <c r="F705" s="64"/>
      <c r="G705" s="64"/>
      <c r="H705" s="64"/>
      <c r="I705" s="64"/>
      <c r="J705" s="64"/>
      <c r="K705" s="64"/>
      <c r="L705" s="68"/>
      <c r="M705" s="64"/>
      <c r="N705" s="64"/>
      <c r="O705" s="64"/>
      <c r="P705" s="64"/>
      <c r="Q705" s="64"/>
      <c r="U705" s="57"/>
      <c r="AA705" s="57">
        <v>705</v>
      </c>
      <c r="AB705" s="57" t="str">
        <f>IF(ISERROR(HLOOKUP(AB$1,D$1:T705,AA705,FALSE)),"na",HLOOKUP(AB$1,D$1:T705,AA705,FALSE))</f>
        <v>na</v>
      </c>
    </row>
    <row r="706" spans="1:28" x14ac:dyDescent="0.4">
      <c r="A706" s="66" t="str">
        <f>IF(AB706=0,"",IF(ISNUMBER(AB706),VLOOKUP(WEEKDAY(AB706,2),DateHelp!$B$2:$C$8,2,FALSE),""))</f>
        <v/>
      </c>
      <c r="B706" s="59" t="str">
        <f t="shared" si="10"/>
        <v/>
      </c>
      <c r="C706" s="59" t="str">
        <f>IF(AB706=0,"",IF(ISNUMBER(AB706),VLOOKUP(MONTH(AB706),DateHelp!$B$2:$D$13,3,FALSE),""))</f>
        <v/>
      </c>
      <c r="D706" s="59" t="str">
        <f>IF(AB706=0,"",IF(ISNUMBER(AB706),VLOOKUP(MONTH(AB706),DateHelp!$B$2:$E$13,4,FALSE),""))</f>
        <v/>
      </c>
      <c r="E706" s="63"/>
      <c r="F706" s="64"/>
      <c r="G706" s="64"/>
      <c r="H706" s="64"/>
      <c r="I706" s="64"/>
      <c r="J706" s="64"/>
      <c r="K706" s="64"/>
      <c r="L706" s="68"/>
      <c r="M706" s="64"/>
      <c r="N706" s="64"/>
      <c r="O706" s="64"/>
      <c r="P706" s="64"/>
      <c r="Q706" s="64"/>
      <c r="U706" s="57"/>
      <c r="AA706" s="57">
        <v>706</v>
      </c>
      <c r="AB706" s="57" t="str">
        <f>IF(ISERROR(HLOOKUP(AB$1,D$1:T706,AA706,FALSE)),"na",HLOOKUP(AB$1,D$1:T706,AA706,FALSE))</f>
        <v>na</v>
      </c>
    </row>
    <row r="707" spans="1:28" x14ac:dyDescent="0.4">
      <c r="A707" s="66" t="str">
        <f>IF(AB707=0,"",IF(ISNUMBER(AB707),VLOOKUP(WEEKDAY(AB707,2),DateHelp!$B$2:$C$8,2,FALSE),""))</f>
        <v/>
      </c>
      <c r="B707" s="59" t="str">
        <f t="shared" ref="B707:B770" si="11">IF(AB707=0,"",IF(ISNUMBER(AB707),WEEKNUM(AB707,1),""))</f>
        <v/>
      </c>
      <c r="C707" s="59" t="str">
        <f>IF(AB707=0,"",IF(ISNUMBER(AB707),VLOOKUP(MONTH(AB707),DateHelp!$B$2:$D$13,3,FALSE),""))</f>
        <v/>
      </c>
      <c r="D707" s="59" t="str">
        <f>IF(AB707=0,"",IF(ISNUMBER(AB707),VLOOKUP(MONTH(AB707),DateHelp!$B$2:$E$13,4,FALSE),""))</f>
        <v/>
      </c>
      <c r="E707" s="63"/>
      <c r="F707" s="64"/>
      <c r="G707" s="64"/>
      <c r="H707" s="64"/>
      <c r="I707" s="64"/>
      <c r="J707" s="64"/>
      <c r="K707" s="64"/>
      <c r="L707" s="68"/>
      <c r="M707" s="64"/>
      <c r="N707" s="64"/>
      <c r="O707" s="64"/>
      <c r="P707" s="64"/>
      <c r="Q707" s="64"/>
      <c r="U707" s="57"/>
      <c r="AA707" s="57">
        <v>707</v>
      </c>
      <c r="AB707" s="57" t="str">
        <f>IF(ISERROR(HLOOKUP(AB$1,D$1:T707,AA707,FALSE)),"na",HLOOKUP(AB$1,D$1:T707,AA707,FALSE))</f>
        <v>na</v>
      </c>
    </row>
    <row r="708" spans="1:28" x14ac:dyDescent="0.4">
      <c r="A708" s="66" t="str">
        <f>IF(AB708=0,"",IF(ISNUMBER(AB708),VLOOKUP(WEEKDAY(AB708,2),DateHelp!$B$2:$C$8,2,FALSE),""))</f>
        <v/>
      </c>
      <c r="B708" s="59" t="str">
        <f t="shared" si="11"/>
        <v/>
      </c>
      <c r="C708" s="59" t="str">
        <f>IF(AB708=0,"",IF(ISNUMBER(AB708),VLOOKUP(MONTH(AB708),DateHelp!$B$2:$D$13,3,FALSE),""))</f>
        <v/>
      </c>
      <c r="D708" s="59" t="str">
        <f>IF(AB708=0,"",IF(ISNUMBER(AB708),VLOOKUP(MONTH(AB708),DateHelp!$B$2:$E$13,4,FALSE),""))</f>
        <v/>
      </c>
      <c r="E708" s="63"/>
      <c r="F708" s="64"/>
      <c r="G708" s="64"/>
      <c r="H708" s="64"/>
      <c r="I708" s="64"/>
      <c r="J708" s="64"/>
      <c r="K708" s="64"/>
      <c r="L708" s="68"/>
      <c r="M708" s="64"/>
      <c r="N708" s="64"/>
      <c r="O708" s="64"/>
      <c r="P708" s="64"/>
      <c r="Q708" s="64"/>
      <c r="U708" s="57"/>
      <c r="AA708" s="57">
        <v>708</v>
      </c>
      <c r="AB708" s="57" t="str">
        <f>IF(ISERROR(HLOOKUP(AB$1,D$1:T708,AA708,FALSE)),"na",HLOOKUP(AB$1,D$1:T708,AA708,FALSE))</f>
        <v>na</v>
      </c>
    </row>
    <row r="709" spans="1:28" x14ac:dyDescent="0.4">
      <c r="A709" s="66" t="str">
        <f>IF(AB709=0,"",IF(ISNUMBER(AB709),VLOOKUP(WEEKDAY(AB709,2),DateHelp!$B$2:$C$8,2,FALSE),""))</f>
        <v/>
      </c>
      <c r="B709" s="59" t="str">
        <f t="shared" si="11"/>
        <v/>
      </c>
      <c r="C709" s="59" t="str">
        <f>IF(AB709=0,"",IF(ISNUMBER(AB709),VLOOKUP(MONTH(AB709),DateHelp!$B$2:$D$13,3,FALSE),""))</f>
        <v/>
      </c>
      <c r="D709" s="59" t="str">
        <f>IF(AB709=0,"",IF(ISNUMBER(AB709),VLOOKUP(MONTH(AB709),DateHelp!$B$2:$E$13,4,FALSE),""))</f>
        <v/>
      </c>
      <c r="E709" s="63"/>
      <c r="F709" s="64"/>
      <c r="G709" s="64"/>
      <c r="H709" s="64"/>
      <c r="I709" s="64"/>
      <c r="J709" s="64"/>
      <c r="K709" s="64"/>
      <c r="L709" s="68"/>
      <c r="M709" s="64"/>
      <c r="N709" s="64"/>
      <c r="O709" s="64"/>
      <c r="P709" s="64"/>
      <c r="Q709" s="64"/>
      <c r="U709" s="57"/>
      <c r="AA709" s="57">
        <v>709</v>
      </c>
      <c r="AB709" s="57" t="str">
        <f>IF(ISERROR(HLOOKUP(AB$1,D$1:T709,AA709,FALSE)),"na",HLOOKUP(AB$1,D$1:T709,AA709,FALSE))</f>
        <v>na</v>
      </c>
    </row>
    <row r="710" spans="1:28" x14ac:dyDescent="0.4">
      <c r="A710" s="66" t="str">
        <f>IF(AB710=0,"",IF(ISNUMBER(AB710),VLOOKUP(WEEKDAY(AB710,2),DateHelp!$B$2:$C$8,2,FALSE),""))</f>
        <v/>
      </c>
      <c r="B710" s="59" t="str">
        <f t="shared" si="11"/>
        <v/>
      </c>
      <c r="C710" s="59" t="str">
        <f>IF(AB710=0,"",IF(ISNUMBER(AB710),VLOOKUP(MONTH(AB710),DateHelp!$B$2:$D$13,3,FALSE),""))</f>
        <v/>
      </c>
      <c r="D710" s="59" t="str">
        <f>IF(AB710=0,"",IF(ISNUMBER(AB710),VLOOKUP(MONTH(AB710),DateHelp!$B$2:$E$13,4,FALSE),""))</f>
        <v/>
      </c>
      <c r="E710" s="63"/>
      <c r="F710" s="64"/>
      <c r="G710" s="64"/>
      <c r="H710" s="64"/>
      <c r="I710" s="64"/>
      <c r="J710" s="64"/>
      <c r="K710" s="64"/>
      <c r="L710" s="68"/>
      <c r="M710" s="64"/>
      <c r="N710" s="64"/>
      <c r="O710" s="64"/>
      <c r="P710" s="64"/>
      <c r="Q710" s="64"/>
      <c r="U710" s="57"/>
      <c r="AA710" s="57">
        <v>710</v>
      </c>
      <c r="AB710" s="57" t="str">
        <f>IF(ISERROR(HLOOKUP(AB$1,D$1:T710,AA710,FALSE)),"na",HLOOKUP(AB$1,D$1:T710,AA710,FALSE))</f>
        <v>na</v>
      </c>
    </row>
    <row r="711" spans="1:28" x14ac:dyDescent="0.4">
      <c r="A711" s="66" t="str">
        <f>IF(AB711=0,"",IF(ISNUMBER(AB711),VLOOKUP(WEEKDAY(AB711,2),DateHelp!$B$2:$C$8,2,FALSE),""))</f>
        <v/>
      </c>
      <c r="B711" s="59" t="str">
        <f t="shared" si="11"/>
        <v/>
      </c>
      <c r="C711" s="59" t="str">
        <f>IF(AB711=0,"",IF(ISNUMBER(AB711),VLOOKUP(MONTH(AB711),DateHelp!$B$2:$D$13,3,FALSE),""))</f>
        <v/>
      </c>
      <c r="D711" s="59" t="str">
        <f>IF(AB711=0,"",IF(ISNUMBER(AB711),VLOOKUP(MONTH(AB711),DateHelp!$B$2:$E$13,4,FALSE),""))</f>
        <v/>
      </c>
      <c r="E711" s="63"/>
      <c r="F711" s="64"/>
      <c r="G711" s="64"/>
      <c r="H711" s="64"/>
      <c r="I711" s="64"/>
      <c r="J711" s="64"/>
      <c r="K711" s="64"/>
      <c r="L711" s="68"/>
      <c r="M711" s="64"/>
      <c r="N711" s="64"/>
      <c r="O711" s="64"/>
      <c r="P711" s="64"/>
      <c r="Q711" s="64"/>
      <c r="U711" s="57"/>
      <c r="AA711" s="57">
        <v>711</v>
      </c>
      <c r="AB711" s="57" t="str">
        <f>IF(ISERROR(HLOOKUP(AB$1,D$1:T711,AA711,FALSE)),"na",HLOOKUP(AB$1,D$1:T711,AA711,FALSE))</f>
        <v>na</v>
      </c>
    </row>
    <row r="712" spans="1:28" x14ac:dyDescent="0.4">
      <c r="A712" s="66" t="str">
        <f>IF(AB712=0,"",IF(ISNUMBER(AB712),VLOOKUP(WEEKDAY(AB712,2),DateHelp!$B$2:$C$8,2,FALSE),""))</f>
        <v/>
      </c>
      <c r="B712" s="59" t="str">
        <f t="shared" si="11"/>
        <v/>
      </c>
      <c r="C712" s="59" t="str">
        <f>IF(AB712=0,"",IF(ISNUMBER(AB712),VLOOKUP(MONTH(AB712),DateHelp!$B$2:$D$13,3,FALSE),""))</f>
        <v/>
      </c>
      <c r="D712" s="59" t="str">
        <f>IF(AB712=0,"",IF(ISNUMBER(AB712),VLOOKUP(MONTH(AB712),DateHelp!$B$2:$E$13,4,FALSE),""))</f>
        <v/>
      </c>
      <c r="E712" s="63"/>
      <c r="F712" s="64"/>
      <c r="G712" s="64"/>
      <c r="H712" s="64"/>
      <c r="I712" s="64"/>
      <c r="J712" s="64"/>
      <c r="K712" s="64"/>
      <c r="L712" s="68"/>
      <c r="M712" s="64"/>
      <c r="N712" s="64"/>
      <c r="O712" s="64"/>
      <c r="P712" s="64"/>
      <c r="Q712" s="64"/>
      <c r="U712" s="57"/>
      <c r="AA712" s="57">
        <v>712</v>
      </c>
      <c r="AB712" s="57" t="str">
        <f>IF(ISERROR(HLOOKUP(AB$1,D$1:T712,AA712,FALSE)),"na",HLOOKUP(AB$1,D$1:T712,AA712,FALSE))</f>
        <v>na</v>
      </c>
    </row>
    <row r="713" spans="1:28" x14ac:dyDescent="0.4">
      <c r="A713" s="66" t="str">
        <f>IF(AB713=0,"",IF(ISNUMBER(AB713),VLOOKUP(WEEKDAY(AB713,2),DateHelp!$B$2:$C$8,2,FALSE),""))</f>
        <v/>
      </c>
      <c r="B713" s="59" t="str">
        <f t="shared" si="11"/>
        <v/>
      </c>
      <c r="C713" s="59" t="str">
        <f>IF(AB713=0,"",IF(ISNUMBER(AB713),VLOOKUP(MONTH(AB713),DateHelp!$B$2:$D$13,3,FALSE),""))</f>
        <v/>
      </c>
      <c r="D713" s="59" t="str">
        <f>IF(AB713=0,"",IF(ISNUMBER(AB713),VLOOKUP(MONTH(AB713),DateHelp!$B$2:$E$13,4,FALSE),""))</f>
        <v/>
      </c>
      <c r="E713" s="63"/>
      <c r="F713" s="64"/>
      <c r="G713" s="64"/>
      <c r="H713" s="64"/>
      <c r="I713" s="64"/>
      <c r="J713" s="64"/>
      <c r="K713" s="64"/>
      <c r="L713" s="68"/>
      <c r="M713" s="64"/>
      <c r="N713" s="64"/>
      <c r="O713" s="64"/>
      <c r="P713" s="64"/>
      <c r="Q713" s="64"/>
      <c r="U713" s="57"/>
      <c r="AA713" s="57">
        <v>713</v>
      </c>
      <c r="AB713" s="57" t="str">
        <f>IF(ISERROR(HLOOKUP(AB$1,D$1:T713,AA713,FALSE)),"na",HLOOKUP(AB$1,D$1:T713,AA713,FALSE))</f>
        <v>na</v>
      </c>
    </row>
    <row r="714" spans="1:28" x14ac:dyDescent="0.4">
      <c r="A714" s="66" t="str">
        <f>IF(AB714=0,"",IF(ISNUMBER(AB714),VLOOKUP(WEEKDAY(AB714,2),DateHelp!$B$2:$C$8,2,FALSE),""))</f>
        <v/>
      </c>
      <c r="B714" s="59" t="str">
        <f t="shared" si="11"/>
        <v/>
      </c>
      <c r="C714" s="59" t="str">
        <f>IF(AB714=0,"",IF(ISNUMBER(AB714),VLOOKUP(MONTH(AB714),DateHelp!$B$2:$D$13,3,FALSE),""))</f>
        <v/>
      </c>
      <c r="D714" s="59" t="str">
        <f>IF(AB714=0,"",IF(ISNUMBER(AB714),VLOOKUP(MONTH(AB714),DateHelp!$B$2:$E$13,4,FALSE),""))</f>
        <v/>
      </c>
      <c r="E714" s="63"/>
      <c r="F714" s="64"/>
      <c r="G714" s="64"/>
      <c r="H714" s="64"/>
      <c r="I714" s="64"/>
      <c r="J714" s="64"/>
      <c r="K714" s="64"/>
      <c r="L714" s="68"/>
      <c r="M714" s="64"/>
      <c r="N714" s="64"/>
      <c r="O714" s="64"/>
      <c r="P714" s="64"/>
      <c r="Q714" s="64"/>
      <c r="U714" s="57"/>
      <c r="AA714" s="57">
        <v>714</v>
      </c>
      <c r="AB714" s="57" t="str">
        <f>IF(ISERROR(HLOOKUP(AB$1,D$1:T714,AA714,FALSE)),"na",HLOOKUP(AB$1,D$1:T714,AA714,FALSE))</f>
        <v>na</v>
      </c>
    </row>
    <row r="715" spans="1:28" x14ac:dyDescent="0.4">
      <c r="A715" s="66" t="str">
        <f>IF(AB715=0,"",IF(ISNUMBER(AB715),VLOOKUP(WEEKDAY(AB715,2),DateHelp!$B$2:$C$8,2,FALSE),""))</f>
        <v/>
      </c>
      <c r="B715" s="59" t="str">
        <f t="shared" si="11"/>
        <v/>
      </c>
      <c r="C715" s="59" t="str">
        <f>IF(AB715=0,"",IF(ISNUMBER(AB715),VLOOKUP(MONTH(AB715),DateHelp!$B$2:$D$13,3,FALSE),""))</f>
        <v/>
      </c>
      <c r="D715" s="59" t="str">
        <f>IF(AB715=0,"",IF(ISNUMBER(AB715),VLOOKUP(MONTH(AB715),DateHelp!$B$2:$E$13,4,FALSE),""))</f>
        <v/>
      </c>
      <c r="E715" s="63"/>
      <c r="F715" s="64"/>
      <c r="G715" s="64"/>
      <c r="H715" s="64"/>
      <c r="I715" s="64"/>
      <c r="J715" s="64"/>
      <c r="K715" s="64"/>
      <c r="L715" s="68"/>
      <c r="M715" s="64"/>
      <c r="N715" s="64"/>
      <c r="O715" s="64"/>
      <c r="P715" s="64"/>
      <c r="Q715" s="64"/>
      <c r="U715" s="57"/>
      <c r="AA715" s="57">
        <v>715</v>
      </c>
      <c r="AB715" s="57" t="str">
        <f>IF(ISERROR(HLOOKUP(AB$1,D$1:T715,AA715,FALSE)),"na",HLOOKUP(AB$1,D$1:T715,AA715,FALSE))</f>
        <v>na</v>
      </c>
    </row>
    <row r="716" spans="1:28" x14ac:dyDescent="0.4">
      <c r="A716" s="66" t="str">
        <f>IF(AB716=0,"",IF(ISNUMBER(AB716),VLOOKUP(WEEKDAY(AB716,2),DateHelp!$B$2:$C$8,2,FALSE),""))</f>
        <v/>
      </c>
      <c r="B716" s="59" t="str">
        <f t="shared" si="11"/>
        <v/>
      </c>
      <c r="C716" s="59" t="str">
        <f>IF(AB716=0,"",IF(ISNUMBER(AB716),VLOOKUP(MONTH(AB716),DateHelp!$B$2:$D$13,3,FALSE),""))</f>
        <v/>
      </c>
      <c r="D716" s="59" t="str">
        <f>IF(AB716=0,"",IF(ISNUMBER(AB716),VLOOKUP(MONTH(AB716),DateHelp!$B$2:$E$13,4,FALSE),""))</f>
        <v/>
      </c>
      <c r="E716" s="63"/>
      <c r="F716" s="64"/>
      <c r="G716" s="64"/>
      <c r="H716" s="64"/>
      <c r="I716" s="64"/>
      <c r="J716" s="64"/>
      <c r="K716" s="64"/>
      <c r="L716" s="68"/>
      <c r="M716" s="64"/>
      <c r="N716" s="64"/>
      <c r="O716" s="64"/>
      <c r="P716" s="64"/>
      <c r="Q716" s="64"/>
      <c r="U716" s="57"/>
      <c r="AA716" s="57">
        <v>716</v>
      </c>
      <c r="AB716" s="57" t="str">
        <f>IF(ISERROR(HLOOKUP(AB$1,D$1:T716,AA716,FALSE)),"na",HLOOKUP(AB$1,D$1:T716,AA716,FALSE))</f>
        <v>na</v>
      </c>
    </row>
    <row r="717" spans="1:28" x14ac:dyDescent="0.4">
      <c r="A717" s="66" t="str">
        <f>IF(AB717=0,"",IF(ISNUMBER(AB717),VLOOKUP(WEEKDAY(AB717,2),DateHelp!$B$2:$C$8,2,FALSE),""))</f>
        <v/>
      </c>
      <c r="B717" s="59" t="str">
        <f t="shared" si="11"/>
        <v/>
      </c>
      <c r="C717" s="59" t="str">
        <f>IF(AB717=0,"",IF(ISNUMBER(AB717),VLOOKUP(MONTH(AB717),DateHelp!$B$2:$D$13,3,FALSE),""))</f>
        <v/>
      </c>
      <c r="D717" s="59" t="str">
        <f>IF(AB717=0,"",IF(ISNUMBER(AB717),VLOOKUP(MONTH(AB717),DateHelp!$B$2:$E$13,4,FALSE),""))</f>
        <v/>
      </c>
      <c r="E717" s="63"/>
      <c r="F717" s="64"/>
      <c r="G717" s="64"/>
      <c r="H717" s="64"/>
      <c r="I717" s="64"/>
      <c r="J717" s="64"/>
      <c r="K717" s="64"/>
      <c r="L717" s="68"/>
      <c r="M717" s="64"/>
      <c r="N717" s="64"/>
      <c r="O717" s="64"/>
      <c r="P717" s="64"/>
      <c r="Q717" s="64"/>
      <c r="U717" s="57"/>
      <c r="AA717" s="57">
        <v>717</v>
      </c>
      <c r="AB717" s="57" t="str">
        <f>IF(ISERROR(HLOOKUP(AB$1,D$1:T717,AA717,FALSE)),"na",HLOOKUP(AB$1,D$1:T717,AA717,FALSE))</f>
        <v>na</v>
      </c>
    </row>
    <row r="718" spans="1:28" x14ac:dyDescent="0.4">
      <c r="A718" s="66" t="str">
        <f>IF(AB718=0,"",IF(ISNUMBER(AB718),VLOOKUP(WEEKDAY(AB718,2),DateHelp!$B$2:$C$8,2,FALSE),""))</f>
        <v/>
      </c>
      <c r="B718" s="59" t="str">
        <f t="shared" si="11"/>
        <v/>
      </c>
      <c r="C718" s="59" t="str">
        <f>IF(AB718=0,"",IF(ISNUMBER(AB718),VLOOKUP(MONTH(AB718),DateHelp!$B$2:$D$13,3,FALSE),""))</f>
        <v/>
      </c>
      <c r="D718" s="59" t="str">
        <f>IF(AB718=0,"",IF(ISNUMBER(AB718),VLOOKUP(MONTH(AB718),DateHelp!$B$2:$E$13,4,FALSE),""))</f>
        <v/>
      </c>
      <c r="E718" s="63"/>
      <c r="F718" s="64"/>
      <c r="G718" s="64"/>
      <c r="H718" s="64"/>
      <c r="I718" s="64"/>
      <c r="J718" s="64"/>
      <c r="K718" s="64"/>
      <c r="L718" s="68"/>
      <c r="M718" s="64"/>
      <c r="N718" s="64"/>
      <c r="O718" s="64"/>
      <c r="P718" s="64"/>
      <c r="Q718" s="64"/>
      <c r="U718" s="57"/>
      <c r="AA718" s="57">
        <v>718</v>
      </c>
      <c r="AB718" s="57" t="str">
        <f>IF(ISERROR(HLOOKUP(AB$1,D$1:T718,AA718,FALSE)),"na",HLOOKUP(AB$1,D$1:T718,AA718,FALSE))</f>
        <v>na</v>
      </c>
    </row>
    <row r="719" spans="1:28" x14ac:dyDescent="0.4">
      <c r="A719" s="66" t="str">
        <f>IF(AB719=0,"",IF(ISNUMBER(AB719),VLOOKUP(WEEKDAY(AB719,2),DateHelp!$B$2:$C$8,2,FALSE),""))</f>
        <v/>
      </c>
      <c r="B719" s="59" t="str">
        <f t="shared" si="11"/>
        <v/>
      </c>
      <c r="C719" s="59" t="str">
        <f>IF(AB719=0,"",IF(ISNUMBER(AB719),VLOOKUP(MONTH(AB719),DateHelp!$B$2:$D$13,3,FALSE),""))</f>
        <v/>
      </c>
      <c r="D719" s="59" t="str">
        <f>IF(AB719=0,"",IF(ISNUMBER(AB719),VLOOKUP(MONTH(AB719),DateHelp!$B$2:$E$13,4,FALSE),""))</f>
        <v/>
      </c>
      <c r="E719" s="63"/>
      <c r="F719" s="64"/>
      <c r="G719" s="64"/>
      <c r="H719" s="64"/>
      <c r="I719" s="64"/>
      <c r="J719" s="64"/>
      <c r="K719" s="64"/>
      <c r="L719" s="68"/>
      <c r="M719" s="64"/>
      <c r="N719" s="64"/>
      <c r="O719" s="64"/>
      <c r="P719" s="64"/>
      <c r="Q719" s="64"/>
      <c r="U719" s="57"/>
      <c r="AA719" s="57">
        <v>719</v>
      </c>
      <c r="AB719" s="57" t="str">
        <f>IF(ISERROR(HLOOKUP(AB$1,D$1:T719,AA719,FALSE)),"na",HLOOKUP(AB$1,D$1:T719,AA719,FALSE))</f>
        <v>na</v>
      </c>
    </row>
    <row r="720" spans="1:28" x14ac:dyDescent="0.4">
      <c r="A720" s="66" t="str">
        <f>IF(AB720=0,"",IF(ISNUMBER(AB720),VLOOKUP(WEEKDAY(AB720,2),DateHelp!$B$2:$C$8,2,FALSE),""))</f>
        <v/>
      </c>
      <c r="B720" s="59" t="str">
        <f t="shared" si="11"/>
        <v/>
      </c>
      <c r="C720" s="59" t="str">
        <f>IF(AB720=0,"",IF(ISNUMBER(AB720),VLOOKUP(MONTH(AB720),DateHelp!$B$2:$D$13,3,FALSE),""))</f>
        <v/>
      </c>
      <c r="D720" s="59" t="str">
        <f>IF(AB720=0,"",IF(ISNUMBER(AB720),VLOOKUP(MONTH(AB720),DateHelp!$B$2:$E$13,4,FALSE),""))</f>
        <v/>
      </c>
      <c r="E720" s="63"/>
      <c r="F720" s="64"/>
      <c r="G720" s="64"/>
      <c r="H720" s="64"/>
      <c r="I720" s="64"/>
      <c r="J720" s="64"/>
      <c r="K720" s="64"/>
      <c r="L720" s="68"/>
      <c r="M720" s="64"/>
      <c r="N720" s="64"/>
      <c r="O720" s="64"/>
      <c r="P720" s="64"/>
      <c r="Q720" s="64"/>
      <c r="U720" s="57"/>
      <c r="AA720" s="57">
        <v>720</v>
      </c>
      <c r="AB720" s="57" t="str">
        <f>IF(ISERROR(HLOOKUP(AB$1,D$1:T720,AA720,FALSE)),"na",HLOOKUP(AB$1,D$1:T720,AA720,FALSE))</f>
        <v>na</v>
      </c>
    </row>
    <row r="721" spans="1:28" x14ac:dyDescent="0.4">
      <c r="A721" s="66" t="str">
        <f>IF(AB721=0,"",IF(ISNUMBER(AB721),VLOOKUP(WEEKDAY(AB721,2),DateHelp!$B$2:$C$8,2,FALSE),""))</f>
        <v/>
      </c>
      <c r="B721" s="59" t="str">
        <f t="shared" si="11"/>
        <v/>
      </c>
      <c r="C721" s="59" t="str">
        <f>IF(AB721=0,"",IF(ISNUMBER(AB721),VLOOKUP(MONTH(AB721),DateHelp!$B$2:$D$13,3,FALSE),""))</f>
        <v/>
      </c>
      <c r="D721" s="59" t="str">
        <f>IF(AB721=0,"",IF(ISNUMBER(AB721),VLOOKUP(MONTH(AB721),DateHelp!$B$2:$E$13,4,FALSE),""))</f>
        <v/>
      </c>
      <c r="E721" s="63"/>
      <c r="F721" s="64"/>
      <c r="G721" s="64"/>
      <c r="H721" s="64"/>
      <c r="I721" s="64"/>
      <c r="J721" s="64"/>
      <c r="K721" s="64"/>
      <c r="L721" s="68"/>
      <c r="M721" s="64"/>
      <c r="N721" s="64"/>
      <c r="O721" s="64"/>
      <c r="P721" s="64"/>
      <c r="Q721" s="64"/>
      <c r="U721" s="57"/>
      <c r="AA721" s="57">
        <v>721</v>
      </c>
      <c r="AB721" s="57" t="str">
        <f>IF(ISERROR(HLOOKUP(AB$1,D$1:T721,AA721,FALSE)),"na",HLOOKUP(AB$1,D$1:T721,AA721,FALSE))</f>
        <v>na</v>
      </c>
    </row>
    <row r="722" spans="1:28" x14ac:dyDescent="0.4">
      <c r="A722" s="66" t="str">
        <f>IF(AB722=0,"",IF(ISNUMBER(AB722),VLOOKUP(WEEKDAY(AB722,2),DateHelp!$B$2:$C$8,2,FALSE),""))</f>
        <v/>
      </c>
      <c r="B722" s="59" t="str">
        <f t="shared" si="11"/>
        <v/>
      </c>
      <c r="C722" s="59" t="str">
        <f>IF(AB722=0,"",IF(ISNUMBER(AB722),VLOOKUP(MONTH(AB722),DateHelp!$B$2:$D$13,3,FALSE),""))</f>
        <v/>
      </c>
      <c r="D722" s="59" t="str">
        <f>IF(AB722=0,"",IF(ISNUMBER(AB722),VLOOKUP(MONTH(AB722),DateHelp!$B$2:$E$13,4,FALSE),""))</f>
        <v/>
      </c>
      <c r="E722" s="63"/>
      <c r="F722" s="64"/>
      <c r="G722" s="64"/>
      <c r="H722" s="64"/>
      <c r="I722" s="64"/>
      <c r="J722" s="64"/>
      <c r="K722" s="64"/>
      <c r="L722" s="68"/>
      <c r="M722" s="64"/>
      <c r="N722" s="64"/>
      <c r="O722" s="64"/>
      <c r="P722" s="64"/>
      <c r="Q722" s="64"/>
      <c r="U722" s="57"/>
      <c r="AA722" s="57">
        <v>722</v>
      </c>
      <c r="AB722" s="57" t="str">
        <f>IF(ISERROR(HLOOKUP(AB$1,D$1:T722,AA722,FALSE)),"na",HLOOKUP(AB$1,D$1:T722,AA722,FALSE))</f>
        <v>na</v>
      </c>
    </row>
    <row r="723" spans="1:28" x14ac:dyDescent="0.4">
      <c r="A723" s="66" t="str">
        <f>IF(AB723=0,"",IF(ISNUMBER(AB723),VLOOKUP(WEEKDAY(AB723,2),DateHelp!$B$2:$C$8,2,FALSE),""))</f>
        <v/>
      </c>
      <c r="B723" s="59" t="str">
        <f t="shared" si="11"/>
        <v/>
      </c>
      <c r="C723" s="59" t="str">
        <f>IF(AB723=0,"",IF(ISNUMBER(AB723),VLOOKUP(MONTH(AB723),DateHelp!$B$2:$D$13,3,FALSE),""))</f>
        <v/>
      </c>
      <c r="D723" s="59" t="str">
        <f>IF(AB723=0,"",IF(ISNUMBER(AB723),VLOOKUP(MONTH(AB723),DateHelp!$B$2:$E$13,4,FALSE),""))</f>
        <v/>
      </c>
      <c r="E723" s="63"/>
      <c r="F723" s="64"/>
      <c r="G723" s="64"/>
      <c r="H723" s="64"/>
      <c r="I723" s="64"/>
      <c r="J723" s="64"/>
      <c r="K723" s="64"/>
      <c r="L723" s="68"/>
      <c r="M723" s="64"/>
      <c r="N723" s="64"/>
      <c r="O723" s="64"/>
      <c r="P723" s="64"/>
      <c r="Q723" s="64"/>
      <c r="U723" s="57"/>
      <c r="AA723" s="57">
        <v>723</v>
      </c>
      <c r="AB723" s="57" t="str">
        <f>IF(ISERROR(HLOOKUP(AB$1,D$1:T723,AA723,FALSE)),"na",HLOOKUP(AB$1,D$1:T723,AA723,FALSE))</f>
        <v>na</v>
      </c>
    </row>
    <row r="724" spans="1:28" x14ac:dyDescent="0.4">
      <c r="A724" s="66" t="str">
        <f>IF(AB724=0,"",IF(ISNUMBER(AB724),VLOOKUP(WEEKDAY(AB724,2),DateHelp!$B$2:$C$8,2,FALSE),""))</f>
        <v/>
      </c>
      <c r="B724" s="59" t="str">
        <f t="shared" si="11"/>
        <v/>
      </c>
      <c r="C724" s="59" t="str">
        <f>IF(AB724=0,"",IF(ISNUMBER(AB724),VLOOKUP(MONTH(AB724),DateHelp!$B$2:$D$13,3,FALSE),""))</f>
        <v/>
      </c>
      <c r="D724" s="59" t="str">
        <f>IF(AB724=0,"",IF(ISNUMBER(AB724),VLOOKUP(MONTH(AB724),DateHelp!$B$2:$E$13,4,FALSE),""))</f>
        <v/>
      </c>
      <c r="E724" s="63"/>
      <c r="F724" s="64"/>
      <c r="G724" s="64"/>
      <c r="H724" s="64"/>
      <c r="I724" s="64"/>
      <c r="J724" s="64"/>
      <c r="K724" s="64"/>
      <c r="L724" s="68"/>
      <c r="M724" s="64"/>
      <c r="N724" s="64"/>
      <c r="O724" s="64"/>
      <c r="P724" s="64"/>
      <c r="Q724" s="64"/>
      <c r="U724" s="57"/>
      <c r="AA724" s="57">
        <v>724</v>
      </c>
      <c r="AB724" s="57" t="str">
        <f>IF(ISERROR(HLOOKUP(AB$1,D$1:T724,AA724,FALSE)),"na",HLOOKUP(AB$1,D$1:T724,AA724,FALSE))</f>
        <v>na</v>
      </c>
    </row>
    <row r="725" spans="1:28" x14ac:dyDescent="0.4">
      <c r="A725" s="66" t="str">
        <f>IF(AB725=0,"",IF(ISNUMBER(AB725),VLOOKUP(WEEKDAY(AB725,2),DateHelp!$B$2:$C$8,2,FALSE),""))</f>
        <v/>
      </c>
      <c r="B725" s="59" t="str">
        <f t="shared" si="11"/>
        <v/>
      </c>
      <c r="C725" s="59" t="str">
        <f>IF(AB725=0,"",IF(ISNUMBER(AB725),VLOOKUP(MONTH(AB725),DateHelp!$B$2:$D$13,3,FALSE),""))</f>
        <v/>
      </c>
      <c r="D725" s="59" t="str">
        <f>IF(AB725=0,"",IF(ISNUMBER(AB725),VLOOKUP(MONTH(AB725),DateHelp!$B$2:$E$13,4,FALSE),""))</f>
        <v/>
      </c>
      <c r="E725" s="63"/>
      <c r="F725" s="64"/>
      <c r="G725" s="64"/>
      <c r="H725" s="64"/>
      <c r="I725" s="64"/>
      <c r="J725" s="64"/>
      <c r="K725" s="64"/>
      <c r="L725" s="68"/>
      <c r="M725" s="64"/>
      <c r="N725" s="64"/>
      <c r="O725" s="64"/>
      <c r="P725" s="64"/>
      <c r="Q725" s="64"/>
      <c r="U725" s="57"/>
      <c r="AA725" s="57">
        <v>725</v>
      </c>
      <c r="AB725" s="57" t="str">
        <f>IF(ISERROR(HLOOKUP(AB$1,D$1:T725,AA725,FALSE)),"na",HLOOKUP(AB$1,D$1:T725,AA725,FALSE))</f>
        <v>na</v>
      </c>
    </row>
    <row r="726" spans="1:28" x14ac:dyDescent="0.4">
      <c r="A726" s="66" t="str">
        <f>IF(AB726=0,"",IF(ISNUMBER(AB726),VLOOKUP(WEEKDAY(AB726,2),DateHelp!$B$2:$C$8,2,FALSE),""))</f>
        <v/>
      </c>
      <c r="B726" s="59" t="str">
        <f t="shared" si="11"/>
        <v/>
      </c>
      <c r="C726" s="59" t="str">
        <f>IF(AB726=0,"",IF(ISNUMBER(AB726),VLOOKUP(MONTH(AB726),DateHelp!$B$2:$D$13,3,FALSE),""))</f>
        <v/>
      </c>
      <c r="D726" s="59" t="str">
        <f>IF(AB726=0,"",IF(ISNUMBER(AB726),VLOOKUP(MONTH(AB726),DateHelp!$B$2:$E$13,4,FALSE),""))</f>
        <v/>
      </c>
      <c r="E726" s="63"/>
      <c r="F726" s="64"/>
      <c r="G726" s="64"/>
      <c r="H726" s="64"/>
      <c r="I726" s="64"/>
      <c r="J726" s="64"/>
      <c r="K726" s="64"/>
      <c r="L726" s="68"/>
      <c r="M726" s="64"/>
      <c r="N726" s="64"/>
      <c r="O726" s="64"/>
      <c r="P726" s="64"/>
      <c r="Q726" s="64"/>
      <c r="U726" s="57"/>
      <c r="AA726" s="57">
        <v>726</v>
      </c>
      <c r="AB726" s="57" t="str">
        <f>IF(ISERROR(HLOOKUP(AB$1,D$1:T726,AA726,FALSE)),"na",HLOOKUP(AB$1,D$1:T726,AA726,FALSE))</f>
        <v>na</v>
      </c>
    </row>
    <row r="727" spans="1:28" x14ac:dyDescent="0.4">
      <c r="A727" s="66" t="str">
        <f>IF(AB727=0,"",IF(ISNUMBER(AB727),VLOOKUP(WEEKDAY(AB727,2),DateHelp!$B$2:$C$8,2,FALSE),""))</f>
        <v/>
      </c>
      <c r="B727" s="59" t="str">
        <f t="shared" si="11"/>
        <v/>
      </c>
      <c r="C727" s="59" t="str">
        <f>IF(AB727=0,"",IF(ISNUMBER(AB727),VLOOKUP(MONTH(AB727),DateHelp!$B$2:$D$13,3,FALSE),""))</f>
        <v/>
      </c>
      <c r="D727" s="59" t="str">
        <f>IF(AB727=0,"",IF(ISNUMBER(AB727),VLOOKUP(MONTH(AB727),DateHelp!$B$2:$E$13,4,FALSE),""))</f>
        <v/>
      </c>
      <c r="E727" s="63"/>
      <c r="F727" s="64"/>
      <c r="G727" s="64"/>
      <c r="H727" s="64"/>
      <c r="I727" s="64"/>
      <c r="J727" s="64"/>
      <c r="K727" s="64"/>
      <c r="L727" s="68"/>
      <c r="M727" s="64"/>
      <c r="N727" s="64"/>
      <c r="O727" s="64"/>
      <c r="P727" s="64"/>
      <c r="Q727" s="64"/>
      <c r="U727" s="57"/>
      <c r="AA727" s="57">
        <v>727</v>
      </c>
      <c r="AB727" s="57" t="str">
        <f>IF(ISERROR(HLOOKUP(AB$1,D$1:T727,AA727,FALSE)),"na",HLOOKUP(AB$1,D$1:T727,AA727,FALSE))</f>
        <v>na</v>
      </c>
    </row>
    <row r="728" spans="1:28" x14ac:dyDescent="0.4">
      <c r="A728" s="66" t="str">
        <f>IF(AB728=0,"",IF(ISNUMBER(AB728),VLOOKUP(WEEKDAY(AB728,2),DateHelp!$B$2:$C$8,2,FALSE),""))</f>
        <v/>
      </c>
      <c r="B728" s="59" t="str">
        <f t="shared" si="11"/>
        <v/>
      </c>
      <c r="C728" s="59" t="str">
        <f>IF(AB728=0,"",IF(ISNUMBER(AB728),VLOOKUP(MONTH(AB728),DateHelp!$B$2:$D$13,3,FALSE),""))</f>
        <v/>
      </c>
      <c r="D728" s="59" t="str">
        <f>IF(AB728=0,"",IF(ISNUMBER(AB728),VLOOKUP(MONTH(AB728),DateHelp!$B$2:$E$13,4,FALSE),""))</f>
        <v/>
      </c>
      <c r="E728" s="63"/>
      <c r="F728" s="64"/>
      <c r="G728" s="64"/>
      <c r="H728" s="64"/>
      <c r="I728" s="64"/>
      <c r="J728" s="64"/>
      <c r="K728" s="64"/>
      <c r="L728" s="68"/>
      <c r="M728" s="64"/>
      <c r="N728" s="64"/>
      <c r="O728" s="64"/>
      <c r="P728" s="64"/>
      <c r="Q728" s="64"/>
      <c r="U728" s="57"/>
      <c r="AA728" s="57">
        <v>728</v>
      </c>
      <c r="AB728" s="57" t="str">
        <f>IF(ISERROR(HLOOKUP(AB$1,D$1:T728,AA728,FALSE)),"na",HLOOKUP(AB$1,D$1:T728,AA728,FALSE))</f>
        <v>na</v>
      </c>
    </row>
    <row r="729" spans="1:28" x14ac:dyDescent="0.4">
      <c r="A729" s="66" t="str">
        <f>IF(AB729=0,"",IF(ISNUMBER(AB729),VLOOKUP(WEEKDAY(AB729,2),DateHelp!$B$2:$C$8,2,FALSE),""))</f>
        <v/>
      </c>
      <c r="B729" s="59" t="str">
        <f t="shared" si="11"/>
        <v/>
      </c>
      <c r="C729" s="59" t="str">
        <f>IF(AB729=0,"",IF(ISNUMBER(AB729),VLOOKUP(MONTH(AB729),DateHelp!$B$2:$D$13,3,FALSE),""))</f>
        <v/>
      </c>
      <c r="D729" s="59" t="str">
        <f>IF(AB729=0,"",IF(ISNUMBER(AB729),VLOOKUP(MONTH(AB729),DateHelp!$B$2:$E$13,4,FALSE),""))</f>
        <v/>
      </c>
      <c r="E729" s="63"/>
      <c r="F729" s="64"/>
      <c r="G729" s="64"/>
      <c r="H729" s="64"/>
      <c r="I729" s="64"/>
      <c r="J729" s="64"/>
      <c r="K729" s="64"/>
      <c r="L729" s="68"/>
      <c r="M729" s="64"/>
      <c r="N729" s="64"/>
      <c r="O729" s="64"/>
      <c r="P729" s="64"/>
      <c r="Q729" s="64"/>
      <c r="U729" s="57"/>
      <c r="AA729" s="57">
        <v>729</v>
      </c>
      <c r="AB729" s="57" t="str">
        <f>IF(ISERROR(HLOOKUP(AB$1,D$1:T729,AA729,FALSE)),"na",HLOOKUP(AB$1,D$1:T729,AA729,FALSE))</f>
        <v>na</v>
      </c>
    </row>
    <row r="730" spans="1:28" x14ac:dyDescent="0.4">
      <c r="A730" s="66" t="str">
        <f>IF(AB730=0,"",IF(ISNUMBER(AB730),VLOOKUP(WEEKDAY(AB730,2),DateHelp!$B$2:$C$8,2,FALSE),""))</f>
        <v/>
      </c>
      <c r="B730" s="59" t="str">
        <f t="shared" si="11"/>
        <v/>
      </c>
      <c r="C730" s="59" t="str">
        <f>IF(AB730=0,"",IF(ISNUMBER(AB730),VLOOKUP(MONTH(AB730),DateHelp!$B$2:$D$13,3,FALSE),""))</f>
        <v/>
      </c>
      <c r="D730" s="59" t="str">
        <f>IF(AB730=0,"",IF(ISNUMBER(AB730),VLOOKUP(MONTH(AB730),DateHelp!$B$2:$E$13,4,FALSE),""))</f>
        <v/>
      </c>
      <c r="E730" s="63"/>
      <c r="F730" s="64"/>
      <c r="G730" s="64"/>
      <c r="H730" s="64"/>
      <c r="I730" s="64"/>
      <c r="J730" s="64"/>
      <c r="K730" s="64"/>
      <c r="L730" s="68"/>
      <c r="M730" s="64"/>
      <c r="N730" s="64"/>
      <c r="O730" s="64"/>
      <c r="P730" s="64"/>
      <c r="Q730" s="64"/>
      <c r="U730" s="57"/>
      <c r="AA730" s="57">
        <v>730</v>
      </c>
      <c r="AB730" s="57" t="str">
        <f>IF(ISERROR(HLOOKUP(AB$1,D$1:T730,AA730,FALSE)),"na",HLOOKUP(AB$1,D$1:T730,AA730,FALSE))</f>
        <v>na</v>
      </c>
    </row>
    <row r="731" spans="1:28" x14ac:dyDescent="0.4">
      <c r="A731" s="66" t="str">
        <f>IF(AB731=0,"",IF(ISNUMBER(AB731),VLOOKUP(WEEKDAY(AB731,2),DateHelp!$B$2:$C$8,2,FALSE),""))</f>
        <v/>
      </c>
      <c r="B731" s="59" t="str">
        <f t="shared" si="11"/>
        <v/>
      </c>
      <c r="C731" s="59" t="str">
        <f>IF(AB731=0,"",IF(ISNUMBER(AB731),VLOOKUP(MONTH(AB731),DateHelp!$B$2:$D$13,3,FALSE),""))</f>
        <v/>
      </c>
      <c r="D731" s="59" t="str">
        <f>IF(AB731=0,"",IF(ISNUMBER(AB731),VLOOKUP(MONTH(AB731),DateHelp!$B$2:$E$13,4,FALSE),""))</f>
        <v/>
      </c>
      <c r="E731" s="63"/>
      <c r="F731" s="64"/>
      <c r="G731" s="64"/>
      <c r="H731" s="64"/>
      <c r="I731" s="64"/>
      <c r="J731" s="64"/>
      <c r="K731" s="64"/>
      <c r="L731" s="68"/>
      <c r="M731" s="64"/>
      <c r="N731" s="64"/>
      <c r="O731" s="64"/>
      <c r="P731" s="64"/>
      <c r="Q731" s="64"/>
      <c r="U731" s="57"/>
      <c r="AA731" s="57">
        <v>731</v>
      </c>
      <c r="AB731" s="57" t="str">
        <f>IF(ISERROR(HLOOKUP(AB$1,D$1:T731,AA731,FALSE)),"na",HLOOKUP(AB$1,D$1:T731,AA731,FALSE))</f>
        <v>na</v>
      </c>
    </row>
    <row r="732" spans="1:28" x14ac:dyDescent="0.4">
      <c r="A732" s="66" t="str">
        <f>IF(AB732=0,"",IF(ISNUMBER(AB732),VLOOKUP(WEEKDAY(AB732,2),DateHelp!$B$2:$C$8,2,FALSE),""))</f>
        <v/>
      </c>
      <c r="B732" s="59" t="str">
        <f t="shared" si="11"/>
        <v/>
      </c>
      <c r="C732" s="59" t="str">
        <f>IF(AB732=0,"",IF(ISNUMBER(AB732),VLOOKUP(MONTH(AB732),DateHelp!$B$2:$D$13,3,FALSE),""))</f>
        <v/>
      </c>
      <c r="D732" s="59" t="str">
        <f>IF(AB732=0,"",IF(ISNUMBER(AB732),VLOOKUP(MONTH(AB732),DateHelp!$B$2:$E$13,4,FALSE),""))</f>
        <v/>
      </c>
      <c r="E732" s="63"/>
      <c r="F732" s="64"/>
      <c r="G732" s="64"/>
      <c r="H732" s="64"/>
      <c r="I732" s="64"/>
      <c r="J732" s="64"/>
      <c r="K732" s="64"/>
      <c r="L732" s="68"/>
      <c r="M732" s="64"/>
      <c r="N732" s="64"/>
      <c r="O732" s="64"/>
      <c r="P732" s="64"/>
      <c r="Q732" s="64"/>
      <c r="U732" s="57"/>
      <c r="AA732" s="57">
        <v>732</v>
      </c>
      <c r="AB732" s="57" t="str">
        <f>IF(ISERROR(HLOOKUP(AB$1,D$1:T732,AA732,FALSE)),"na",HLOOKUP(AB$1,D$1:T732,AA732,FALSE))</f>
        <v>na</v>
      </c>
    </row>
    <row r="733" spans="1:28" x14ac:dyDescent="0.4">
      <c r="A733" s="66" t="str">
        <f>IF(AB733=0,"",IF(ISNUMBER(AB733),VLOOKUP(WEEKDAY(AB733,2),DateHelp!$B$2:$C$8,2,FALSE),""))</f>
        <v/>
      </c>
      <c r="B733" s="59" t="str">
        <f t="shared" si="11"/>
        <v/>
      </c>
      <c r="C733" s="59" t="str">
        <f>IF(AB733=0,"",IF(ISNUMBER(AB733),VLOOKUP(MONTH(AB733),DateHelp!$B$2:$D$13,3,FALSE),""))</f>
        <v/>
      </c>
      <c r="D733" s="59" t="str">
        <f>IF(AB733=0,"",IF(ISNUMBER(AB733),VLOOKUP(MONTH(AB733),DateHelp!$B$2:$E$13,4,FALSE),""))</f>
        <v/>
      </c>
      <c r="E733" s="63"/>
      <c r="F733" s="64"/>
      <c r="G733" s="64"/>
      <c r="H733" s="64"/>
      <c r="I733" s="64"/>
      <c r="J733" s="64"/>
      <c r="K733" s="64"/>
      <c r="L733" s="68"/>
      <c r="M733" s="64"/>
      <c r="N733" s="64"/>
      <c r="O733" s="64"/>
      <c r="P733" s="64"/>
      <c r="Q733" s="64"/>
      <c r="U733" s="57"/>
      <c r="AA733" s="57">
        <v>733</v>
      </c>
      <c r="AB733" s="57" t="str">
        <f>IF(ISERROR(HLOOKUP(AB$1,D$1:T733,AA733,FALSE)),"na",HLOOKUP(AB$1,D$1:T733,AA733,FALSE))</f>
        <v>na</v>
      </c>
    </row>
    <row r="734" spans="1:28" x14ac:dyDescent="0.4">
      <c r="A734" s="66" t="str">
        <f>IF(AB734=0,"",IF(ISNUMBER(AB734),VLOOKUP(WEEKDAY(AB734,2),DateHelp!$B$2:$C$8,2,FALSE),""))</f>
        <v/>
      </c>
      <c r="B734" s="59" t="str">
        <f t="shared" si="11"/>
        <v/>
      </c>
      <c r="C734" s="59" t="str">
        <f>IF(AB734=0,"",IF(ISNUMBER(AB734),VLOOKUP(MONTH(AB734),DateHelp!$B$2:$D$13,3,FALSE),""))</f>
        <v/>
      </c>
      <c r="D734" s="59" t="str">
        <f>IF(AB734=0,"",IF(ISNUMBER(AB734),VLOOKUP(MONTH(AB734),DateHelp!$B$2:$E$13,4,FALSE),""))</f>
        <v/>
      </c>
      <c r="E734" s="63"/>
      <c r="F734" s="64"/>
      <c r="G734" s="64"/>
      <c r="H734" s="64"/>
      <c r="I734" s="64"/>
      <c r="J734" s="64"/>
      <c r="K734" s="64"/>
      <c r="L734" s="68"/>
      <c r="M734" s="64"/>
      <c r="N734" s="64"/>
      <c r="O734" s="64"/>
      <c r="P734" s="64"/>
      <c r="Q734" s="64"/>
      <c r="U734" s="57"/>
      <c r="AA734" s="57">
        <v>734</v>
      </c>
      <c r="AB734" s="57" t="str">
        <f>IF(ISERROR(HLOOKUP(AB$1,D$1:T734,AA734,FALSE)),"na",HLOOKUP(AB$1,D$1:T734,AA734,FALSE))</f>
        <v>na</v>
      </c>
    </row>
    <row r="735" spans="1:28" x14ac:dyDescent="0.4">
      <c r="A735" s="66" t="str">
        <f>IF(AB735=0,"",IF(ISNUMBER(AB735),VLOOKUP(WEEKDAY(AB735,2),DateHelp!$B$2:$C$8,2,FALSE),""))</f>
        <v/>
      </c>
      <c r="B735" s="59" t="str">
        <f t="shared" si="11"/>
        <v/>
      </c>
      <c r="C735" s="59" t="str">
        <f>IF(AB735=0,"",IF(ISNUMBER(AB735),VLOOKUP(MONTH(AB735),DateHelp!$B$2:$D$13,3,FALSE),""))</f>
        <v/>
      </c>
      <c r="D735" s="59" t="str">
        <f>IF(AB735=0,"",IF(ISNUMBER(AB735),VLOOKUP(MONTH(AB735),DateHelp!$B$2:$E$13,4,FALSE),""))</f>
        <v/>
      </c>
      <c r="E735" s="63"/>
      <c r="F735" s="64"/>
      <c r="G735" s="64"/>
      <c r="H735" s="64"/>
      <c r="I735" s="64"/>
      <c r="J735" s="64"/>
      <c r="K735" s="64"/>
      <c r="L735" s="68"/>
      <c r="M735" s="64"/>
      <c r="N735" s="64"/>
      <c r="O735" s="64"/>
      <c r="P735" s="64"/>
      <c r="Q735" s="64"/>
      <c r="U735" s="57"/>
      <c r="AA735" s="57">
        <v>735</v>
      </c>
      <c r="AB735" s="57" t="str">
        <f>IF(ISERROR(HLOOKUP(AB$1,D$1:T735,AA735,FALSE)),"na",HLOOKUP(AB$1,D$1:T735,AA735,FALSE))</f>
        <v>na</v>
      </c>
    </row>
    <row r="736" spans="1:28" x14ac:dyDescent="0.4">
      <c r="A736" s="66" t="str">
        <f>IF(AB736=0,"",IF(ISNUMBER(AB736),VLOOKUP(WEEKDAY(AB736,2),DateHelp!$B$2:$C$8,2,FALSE),""))</f>
        <v/>
      </c>
      <c r="B736" s="59" t="str">
        <f t="shared" si="11"/>
        <v/>
      </c>
      <c r="C736" s="59" t="str">
        <f>IF(AB736=0,"",IF(ISNUMBER(AB736),VLOOKUP(MONTH(AB736),DateHelp!$B$2:$D$13,3,FALSE),""))</f>
        <v/>
      </c>
      <c r="D736" s="59" t="str">
        <f>IF(AB736=0,"",IF(ISNUMBER(AB736),VLOOKUP(MONTH(AB736),DateHelp!$B$2:$E$13,4,FALSE),""))</f>
        <v/>
      </c>
      <c r="E736" s="63"/>
      <c r="F736" s="64"/>
      <c r="G736" s="64"/>
      <c r="H736" s="64"/>
      <c r="I736" s="64"/>
      <c r="J736" s="64"/>
      <c r="K736" s="64"/>
      <c r="L736" s="68"/>
      <c r="M736" s="64"/>
      <c r="N736" s="64"/>
      <c r="O736" s="64"/>
      <c r="P736" s="64"/>
      <c r="Q736" s="64"/>
      <c r="U736" s="57"/>
      <c r="AA736" s="57">
        <v>736</v>
      </c>
      <c r="AB736" s="57" t="str">
        <f>IF(ISERROR(HLOOKUP(AB$1,D$1:T736,AA736,FALSE)),"na",HLOOKUP(AB$1,D$1:T736,AA736,FALSE))</f>
        <v>na</v>
      </c>
    </row>
    <row r="737" spans="1:28" x14ac:dyDescent="0.4">
      <c r="A737" s="66" t="str">
        <f>IF(AB737=0,"",IF(ISNUMBER(AB737),VLOOKUP(WEEKDAY(AB737,2),DateHelp!$B$2:$C$8,2,FALSE),""))</f>
        <v/>
      </c>
      <c r="B737" s="59" t="str">
        <f t="shared" si="11"/>
        <v/>
      </c>
      <c r="C737" s="59" t="str">
        <f>IF(AB737=0,"",IF(ISNUMBER(AB737),VLOOKUP(MONTH(AB737),DateHelp!$B$2:$D$13,3,FALSE),""))</f>
        <v/>
      </c>
      <c r="D737" s="59" t="str">
        <f>IF(AB737=0,"",IF(ISNUMBER(AB737),VLOOKUP(MONTH(AB737),DateHelp!$B$2:$E$13,4,FALSE),""))</f>
        <v/>
      </c>
      <c r="E737" s="63"/>
      <c r="F737" s="64"/>
      <c r="G737" s="64"/>
      <c r="H737" s="64"/>
      <c r="I737" s="64"/>
      <c r="J737" s="64"/>
      <c r="K737" s="64"/>
      <c r="L737" s="68"/>
      <c r="M737" s="64"/>
      <c r="N737" s="64"/>
      <c r="O737" s="64"/>
      <c r="P737" s="64"/>
      <c r="Q737" s="64"/>
      <c r="U737" s="57"/>
      <c r="AA737" s="57">
        <v>737</v>
      </c>
      <c r="AB737" s="57" t="str">
        <f>IF(ISERROR(HLOOKUP(AB$1,D$1:T737,AA737,FALSE)),"na",HLOOKUP(AB$1,D$1:T737,AA737,FALSE))</f>
        <v>na</v>
      </c>
    </row>
    <row r="738" spans="1:28" x14ac:dyDescent="0.4">
      <c r="A738" s="66" t="str">
        <f>IF(AB738=0,"",IF(ISNUMBER(AB738),VLOOKUP(WEEKDAY(AB738,2),DateHelp!$B$2:$C$8,2,FALSE),""))</f>
        <v/>
      </c>
      <c r="B738" s="59" t="str">
        <f t="shared" si="11"/>
        <v/>
      </c>
      <c r="C738" s="59" t="str">
        <f>IF(AB738=0,"",IF(ISNUMBER(AB738),VLOOKUP(MONTH(AB738),DateHelp!$B$2:$D$13,3,FALSE),""))</f>
        <v/>
      </c>
      <c r="D738" s="59" t="str">
        <f>IF(AB738=0,"",IF(ISNUMBER(AB738),VLOOKUP(MONTH(AB738),DateHelp!$B$2:$E$13,4,FALSE),""))</f>
        <v/>
      </c>
      <c r="E738" s="63"/>
      <c r="F738" s="64"/>
      <c r="G738" s="64"/>
      <c r="H738" s="64"/>
      <c r="I738" s="64"/>
      <c r="J738" s="64"/>
      <c r="K738" s="64"/>
      <c r="L738" s="68"/>
      <c r="M738" s="64"/>
      <c r="N738" s="64"/>
      <c r="O738" s="64"/>
      <c r="P738" s="64"/>
      <c r="Q738" s="64"/>
      <c r="U738" s="57"/>
      <c r="AA738" s="57">
        <v>738</v>
      </c>
      <c r="AB738" s="57" t="str">
        <f>IF(ISERROR(HLOOKUP(AB$1,D$1:T738,AA738,FALSE)),"na",HLOOKUP(AB$1,D$1:T738,AA738,FALSE))</f>
        <v>na</v>
      </c>
    </row>
    <row r="739" spans="1:28" x14ac:dyDescent="0.4">
      <c r="A739" s="66" t="str">
        <f>IF(AB739=0,"",IF(ISNUMBER(AB739),VLOOKUP(WEEKDAY(AB739,2),DateHelp!$B$2:$C$8,2,FALSE),""))</f>
        <v/>
      </c>
      <c r="B739" s="59" t="str">
        <f t="shared" si="11"/>
        <v/>
      </c>
      <c r="C739" s="59" t="str">
        <f>IF(AB739=0,"",IF(ISNUMBER(AB739),VLOOKUP(MONTH(AB739),DateHelp!$B$2:$D$13,3,FALSE),""))</f>
        <v/>
      </c>
      <c r="D739" s="59" t="str">
        <f>IF(AB739=0,"",IF(ISNUMBER(AB739),VLOOKUP(MONTH(AB739),DateHelp!$B$2:$E$13,4,FALSE),""))</f>
        <v/>
      </c>
      <c r="E739" s="63"/>
      <c r="F739" s="64"/>
      <c r="G739" s="64"/>
      <c r="H739" s="64"/>
      <c r="I739" s="64"/>
      <c r="J739" s="64"/>
      <c r="K739" s="64"/>
      <c r="L739" s="68"/>
      <c r="M739" s="64"/>
      <c r="N739" s="64"/>
      <c r="O739" s="64"/>
      <c r="P739" s="64"/>
      <c r="Q739" s="64"/>
      <c r="U739" s="57"/>
      <c r="AA739" s="57">
        <v>739</v>
      </c>
      <c r="AB739" s="57" t="str">
        <f>IF(ISERROR(HLOOKUP(AB$1,D$1:T739,AA739,FALSE)),"na",HLOOKUP(AB$1,D$1:T739,AA739,FALSE))</f>
        <v>na</v>
      </c>
    </row>
    <row r="740" spans="1:28" x14ac:dyDescent="0.4">
      <c r="A740" s="66" t="str">
        <f>IF(AB740=0,"",IF(ISNUMBER(AB740),VLOOKUP(WEEKDAY(AB740,2),DateHelp!$B$2:$C$8,2,FALSE),""))</f>
        <v/>
      </c>
      <c r="B740" s="59" t="str">
        <f t="shared" si="11"/>
        <v/>
      </c>
      <c r="C740" s="59" t="str">
        <f>IF(AB740=0,"",IF(ISNUMBER(AB740),VLOOKUP(MONTH(AB740),DateHelp!$B$2:$D$13,3,FALSE),""))</f>
        <v/>
      </c>
      <c r="D740" s="59" t="str">
        <f>IF(AB740=0,"",IF(ISNUMBER(AB740),VLOOKUP(MONTH(AB740),DateHelp!$B$2:$E$13,4,FALSE),""))</f>
        <v/>
      </c>
      <c r="E740" s="63"/>
      <c r="F740" s="64"/>
      <c r="G740" s="64"/>
      <c r="H740" s="64"/>
      <c r="I740" s="64"/>
      <c r="J740" s="64"/>
      <c r="K740" s="64"/>
      <c r="L740" s="68"/>
      <c r="M740" s="64"/>
      <c r="N740" s="64"/>
      <c r="O740" s="64"/>
      <c r="P740" s="64"/>
      <c r="Q740" s="64"/>
      <c r="U740" s="57"/>
      <c r="AA740" s="57">
        <v>740</v>
      </c>
      <c r="AB740" s="57" t="str">
        <f>IF(ISERROR(HLOOKUP(AB$1,D$1:T740,AA740,FALSE)),"na",HLOOKUP(AB$1,D$1:T740,AA740,FALSE))</f>
        <v>na</v>
      </c>
    </row>
    <row r="741" spans="1:28" x14ac:dyDescent="0.4">
      <c r="A741" s="66" t="str">
        <f>IF(AB741=0,"",IF(ISNUMBER(AB741),VLOOKUP(WEEKDAY(AB741,2),DateHelp!$B$2:$C$8,2,FALSE),""))</f>
        <v/>
      </c>
      <c r="B741" s="59" t="str">
        <f t="shared" si="11"/>
        <v/>
      </c>
      <c r="C741" s="59" t="str">
        <f>IF(AB741=0,"",IF(ISNUMBER(AB741),VLOOKUP(MONTH(AB741),DateHelp!$B$2:$D$13,3,FALSE),""))</f>
        <v/>
      </c>
      <c r="D741" s="59" t="str">
        <f>IF(AB741=0,"",IF(ISNUMBER(AB741),VLOOKUP(MONTH(AB741),DateHelp!$B$2:$E$13,4,FALSE),""))</f>
        <v/>
      </c>
      <c r="E741" s="63"/>
      <c r="F741" s="64"/>
      <c r="G741" s="64"/>
      <c r="H741" s="64"/>
      <c r="I741" s="64"/>
      <c r="J741" s="64"/>
      <c r="K741" s="64"/>
      <c r="L741" s="68"/>
      <c r="M741" s="64"/>
      <c r="N741" s="64"/>
      <c r="O741" s="64"/>
      <c r="P741" s="64"/>
      <c r="Q741" s="64"/>
      <c r="U741" s="57"/>
      <c r="AA741" s="57">
        <v>741</v>
      </c>
      <c r="AB741" s="57" t="str">
        <f>IF(ISERROR(HLOOKUP(AB$1,D$1:T741,AA741,FALSE)),"na",HLOOKUP(AB$1,D$1:T741,AA741,FALSE))</f>
        <v>na</v>
      </c>
    </row>
    <row r="742" spans="1:28" x14ac:dyDescent="0.4">
      <c r="A742" s="66" t="str">
        <f>IF(AB742=0,"",IF(ISNUMBER(AB742),VLOOKUP(WEEKDAY(AB742,2),DateHelp!$B$2:$C$8,2,FALSE),""))</f>
        <v/>
      </c>
      <c r="B742" s="59" t="str">
        <f t="shared" si="11"/>
        <v/>
      </c>
      <c r="C742" s="59" t="str">
        <f>IF(AB742=0,"",IF(ISNUMBER(AB742),VLOOKUP(MONTH(AB742),DateHelp!$B$2:$D$13,3,FALSE),""))</f>
        <v/>
      </c>
      <c r="D742" s="59" t="str">
        <f>IF(AB742=0,"",IF(ISNUMBER(AB742),VLOOKUP(MONTH(AB742),DateHelp!$B$2:$E$13,4,FALSE),""))</f>
        <v/>
      </c>
      <c r="E742" s="63"/>
      <c r="F742" s="64"/>
      <c r="G742" s="64"/>
      <c r="H742" s="64"/>
      <c r="I742" s="64"/>
      <c r="J742" s="64"/>
      <c r="K742" s="64"/>
      <c r="L742" s="68"/>
      <c r="M742" s="64"/>
      <c r="N742" s="64"/>
      <c r="O742" s="64"/>
      <c r="P742" s="64"/>
      <c r="Q742" s="64"/>
      <c r="U742" s="57"/>
      <c r="AA742" s="57">
        <v>742</v>
      </c>
      <c r="AB742" s="57" t="str">
        <f>IF(ISERROR(HLOOKUP(AB$1,D$1:T742,AA742,FALSE)),"na",HLOOKUP(AB$1,D$1:T742,AA742,FALSE))</f>
        <v>na</v>
      </c>
    </row>
    <row r="743" spans="1:28" x14ac:dyDescent="0.4">
      <c r="A743" s="66" t="str">
        <f>IF(AB743=0,"",IF(ISNUMBER(AB743),VLOOKUP(WEEKDAY(AB743,2),DateHelp!$B$2:$C$8,2,FALSE),""))</f>
        <v/>
      </c>
      <c r="B743" s="59" t="str">
        <f t="shared" si="11"/>
        <v/>
      </c>
      <c r="C743" s="59" t="str">
        <f>IF(AB743=0,"",IF(ISNUMBER(AB743),VLOOKUP(MONTH(AB743),DateHelp!$B$2:$D$13,3,FALSE),""))</f>
        <v/>
      </c>
      <c r="D743" s="59" t="str">
        <f>IF(AB743=0,"",IF(ISNUMBER(AB743),VLOOKUP(MONTH(AB743),DateHelp!$B$2:$E$13,4,FALSE),""))</f>
        <v/>
      </c>
      <c r="E743" s="63"/>
      <c r="F743" s="64"/>
      <c r="G743" s="64"/>
      <c r="H743" s="64"/>
      <c r="I743" s="64"/>
      <c r="J743" s="64"/>
      <c r="K743" s="64"/>
      <c r="L743" s="68"/>
      <c r="M743" s="64"/>
      <c r="N743" s="64"/>
      <c r="O743" s="64"/>
      <c r="P743" s="64"/>
      <c r="Q743" s="64"/>
      <c r="U743" s="57"/>
      <c r="AA743" s="57">
        <v>743</v>
      </c>
      <c r="AB743" s="57" t="str">
        <f>IF(ISERROR(HLOOKUP(AB$1,D$1:T743,AA743,FALSE)),"na",HLOOKUP(AB$1,D$1:T743,AA743,FALSE))</f>
        <v>na</v>
      </c>
    </row>
    <row r="744" spans="1:28" x14ac:dyDescent="0.4">
      <c r="A744" s="66" t="str">
        <f>IF(AB744=0,"",IF(ISNUMBER(AB744),VLOOKUP(WEEKDAY(AB744,2),DateHelp!$B$2:$C$8,2,FALSE),""))</f>
        <v/>
      </c>
      <c r="B744" s="59" t="str">
        <f t="shared" si="11"/>
        <v/>
      </c>
      <c r="C744" s="59" t="str">
        <f>IF(AB744=0,"",IF(ISNUMBER(AB744),VLOOKUP(MONTH(AB744),DateHelp!$B$2:$D$13,3,FALSE),""))</f>
        <v/>
      </c>
      <c r="D744" s="59" t="str">
        <f>IF(AB744=0,"",IF(ISNUMBER(AB744),VLOOKUP(MONTH(AB744),DateHelp!$B$2:$E$13,4,FALSE),""))</f>
        <v/>
      </c>
      <c r="E744" s="63"/>
      <c r="F744" s="64"/>
      <c r="G744" s="64"/>
      <c r="H744" s="64"/>
      <c r="I744" s="64"/>
      <c r="J744" s="64"/>
      <c r="K744" s="64"/>
      <c r="L744" s="68"/>
      <c r="M744" s="64"/>
      <c r="N744" s="64"/>
      <c r="O744" s="64"/>
      <c r="P744" s="64"/>
      <c r="Q744" s="64"/>
      <c r="U744" s="57"/>
      <c r="AA744" s="57">
        <v>744</v>
      </c>
      <c r="AB744" s="57" t="str">
        <f>IF(ISERROR(HLOOKUP(AB$1,D$1:T744,AA744,FALSE)),"na",HLOOKUP(AB$1,D$1:T744,AA744,FALSE))</f>
        <v>na</v>
      </c>
    </row>
    <row r="745" spans="1:28" x14ac:dyDescent="0.4">
      <c r="A745" s="66" t="str">
        <f>IF(AB745=0,"",IF(ISNUMBER(AB745),VLOOKUP(WEEKDAY(AB745,2),DateHelp!$B$2:$C$8,2,FALSE),""))</f>
        <v/>
      </c>
      <c r="B745" s="59" t="str">
        <f t="shared" si="11"/>
        <v/>
      </c>
      <c r="C745" s="59" t="str">
        <f>IF(AB745=0,"",IF(ISNUMBER(AB745),VLOOKUP(MONTH(AB745),DateHelp!$B$2:$D$13,3,FALSE),""))</f>
        <v/>
      </c>
      <c r="D745" s="59" t="str">
        <f>IF(AB745=0,"",IF(ISNUMBER(AB745),VLOOKUP(MONTH(AB745),DateHelp!$B$2:$E$13,4,FALSE),""))</f>
        <v/>
      </c>
      <c r="E745" s="63"/>
      <c r="F745" s="64"/>
      <c r="G745" s="64"/>
      <c r="H745" s="64"/>
      <c r="I745" s="64"/>
      <c r="J745" s="64"/>
      <c r="K745" s="64"/>
      <c r="L745" s="68"/>
      <c r="M745" s="64"/>
      <c r="N745" s="64"/>
      <c r="O745" s="64"/>
      <c r="P745" s="64"/>
      <c r="Q745" s="64"/>
      <c r="U745" s="57"/>
      <c r="AA745" s="57">
        <v>745</v>
      </c>
      <c r="AB745" s="57" t="str">
        <f>IF(ISERROR(HLOOKUP(AB$1,D$1:T745,AA745,FALSE)),"na",HLOOKUP(AB$1,D$1:T745,AA745,FALSE))</f>
        <v>na</v>
      </c>
    </row>
    <row r="746" spans="1:28" x14ac:dyDescent="0.4">
      <c r="A746" s="66" t="str">
        <f>IF(AB746=0,"",IF(ISNUMBER(AB746),VLOOKUP(WEEKDAY(AB746,2),DateHelp!$B$2:$C$8,2,FALSE),""))</f>
        <v/>
      </c>
      <c r="B746" s="59" t="str">
        <f t="shared" si="11"/>
        <v/>
      </c>
      <c r="C746" s="59" t="str">
        <f>IF(AB746=0,"",IF(ISNUMBER(AB746),VLOOKUP(MONTH(AB746),DateHelp!$B$2:$D$13,3,FALSE),""))</f>
        <v/>
      </c>
      <c r="D746" s="59" t="str">
        <f>IF(AB746=0,"",IF(ISNUMBER(AB746),VLOOKUP(MONTH(AB746),DateHelp!$B$2:$E$13,4,FALSE),""))</f>
        <v/>
      </c>
      <c r="E746" s="63"/>
      <c r="F746" s="64"/>
      <c r="G746" s="64"/>
      <c r="H746" s="64"/>
      <c r="I746" s="64"/>
      <c r="J746" s="64"/>
      <c r="K746" s="64"/>
      <c r="L746" s="68"/>
      <c r="M746" s="64"/>
      <c r="N746" s="64"/>
      <c r="O746" s="64"/>
      <c r="P746" s="64"/>
      <c r="Q746" s="64"/>
      <c r="U746" s="57"/>
      <c r="AA746" s="57">
        <v>746</v>
      </c>
      <c r="AB746" s="57" t="str">
        <f>IF(ISERROR(HLOOKUP(AB$1,D$1:T746,AA746,FALSE)),"na",HLOOKUP(AB$1,D$1:T746,AA746,FALSE))</f>
        <v>na</v>
      </c>
    </row>
    <row r="747" spans="1:28" x14ac:dyDescent="0.4">
      <c r="A747" s="66" t="str">
        <f>IF(AB747=0,"",IF(ISNUMBER(AB747),VLOOKUP(WEEKDAY(AB747,2),DateHelp!$B$2:$C$8,2,FALSE),""))</f>
        <v/>
      </c>
      <c r="B747" s="59" t="str">
        <f t="shared" si="11"/>
        <v/>
      </c>
      <c r="C747" s="59" t="str">
        <f>IF(AB747=0,"",IF(ISNUMBER(AB747),VLOOKUP(MONTH(AB747),DateHelp!$B$2:$D$13,3,FALSE),""))</f>
        <v/>
      </c>
      <c r="D747" s="59" t="str">
        <f>IF(AB747=0,"",IF(ISNUMBER(AB747),VLOOKUP(MONTH(AB747),DateHelp!$B$2:$E$13,4,FALSE),""))</f>
        <v/>
      </c>
      <c r="E747" s="63"/>
      <c r="F747" s="64"/>
      <c r="G747" s="64"/>
      <c r="H747" s="64"/>
      <c r="I747" s="64"/>
      <c r="J747" s="64"/>
      <c r="K747" s="64"/>
      <c r="L747" s="68"/>
      <c r="M747" s="64"/>
      <c r="N747" s="64"/>
      <c r="O747" s="64"/>
      <c r="P747" s="64"/>
      <c r="Q747" s="64"/>
      <c r="U747" s="57"/>
      <c r="AA747" s="57">
        <v>747</v>
      </c>
      <c r="AB747" s="57" t="str">
        <f>IF(ISERROR(HLOOKUP(AB$1,D$1:T747,AA747,FALSE)),"na",HLOOKUP(AB$1,D$1:T747,AA747,FALSE))</f>
        <v>na</v>
      </c>
    </row>
    <row r="748" spans="1:28" x14ac:dyDescent="0.4">
      <c r="A748" s="66" t="str">
        <f>IF(AB748=0,"",IF(ISNUMBER(AB748),VLOOKUP(WEEKDAY(AB748,2),DateHelp!$B$2:$C$8,2,FALSE),""))</f>
        <v/>
      </c>
      <c r="B748" s="59" t="str">
        <f t="shared" si="11"/>
        <v/>
      </c>
      <c r="C748" s="59" t="str">
        <f>IF(AB748=0,"",IF(ISNUMBER(AB748),VLOOKUP(MONTH(AB748),DateHelp!$B$2:$D$13,3,FALSE),""))</f>
        <v/>
      </c>
      <c r="D748" s="59" t="str">
        <f>IF(AB748=0,"",IF(ISNUMBER(AB748),VLOOKUP(MONTH(AB748),DateHelp!$B$2:$E$13,4,FALSE),""))</f>
        <v/>
      </c>
      <c r="E748" s="63"/>
      <c r="F748" s="64"/>
      <c r="G748" s="64"/>
      <c r="H748" s="64"/>
      <c r="I748" s="64"/>
      <c r="J748" s="64"/>
      <c r="K748" s="64"/>
      <c r="L748" s="68"/>
      <c r="M748" s="64"/>
      <c r="N748" s="64"/>
      <c r="O748" s="64"/>
      <c r="P748" s="64"/>
      <c r="Q748" s="64"/>
      <c r="U748" s="57"/>
      <c r="AA748" s="57">
        <v>748</v>
      </c>
      <c r="AB748" s="57" t="str">
        <f>IF(ISERROR(HLOOKUP(AB$1,D$1:T748,AA748,FALSE)),"na",HLOOKUP(AB$1,D$1:T748,AA748,FALSE))</f>
        <v>na</v>
      </c>
    </row>
    <row r="749" spans="1:28" x14ac:dyDescent="0.4">
      <c r="A749" s="66" t="str">
        <f>IF(AB749=0,"",IF(ISNUMBER(AB749),VLOOKUP(WEEKDAY(AB749,2),DateHelp!$B$2:$C$8,2,FALSE),""))</f>
        <v/>
      </c>
      <c r="B749" s="59" t="str">
        <f t="shared" si="11"/>
        <v/>
      </c>
      <c r="C749" s="59" t="str">
        <f>IF(AB749=0,"",IF(ISNUMBER(AB749),VLOOKUP(MONTH(AB749),DateHelp!$B$2:$D$13,3,FALSE),""))</f>
        <v/>
      </c>
      <c r="D749" s="59" t="str">
        <f>IF(AB749=0,"",IF(ISNUMBER(AB749),VLOOKUP(MONTH(AB749),DateHelp!$B$2:$E$13,4,FALSE),""))</f>
        <v/>
      </c>
      <c r="E749" s="63"/>
      <c r="F749" s="64"/>
      <c r="G749" s="64"/>
      <c r="H749" s="64"/>
      <c r="I749" s="64"/>
      <c r="J749" s="64"/>
      <c r="K749" s="64"/>
      <c r="L749" s="68"/>
      <c r="M749" s="64"/>
      <c r="N749" s="64"/>
      <c r="O749" s="64"/>
      <c r="P749" s="64"/>
      <c r="Q749" s="64"/>
      <c r="U749" s="57"/>
      <c r="AA749" s="57">
        <v>749</v>
      </c>
      <c r="AB749" s="57" t="str">
        <f>IF(ISERROR(HLOOKUP(AB$1,D$1:T749,AA749,FALSE)),"na",HLOOKUP(AB$1,D$1:T749,AA749,FALSE))</f>
        <v>na</v>
      </c>
    </row>
    <row r="750" spans="1:28" x14ac:dyDescent="0.4">
      <c r="A750" s="66" t="str">
        <f>IF(AB750=0,"",IF(ISNUMBER(AB750),VLOOKUP(WEEKDAY(AB750,2),DateHelp!$B$2:$C$8,2,FALSE),""))</f>
        <v/>
      </c>
      <c r="B750" s="59" t="str">
        <f t="shared" si="11"/>
        <v/>
      </c>
      <c r="C750" s="59" t="str">
        <f>IF(AB750=0,"",IF(ISNUMBER(AB750),VLOOKUP(MONTH(AB750),DateHelp!$B$2:$D$13,3,FALSE),""))</f>
        <v/>
      </c>
      <c r="D750" s="59" t="str">
        <f>IF(AB750=0,"",IF(ISNUMBER(AB750),VLOOKUP(MONTH(AB750),DateHelp!$B$2:$E$13,4,FALSE),""))</f>
        <v/>
      </c>
      <c r="E750" s="63"/>
      <c r="F750" s="64"/>
      <c r="G750" s="64"/>
      <c r="H750" s="64"/>
      <c r="I750" s="64"/>
      <c r="J750" s="64"/>
      <c r="K750" s="64"/>
      <c r="L750" s="68"/>
      <c r="M750" s="64"/>
      <c r="N750" s="64"/>
      <c r="O750" s="64"/>
      <c r="P750" s="64"/>
      <c r="Q750" s="64"/>
      <c r="U750" s="57"/>
      <c r="AA750" s="57">
        <v>750</v>
      </c>
      <c r="AB750" s="57" t="str">
        <f>IF(ISERROR(HLOOKUP(AB$1,D$1:T750,AA750,FALSE)),"na",HLOOKUP(AB$1,D$1:T750,AA750,FALSE))</f>
        <v>na</v>
      </c>
    </row>
    <row r="751" spans="1:28" x14ac:dyDescent="0.4">
      <c r="A751" s="66" t="str">
        <f>IF(AB751=0,"",IF(ISNUMBER(AB751),VLOOKUP(WEEKDAY(AB751,2),DateHelp!$B$2:$C$8,2,FALSE),""))</f>
        <v/>
      </c>
      <c r="B751" s="59" t="str">
        <f t="shared" si="11"/>
        <v/>
      </c>
      <c r="C751" s="59" t="str">
        <f>IF(AB751=0,"",IF(ISNUMBER(AB751),VLOOKUP(MONTH(AB751),DateHelp!$B$2:$D$13,3,FALSE),""))</f>
        <v/>
      </c>
      <c r="D751" s="59" t="str">
        <f>IF(AB751=0,"",IF(ISNUMBER(AB751),VLOOKUP(MONTH(AB751),DateHelp!$B$2:$E$13,4,FALSE),""))</f>
        <v/>
      </c>
      <c r="E751" s="63"/>
      <c r="F751" s="64"/>
      <c r="G751" s="64"/>
      <c r="H751" s="64"/>
      <c r="I751" s="64"/>
      <c r="J751" s="64"/>
      <c r="K751" s="64"/>
      <c r="L751" s="68"/>
      <c r="M751" s="64"/>
      <c r="N751" s="64"/>
      <c r="O751" s="64"/>
      <c r="P751" s="64"/>
      <c r="Q751" s="64"/>
      <c r="U751" s="57"/>
      <c r="AA751" s="57">
        <v>751</v>
      </c>
      <c r="AB751" s="57" t="str">
        <f>IF(ISERROR(HLOOKUP(AB$1,D$1:T751,AA751,FALSE)),"na",HLOOKUP(AB$1,D$1:T751,AA751,FALSE))</f>
        <v>na</v>
      </c>
    </row>
    <row r="752" spans="1:28" x14ac:dyDescent="0.4">
      <c r="A752" s="66" t="str">
        <f>IF(AB752=0,"",IF(ISNUMBER(AB752),VLOOKUP(WEEKDAY(AB752,2),DateHelp!$B$2:$C$8,2,FALSE),""))</f>
        <v/>
      </c>
      <c r="B752" s="59" t="str">
        <f t="shared" si="11"/>
        <v/>
      </c>
      <c r="C752" s="59" t="str">
        <f>IF(AB752=0,"",IF(ISNUMBER(AB752),VLOOKUP(MONTH(AB752),DateHelp!$B$2:$D$13,3,FALSE),""))</f>
        <v/>
      </c>
      <c r="D752" s="59" t="str">
        <f>IF(AB752=0,"",IF(ISNUMBER(AB752),VLOOKUP(MONTH(AB752),DateHelp!$B$2:$E$13,4,FALSE),""))</f>
        <v/>
      </c>
      <c r="E752" s="63"/>
      <c r="F752" s="64"/>
      <c r="G752" s="64"/>
      <c r="H752" s="64"/>
      <c r="I752" s="64"/>
      <c r="J752" s="64"/>
      <c r="K752" s="64"/>
      <c r="L752" s="68"/>
      <c r="M752" s="64"/>
      <c r="N752" s="64"/>
      <c r="O752" s="64"/>
      <c r="P752" s="64"/>
      <c r="Q752" s="64"/>
      <c r="U752" s="57"/>
      <c r="AA752" s="57">
        <v>752</v>
      </c>
      <c r="AB752" s="57" t="str">
        <f>IF(ISERROR(HLOOKUP(AB$1,D$1:T752,AA752,FALSE)),"na",HLOOKUP(AB$1,D$1:T752,AA752,FALSE))</f>
        <v>na</v>
      </c>
    </row>
    <row r="753" spans="1:28" x14ac:dyDescent="0.4">
      <c r="A753" s="66" t="str">
        <f>IF(AB753=0,"",IF(ISNUMBER(AB753),VLOOKUP(WEEKDAY(AB753,2),DateHelp!$B$2:$C$8,2,FALSE),""))</f>
        <v/>
      </c>
      <c r="B753" s="59" t="str">
        <f t="shared" si="11"/>
        <v/>
      </c>
      <c r="C753" s="59" t="str">
        <f>IF(AB753=0,"",IF(ISNUMBER(AB753),VLOOKUP(MONTH(AB753),DateHelp!$B$2:$D$13,3,FALSE),""))</f>
        <v/>
      </c>
      <c r="D753" s="59" t="str">
        <f>IF(AB753=0,"",IF(ISNUMBER(AB753),VLOOKUP(MONTH(AB753),DateHelp!$B$2:$E$13,4,FALSE),""))</f>
        <v/>
      </c>
      <c r="E753" s="63"/>
      <c r="F753" s="64"/>
      <c r="G753" s="64"/>
      <c r="H753" s="64"/>
      <c r="I753" s="64"/>
      <c r="J753" s="64"/>
      <c r="K753" s="64"/>
      <c r="L753" s="68"/>
      <c r="M753" s="64"/>
      <c r="N753" s="64"/>
      <c r="O753" s="64"/>
      <c r="P753" s="64"/>
      <c r="Q753" s="64"/>
      <c r="U753" s="57"/>
      <c r="AA753" s="57">
        <v>753</v>
      </c>
      <c r="AB753" s="57" t="str">
        <f>IF(ISERROR(HLOOKUP(AB$1,D$1:T753,AA753,FALSE)),"na",HLOOKUP(AB$1,D$1:T753,AA753,FALSE))</f>
        <v>na</v>
      </c>
    </row>
    <row r="754" spans="1:28" x14ac:dyDescent="0.4">
      <c r="A754" s="66" t="str">
        <f>IF(AB754=0,"",IF(ISNUMBER(AB754),VLOOKUP(WEEKDAY(AB754,2),DateHelp!$B$2:$C$8,2,FALSE),""))</f>
        <v/>
      </c>
      <c r="B754" s="59" t="str">
        <f t="shared" si="11"/>
        <v/>
      </c>
      <c r="C754" s="59" t="str">
        <f>IF(AB754=0,"",IF(ISNUMBER(AB754),VLOOKUP(MONTH(AB754),DateHelp!$B$2:$D$13,3,FALSE),""))</f>
        <v/>
      </c>
      <c r="D754" s="59" t="str">
        <f>IF(AB754=0,"",IF(ISNUMBER(AB754),VLOOKUP(MONTH(AB754),DateHelp!$B$2:$E$13,4,FALSE),""))</f>
        <v/>
      </c>
      <c r="E754" s="63"/>
      <c r="F754" s="64"/>
      <c r="G754" s="64"/>
      <c r="H754" s="64"/>
      <c r="I754" s="64"/>
      <c r="J754" s="64"/>
      <c r="K754" s="64"/>
      <c r="L754" s="68"/>
      <c r="M754" s="64"/>
      <c r="N754" s="64"/>
      <c r="O754" s="64"/>
      <c r="P754" s="64"/>
      <c r="Q754" s="64"/>
      <c r="U754" s="57"/>
      <c r="AA754" s="57">
        <v>754</v>
      </c>
      <c r="AB754" s="57" t="str">
        <f>IF(ISERROR(HLOOKUP(AB$1,D$1:T754,AA754,FALSE)),"na",HLOOKUP(AB$1,D$1:T754,AA754,FALSE))</f>
        <v>na</v>
      </c>
    </row>
    <row r="755" spans="1:28" x14ac:dyDescent="0.4">
      <c r="A755" s="66" t="str">
        <f>IF(AB755=0,"",IF(ISNUMBER(AB755),VLOOKUP(WEEKDAY(AB755,2),DateHelp!$B$2:$C$8,2,FALSE),""))</f>
        <v/>
      </c>
      <c r="B755" s="59" t="str">
        <f t="shared" si="11"/>
        <v/>
      </c>
      <c r="C755" s="59" t="str">
        <f>IF(AB755=0,"",IF(ISNUMBER(AB755),VLOOKUP(MONTH(AB755),DateHelp!$B$2:$D$13,3,FALSE),""))</f>
        <v/>
      </c>
      <c r="D755" s="59" t="str">
        <f>IF(AB755=0,"",IF(ISNUMBER(AB755),VLOOKUP(MONTH(AB755),DateHelp!$B$2:$E$13,4,FALSE),""))</f>
        <v/>
      </c>
      <c r="E755" s="63"/>
      <c r="F755" s="64"/>
      <c r="G755" s="64"/>
      <c r="H755" s="64"/>
      <c r="I755" s="64"/>
      <c r="J755" s="64"/>
      <c r="K755" s="64"/>
      <c r="L755" s="68"/>
      <c r="M755" s="64"/>
      <c r="N755" s="64"/>
      <c r="O755" s="64"/>
      <c r="P755" s="64"/>
      <c r="Q755" s="64"/>
      <c r="U755" s="57"/>
      <c r="AA755" s="57">
        <v>755</v>
      </c>
      <c r="AB755" s="57" t="str">
        <f>IF(ISERROR(HLOOKUP(AB$1,D$1:T755,AA755,FALSE)),"na",HLOOKUP(AB$1,D$1:T755,AA755,FALSE))</f>
        <v>na</v>
      </c>
    </row>
    <row r="756" spans="1:28" x14ac:dyDescent="0.4">
      <c r="A756" s="66" t="str">
        <f>IF(AB756=0,"",IF(ISNUMBER(AB756),VLOOKUP(WEEKDAY(AB756,2),DateHelp!$B$2:$C$8,2,FALSE),""))</f>
        <v/>
      </c>
      <c r="B756" s="59" t="str">
        <f t="shared" si="11"/>
        <v/>
      </c>
      <c r="C756" s="59" t="str">
        <f>IF(AB756=0,"",IF(ISNUMBER(AB756),VLOOKUP(MONTH(AB756),DateHelp!$B$2:$D$13,3,FALSE),""))</f>
        <v/>
      </c>
      <c r="D756" s="59" t="str">
        <f>IF(AB756=0,"",IF(ISNUMBER(AB756),VLOOKUP(MONTH(AB756),DateHelp!$B$2:$E$13,4,FALSE),""))</f>
        <v/>
      </c>
      <c r="E756" s="63"/>
      <c r="F756" s="64"/>
      <c r="G756" s="64"/>
      <c r="H756" s="64"/>
      <c r="I756" s="64"/>
      <c r="J756" s="64"/>
      <c r="K756" s="64"/>
      <c r="L756" s="68"/>
      <c r="M756" s="64"/>
      <c r="N756" s="64"/>
      <c r="O756" s="64"/>
      <c r="P756" s="64"/>
      <c r="Q756" s="64"/>
      <c r="U756" s="57"/>
      <c r="AA756" s="57">
        <v>756</v>
      </c>
      <c r="AB756" s="57" t="str">
        <f>IF(ISERROR(HLOOKUP(AB$1,D$1:T756,AA756,FALSE)),"na",HLOOKUP(AB$1,D$1:T756,AA756,FALSE))</f>
        <v>na</v>
      </c>
    </row>
    <row r="757" spans="1:28" x14ac:dyDescent="0.4">
      <c r="A757" s="66" t="str">
        <f>IF(AB757=0,"",IF(ISNUMBER(AB757),VLOOKUP(WEEKDAY(AB757,2),DateHelp!$B$2:$C$8,2,FALSE),""))</f>
        <v/>
      </c>
      <c r="B757" s="59" t="str">
        <f t="shared" si="11"/>
        <v/>
      </c>
      <c r="C757" s="59" t="str">
        <f>IF(AB757=0,"",IF(ISNUMBER(AB757),VLOOKUP(MONTH(AB757),DateHelp!$B$2:$D$13,3,FALSE),""))</f>
        <v/>
      </c>
      <c r="D757" s="59" t="str">
        <f>IF(AB757=0,"",IF(ISNUMBER(AB757),VLOOKUP(MONTH(AB757),DateHelp!$B$2:$E$13,4,FALSE),""))</f>
        <v/>
      </c>
      <c r="E757" s="63"/>
      <c r="F757" s="64"/>
      <c r="G757" s="64"/>
      <c r="H757" s="64"/>
      <c r="I757" s="64"/>
      <c r="J757" s="64"/>
      <c r="K757" s="64"/>
      <c r="L757" s="68"/>
      <c r="M757" s="64"/>
      <c r="N757" s="64"/>
      <c r="O757" s="64"/>
      <c r="P757" s="64"/>
      <c r="Q757" s="64"/>
      <c r="U757" s="57"/>
      <c r="AA757" s="57">
        <v>757</v>
      </c>
      <c r="AB757" s="57" t="str">
        <f>IF(ISERROR(HLOOKUP(AB$1,D$1:T757,AA757,FALSE)),"na",HLOOKUP(AB$1,D$1:T757,AA757,FALSE))</f>
        <v>na</v>
      </c>
    </row>
    <row r="758" spans="1:28" x14ac:dyDescent="0.4">
      <c r="A758" s="66" t="str">
        <f>IF(AB758=0,"",IF(ISNUMBER(AB758),VLOOKUP(WEEKDAY(AB758,2),DateHelp!$B$2:$C$8,2,FALSE),""))</f>
        <v/>
      </c>
      <c r="B758" s="59" t="str">
        <f t="shared" si="11"/>
        <v/>
      </c>
      <c r="C758" s="59" t="str">
        <f>IF(AB758=0,"",IF(ISNUMBER(AB758),VLOOKUP(MONTH(AB758),DateHelp!$B$2:$D$13,3,FALSE),""))</f>
        <v/>
      </c>
      <c r="D758" s="59" t="str">
        <f>IF(AB758=0,"",IF(ISNUMBER(AB758),VLOOKUP(MONTH(AB758),DateHelp!$B$2:$E$13,4,FALSE),""))</f>
        <v/>
      </c>
      <c r="E758" s="63"/>
      <c r="F758" s="64"/>
      <c r="G758" s="64"/>
      <c r="H758" s="64"/>
      <c r="I758" s="64"/>
      <c r="J758" s="64"/>
      <c r="K758" s="64"/>
      <c r="L758" s="68"/>
      <c r="M758" s="64"/>
      <c r="N758" s="64"/>
      <c r="O758" s="64"/>
      <c r="P758" s="64"/>
      <c r="Q758" s="64"/>
      <c r="U758" s="57"/>
      <c r="AA758" s="57">
        <v>758</v>
      </c>
      <c r="AB758" s="57" t="str">
        <f>IF(ISERROR(HLOOKUP(AB$1,D$1:T758,AA758,FALSE)),"na",HLOOKUP(AB$1,D$1:T758,AA758,FALSE))</f>
        <v>na</v>
      </c>
    </row>
    <row r="759" spans="1:28" x14ac:dyDescent="0.4">
      <c r="A759" s="66" t="str">
        <f>IF(AB759=0,"",IF(ISNUMBER(AB759),VLOOKUP(WEEKDAY(AB759,2),DateHelp!$B$2:$C$8,2,FALSE),""))</f>
        <v/>
      </c>
      <c r="B759" s="59" t="str">
        <f t="shared" si="11"/>
        <v/>
      </c>
      <c r="C759" s="59" t="str">
        <f>IF(AB759=0,"",IF(ISNUMBER(AB759),VLOOKUP(MONTH(AB759),DateHelp!$B$2:$D$13,3,FALSE),""))</f>
        <v/>
      </c>
      <c r="D759" s="59" t="str">
        <f>IF(AB759=0,"",IF(ISNUMBER(AB759),VLOOKUP(MONTH(AB759),DateHelp!$B$2:$E$13,4,FALSE),""))</f>
        <v/>
      </c>
      <c r="E759" s="63"/>
      <c r="F759" s="64"/>
      <c r="G759" s="64"/>
      <c r="H759" s="64"/>
      <c r="I759" s="64"/>
      <c r="J759" s="64"/>
      <c r="K759" s="64"/>
      <c r="L759" s="68"/>
      <c r="M759" s="64"/>
      <c r="N759" s="64"/>
      <c r="O759" s="64"/>
      <c r="P759" s="64"/>
      <c r="Q759" s="64"/>
      <c r="U759" s="57"/>
      <c r="AA759" s="57">
        <v>759</v>
      </c>
      <c r="AB759" s="57" t="str">
        <f>IF(ISERROR(HLOOKUP(AB$1,D$1:T759,AA759,FALSE)),"na",HLOOKUP(AB$1,D$1:T759,AA759,FALSE))</f>
        <v>na</v>
      </c>
    </row>
    <row r="760" spans="1:28" x14ac:dyDescent="0.4">
      <c r="A760" s="66" t="str">
        <f>IF(AB760=0,"",IF(ISNUMBER(AB760),VLOOKUP(WEEKDAY(AB760,2),DateHelp!$B$2:$C$8,2,FALSE),""))</f>
        <v/>
      </c>
      <c r="B760" s="59" t="str">
        <f t="shared" si="11"/>
        <v/>
      </c>
      <c r="C760" s="59" t="str">
        <f>IF(AB760=0,"",IF(ISNUMBER(AB760),VLOOKUP(MONTH(AB760),DateHelp!$B$2:$D$13,3,FALSE),""))</f>
        <v/>
      </c>
      <c r="D760" s="59" t="str">
        <f>IF(AB760=0,"",IF(ISNUMBER(AB760),VLOOKUP(MONTH(AB760),DateHelp!$B$2:$E$13,4,FALSE),""))</f>
        <v/>
      </c>
      <c r="E760" s="63"/>
      <c r="F760" s="64"/>
      <c r="G760" s="64"/>
      <c r="H760" s="64"/>
      <c r="I760" s="64"/>
      <c r="J760" s="64"/>
      <c r="K760" s="64"/>
      <c r="L760" s="68"/>
      <c r="M760" s="64"/>
      <c r="N760" s="64"/>
      <c r="O760" s="64"/>
      <c r="P760" s="64"/>
      <c r="Q760" s="64"/>
      <c r="U760" s="57"/>
      <c r="AA760" s="57">
        <v>760</v>
      </c>
      <c r="AB760" s="57" t="str">
        <f>IF(ISERROR(HLOOKUP(AB$1,D$1:T760,AA760,FALSE)),"na",HLOOKUP(AB$1,D$1:T760,AA760,FALSE))</f>
        <v>na</v>
      </c>
    </row>
    <row r="761" spans="1:28" x14ac:dyDescent="0.4">
      <c r="A761" s="66" t="str">
        <f>IF(AB761=0,"",IF(ISNUMBER(AB761),VLOOKUP(WEEKDAY(AB761,2),DateHelp!$B$2:$C$8,2,FALSE),""))</f>
        <v/>
      </c>
      <c r="B761" s="59" t="str">
        <f t="shared" si="11"/>
        <v/>
      </c>
      <c r="C761" s="59" t="str">
        <f>IF(AB761=0,"",IF(ISNUMBER(AB761),VLOOKUP(MONTH(AB761),DateHelp!$B$2:$D$13,3,FALSE),""))</f>
        <v/>
      </c>
      <c r="D761" s="59" t="str">
        <f>IF(AB761=0,"",IF(ISNUMBER(AB761),VLOOKUP(MONTH(AB761),DateHelp!$B$2:$E$13,4,FALSE),""))</f>
        <v/>
      </c>
      <c r="E761" s="63"/>
      <c r="F761" s="64"/>
      <c r="G761" s="64"/>
      <c r="H761" s="64"/>
      <c r="I761" s="64"/>
      <c r="J761" s="64"/>
      <c r="K761" s="64"/>
      <c r="L761" s="68"/>
      <c r="M761" s="64"/>
      <c r="N761" s="64"/>
      <c r="O761" s="64"/>
      <c r="P761" s="64"/>
      <c r="Q761" s="64"/>
      <c r="U761" s="57"/>
      <c r="AA761" s="57">
        <v>761</v>
      </c>
      <c r="AB761" s="57" t="str">
        <f>IF(ISERROR(HLOOKUP(AB$1,D$1:T761,AA761,FALSE)),"na",HLOOKUP(AB$1,D$1:T761,AA761,FALSE))</f>
        <v>na</v>
      </c>
    </row>
    <row r="762" spans="1:28" x14ac:dyDescent="0.4">
      <c r="A762" s="66" t="str">
        <f>IF(AB762=0,"",IF(ISNUMBER(AB762),VLOOKUP(WEEKDAY(AB762,2),DateHelp!$B$2:$C$8,2,FALSE),""))</f>
        <v/>
      </c>
      <c r="B762" s="59" t="str">
        <f t="shared" si="11"/>
        <v/>
      </c>
      <c r="C762" s="59" t="str">
        <f>IF(AB762=0,"",IF(ISNUMBER(AB762),VLOOKUP(MONTH(AB762),DateHelp!$B$2:$D$13,3,FALSE),""))</f>
        <v/>
      </c>
      <c r="D762" s="59" t="str">
        <f>IF(AB762=0,"",IF(ISNUMBER(AB762),VLOOKUP(MONTH(AB762),DateHelp!$B$2:$E$13,4,FALSE),""))</f>
        <v/>
      </c>
      <c r="E762" s="63"/>
      <c r="F762" s="64"/>
      <c r="G762" s="64"/>
      <c r="H762" s="64"/>
      <c r="I762" s="64"/>
      <c r="J762" s="64"/>
      <c r="K762" s="64"/>
      <c r="L762" s="68"/>
      <c r="M762" s="64"/>
      <c r="N762" s="64"/>
      <c r="O762" s="64"/>
      <c r="P762" s="64"/>
      <c r="Q762" s="64"/>
      <c r="U762" s="57"/>
      <c r="AA762" s="57">
        <v>762</v>
      </c>
      <c r="AB762" s="57" t="str">
        <f>IF(ISERROR(HLOOKUP(AB$1,D$1:T762,AA762,FALSE)),"na",HLOOKUP(AB$1,D$1:T762,AA762,FALSE))</f>
        <v>na</v>
      </c>
    </row>
    <row r="763" spans="1:28" x14ac:dyDescent="0.4">
      <c r="A763" s="66" t="str">
        <f>IF(AB763=0,"",IF(ISNUMBER(AB763),VLOOKUP(WEEKDAY(AB763,2),DateHelp!$B$2:$C$8,2,FALSE),""))</f>
        <v/>
      </c>
      <c r="B763" s="59" t="str">
        <f t="shared" si="11"/>
        <v/>
      </c>
      <c r="C763" s="59" t="str">
        <f>IF(AB763=0,"",IF(ISNUMBER(AB763),VLOOKUP(MONTH(AB763),DateHelp!$B$2:$D$13,3,FALSE),""))</f>
        <v/>
      </c>
      <c r="D763" s="59" t="str">
        <f>IF(AB763=0,"",IF(ISNUMBER(AB763),VLOOKUP(MONTH(AB763),DateHelp!$B$2:$E$13,4,FALSE),""))</f>
        <v/>
      </c>
      <c r="E763" s="63"/>
      <c r="F763" s="64"/>
      <c r="G763" s="64"/>
      <c r="H763" s="64"/>
      <c r="I763" s="64"/>
      <c r="J763" s="64"/>
      <c r="K763" s="64"/>
      <c r="L763" s="68"/>
      <c r="M763" s="64"/>
      <c r="N763" s="64"/>
      <c r="O763" s="64"/>
      <c r="P763" s="64"/>
      <c r="Q763" s="64"/>
      <c r="U763" s="57"/>
      <c r="AA763" s="57">
        <v>763</v>
      </c>
      <c r="AB763" s="57" t="str">
        <f>IF(ISERROR(HLOOKUP(AB$1,D$1:T763,AA763,FALSE)),"na",HLOOKUP(AB$1,D$1:T763,AA763,FALSE))</f>
        <v>na</v>
      </c>
    </row>
    <row r="764" spans="1:28" x14ac:dyDescent="0.4">
      <c r="A764" s="66" t="str">
        <f>IF(AB764=0,"",IF(ISNUMBER(AB764),VLOOKUP(WEEKDAY(AB764,2),DateHelp!$B$2:$C$8,2,FALSE),""))</f>
        <v/>
      </c>
      <c r="B764" s="59" t="str">
        <f t="shared" si="11"/>
        <v/>
      </c>
      <c r="C764" s="59" t="str">
        <f>IF(AB764=0,"",IF(ISNUMBER(AB764),VLOOKUP(MONTH(AB764),DateHelp!$B$2:$D$13,3,FALSE),""))</f>
        <v/>
      </c>
      <c r="D764" s="59" t="str">
        <f>IF(AB764=0,"",IF(ISNUMBER(AB764),VLOOKUP(MONTH(AB764),DateHelp!$B$2:$E$13,4,FALSE),""))</f>
        <v/>
      </c>
      <c r="E764" s="63"/>
      <c r="F764" s="64"/>
      <c r="G764" s="64"/>
      <c r="H764" s="64"/>
      <c r="I764" s="64"/>
      <c r="J764" s="64"/>
      <c r="K764" s="64"/>
      <c r="L764" s="68"/>
      <c r="M764" s="64"/>
      <c r="N764" s="64"/>
      <c r="O764" s="64"/>
      <c r="P764" s="64"/>
      <c r="Q764" s="64"/>
      <c r="U764" s="57"/>
      <c r="AA764" s="57">
        <v>764</v>
      </c>
      <c r="AB764" s="57" t="str">
        <f>IF(ISERROR(HLOOKUP(AB$1,D$1:T764,AA764,FALSE)),"na",HLOOKUP(AB$1,D$1:T764,AA764,FALSE))</f>
        <v>na</v>
      </c>
    </row>
    <row r="765" spans="1:28" x14ac:dyDescent="0.4">
      <c r="A765" s="66" t="str">
        <f>IF(AB765=0,"",IF(ISNUMBER(AB765),VLOOKUP(WEEKDAY(AB765,2),DateHelp!$B$2:$C$8,2,FALSE),""))</f>
        <v/>
      </c>
      <c r="B765" s="59" t="str">
        <f t="shared" si="11"/>
        <v/>
      </c>
      <c r="C765" s="59" t="str">
        <f>IF(AB765=0,"",IF(ISNUMBER(AB765),VLOOKUP(MONTH(AB765),DateHelp!$B$2:$D$13,3,FALSE),""))</f>
        <v/>
      </c>
      <c r="D765" s="59" t="str">
        <f>IF(AB765=0,"",IF(ISNUMBER(AB765),VLOOKUP(MONTH(AB765),DateHelp!$B$2:$E$13,4,FALSE),""))</f>
        <v/>
      </c>
      <c r="E765" s="63"/>
      <c r="F765" s="64"/>
      <c r="G765" s="64"/>
      <c r="H765" s="64"/>
      <c r="I765" s="64"/>
      <c r="J765" s="64"/>
      <c r="K765" s="64"/>
      <c r="L765" s="68"/>
      <c r="M765" s="64"/>
      <c r="N765" s="64"/>
      <c r="O765" s="64"/>
      <c r="P765" s="64"/>
      <c r="Q765" s="64"/>
      <c r="U765" s="57"/>
      <c r="AA765" s="57">
        <v>765</v>
      </c>
      <c r="AB765" s="57" t="str">
        <f>IF(ISERROR(HLOOKUP(AB$1,D$1:T765,AA765,FALSE)),"na",HLOOKUP(AB$1,D$1:T765,AA765,FALSE))</f>
        <v>na</v>
      </c>
    </row>
    <row r="766" spans="1:28" x14ac:dyDescent="0.4">
      <c r="A766" s="66" t="str">
        <f>IF(AB766=0,"",IF(ISNUMBER(AB766),VLOOKUP(WEEKDAY(AB766,2),DateHelp!$B$2:$C$8,2,FALSE),""))</f>
        <v/>
      </c>
      <c r="B766" s="59" t="str">
        <f t="shared" si="11"/>
        <v/>
      </c>
      <c r="C766" s="59" t="str">
        <f>IF(AB766=0,"",IF(ISNUMBER(AB766),VLOOKUP(MONTH(AB766),DateHelp!$B$2:$D$13,3,FALSE),""))</f>
        <v/>
      </c>
      <c r="D766" s="59" t="str">
        <f>IF(AB766=0,"",IF(ISNUMBER(AB766),VLOOKUP(MONTH(AB766),DateHelp!$B$2:$E$13,4,FALSE),""))</f>
        <v/>
      </c>
      <c r="E766" s="63"/>
      <c r="F766" s="64"/>
      <c r="G766" s="64"/>
      <c r="H766" s="64"/>
      <c r="I766" s="64"/>
      <c r="J766" s="64"/>
      <c r="K766" s="64"/>
      <c r="L766" s="68"/>
      <c r="M766" s="64"/>
      <c r="N766" s="64"/>
      <c r="O766" s="64"/>
      <c r="P766" s="64"/>
      <c r="Q766" s="64"/>
      <c r="U766" s="57"/>
      <c r="AA766" s="57">
        <v>766</v>
      </c>
      <c r="AB766" s="57" t="str">
        <f>IF(ISERROR(HLOOKUP(AB$1,D$1:T766,AA766,FALSE)),"na",HLOOKUP(AB$1,D$1:T766,AA766,FALSE))</f>
        <v>na</v>
      </c>
    </row>
    <row r="767" spans="1:28" x14ac:dyDescent="0.4">
      <c r="A767" s="66" t="str">
        <f>IF(AB767=0,"",IF(ISNUMBER(AB767),VLOOKUP(WEEKDAY(AB767,2),DateHelp!$B$2:$C$8,2,FALSE),""))</f>
        <v/>
      </c>
      <c r="B767" s="59" t="str">
        <f t="shared" si="11"/>
        <v/>
      </c>
      <c r="C767" s="59" t="str">
        <f>IF(AB767=0,"",IF(ISNUMBER(AB767),VLOOKUP(MONTH(AB767),DateHelp!$B$2:$D$13,3,FALSE),""))</f>
        <v/>
      </c>
      <c r="D767" s="59" t="str">
        <f>IF(AB767=0,"",IF(ISNUMBER(AB767),VLOOKUP(MONTH(AB767),DateHelp!$B$2:$E$13,4,FALSE),""))</f>
        <v/>
      </c>
      <c r="E767" s="63"/>
      <c r="F767" s="64"/>
      <c r="G767" s="64"/>
      <c r="H767" s="64"/>
      <c r="I767" s="64"/>
      <c r="J767" s="64"/>
      <c r="K767" s="64"/>
      <c r="L767" s="68"/>
      <c r="M767" s="64"/>
      <c r="N767" s="64"/>
      <c r="O767" s="64"/>
      <c r="P767" s="64"/>
      <c r="Q767" s="64"/>
      <c r="U767" s="57"/>
      <c r="AA767" s="57">
        <v>767</v>
      </c>
      <c r="AB767" s="57" t="str">
        <f>IF(ISERROR(HLOOKUP(AB$1,D$1:T767,AA767,FALSE)),"na",HLOOKUP(AB$1,D$1:T767,AA767,FALSE))</f>
        <v>na</v>
      </c>
    </row>
    <row r="768" spans="1:28" x14ac:dyDescent="0.4">
      <c r="A768" s="66" t="str">
        <f>IF(AB768=0,"",IF(ISNUMBER(AB768),VLOOKUP(WEEKDAY(AB768,2),DateHelp!$B$2:$C$8,2,FALSE),""))</f>
        <v/>
      </c>
      <c r="B768" s="59" t="str">
        <f t="shared" si="11"/>
        <v/>
      </c>
      <c r="C768" s="59" t="str">
        <f>IF(AB768=0,"",IF(ISNUMBER(AB768),VLOOKUP(MONTH(AB768),DateHelp!$B$2:$D$13,3,FALSE),""))</f>
        <v/>
      </c>
      <c r="D768" s="59" t="str">
        <f>IF(AB768=0,"",IF(ISNUMBER(AB768),VLOOKUP(MONTH(AB768),DateHelp!$B$2:$E$13,4,FALSE),""))</f>
        <v/>
      </c>
      <c r="E768" s="63"/>
      <c r="F768" s="64"/>
      <c r="G768" s="64"/>
      <c r="H768" s="64"/>
      <c r="I768" s="64"/>
      <c r="J768" s="64"/>
      <c r="K768" s="64"/>
      <c r="L768" s="68"/>
      <c r="M768" s="64"/>
      <c r="N768" s="64"/>
      <c r="O768" s="64"/>
      <c r="P768" s="64"/>
      <c r="Q768" s="64"/>
      <c r="U768" s="57"/>
      <c r="AA768" s="57">
        <v>768</v>
      </c>
      <c r="AB768" s="57" t="str">
        <f>IF(ISERROR(HLOOKUP(AB$1,D$1:T768,AA768,FALSE)),"na",HLOOKUP(AB$1,D$1:T768,AA768,FALSE))</f>
        <v>na</v>
      </c>
    </row>
    <row r="769" spans="1:28" x14ac:dyDescent="0.4">
      <c r="A769" s="66" t="str">
        <f>IF(AB769=0,"",IF(ISNUMBER(AB769),VLOOKUP(WEEKDAY(AB769,2),DateHelp!$B$2:$C$8,2,FALSE),""))</f>
        <v/>
      </c>
      <c r="B769" s="59" t="str">
        <f t="shared" si="11"/>
        <v/>
      </c>
      <c r="C769" s="59" t="str">
        <f>IF(AB769=0,"",IF(ISNUMBER(AB769),VLOOKUP(MONTH(AB769),DateHelp!$B$2:$D$13,3,FALSE),""))</f>
        <v/>
      </c>
      <c r="D769" s="59" t="str">
        <f>IF(AB769=0,"",IF(ISNUMBER(AB769),VLOOKUP(MONTH(AB769),DateHelp!$B$2:$E$13,4,FALSE),""))</f>
        <v/>
      </c>
      <c r="E769" s="63"/>
      <c r="F769" s="64"/>
      <c r="G769" s="64"/>
      <c r="H769" s="64"/>
      <c r="I769" s="64"/>
      <c r="J769" s="64"/>
      <c r="K769" s="64"/>
      <c r="L769" s="68"/>
      <c r="M769" s="64"/>
      <c r="N769" s="64"/>
      <c r="O769" s="64"/>
      <c r="P769" s="64"/>
      <c r="Q769" s="64"/>
      <c r="U769" s="57"/>
      <c r="AA769" s="57">
        <v>769</v>
      </c>
      <c r="AB769" s="57" t="str">
        <f>IF(ISERROR(HLOOKUP(AB$1,D$1:T769,AA769,FALSE)),"na",HLOOKUP(AB$1,D$1:T769,AA769,FALSE))</f>
        <v>na</v>
      </c>
    </row>
    <row r="770" spans="1:28" x14ac:dyDescent="0.4">
      <c r="A770" s="66" t="str">
        <f>IF(AB770=0,"",IF(ISNUMBER(AB770),VLOOKUP(WEEKDAY(AB770,2),DateHelp!$B$2:$C$8,2,FALSE),""))</f>
        <v/>
      </c>
      <c r="B770" s="59" t="str">
        <f t="shared" si="11"/>
        <v/>
      </c>
      <c r="C770" s="59" t="str">
        <f>IF(AB770=0,"",IF(ISNUMBER(AB770),VLOOKUP(MONTH(AB770),DateHelp!$B$2:$D$13,3,FALSE),""))</f>
        <v/>
      </c>
      <c r="D770" s="59" t="str">
        <f>IF(AB770=0,"",IF(ISNUMBER(AB770),VLOOKUP(MONTH(AB770),DateHelp!$B$2:$E$13,4,FALSE),""))</f>
        <v/>
      </c>
      <c r="E770" s="63"/>
      <c r="F770" s="64"/>
      <c r="G770" s="64"/>
      <c r="H770" s="64"/>
      <c r="I770" s="64"/>
      <c r="J770" s="64"/>
      <c r="K770" s="64"/>
      <c r="L770" s="68"/>
      <c r="M770" s="64"/>
      <c r="N770" s="64"/>
      <c r="O770" s="64"/>
      <c r="P770" s="64"/>
      <c r="Q770" s="64"/>
      <c r="U770" s="57"/>
      <c r="AA770" s="57">
        <v>770</v>
      </c>
      <c r="AB770" s="57" t="str">
        <f>IF(ISERROR(HLOOKUP(AB$1,D$1:T770,AA770,FALSE)),"na",HLOOKUP(AB$1,D$1:T770,AA770,FALSE))</f>
        <v>na</v>
      </c>
    </row>
    <row r="771" spans="1:28" x14ac:dyDescent="0.4">
      <c r="A771" s="66" t="str">
        <f>IF(AB771=0,"",IF(ISNUMBER(AB771),VLOOKUP(WEEKDAY(AB771,2),DateHelp!$B$2:$C$8,2,FALSE),""))</f>
        <v/>
      </c>
      <c r="B771" s="59" t="str">
        <f t="shared" ref="B771:B834" si="12">IF(AB771=0,"",IF(ISNUMBER(AB771),WEEKNUM(AB771,1),""))</f>
        <v/>
      </c>
      <c r="C771" s="59" t="str">
        <f>IF(AB771=0,"",IF(ISNUMBER(AB771),VLOOKUP(MONTH(AB771),DateHelp!$B$2:$D$13,3,FALSE),""))</f>
        <v/>
      </c>
      <c r="D771" s="59" t="str">
        <f>IF(AB771=0,"",IF(ISNUMBER(AB771),VLOOKUP(MONTH(AB771),DateHelp!$B$2:$E$13,4,FALSE),""))</f>
        <v/>
      </c>
      <c r="E771" s="63"/>
      <c r="F771" s="64"/>
      <c r="G771" s="64"/>
      <c r="H771" s="64"/>
      <c r="I771" s="64"/>
      <c r="J771" s="64"/>
      <c r="K771" s="64"/>
      <c r="L771" s="68"/>
      <c r="M771" s="64"/>
      <c r="N771" s="64"/>
      <c r="O771" s="64"/>
      <c r="P771" s="64"/>
      <c r="Q771" s="64"/>
      <c r="U771" s="57"/>
      <c r="AA771" s="57">
        <v>771</v>
      </c>
      <c r="AB771" s="57" t="str">
        <f>IF(ISERROR(HLOOKUP(AB$1,D$1:T771,AA771,FALSE)),"na",HLOOKUP(AB$1,D$1:T771,AA771,FALSE))</f>
        <v>na</v>
      </c>
    </row>
    <row r="772" spans="1:28" x14ac:dyDescent="0.4">
      <c r="A772" s="66" t="str">
        <f>IF(AB772=0,"",IF(ISNUMBER(AB772),VLOOKUP(WEEKDAY(AB772,2),DateHelp!$B$2:$C$8,2,FALSE),""))</f>
        <v/>
      </c>
      <c r="B772" s="59" t="str">
        <f t="shared" si="12"/>
        <v/>
      </c>
      <c r="C772" s="59" t="str">
        <f>IF(AB772=0,"",IF(ISNUMBER(AB772),VLOOKUP(MONTH(AB772),DateHelp!$B$2:$D$13,3,FALSE),""))</f>
        <v/>
      </c>
      <c r="D772" s="59" t="str">
        <f>IF(AB772=0,"",IF(ISNUMBER(AB772),VLOOKUP(MONTH(AB772),DateHelp!$B$2:$E$13,4,FALSE),""))</f>
        <v/>
      </c>
      <c r="E772" s="63"/>
      <c r="F772" s="64"/>
      <c r="G772" s="64"/>
      <c r="H772" s="64"/>
      <c r="I772" s="64"/>
      <c r="J772" s="64"/>
      <c r="K772" s="64"/>
      <c r="L772" s="68"/>
      <c r="M772" s="64"/>
      <c r="N772" s="64"/>
      <c r="O772" s="64"/>
      <c r="P772" s="64"/>
      <c r="Q772" s="64"/>
      <c r="U772" s="57"/>
      <c r="AA772" s="57">
        <v>772</v>
      </c>
      <c r="AB772" s="57" t="str">
        <f>IF(ISERROR(HLOOKUP(AB$1,D$1:T772,AA772,FALSE)),"na",HLOOKUP(AB$1,D$1:T772,AA772,FALSE))</f>
        <v>na</v>
      </c>
    </row>
    <row r="773" spans="1:28" x14ac:dyDescent="0.4">
      <c r="A773" s="66" t="str">
        <f>IF(AB773=0,"",IF(ISNUMBER(AB773),VLOOKUP(WEEKDAY(AB773,2),DateHelp!$B$2:$C$8,2,FALSE),""))</f>
        <v/>
      </c>
      <c r="B773" s="59" t="str">
        <f t="shared" si="12"/>
        <v/>
      </c>
      <c r="C773" s="59" t="str">
        <f>IF(AB773=0,"",IF(ISNUMBER(AB773),VLOOKUP(MONTH(AB773),DateHelp!$B$2:$D$13,3,FALSE),""))</f>
        <v/>
      </c>
      <c r="D773" s="59" t="str">
        <f>IF(AB773=0,"",IF(ISNUMBER(AB773),VLOOKUP(MONTH(AB773),DateHelp!$B$2:$E$13,4,FALSE),""))</f>
        <v/>
      </c>
      <c r="E773" s="63"/>
      <c r="F773" s="64"/>
      <c r="G773" s="64"/>
      <c r="H773" s="64"/>
      <c r="I773" s="64"/>
      <c r="J773" s="64"/>
      <c r="K773" s="64"/>
      <c r="L773" s="68"/>
      <c r="M773" s="64"/>
      <c r="N773" s="64"/>
      <c r="O773" s="64"/>
      <c r="P773" s="64"/>
      <c r="Q773" s="64"/>
      <c r="U773" s="57"/>
      <c r="AA773" s="57">
        <v>773</v>
      </c>
      <c r="AB773" s="57" t="str">
        <f>IF(ISERROR(HLOOKUP(AB$1,D$1:T773,AA773,FALSE)),"na",HLOOKUP(AB$1,D$1:T773,AA773,FALSE))</f>
        <v>na</v>
      </c>
    </row>
    <row r="774" spans="1:28" x14ac:dyDescent="0.4">
      <c r="A774" s="66" t="str">
        <f>IF(AB774=0,"",IF(ISNUMBER(AB774),VLOOKUP(WEEKDAY(AB774,2),DateHelp!$B$2:$C$8,2,FALSE),""))</f>
        <v/>
      </c>
      <c r="B774" s="59" t="str">
        <f t="shared" si="12"/>
        <v/>
      </c>
      <c r="C774" s="59" t="str">
        <f>IF(AB774=0,"",IF(ISNUMBER(AB774),VLOOKUP(MONTH(AB774),DateHelp!$B$2:$D$13,3,FALSE),""))</f>
        <v/>
      </c>
      <c r="D774" s="59" t="str">
        <f>IF(AB774=0,"",IF(ISNUMBER(AB774),VLOOKUP(MONTH(AB774),DateHelp!$B$2:$E$13,4,FALSE),""))</f>
        <v/>
      </c>
      <c r="E774" s="63"/>
      <c r="F774" s="64"/>
      <c r="G774" s="64"/>
      <c r="H774" s="64"/>
      <c r="I774" s="64"/>
      <c r="J774" s="64"/>
      <c r="K774" s="64"/>
      <c r="L774" s="68"/>
      <c r="M774" s="64"/>
      <c r="N774" s="64"/>
      <c r="O774" s="64"/>
      <c r="P774" s="64"/>
      <c r="Q774" s="64"/>
      <c r="U774" s="57"/>
      <c r="AA774" s="57">
        <v>774</v>
      </c>
      <c r="AB774" s="57" t="str">
        <f>IF(ISERROR(HLOOKUP(AB$1,D$1:T774,AA774,FALSE)),"na",HLOOKUP(AB$1,D$1:T774,AA774,FALSE))</f>
        <v>na</v>
      </c>
    </row>
    <row r="775" spans="1:28" x14ac:dyDescent="0.4">
      <c r="A775" s="66" t="str">
        <f>IF(AB775=0,"",IF(ISNUMBER(AB775),VLOOKUP(WEEKDAY(AB775,2),DateHelp!$B$2:$C$8,2,FALSE),""))</f>
        <v/>
      </c>
      <c r="B775" s="59" t="str">
        <f t="shared" si="12"/>
        <v/>
      </c>
      <c r="C775" s="59" t="str">
        <f>IF(AB775=0,"",IF(ISNUMBER(AB775),VLOOKUP(MONTH(AB775),DateHelp!$B$2:$D$13,3,FALSE),""))</f>
        <v/>
      </c>
      <c r="D775" s="59" t="str">
        <f>IF(AB775=0,"",IF(ISNUMBER(AB775),VLOOKUP(MONTH(AB775),DateHelp!$B$2:$E$13,4,FALSE),""))</f>
        <v/>
      </c>
      <c r="E775" s="63"/>
      <c r="F775" s="64"/>
      <c r="G775" s="64"/>
      <c r="H775" s="64"/>
      <c r="I775" s="64"/>
      <c r="J775" s="64"/>
      <c r="K775" s="64"/>
      <c r="L775" s="68"/>
      <c r="M775" s="64"/>
      <c r="N775" s="64"/>
      <c r="O775" s="64"/>
      <c r="P775" s="64"/>
      <c r="Q775" s="64"/>
      <c r="U775" s="57"/>
      <c r="AA775" s="57">
        <v>775</v>
      </c>
      <c r="AB775" s="57" t="str">
        <f>IF(ISERROR(HLOOKUP(AB$1,D$1:T775,AA775,FALSE)),"na",HLOOKUP(AB$1,D$1:T775,AA775,FALSE))</f>
        <v>na</v>
      </c>
    </row>
    <row r="776" spans="1:28" x14ac:dyDescent="0.4">
      <c r="A776" s="66" t="str">
        <f>IF(AB776=0,"",IF(ISNUMBER(AB776),VLOOKUP(WEEKDAY(AB776,2),DateHelp!$B$2:$C$8,2,FALSE),""))</f>
        <v/>
      </c>
      <c r="B776" s="59" t="str">
        <f t="shared" si="12"/>
        <v/>
      </c>
      <c r="C776" s="59" t="str">
        <f>IF(AB776=0,"",IF(ISNUMBER(AB776),VLOOKUP(MONTH(AB776),DateHelp!$B$2:$D$13,3,FALSE),""))</f>
        <v/>
      </c>
      <c r="D776" s="59" t="str">
        <f>IF(AB776=0,"",IF(ISNUMBER(AB776),VLOOKUP(MONTH(AB776),DateHelp!$B$2:$E$13,4,FALSE),""))</f>
        <v/>
      </c>
      <c r="E776" s="63"/>
      <c r="F776" s="64"/>
      <c r="G776" s="64"/>
      <c r="H776" s="64"/>
      <c r="I776" s="64"/>
      <c r="J776" s="64"/>
      <c r="K776" s="64"/>
      <c r="L776" s="68"/>
      <c r="M776" s="64"/>
      <c r="N776" s="64"/>
      <c r="O776" s="64"/>
      <c r="P776" s="64"/>
      <c r="Q776" s="64"/>
      <c r="U776" s="57"/>
      <c r="AA776" s="57">
        <v>776</v>
      </c>
      <c r="AB776" s="57" t="str">
        <f>IF(ISERROR(HLOOKUP(AB$1,D$1:T776,AA776,FALSE)),"na",HLOOKUP(AB$1,D$1:T776,AA776,FALSE))</f>
        <v>na</v>
      </c>
    </row>
    <row r="777" spans="1:28" x14ac:dyDescent="0.4">
      <c r="A777" s="66" t="str">
        <f>IF(AB777=0,"",IF(ISNUMBER(AB777),VLOOKUP(WEEKDAY(AB777,2),DateHelp!$B$2:$C$8,2,FALSE),""))</f>
        <v/>
      </c>
      <c r="B777" s="59" t="str">
        <f t="shared" si="12"/>
        <v/>
      </c>
      <c r="C777" s="59" t="str">
        <f>IF(AB777=0,"",IF(ISNUMBER(AB777),VLOOKUP(MONTH(AB777),DateHelp!$B$2:$D$13,3,FALSE),""))</f>
        <v/>
      </c>
      <c r="D777" s="59" t="str">
        <f>IF(AB777=0,"",IF(ISNUMBER(AB777),VLOOKUP(MONTH(AB777),DateHelp!$B$2:$E$13,4,FALSE),""))</f>
        <v/>
      </c>
      <c r="E777" s="63"/>
      <c r="F777" s="64"/>
      <c r="G777" s="64"/>
      <c r="H777" s="64"/>
      <c r="I777" s="64"/>
      <c r="J777" s="64"/>
      <c r="K777" s="64"/>
      <c r="L777" s="68"/>
      <c r="M777" s="64"/>
      <c r="N777" s="64"/>
      <c r="O777" s="64"/>
      <c r="P777" s="64"/>
      <c r="Q777" s="64"/>
      <c r="U777" s="57"/>
      <c r="AA777" s="57">
        <v>777</v>
      </c>
      <c r="AB777" s="57" t="str">
        <f>IF(ISERROR(HLOOKUP(AB$1,D$1:T777,AA777,FALSE)),"na",HLOOKUP(AB$1,D$1:T777,AA777,FALSE))</f>
        <v>na</v>
      </c>
    </row>
    <row r="778" spans="1:28" x14ac:dyDescent="0.4">
      <c r="A778" s="66" t="str">
        <f>IF(AB778=0,"",IF(ISNUMBER(AB778),VLOOKUP(WEEKDAY(AB778,2),DateHelp!$B$2:$C$8,2,FALSE),""))</f>
        <v/>
      </c>
      <c r="B778" s="59" t="str">
        <f t="shared" si="12"/>
        <v/>
      </c>
      <c r="C778" s="59" t="str">
        <f>IF(AB778=0,"",IF(ISNUMBER(AB778),VLOOKUP(MONTH(AB778),DateHelp!$B$2:$D$13,3,FALSE),""))</f>
        <v/>
      </c>
      <c r="D778" s="59" t="str">
        <f>IF(AB778=0,"",IF(ISNUMBER(AB778),VLOOKUP(MONTH(AB778),DateHelp!$B$2:$E$13,4,FALSE),""))</f>
        <v/>
      </c>
      <c r="E778" s="63"/>
      <c r="F778" s="64"/>
      <c r="G778" s="64"/>
      <c r="H778" s="64"/>
      <c r="I778" s="64"/>
      <c r="J778" s="64"/>
      <c r="K778" s="64"/>
      <c r="L778" s="68"/>
      <c r="M778" s="64"/>
      <c r="N778" s="64"/>
      <c r="O778" s="64"/>
      <c r="P778" s="64"/>
      <c r="Q778" s="64"/>
      <c r="U778" s="57"/>
      <c r="AA778" s="57">
        <v>778</v>
      </c>
      <c r="AB778" s="57" t="str">
        <f>IF(ISERROR(HLOOKUP(AB$1,D$1:T778,AA778,FALSE)),"na",HLOOKUP(AB$1,D$1:T778,AA778,FALSE))</f>
        <v>na</v>
      </c>
    </row>
    <row r="779" spans="1:28" x14ac:dyDescent="0.4">
      <c r="A779" s="66" t="str">
        <f>IF(AB779=0,"",IF(ISNUMBER(AB779),VLOOKUP(WEEKDAY(AB779,2),DateHelp!$B$2:$C$8,2,FALSE),""))</f>
        <v/>
      </c>
      <c r="B779" s="59" t="str">
        <f t="shared" si="12"/>
        <v/>
      </c>
      <c r="C779" s="59" t="str">
        <f>IF(AB779=0,"",IF(ISNUMBER(AB779),VLOOKUP(MONTH(AB779),DateHelp!$B$2:$D$13,3,FALSE),""))</f>
        <v/>
      </c>
      <c r="D779" s="59" t="str">
        <f>IF(AB779=0,"",IF(ISNUMBER(AB779),VLOOKUP(MONTH(AB779),DateHelp!$B$2:$E$13,4,FALSE),""))</f>
        <v/>
      </c>
      <c r="E779" s="63"/>
      <c r="F779" s="64"/>
      <c r="G779" s="64"/>
      <c r="H779" s="64"/>
      <c r="I779" s="64"/>
      <c r="J779" s="64"/>
      <c r="K779" s="64"/>
      <c r="L779" s="68"/>
      <c r="M779" s="64"/>
      <c r="N779" s="64"/>
      <c r="O779" s="64"/>
      <c r="P779" s="64"/>
      <c r="Q779" s="64"/>
      <c r="U779" s="57"/>
      <c r="AA779" s="57">
        <v>779</v>
      </c>
      <c r="AB779" s="57" t="str">
        <f>IF(ISERROR(HLOOKUP(AB$1,D$1:T779,AA779,FALSE)),"na",HLOOKUP(AB$1,D$1:T779,AA779,FALSE))</f>
        <v>na</v>
      </c>
    </row>
    <row r="780" spans="1:28" x14ac:dyDescent="0.4">
      <c r="A780" s="66" t="str">
        <f>IF(AB780=0,"",IF(ISNUMBER(AB780),VLOOKUP(WEEKDAY(AB780,2),DateHelp!$B$2:$C$8,2,FALSE),""))</f>
        <v/>
      </c>
      <c r="B780" s="59" t="str">
        <f t="shared" si="12"/>
        <v/>
      </c>
      <c r="C780" s="59" t="str">
        <f>IF(AB780=0,"",IF(ISNUMBER(AB780),VLOOKUP(MONTH(AB780),DateHelp!$B$2:$D$13,3,FALSE),""))</f>
        <v/>
      </c>
      <c r="D780" s="59" t="str">
        <f>IF(AB780=0,"",IF(ISNUMBER(AB780),VLOOKUP(MONTH(AB780),DateHelp!$B$2:$E$13,4,FALSE),""))</f>
        <v/>
      </c>
      <c r="E780" s="63"/>
      <c r="F780" s="64"/>
      <c r="G780" s="64"/>
      <c r="H780" s="64"/>
      <c r="I780" s="64"/>
      <c r="J780" s="64"/>
      <c r="K780" s="64"/>
      <c r="L780" s="68"/>
      <c r="M780" s="64"/>
      <c r="N780" s="64"/>
      <c r="O780" s="64"/>
      <c r="P780" s="64"/>
      <c r="Q780" s="64"/>
      <c r="U780" s="57"/>
      <c r="AA780" s="57">
        <v>780</v>
      </c>
      <c r="AB780" s="57" t="str">
        <f>IF(ISERROR(HLOOKUP(AB$1,D$1:T780,AA780,FALSE)),"na",HLOOKUP(AB$1,D$1:T780,AA780,FALSE))</f>
        <v>na</v>
      </c>
    </row>
    <row r="781" spans="1:28" x14ac:dyDescent="0.4">
      <c r="A781" s="66" t="str">
        <f>IF(AB781=0,"",IF(ISNUMBER(AB781),VLOOKUP(WEEKDAY(AB781,2),DateHelp!$B$2:$C$8,2,FALSE),""))</f>
        <v/>
      </c>
      <c r="B781" s="59" t="str">
        <f t="shared" si="12"/>
        <v/>
      </c>
      <c r="C781" s="59" t="str">
        <f>IF(AB781=0,"",IF(ISNUMBER(AB781),VLOOKUP(MONTH(AB781),DateHelp!$B$2:$D$13,3,FALSE),""))</f>
        <v/>
      </c>
      <c r="D781" s="59" t="str">
        <f>IF(AB781=0,"",IF(ISNUMBER(AB781),VLOOKUP(MONTH(AB781),DateHelp!$B$2:$E$13,4,FALSE),""))</f>
        <v/>
      </c>
      <c r="E781" s="63"/>
      <c r="F781" s="64"/>
      <c r="G781" s="64"/>
      <c r="H781" s="64"/>
      <c r="I781" s="64"/>
      <c r="J781" s="64"/>
      <c r="K781" s="64"/>
      <c r="L781" s="68"/>
      <c r="M781" s="64"/>
      <c r="N781" s="64"/>
      <c r="O781" s="64"/>
      <c r="P781" s="64"/>
      <c r="Q781" s="64"/>
      <c r="U781" s="57"/>
      <c r="AA781" s="57">
        <v>781</v>
      </c>
      <c r="AB781" s="57" t="str">
        <f>IF(ISERROR(HLOOKUP(AB$1,D$1:T781,AA781,FALSE)),"na",HLOOKUP(AB$1,D$1:T781,AA781,FALSE))</f>
        <v>na</v>
      </c>
    </row>
    <row r="782" spans="1:28" x14ac:dyDescent="0.4">
      <c r="A782" s="66" t="str">
        <f>IF(AB782=0,"",IF(ISNUMBER(AB782),VLOOKUP(WEEKDAY(AB782,2),DateHelp!$B$2:$C$8,2,FALSE),""))</f>
        <v/>
      </c>
      <c r="B782" s="59" t="str">
        <f t="shared" si="12"/>
        <v/>
      </c>
      <c r="C782" s="59" t="str">
        <f>IF(AB782=0,"",IF(ISNUMBER(AB782),VLOOKUP(MONTH(AB782),DateHelp!$B$2:$D$13,3,FALSE),""))</f>
        <v/>
      </c>
      <c r="D782" s="59" t="str">
        <f>IF(AB782=0,"",IF(ISNUMBER(AB782),VLOOKUP(MONTH(AB782),DateHelp!$B$2:$E$13,4,FALSE),""))</f>
        <v/>
      </c>
      <c r="E782" s="63"/>
      <c r="F782" s="64"/>
      <c r="G782" s="64"/>
      <c r="H782" s="64"/>
      <c r="I782" s="64"/>
      <c r="J782" s="64"/>
      <c r="K782" s="64"/>
      <c r="L782" s="68"/>
      <c r="M782" s="64"/>
      <c r="N782" s="64"/>
      <c r="O782" s="64"/>
      <c r="P782" s="64"/>
      <c r="Q782" s="64"/>
      <c r="U782" s="57"/>
      <c r="AA782" s="57">
        <v>782</v>
      </c>
      <c r="AB782" s="57" t="str">
        <f>IF(ISERROR(HLOOKUP(AB$1,D$1:T782,AA782,FALSE)),"na",HLOOKUP(AB$1,D$1:T782,AA782,FALSE))</f>
        <v>na</v>
      </c>
    </row>
    <row r="783" spans="1:28" x14ac:dyDescent="0.4">
      <c r="A783" s="66" t="str">
        <f>IF(AB783=0,"",IF(ISNUMBER(AB783),VLOOKUP(WEEKDAY(AB783,2),DateHelp!$B$2:$C$8,2,FALSE),""))</f>
        <v/>
      </c>
      <c r="B783" s="59" t="str">
        <f t="shared" si="12"/>
        <v/>
      </c>
      <c r="C783" s="59" t="str">
        <f>IF(AB783=0,"",IF(ISNUMBER(AB783),VLOOKUP(MONTH(AB783),DateHelp!$B$2:$D$13,3,FALSE),""))</f>
        <v/>
      </c>
      <c r="D783" s="59" t="str">
        <f>IF(AB783=0,"",IF(ISNUMBER(AB783),VLOOKUP(MONTH(AB783),DateHelp!$B$2:$E$13,4,FALSE),""))</f>
        <v/>
      </c>
      <c r="E783" s="63"/>
      <c r="F783" s="64"/>
      <c r="G783" s="64"/>
      <c r="H783" s="64"/>
      <c r="I783" s="64"/>
      <c r="J783" s="64"/>
      <c r="K783" s="64"/>
      <c r="L783" s="68"/>
      <c r="M783" s="64"/>
      <c r="N783" s="64"/>
      <c r="O783" s="64"/>
      <c r="P783" s="64"/>
      <c r="Q783" s="64"/>
      <c r="U783" s="57"/>
      <c r="AA783" s="57">
        <v>783</v>
      </c>
      <c r="AB783" s="57" t="str">
        <f>IF(ISERROR(HLOOKUP(AB$1,D$1:T783,AA783,FALSE)),"na",HLOOKUP(AB$1,D$1:T783,AA783,FALSE))</f>
        <v>na</v>
      </c>
    </row>
    <row r="784" spans="1:28" x14ac:dyDescent="0.4">
      <c r="A784" s="66" t="str">
        <f>IF(AB784=0,"",IF(ISNUMBER(AB784),VLOOKUP(WEEKDAY(AB784,2),DateHelp!$B$2:$C$8,2,FALSE),""))</f>
        <v/>
      </c>
      <c r="B784" s="59" t="str">
        <f t="shared" si="12"/>
        <v/>
      </c>
      <c r="C784" s="59" t="str">
        <f>IF(AB784=0,"",IF(ISNUMBER(AB784),VLOOKUP(MONTH(AB784),DateHelp!$B$2:$D$13,3,FALSE),""))</f>
        <v/>
      </c>
      <c r="D784" s="59" t="str">
        <f>IF(AB784=0,"",IF(ISNUMBER(AB784),VLOOKUP(MONTH(AB784),DateHelp!$B$2:$E$13,4,FALSE),""))</f>
        <v/>
      </c>
      <c r="E784" s="63"/>
      <c r="F784" s="64"/>
      <c r="G784" s="64"/>
      <c r="H784" s="64"/>
      <c r="I784" s="64"/>
      <c r="J784" s="64"/>
      <c r="K784" s="64"/>
      <c r="L784" s="68"/>
      <c r="M784" s="64"/>
      <c r="N784" s="64"/>
      <c r="O784" s="64"/>
      <c r="P784" s="64"/>
      <c r="Q784" s="64"/>
      <c r="U784" s="57"/>
      <c r="AA784" s="57">
        <v>784</v>
      </c>
      <c r="AB784" s="57" t="str">
        <f>IF(ISERROR(HLOOKUP(AB$1,D$1:T784,AA784,FALSE)),"na",HLOOKUP(AB$1,D$1:T784,AA784,FALSE))</f>
        <v>na</v>
      </c>
    </row>
    <row r="785" spans="1:28" x14ac:dyDescent="0.4">
      <c r="A785" s="66" t="str">
        <f>IF(AB785=0,"",IF(ISNUMBER(AB785),VLOOKUP(WEEKDAY(AB785,2),DateHelp!$B$2:$C$8,2,FALSE),""))</f>
        <v/>
      </c>
      <c r="B785" s="59" t="str">
        <f t="shared" si="12"/>
        <v/>
      </c>
      <c r="C785" s="59" t="str">
        <f>IF(AB785=0,"",IF(ISNUMBER(AB785),VLOOKUP(MONTH(AB785),DateHelp!$B$2:$D$13,3,FALSE),""))</f>
        <v/>
      </c>
      <c r="D785" s="59" t="str">
        <f>IF(AB785=0,"",IF(ISNUMBER(AB785),VLOOKUP(MONTH(AB785),DateHelp!$B$2:$E$13,4,FALSE),""))</f>
        <v/>
      </c>
      <c r="E785" s="63"/>
      <c r="F785" s="64"/>
      <c r="G785" s="64"/>
      <c r="H785" s="64"/>
      <c r="I785" s="64"/>
      <c r="J785" s="64"/>
      <c r="K785" s="64"/>
      <c r="L785" s="68"/>
      <c r="M785" s="64"/>
      <c r="N785" s="64"/>
      <c r="O785" s="64"/>
      <c r="P785" s="64"/>
      <c r="Q785" s="64"/>
      <c r="U785" s="57"/>
      <c r="AA785" s="57">
        <v>785</v>
      </c>
      <c r="AB785" s="57" t="str">
        <f>IF(ISERROR(HLOOKUP(AB$1,D$1:T785,AA785,FALSE)),"na",HLOOKUP(AB$1,D$1:T785,AA785,FALSE))</f>
        <v>na</v>
      </c>
    </row>
    <row r="786" spans="1:28" x14ac:dyDescent="0.4">
      <c r="A786" s="66" t="str">
        <f>IF(AB786=0,"",IF(ISNUMBER(AB786),VLOOKUP(WEEKDAY(AB786,2),DateHelp!$B$2:$C$8,2,FALSE),""))</f>
        <v/>
      </c>
      <c r="B786" s="59" t="str">
        <f t="shared" si="12"/>
        <v/>
      </c>
      <c r="C786" s="59" t="str">
        <f>IF(AB786=0,"",IF(ISNUMBER(AB786),VLOOKUP(MONTH(AB786),DateHelp!$B$2:$D$13,3,FALSE),""))</f>
        <v/>
      </c>
      <c r="D786" s="59" t="str">
        <f>IF(AB786=0,"",IF(ISNUMBER(AB786),VLOOKUP(MONTH(AB786),DateHelp!$B$2:$E$13,4,FALSE),""))</f>
        <v/>
      </c>
      <c r="E786" s="63"/>
      <c r="F786" s="64"/>
      <c r="G786" s="64"/>
      <c r="H786" s="64"/>
      <c r="I786" s="64"/>
      <c r="J786" s="64"/>
      <c r="K786" s="64"/>
      <c r="L786" s="68"/>
      <c r="M786" s="64"/>
      <c r="N786" s="64"/>
      <c r="O786" s="64"/>
      <c r="P786" s="64"/>
      <c r="Q786" s="64"/>
      <c r="U786" s="57"/>
      <c r="AA786" s="57">
        <v>786</v>
      </c>
      <c r="AB786" s="57" t="str">
        <f>IF(ISERROR(HLOOKUP(AB$1,D$1:T786,AA786,FALSE)),"na",HLOOKUP(AB$1,D$1:T786,AA786,FALSE))</f>
        <v>na</v>
      </c>
    </row>
    <row r="787" spans="1:28" x14ac:dyDescent="0.4">
      <c r="A787" s="66" t="str">
        <f>IF(AB787=0,"",IF(ISNUMBER(AB787),VLOOKUP(WEEKDAY(AB787,2),DateHelp!$B$2:$C$8,2,FALSE),""))</f>
        <v/>
      </c>
      <c r="B787" s="59" t="str">
        <f t="shared" si="12"/>
        <v/>
      </c>
      <c r="C787" s="59" t="str">
        <f>IF(AB787=0,"",IF(ISNUMBER(AB787),VLOOKUP(MONTH(AB787),DateHelp!$B$2:$D$13,3,FALSE),""))</f>
        <v/>
      </c>
      <c r="D787" s="59" t="str">
        <f>IF(AB787=0,"",IF(ISNUMBER(AB787),VLOOKUP(MONTH(AB787),DateHelp!$B$2:$E$13,4,FALSE),""))</f>
        <v/>
      </c>
      <c r="E787" s="63"/>
      <c r="F787" s="64"/>
      <c r="G787" s="64"/>
      <c r="H787" s="64"/>
      <c r="I787" s="64"/>
      <c r="J787" s="64"/>
      <c r="K787" s="64"/>
      <c r="L787" s="68"/>
      <c r="M787" s="64"/>
      <c r="N787" s="64"/>
      <c r="O787" s="64"/>
      <c r="P787" s="64"/>
      <c r="Q787" s="64"/>
      <c r="U787" s="57"/>
      <c r="AA787" s="57">
        <v>787</v>
      </c>
      <c r="AB787" s="57" t="str">
        <f>IF(ISERROR(HLOOKUP(AB$1,D$1:T787,AA787,FALSE)),"na",HLOOKUP(AB$1,D$1:T787,AA787,FALSE))</f>
        <v>na</v>
      </c>
    </row>
    <row r="788" spans="1:28" x14ac:dyDescent="0.4">
      <c r="A788" s="66" t="str">
        <f>IF(AB788=0,"",IF(ISNUMBER(AB788),VLOOKUP(WEEKDAY(AB788,2),DateHelp!$B$2:$C$8,2,FALSE),""))</f>
        <v/>
      </c>
      <c r="B788" s="59" t="str">
        <f t="shared" si="12"/>
        <v/>
      </c>
      <c r="C788" s="59" t="str">
        <f>IF(AB788=0,"",IF(ISNUMBER(AB788),VLOOKUP(MONTH(AB788),DateHelp!$B$2:$D$13,3,FALSE),""))</f>
        <v/>
      </c>
      <c r="D788" s="59" t="str">
        <f>IF(AB788=0,"",IF(ISNUMBER(AB788),VLOOKUP(MONTH(AB788),DateHelp!$B$2:$E$13,4,FALSE),""))</f>
        <v/>
      </c>
      <c r="E788" s="63"/>
      <c r="F788" s="64"/>
      <c r="G788" s="64"/>
      <c r="H788" s="64"/>
      <c r="I788" s="64"/>
      <c r="J788" s="64"/>
      <c r="K788" s="64"/>
      <c r="L788" s="68"/>
      <c r="M788" s="64"/>
      <c r="N788" s="64"/>
      <c r="O788" s="64"/>
      <c r="P788" s="64"/>
      <c r="Q788" s="64"/>
      <c r="U788" s="57"/>
      <c r="AA788" s="57">
        <v>788</v>
      </c>
      <c r="AB788" s="57" t="str">
        <f>IF(ISERROR(HLOOKUP(AB$1,D$1:T788,AA788,FALSE)),"na",HLOOKUP(AB$1,D$1:T788,AA788,FALSE))</f>
        <v>na</v>
      </c>
    </row>
    <row r="789" spans="1:28" x14ac:dyDescent="0.4">
      <c r="A789" s="66" t="str">
        <f>IF(AB789=0,"",IF(ISNUMBER(AB789),VLOOKUP(WEEKDAY(AB789,2),DateHelp!$B$2:$C$8,2,FALSE),""))</f>
        <v/>
      </c>
      <c r="B789" s="59" t="str">
        <f t="shared" si="12"/>
        <v/>
      </c>
      <c r="C789" s="59" t="str">
        <f>IF(AB789=0,"",IF(ISNUMBER(AB789),VLOOKUP(MONTH(AB789),DateHelp!$B$2:$D$13,3,FALSE),""))</f>
        <v/>
      </c>
      <c r="D789" s="59" t="str">
        <f>IF(AB789=0,"",IF(ISNUMBER(AB789),VLOOKUP(MONTH(AB789),DateHelp!$B$2:$E$13,4,FALSE),""))</f>
        <v/>
      </c>
      <c r="E789" s="63"/>
      <c r="F789" s="64"/>
      <c r="G789" s="64"/>
      <c r="H789" s="64"/>
      <c r="I789" s="64"/>
      <c r="J789" s="64"/>
      <c r="K789" s="64"/>
      <c r="L789" s="68"/>
      <c r="M789" s="64"/>
      <c r="N789" s="64"/>
      <c r="O789" s="64"/>
      <c r="P789" s="64"/>
      <c r="Q789" s="64"/>
      <c r="U789" s="57"/>
      <c r="AA789" s="57">
        <v>789</v>
      </c>
      <c r="AB789" s="57" t="str">
        <f>IF(ISERROR(HLOOKUP(AB$1,D$1:T789,AA789,FALSE)),"na",HLOOKUP(AB$1,D$1:T789,AA789,FALSE))</f>
        <v>na</v>
      </c>
    </row>
    <row r="790" spans="1:28" x14ac:dyDescent="0.4">
      <c r="A790" s="66" t="str">
        <f>IF(AB790=0,"",IF(ISNUMBER(AB790),VLOOKUP(WEEKDAY(AB790,2),DateHelp!$B$2:$C$8,2,FALSE),""))</f>
        <v/>
      </c>
      <c r="B790" s="59" t="str">
        <f t="shared" si="12"/>
        <v/>
      </c>
      <c r="C790" s="59" t="str">
        <f>IF(AB790=0,"",IF(ISNUMBER(AB790),VLOOKUP(MONTH(AB790),DateHelp!$B$2:$D$13,3,FALSE),""))</f>
        <v/>
      </c>
      <c r="D790" s="59" t="str">
        <f>IF(AB790=0,"",IF(ISNUMBER(AB790),VLOOKUP(MONTH(AB790),DateHelp!$B$2:$E$13,4,FALSE),""))</f>
        <v/>
      </c>
      <c r="E790" s="63"/>
      <c r="F790" s="64"/>
      <c r="G790" s="64"/>
      <c r="H790" s="64"/>
      <c r="I790" s="64"/>
      <c r="J790" s="64"/>
      <c r="K790" s="64"/>
      <c r="L790" s="68"/>
      <c r="M790" s="64"/>
      <c r="N790" s="64"/>
      <c r="O790" s="64"/>
      <c r="P790" s="64"/>
      <c r="Q790" s="64"/>
      <c r="U790" s="57"/>
      <c r="AA790" s="57">
        <v>790</v>
      </c>
      <c r="AB790" s="57" t="str">
        <f>IF(ISERROR(HLOOKUP(AB$1,D$1:T790,AA790,FALSE)),"na",HLOOKUP(AB$1,D$1:T790,AA790,FALSE))</f>
        <v>na</v>
      </c>
    </row>
    <row r="791" spans="1:28" x14ac:dyDescent="0.4">
      <c r="A791" s="66" t="str">
        <f>IF(AB791=0,"",IF(ISNUMBER(AB791),VLOOKUP(WEEKDAY(AB791,2),DateHelp!$B$2:$C$8,2,FALSE),""))</f>
        <v/>
      </c>
      <c r="B791" s="59" t="str">
        <f t="shared" si="12"/>
        <v/>
      </c>
      <c r="C791" s="59" t="str">
        <f>IF(AB791=0,"",IF(ISNUMBER(AB791),VLOOKUP(MONTH(AB791),DateHelp!$B$2:$D$13,3,FALSE),""))</f>
        <v/>
      </c>
      <c r="D791" s="59" t="str">
        <f>IF(AB791=0,"",IF(ISNUMBER(AB791),VLOOKUP(MONTH(AB791),DateHelp!$B$2:$E$13,4,FALSE),""))</f>
        <v/>
      </c>
      <c r="E791" s="63"/>
      <c r="F791" s="64"/>
      <c r="G791" s="64"/>
      <c r="H791" s="64"/>
      <c r="I791" s="64"/>
      <c r="J791" s="64"/>
      <c r="K791" s="64"/>
      <c r="L791" s="68"/>
      <c r="M791" s="64"/>
      <c r="N791" s="64"/>
      <c r="O791" s="64"/>
      <c r="P791" s="64"/>
      <c r="Q791" s="64"/>
      <c r="U791" s="57"/>
      <c r="AA791" s="57">
        <v>791</v>
      </c>
      <c r="AB791" s="57" t="str">
        <f>IF(ISERROR(HLOOKUP(AB$1,D$1:T791,AA791,FALSE)),"na",HLOOKUP(AB$1,D$1:T791,AA791,FALSE))</f>
        <v>na</v>
      </c>
    </row>
    <row r="792" spans="1:28" x14ac:dyDescent="0.4">
      <c r="A792" s="66" t="str">
        <f>IF(AB792=0,"",IF(ISNUMBER(AB792),VLOOKUP(WEEKDAY(AB792,2),DateHelp!$B$2:$C$8,2,FALSE),""))</f>
        <v/>
      </c>
      <c r="B792" s="59" t="str">
        <f t="shared" si="12"/>
        <v/>
      </c>
      <c r="C792" s="59" t="str">
        <f>IF(AB792=0,"",IF(ISNUMBER(AB792),VLOOKUP(MONTH(AB792),DateHelp!$B$2:$D$13,3,FALSE),""))</f>
        <v/>
      </c>
      <c r="D792" s="59" t="str">
        <f>IF(AB792=0,"",IF(ISNUMBER(AB792),VLOOKUP(MONTH(AB792),DateHelp!$B$2:$E$13,4,FALSE),""))</f>
        <v/>
      </c>
      <c r="E792" s="63"/>
      <c r="F792" s="64"/>
      <c r="G792" s="64"/>
      <c r="H792" s="64"/>
      <c r="I792" s="64"/>
      <c r="J792" s="64"/>
      <c r="K792" s="64"/>
      <c r="L792" s="68"/>
      <c r="M792" s="64"/>
      <c r="N792" s="64"/>
      <c r="O792" s="64"/>
      <c r="P792" s="64"/>
      <c r="Q792" s="64"/>
      <c r="U792" s="57"/>
      <c r="AA792" s="57">
        <v>792</v>
      </c>
      <c r="AB792" s="57" t="str">
        <f>IF(ISERROR(HLOOKUP(AB$1,D$1:T792,AA792,FALSE)),"na",HLOOKUP(AB$1,D$1:T792,AA792,FALSE))</f>
        <v>na</v>
      </c>
    </row>
    <row r="793" spans="1:28" x14ac:dyDescent="0.4">
      <c r="A793" s="66" t="str">
        <f>IF(AB793=0,"",IF(ISNUMBER(AB793),VLOOKUP(WEEKDAY(AB793,2),DateHelp!$B$2:$C$8,2,FALSE),""))</f>
        <v/>
      </c>
      <c r="B793" s="59" t="str">
        <f t="shared" si="12"/>
        <v/>
      </c>
      <c r="C793" s="59" t="str">
        <f>IF(AB793=0,"",IF(ISNUMBER(AB793),VLOOKUP(MONTH(AB793),DateHelp!$B$2:$D$13,3,FALSE),""))</f>
        <v/>
      </c>
      <c r="D793" s="59" t="str">
        <f>IF(AB793=0,"",IF(ISNUMBER(AB793),VLOOKUP(MONTH(AB793),DateHelp!$B$2:$E$13,4,FALSE),""))</f>
        <v/>
      </c>
      <c r="E793" s="63"/>
      <c r="F793" s="64"/>
      <c r="G793" s="64"/>
      <c r="H793" s="64"/>
      <c r="I793" s="64"/>
      <c r="J793" s="64"/>
      <c r="K793" s="64"/>
      <c r="L793" s="68"/>
      <c r="M793" s="64"/>
      <c r="N793" s="64"/>
      <c r="O793" s="64"/>
      <c r="P793" s="64"/>
      <c r="Q793" s="64"/>
      <c r="U793" s="57"/>
      <c r="AA793" s="57">
        <v>793</v>
      </c>
      <c r="AB793" s="57" t="str">
        <f>IF(ISERROR(HLOOKUP(AB$1,D$1:T793,AA793,FALSE)),"na",HLOOKUP(AB$1,D$1:T793,AA793,FALSE))</f>
        <v>na</v>
      </c>
    </row>
    <row r="794" spans="1:28" x14ac:dyDescent="0.4">
      <c r="A794" s="66" t="str">
        <f>IF(AB794=0,"",IF(ISNUMBER(AB794),VLOOKUP(WEEKDAY(AB794,2),DateHelp!$B$2:$C$8,2,FALSE),""))</f>
        <v/>
      </c>
      <c r="B794" s="59" t="str">
        <f t="shared" si="12"/>
        <v/>
      </c>
      <c r="C794" s="59" t="str">
        <f>IF(AB794=0,"",IF(ISNUMBER(AB794),VLOOKUP(MONTH(AB794),DateHelp!$B$2:$D$13,3,FALSE),""))</f>
        <v/>
      </c>
      <c r="D794" s="59" t="str">
        <f>IF(AB794=0,"",IF(ISNUMBER(AB794),VLOOKUP(MONTH(AB794),DateHelp!$B$2:$E$13,4,FALSE),""))</f>
        <v/>
      </c>
      <c r="E794" s="63"/>
      <c r="F794" s="64"/>
      <c r="G794" s="64"/>
      <c r="H794" s="64"/>
      <c r="I794" s="64"/>
      <c r="J794" s="64"/>
      <c r="K794" s="64"/>
      <c r="L794" s="68"/>
      <c r="M794" s="64"/>
      <c r="N794" s="64"/>
      <c r="O794" s="64"/>
      <c r="P794" s="64"/>
      <c r="Q794" s="64"/>
      <c r="U794" s="57"/>
      <c r="AA794" s="57">
        <v>794</v>
      </c>
      <c r="AB794" s="57" t="str">
        <f>IF(ISERROR(HLOOKUP(AB$1,D$1:T794,AA794,FALSE)),"na",HLOOKUP(AB$1,D$1:T794,AA794,FALSE))</f>
        <v>na</v>
      </c>
    </row>
    <row r="795" spans="1:28" x14ac:dyDescent="0.4">
      <c r="A795" s="66" t="str">
        <f>IF(AB795=0,"",IF(ISNUMBER(AB795),VLOOKUP(WEEKDAY(AB795,2),DateHelp!$B$2:$C$8,2,FALSE),""))</f>
        <v/>
      </c>
      <c r="B795" s="59" t="str">
        <f t="shared" si="12"/>
        <v/>
      </c>
      <c r="C795" s="59" t="str">
        <f>IF(AB795=0,"",IF(ISNUMBER(AB795),VLOOKUP(MONTH(AB795),DateHelp!$B$2:$D$13,3,FALSE),""))</f>
        <v/>
      </c>
      <c r="D795" s="59" t="str">
        <f>IF(AB795=0,"",IF(ISNUMBER(AB795),VLOOKUP(MONTH(AB795),DateHelp!$B$2:$E$13,4,FALSE),""))</f>
        <v/>
      </c>
      <c r="E795" s="63"/>
      <c r="F795" s="64"/>
      <c r="G795" s="64"/>
      <c r="H795" s="64"/>
      <c r="I795" s="64"/>
      <c r="J795" s="64"/>
      <c r="K795" s="64"/>
      <c r="L795" s="68"/>
      <c r="M795" s="64"/>
      <c r="N795" s="64"/>
      <c r="O795" s="64"/>
      <c r="P795" s="64"/>
      <c r="Q795" s="64"/>
      <c r="U795" s="57"/>
      <c r="AA795" s="57">
        <v>795</v>
      </c>
      <c r="AB795" s="57" t="str">
        <f>IF(ISERROR(HLOOKUP(AB$1,D$1:T795,AA795,FALSE)),"na",HLOOKUP(AB$1,D$1:T795,AA795,FALSE))</f>
        <v>na</v>
      </c>
    </row>
    <row r="796" spans="1:28" x14ac:dyDescent="0.4">
      <c r="A796" s="66" t="str">
        <f>IF(AB796=0,"",IF(ISNUMBER(AB796),VLOOKUP(WEEKDAY(AB796,2),DateHelp!$B$2:$C$8,2,FALSE),""))</f>
        <v/>
      </c>
      <c r="B796" s="59" t="str">
        <f t="shared" si="12"/>
        <v/>
      </c>
      <c r="C796" s="59" t="str">
        <f>IF(AB796=0,"",IF(ISNUMBER(AB796),VLOOKUP(MONTH(AB796),DateHelp!$B$2:$D$13,3,FALSE),""))</f>
        <v/>
      </c>
      <c r="D796" s="59" t="str">
        <f>IF(AB796=0,"",IF(ISNUMBER(AB796),VLOOKUP(MONTH(AB796),DateHelp!$B$2:$E$13,4,FALSE),""))</f>
        <v/>
      </c>
      <c r="E796" s="63"/>
      <c r="F796" s="64"/>
      <c r="G796" s="64"/>
      <c r="H796" s="64"/>
      <c r="I796" s="64"/>
      <c r="J796" s="64"/>
      <c r="K796" s="64"/>
      <c r="L796" s="68"/>
      <c r="M796" s="64"/>
      <c r="N796" s="64"/>
      <c r="O796" s="64"/>
      <c r="P796" s="64"/>
      <c r="Q796" s="64"/>
      <c r="U796" s="57"/>
      <c r="AA796" s="57">
        <v>796</v>
      </c>
      <c r="AB796" s="57" t="str">
        <f>IF(ISERROR(HLOOKUP(AB$1,D$1:T796,AA796,FALSE)),"na",HLOOKUP(AB$1,D$1:T796,AA796,FALSE))</f>
        <v>na</v>
      </c>
    </row>
    <row r="797" spans="1:28" x14ac:dyDescent="0.4">
      <c r="A797" s="66" t="str">
        <f>IF(AB797=0,"",IF(ISNUMBER(AB797),VLOOKUP(WEEKDAY(AB797,2),DateHelp!$B$2:$C$8,2,FALSE),""))</f>
        <v/>
      </c>
      <c r="B797" s="59" t="str">
        <f t="shared" si="12"/>
        <v/>
      </c>
      <c r="C797" s="59" t="str">
        <f>IF(AB797=0,"",IF(ISNUMBER(AB797),VLOOKUP(MONTH(AB797),DateHelp!$B$2:$D$13,3,FALSE),""))</f>
        <v/>
      </c>
      <c r="D797" s="59" t="str">
        <f>IF(AB797=0,"",IF(ISNUMBER(AB797),VLOOKUP(MONTH(AB797),DateHelp!$B$2:$E$13,4,FALSE),""))</f>
        <v/>
      </c>
      <c r="E797" s="63"/>
      <c r="F797" s="64"/>
      <c r="G797" s="64"/>
      <c r="H797" s="64"/>
      <c r="I797" s="64"/>
      <c r="J797" s="64"/>
      <c r="K797" s="64"/>
      <c r="L797" s="68"/>
      <c r="M797" s="64"/>
      <c r="N797" s="64"/>
      <c r="O797" s="64"/>
      <c r="P797" s="64"/>
      <c r="Q797" s="64"/>
      <c r="U797" s="57"/>
      <c r="AA797" s="57">
        <v>797</v>
      </c>
      <c r="AB797" s="57" t="str">
        <f>IF(ISERROR(HLOOKUP(AB$1,D$1:T797,AA797,FALSE)),"na",HLOOKUP(AB$1,D$1:T797,AA797,FALSE))</f>
        <v>na</v>
      </c>
    </row>
    <row r="798" spans="1:28" x14ac:dyDescent="0.4">
      <c r="A798" s="66" t="str">
        <f>IF(AB798=0,"",IF(ISNUMBER(AB798),VLOOKUP(WEEKDAY(AB798,2),DateHelp!$B$2:$C$8,2,FALSE),""))</f>
        <v/>
      </c>
      <c r="B798" s="59" t="str">
        <f t="shared" si="12"/>
        <v/>
      </c>
      <c r="C798" s="59" t="str">
        <f>IF(AB798=0,"",IF(ISNUMBER(AB798),VLOOKUP(MONTH(AB798),DateHelp!$B$2:$D$13,3,FALSE),""))</f>
        <v/>
      </c>
      <c r="D798" s="59" t="str">
        <f>IF(AB798=0,"",IF(ISNUMBER(AB798),VLOOKUP(MONTH(AB798),DateHelp!$B$2:$E$13,4,FALSE),""))</f>
        <v/>
      </c>
      <c r="E798" s="63"/>
      <c r="F798" s="64"/>
      <c r="G798" s="64"/>
      <c r="H798" s="64"/>
      <c r="I798" s="64"/>
      <c r="J798" s="64"/>
      <c r="K798" s="64"/>
      <c r="L798" s="68"/>
      <c r="M798" s="64"/>
      <c r="N798" s="64"/>
      <c r="O798" s="64"/>
      <c r="P798" s="64"/>
      <c r="Q798" s="64"/>
      <c r="U798" s="57"/>
      <c r="AA798" s="57">
        <v>798</v>
      </c>
      <c r="AB798" s="57" t="str">
        <f>IF(ISERROR(HLOOKUP(AB$1,D$1:T798,AA798,FALSE)),"na",HLOOKUP(AB$1,D$1:T798,AA798,FALSE))</f>
        <v>na</v>
      </c>
    </row>
    <row r="799" spans="1:28" x14ac:dyDescent="0.4">
      <c r="A799" s="66" t="str">
        <f>IF(AB799=0,"",IF(ISNUMBER(AB799),VLOOKUP(WEEKDAY(AB799,2),DateHelp!$B$2:$C$8,2,FALSE),""))</f>
        <v/>
      </c>
      <c r="B799" s="59" t="str">
        <f t="shared" si="12"/>
        <v/>
      </c>
      <c r="C799" s="59" t="str">
        <f>IF(AB799=0,"",IF(ISNUMBER(AB799),VLOOKUP(MONTH(AB799),DateHelp!$B$2:$D$13,3,FALSE),""))</f>
        <v/>
      </c>
      <c r="D799" s="59" t="str">
        <f>IF(AB799=0,"",IF(ISNUMBER(AB799),VLOOKUP(MONTH(AB799),DateHelp!$B$2:$E$13,4,FALSE),""))</f>
        <v/>
      </c>
      <c r="E799" s="63"/>
      <c r="F799" s="64"/>
      <c r="G799" s="64"/>
      <c r="H799" s="64"/>
      <c r="I799" s="64"/>
      <c r="J799" s="64"/>
      <c r="K799" s="64"/>
      <c r="L799" s="68"/>
      <c r="M799" s="64"/>
      <c r="N799" s="64"/>
      <c r="O799" s="64"/>
      <c r="P799" s="64"/>
      <c r="Q799" s="64"/>
      <c r="U799" s="57"/>
      <c r="AA799" s="57">
        <v>799</v>
      </c>
      <c r="AB799" s="57" t="str">
        <f>IF(ISERROR(HLOOKUP(AB$1,D$1:T799,AA799,FALSE)),"na",HLOOKUP(AB$1,D$1:T799,AA799,FALSE))</f>
        <v>na</v>
      </c>
    </row>
    <row r="800" spans="1:28" x14ac:dyDescent="0.4">
      <c r="A800" s="66" t="str">
        <f>IF(AB800=0,"",IF(ISNUMBER(AB800),VLOOKUP(WEEKDAY(AB800,2),DateHelp!$B$2:$C$8,2,FALSE),""))</f>
        <v/>
      </c>
      <c r="B800" s="59" t="str">
        <f t="shared" si="12"/>
        <v/>
      </c>
      <c r="C800" s="59" t="str">
        <f>IF(AB800=0,"",IF(ISNUMBER(AB800),VLOOKUP(MONTH(AB800),DateHelp!$B$2:$D$13,3,FALSE),""))</f>
        <v/>
      </c>
      <c r="D800" s="59" t="str">
        <f>IF(AB800=0,"",IF(ISNUMBER(AB800),VLOOKUP(MONTH(AB800),DateHelp!$B$2:$E$13,4,FALSE),""))</f>
        <v/>
      </c>
      <c r="E800" s="63"/>
      <c r="F800" s="64"/>
      <c r="G800" s="64"/>
      <c r="H800" s="64"/>
      <c r="I800" s="64"/>
      <c r="J800" s="64"/>
      <c r="K800" s="64"/>
      <c r="L800" s="68"/>
      <c r="M800" s="64"/>
      <c r="N800" s="64"/>
      <c r="O800" s="64"/>
      <c r="P800" s="64"/>
      <c r="Q800" s="64"/>
      <c r="U800" s="57"/>
      <c r="AA800" s="57">
        <v>800</v>
      </c>
      <c r="AB800" s="57" t="str">
        <f>IF(ISERROR(HLOOKUP(AB$1,D$1:T800,AA800,FALSE)),"na",HLOOKUP(AB$1,D$1:T800,AA800,FALSE))</f>
        <v>na</v>
      </c>
    </row>
    <row r="801" spans="1:28" x14ac:dyDescent="0.4">
      <c r="A801" s="66" t="str">
        <f>IF(AB801=0,"",IF(ISNUMBER(AB801),VLOOKUP(WEEKDAY(AB801,2),DateHelp!$B$2:$C$8,2,FALSE),""))</f>
        <v/>
      </c>
      <c r="B801" s="59" t="str">
        <f t="shared" si="12"/>
        <v/>
      </c>
      <c r="C801" s="59" t="str">
        <f>IF(AB801=0,"",IF(ISNUMBER(AB801),VLOOKUP(MONTH(AB801),DateHelp!$B$2:$D$13,3,FALSE),""))</f>
        <v/>
      </c>
      <c r="D801" s="59" t="str">
        <f>IF(AB801=0,"",IF(ISNUMBER(AB801),VLOOKUP(MONTH(AB801),DateHelp!$B$2:$E$13,4,FALSE),""))</f>
        <v/>
      </c>
      <c r="E801" s="63"/>
      <c r="F801" s="64"/>
      <c r="G801" s="64"/>
      <c r="H801" s="64"/>
      <c r="I801" s="64"/>
      <c r="J801" s="64"/>
      <c r="K801" s="64"/>
      <c r="L801" s="68"/>
      <c r="M801" s="64"/>
      <c r="N801" s="64"/>
      <c r="O801" s="64"/>
      <c r="P801" s="64"/>
      <c r="Q801" s="64"/>
      <c r="U801" s="57"/>
      <c r="AA801" s="57">
        <v>801</v>
      </c>
      <c r="AB801" s="57" t="str">
        <f>IF(ISERROR(HLOOKUP(AB$1,D$1:T801,AA801,FALSE)),"na",HLOOKUP(AB$1,D$1:T801,AA801,FALSE))</f>
        <v>na</v>
      </c>
    </row>
    <row r="802" spans="1:28" x14ac:dyDescent="0.4">
      <c r="A802" s="66" t="str">
        <f>IF(AB802=0,"",IF(ISNUMBER(AB802),VLOOKUP(WEEKDAY(AB802,2),DateHelp!$B$2:$C$8,2,FALSE),""))</f>
        <v/>
      </c>
      <c r="B802" s="59" t="str">
        <f t="shared" si="12"/>
        <v/>
      </c>
      <c r="C802" s="59" t="str">
        <f>IF(AB802=0,"",IF(ISNUMBER(AB802),VLOOKUP(MONTH(AB802),DateHelp!$B$2:$D$13,3,FALSE),""))</f>
        <v/>
      </c>
      <c r="D802" s="59" t="str">
        <f>IF(AB802=0,"",IF(ISNUMBER(AB802),VLOOKUP(MONTH(AB802),DateHelp!$B$2:$E$13,4,FALSE),""))</f>
        <v/>
      </c>
      <c r="E802" s="63"/>
      <c r="F802" s="64"/>
      <c r="G802" s="64"/>
      <c r="H802" s="64"/>
      <c r="I802" s="64"/>
      <c r="J802" s="64"/>
      <c r="K802" s="64"/>
      <c r="L802" s="68"/>
      <c r="M802" s="64"/>
      <c r="N802" s="64"/>
      <c r="O802" s="64"/>
      <c r="P802" s="64"/>
      <c r="Q802" s="64"/>
      <c r="U802" s="57"/>
      <c r="AA802" s="57">
        <v>802</v>
      </c>
      <c r="AB802" s="57" t="str">
        <f>IF(ISERROR(HLOOKUP(AB$1,D$1:T802,AA802,FALSE)),"na",HLOOKUP(AB$1,D$1:T802,AA802,FALSE))</f>
        <v>na</v>
      </c>
    </row>
    <row r="803" spans="1:28" x14ac:dyDescent="0.4">
      <c r="A803" s="66" t="str">
        <f>IF(AB803=0,"",IF(ISNUMBER(AB803),VLOOKUP(WEEKDAY(AB803,2),DateHelp!$B$2:$C$8,2,FALSE),""))</f>
        <v/>
      </c>
      <c r="B803" s="59" t="str">
        <f t="shared" si="12"/>
        <v/>
      </c>
      <c r="C803" s="59" t="str">
        <f>IF(AB803=0,"",IF(ISNUMBER(AB803),VLOOKUP(MONTH(AB803),DateHelp!$B$2:$D$13,3,FALSE),""))</f>
        <v/>
      </c>
      <c r="D803" s="59" t="str">
        <f>IF(AB803=0,"",IF(ISNUMBER(AB803),VLOOKUP(MONTH(AB803),DateHelp!$B$2:$E$13,4,FALSE),""))</f>
        <v/>
      </c>
      <c r="E803" s="63"/>
      <c r="F803" s="64"/>
      <c r="G803" s="64"/>
      <c r="H803" s="64"/>
      <c r="I803" s="64"/>
      <c r="J803" s="64"/>
      <c r="K803" s="64"/>
      <c r="L803" s="68"/>
      <c r="M803" s="64"/>
      <c r="N803" s="64"/>
      <c r="O803" s="64"/>
      <c r="P803" s="64"/>
      <c r="Q803" s="64"/>
      <c r="U803" s="57"/>
      <c r="AA803" s="57">
        <v>803</v>
      </c>
      <c r="AB803" s="57" t="str">
        <f>IF(ISERROR(HLOOKUP(AB$1,D$1:T803,AA803,FALSE)),"na",HLOOKUP(AB$1,D$1:T803,AA803,FALSE))</f>
        <v>na</v>
      </c>
    </row>
    <row r="804" spans="1:28" x14ac:dyDescent="0.4">
      <c r="A804" s="66" t="str">
        <f>IF(AB804=0,"",IF(ISNUMBER(AB804),VLOOKUP(WEEKDAY(AB804,2),DateHelp!$B$2:$C$8,2,FALSE),""))</f>
        <v/>
      </c>
      <c r="B804" s="59" t="str">
        <f t="shared" si="12"/>
        <v/>
      </c>
      <c r="C804" s="59" t="str">
        <f>IF(AB804=0,"",IF(ISNUMBER(AB804),VLOOKUP(MONTH(AB804),DateHelp!$B$2:$D$13,3,FALSE),""))</f>
        <v/>
      </c>
      <c r="D804" s="59" t="str">
        <f>IF(AB804=0,"",IF(ISNUMBER(AB804),VLOOKUP(MONTH(AB804),DateHelp!$B$2:$E$13,4,FALSE),""))</f>
        <v/>
      </c>
      <c r="E804" s="63"/>
      <c r="F804" s="64"/>
      <c r="G804" s="64"/>
      <c r="H804" s="64"/>
      <c r="I804" s="64"/>
      <c r="J804" s="64"/>
      <c r="K804" s="64"/>
      <c r="L804" s="68"/>
      <c r="M804" s="64"/>
      <c r="N804" s="64"/>
      <c r="O804" s="64"/>
      <c r="P804" s="64"/>
      <c r="Q804" s="64"/>
      <c r="U804" s="57"/>
      <c r="AA804" s="57">
        <v>804</v>
      </c>
      <c r="AB804" s="57" t="str">
        <f>IF(ISERROR(HLOOKUP(AB$1,D$1:T804,AA804,FALSE)),"na",HLOOKUP(AB$1,D$1:T804,AA804,FALSE))</f>
        <v>na</v>
      </c>
    </row>
    <row r="805" spans="1:28" x14ac:dyDescent="0.4">
      <c r="A805" s="66" t="str">
        <f>IF(AB805=0,"",IF(ISNUMBER(AB805),VLOOKUP(WEEKDAY(AB805,2),DateHelp!$B$2:$C$8,2,FALSE),""))</f>
        <v/>
      </c>
      <c r="B805" s="59" t="str">
        <f t="shared" si="12"/>
        <v/>
      </c>
      <c r="C805" s="59" t="str">
        <f>IF(AB805=0,"",IF(ISNUMBER(AB805),VLOOKUP(MONTH(AB805),DateHelp!$B$2:$D$13,3,FALSE),""))</f>
        <v/>
      </c>
      <c r="D805" s="59" t="str">
        <f>IF(AB805=0,"",IF(ISNUMBER(AB805),VLOOKUP(MONTH(AB805),DateHelp!$B$2:$E$13,4,FALSE),""))</f>
        <v/>
      </c>
      <c r="E805" s="63"/>
      <c r="F805" s="64"/>
      <c r="G805" s="64"/>
      <c r="H805" s="64"/>
      <c r="I805" s="64"/>
      <c r="J805" s="64"/>
      <c r="K805" s="64"/>
      <c r="L805" s="68"/>
      <c r="M805" s="64"/>
      <c r="N805" s="64"/>
      <c r="O805" s="64"/>
      <c r="P805" s="64"/>
      <c r="Q805" s="64"/>
      <c r="U805" s="57"/>
      <c r="AA805" s="57">
        <v>805</v>
      </c>
      <c r="AB805" s="57" t="str">
        <f>IF(ISERROR(HLOOKUP(AB$1,D$1:T805,AA805,FALSE)),"na",HLOOKUP(AB$1,D$1:T805,AA805,FALSE))</f>
        <v>na</v>
      </c>
    </row>
    <row r="806" spans="1:28" x14ac:dyDescent="0.4">
      <c r="A806" s="66" t="str">
        <f>IF(AB806=0,"",IF(ISNUMBER(AB806),VLOOKUP(WEEKDAY(AB806,2),DateHelp!$B$2:$C$8,2,FALSE),""))</f>
        <v/>
      </c>
      <c r="B806" s="59" t="str">
        <f t="shared" si="12"/>
        <v/>
      </c>
      <c r="C806" s="59" t="str">
        <f>IF(AB806=0,"",IF(ISNUMBER(AB806),VLOOKUP(MONTH(AB806),DateHelp!$B$2:$D$13,3,FALSE),""))</f>
        <v/>
      </c>
      <c r="D806" s="59" t="str">
        <f>IF(AB806=0,"",IF(ISNUMBER(AB806),VLOOKUP(MONTH(AB806),DateHelp!$B$2:$E$13,4,FALSE),""))</f>
        <v/>
      </c>
      <c r="E806" s="63"/>
      <c r="F806" s="64"/>
      <c r="G806" s="64"/>
      <c r="H806" s="64"/>
      <c r="I806" s="64"/>
      <c r="J806" s="64"/>
      <c r="K806" s="64"/>
      <c r="L806" s="68"/>
      <c r="M806" s="64"/>
      <c r="N806" s="64"/>
      <c r="O806" s="64"/>
      <c r="P806" s="64"/>
      <c r="Q806" s="64"/>
      <c r="U806" s="57"/>
      <c r="AA806" s="57">
        <v>806</v>
      </c>
      <c r="AB806" s="57" t="str">
        <f>IF(ISERROR(HLOOKUP(AB$1,D$1:T806,AA806,FALSE)),"na",HLOOKUP(AB$1,D$1:T806,AA806,FALSE))</f>
        <v>na</v>
      </c>
    </row>
    <row r="807" spans="1:28" x14ac:dyDescent="0.4">
      <c r="A807" s="66" t="str">
        <f>IF(AB807=0,"",IF(ISNUMBER(AB807),VLOOKUP(WEEKDAY(AB807,2),DateHelp!$B$2:$C$8,2,FALSE),""))</f>
        <v/>
      </c>
      <c r="B807" s="59" t="str">
        <f t="shared" si="12"/>
        <v/>
      </c>
      <c r="C807" s="59" t="str">
        <f>IF(AB807=0,"",IF(ISNUMBER(AB807),VLOOKUP(MONTH(AB807),DateHelp!$B$2:$D$13,3,FALSE),""))</f>
        <v/>
      </c>
      <c r="D807" s="59" t="str">
        <f>IF(AB807=0,"",IF(ISNUMBER(AB807),VLOOKUP(MONTH(AB807),DateHelp!$B$2:$E$13,4,FALSE),""))</f>
        <v/>
      </c>
      <c r="E807" s="63"/>
      <c r="F807" s="64"/>
      <c r="G807" s="64"/>
      <c r="H807" s="64"/>
      <c r="I807" s="64"/>
      <c r="J807" s="64"/>
      <c r="K807" s="64"/>
      <c r="L807" s="68"/>
      <c r="M807" s="64"/>
      <c r="N807" s="64"/>
      <c r="O807" s="64"/>
      <c r="P807" s="64"/>
      <c r="Q807" s="64"/>
      <c r="U807" s="57"/>
      <c r="AA807" s="57">
        <v>807</v>
      </c>
      <c r="AB807" s="57" t="str">
        <f>IF(ISERROR(HLOOKUP(AB$1,D$1:T807,AA807,FALSE)),"na",HLOOKUP(AB$1,D$1:T807,AA807,FALSE))</f>
        <v>na</v>
      </c>
    </row>
    <row r="808" spans="1:28" x14ac:dyDescent="0.4">
      <c r="A808" s="66" t="str">
        <f>IF(AB808=0,"",IF(ISNUMBER(AB808),VLOOKUP(WEEKDAY(AB808,2),DateHelp!$B$2:$C$8,2,FALSE),""))</f>
        <v/>
      </c>
      <c r="B808" s="59" t="str">
        <f t="shared" si="12"/>
        <v/>
      </c>
      <c r="C808" s="59" t="str">
        <f>IF(AB808=0,"",IF(ISNUMBER(AB808),VLOOKUP(MONTH(AB808),DateHelp!$B$2:$D$13,3,FALSE),""))</f>
        <v/>
      </c>
      <c r="D808" s="59" t="str">
        <f>IF(AB808=0,"",IF(ISNUMBER(AB808),VLOOKUP(MONTH(AB808),DateHelp!$B$2:$E$13,4,FALSE),""))</f>
        <v/>
      </c>
      <c r="E808" s="63"/>
      <c r="F808" s="64"/>
      <c r="G808" s="64"/>
      <c r="H808" s="64"/>
      <c r="I808" s="64"/>
      <c r="J808" s="64"/>
      <c r="K808" s="64"/>
      <c r="L808" s="68"/>
      <c r="M808" s="64"/>
      <c r="N808" s="64"/>
      <c r="O808" s="64"/>
      <c r="P808" s="64"/>
      <c r="Q808" s="64"/>
      <c r="U808" s="57"/>
      <c r="AA808" s="57">
        <v>808</v>
      </c>
      <c r="AB808" s="57" t="str">
        <f>IF(ISERROR(HLOOKUP(AB$1,D$1:T808,AA808,FALSE)),"na",HLOOKUP(AB$1,D$1:T808,AA808,FALSE))</f>
        <v>na</v>
      </c>
    </row>
    <row r="809" spans="1:28" x14ac:dyDescent="0.4">
      <c r="A809" s="66" t="str">
        <f>IF(AB809=0,"",IF(ISNUMBER(AB809),VLOOKUP(WEEKDAY(AB809,2),DateHelp!$B$2:$C$8,2,FALSE),""))</f>
        <v/>
      </c>
      <c r="B809" s="59" t="str">
        <f t="shared" si="12"/>
        <v/>
      </c>
      <c r="C809" s="59" t="str">
        <f>IF(AB809=0,"",IF(ISNUMBER(AB809),VLOOKUP(MONTH(AB809),DateHelp!$B$2:$D$13,3,FALSE),""))</f>
        <v/>
      </c>
      <c r="D809" s="59" t="str">
        <f>IF(AB809=0,"",IF(ISNUMBER(AB809),VLOOKUP(MONTH(AB809),DateHelp!$B$2:$E$13,4,FALSE),""))</f>
        <v/>
      </c>
      <c r="E809" s="63"/>
      <c r="F809" s="64"/>
      <c r="G809" s="64"/>
      <c r="H809" s="64"/>
      <c r="I809" s="64"/>
      <c r="J809" s="64"/>
      <c r="K809" s="64"/>
      <c r="L809" s="68"/>
      <c r="M809" s="64"/>
      <c r="N809" s="64"/>
      <c r="O809" s="64"/>
      <c r="P809" s="64"/>
      <c r="Q809" s="64"/>
      <c r="U809" s="57"/>
      <c r="AA809" s="57">
        <v>809</v>
      </c>
      <c r="AB809" s="57" t="str">
        <f>IF(ISERROR(HLOOKUP(AB$1,D$1:T809,AA809,FALSE)),"na",HLOOKUP(AB$1,D$1:T809,AA809,FALSE))</f>
        <v>na</v>
      </c>
    </row>
    <row r="810" spans="1:28" x14ac:dyDescent="0.4">
      <c r="A810" s="66" t="str">
        <f>IF(AB810=0,"",IF(ISNUMBER(AB810),VLOOKUP(WEEKDAY(AB810,2),DateHelp!$B$2:$C$8,2,FALSE),""))</f>
        <v/>
      </c>
      <c r="B810" s="59" t="str">
        <f t="shared" si="12"/>
        <v/>
      </c>
      <c r="C810" s="59" t="str">
        <f>IF(AB810=0,"",IF(ISNUMBER(AB810),VLOOKUP(MONTH(AB810),DateHelp!$B$2:$D$13,3,FALSE),""))</f>
        <v/>
      </c>
      <c r="D810" s="59" t="str">
        <f>IF(AB810=0,"",IF(ISNUMBER(AB810),VLOOKUP(MONTH(AB810),DateHelp!$B$2:$E$13,4,FALSE),""))</f>
        <v/>
      </c>
      <c r="E810" s="63"/>
      <c r="F810" s="64"/>
      <c r="G810" s="64"/>
      <c r="H810" s="64"/>
      <c r="I810" s="64"/>
      <c r="J810" s="64"/>
      <c r="K810" s="64"/>
      <c r="L810" s="68"/>
      <c r="M810" s="64"/>
      <c r="N810" s="64"/>
      <c r="O810" s="64"/>
      <c r="P810" s="64"/>
      <c r="Q810" s="64"/>
      <c r="U810" s="57"/>
      <c r="AA810" s="57">
        <v>810</v>
      </c>
      <c r="AB810" s="57" t="str">
        <f>IF(ISERROR(HLOOKUP(AB$1,D$1:T810,AA810,FALSE)),"na",HLOOKUP(AB$1,D$1:T810,AA810,FALSE))</f>
        <v>na</v>
      </c>
    </row>
    <row r="811" spans="1:28" x14ac:dyDescent="0.4">
      <c r="A811" s="66" t="str">
        <f>IF(AB811=0,"",IF(ISNUMBER(AB811),VLOOKUP(WEEKDAY(AB811,2),DateHelp!$B$2:$C$8,2,FALSE),""))</f>
        <v/>
      </c>
      <c r="B811" s="59" t="str">
        <f t="shared" si="12"/>
        <v/>
      </c>
      <c r="C811" s="59" t="str">
        <f>IF(AB811=0,"",IF(ISNUMBER(AB811),VLOOKUP(MONTH(AB811),DateHelp!$B$2:$D$13,3,FALSE),""))</f>
        <v/>
      </c>
      <c r="D811" s="59" t="str">
        <f>IF(AB811=0,"",IF(ISNUMBER(AB811),VLOOKUP(MONTH(AB811),DateHelp!$B$2:$E$13,4,FALSE),""))</f>
        <v/>
      </c>
      <c r="E811" s="63"/>
      <c r="F811" s="64"/>
      <c r="G811" s="64"/>
      <c r="H811" s="64"/>
      <c r="I811" s="64"/>
      <c r="J811" s="64"/>
      <c r="K811" s="64"/>
      <c r="L811" s="68"/>
      <c r="M811" s="64"/>
      <c r="N811" s="64"/>
      <c r="O811" s="64"/>
      <c r="P811" s="64"/>
      <c r="Q811" s="64"/>
      <c r="U811" s="57"/>
      <c r="AA811" s="57">
        <v>811</v>
      </c>
      <c r="AB811" s="57" t="str">
        <f>IF(ISERROR(HLOOKUP(AB$1,D$1:T811,AA811,FALSE)),"na",HLOOKUP(AB$1,D$1:T811,AA811,FALSE))</f>
        <v>na</v>
      </c>
    </row>
    <row r="812" spans="1:28" x14ac:dyDescent="0.4">
      <c r="A812" s="66" t="str">
        <f>IF(AB812=0,"",IF(ISNUMBER(AB812),VLOOKUP(WEEKDAY(AB812,2),DateHelp!$B$2:$C$8,2,FALSE),""))</f>
        <v/>
      </c>
      <c r="B812" s="59" t="str">
        <f t="shared" si="12"/>
        <v/>
      </c>
      <c r="C812" s="59" t="str">
        <f>IF(AB812=0,"",IF(ISNUMBER(AB812),VLOOKUP(MONTH(AB812),DateHelp!$B$2:$D$13,3,FALSE),""))</f>
        <v/>
      </c>
      <c r="D812" s="59" t="str">
        <f>IF(AB812=0,"",IF(ISNUMBER(AB812),VLOOKUP(MONTH(AB812),DateHelp!$B$2:$E$13,4,FALSE),""))</f>
        <v/>
      </c>
      <c r="E812" s="63"/>
      <c r="F812" s="64"/>
      <c r="G812" s="64"/>
      <c r="H812" s="64"/>
      <c r="I812" s="64"/>
      <c r="J812" s="64"/>
      <c r="K812" s="64"/>
      <c r="L812" s="68"/>
      <c r="M812" s="64"/>
      <c r="N812" s="64"/>
      <c r="O812" s="64"/>
      <c r="P812" s="64"/>
      <c r="Q812" s="64"/>
      <c r="U812" s="57"/>
      <c r="AA812" s="57">
        <v>812</v>
      </c>
      <c r="AB812" s="57" t="str">
        <f>IF(ISERROR(HLOOKUP(AB$1,D$1:T812,AA812,FALSE)),"na",HLOOKUP(AB$1,D$1:T812,AA812,FALSE))</f>
        <v>na</v>
      </c>
    </row>
    <row r="813" spans="1:28" x14ac:dyDescent="0.4">
      <c r="A813" s="66" t="str">
        <f>IF(AB813=0,"",IF(ISNUMBER(AB813),VLOOKUP(WEEKDAY(AB813,2),DateHelp!$B$2:$C$8,2,FALSE),""))</f>
        <v/>
      </c>
      <c r="B813" s="59" t="str">
        <f t="shared" si="12"/>
        <v/>
      </c>
      <c r="C813" s="59" t="str">
        <f>IF(AB813=0,"",IF(ISNUMBER(AB813),VLOOKUP(MONTH(AB813),DateHelp!$B$2:$D$13,3,FALSE),""))</f>
        <v/>
      </c>
      <c r="D813" s="59" t="str">
        <f>IF(AB813=0,"",IF(ISNUMBER(AB813),VLOOKUP(MONTH(AB813),DateHelp!$B$2:$E$13,4,FALSE),""))</f>
        <v/>
      </c>
      <c r="E813" s="63"/>
      <c r="F813" s="64"/>
      <c r="G813" s="64"/>
      <c r="H813" s="64"/>
      <c r="I813" s="64"/>
      <c r="J813" s="64"/>
      <c r="K813" s="64"/>
      <c r="L813" s="68"/>
      <c r="M813" s="64"/>
      <c r="N813" s="64"/>
      <c r="O813" s="64"/>
      <c r="P813" s="64"/>
      <c r="Q813" s="64"/>
      <c r="U813" s="57"/>
      <c r="AA813" s="57">
        <v>813</v>
      </c>
      <c r="AB813" s="57" t="str">
        <f>IF(ISERROR(HLOOKUP(AB$1,D$1:T813,AA813,FALSE)),"na",HLOOKUP(AB$1,D$1:T813,AA813,FALSE))</f>
        <v>na</v>
      </c>
    </row>
    <row r="814" spans="1:28" x14ac:dyDescent="0.4">
      <c r="A814" s="66" t="str">
        <f>IF(AB814=0,"",IF(ISNUMBER(AB814),VLOOKUP(WEEKDAY(AB814,2),DateHelp!$B$2:$C$8,2,FALSE),""))</f>
        <v/>
      </c>
      <c r="B814" s="59" t="str">
        <f t="shared" si="12"/>
        <v/>
      </c>
      <c r="C814" s="59" t="str">
        <f>IF(AB814=0,"",IF(ISNUMBER(AB814),VLOOKUP(MONTH(AB814),DateHelp!$B$2:$D$13,3,FALSE),""))</f>
        <v/>
      </c>
      <c r="D814" s="59" t="str">
        <f>IF(AB814=0,"",IF(ISNUMBER(AB814),VLOOKUP(MONTH(AB814),DateHelp!$B$2:$E$13,4,FALSE),""))</f>
        <v/>
      </c>
      <c r="E814" s="63"/>
      <c r="F814" s="64"/>
      <c r="G814" s="64"/>
      <c r="H814" s="64"/>
      <c r="I814" s="64"/>
      <c r="J814" s="64"/>
      <c r="K814" s="64"/>
      <c r="L814" s="68"/>
      <c r="M814" s="64"/>
      <c r="N814" s="64"/>
      <c r="O814" s="64"/>
      <c r="P814" s="64"/>
      <c r="Q814" s="64"/>
      <c r="U814" s="57"/>
      <c r="AA814" s="57">
        <v>814</v>
      </c>
      <c r="AB814" s="57" t="str">
        <f>IF(ISERROR(HLOOKUP(AB$1,D$1:T814,AA814,FALSE)),"na",HLOOKUP(AB$1,D$1:T814,AA814,FALSE))</f>
        <v>na</v>
      </c>
    </row>
    <row r="815" spans="1:28" x14ac:dyDescent="0.4">
      <c r="A815" s="66" t="str">
        <f>IF(AB815=0,"",IF(ISNUMBER(AB815),VLOOKUP(WEEKDAY(AB815,2),DateHelp!$B$2:$C$8,2,FALSE),""))</f>
        <v/>
      </c>
      <c r="B815" s="59" t="str">
        <f t="shared" si="12"/>
        <v/>
      </c>
      <c r="C815" s="59" t="str">
        <f>IF(AB815=0,"",IF(ISNUMBER(AB815),VLOOKUP(MONTH(AB815),DateHelp!$B$2:$D$13,3,FALSE),""))</f>
        <v/>
      </c>
      <c r="D815" s="59" t="str">
        <f>IF(AB815=0,"",IF(ISNUMBER(AB815),VLOOKUP(MONTH(AB815),DateHelp!$B$2:$E$13,4,FALSE),""))</f>
        <v/>
      </c>
      <c r="E815" s="63"/>
      <c r="F815" s="64"/>
      <c r="G815" s="64"/>
      <c r="H815" s="64"/>
      <c r="I815" s="64"/>
      <c r="J815" s="64"/>
      <c r="K815" s="64"/>
      <c r="L815" s="68"/>
      <c r="M815" s="64"/>
      <c r="N815" s="64"/>
      <c r="O815" s="64"/>
      <c r="P815" s="64"/>
      <c r="Q815" s="64"/>
      <c r="U815" s="57"/>
      <c r="AA815" s="57">
        <v>815</v>
      </c>
      <c r="AB815" s="57" t="str">
        <f>IF(ISERROR(HLOOKUP(AB$1,D$1:T815,AA815,FALSE)),"na",HLOOKUP(AB$1,D$1:T815,AA815,FALSE))</f>
        <v>na</v>
      </c>
    </row>
    <row r="816" spans="1:28" x14ac:dyDescent="0.4">
      <c r="A816" s="66" t="str">
        <f>IF(AB816=0,"",IF(ISNUMBER(AB816),VLOOKUP(WEEKDAY(AB816,2),DateHelp!$B$2:$C$8,2,FALSE),""))</f>
        <v/>
      </c>
      <c r="B816" s="59" t="str">
        <f t="shared" si="12"/>
        <v/>
      </c>
      <c r="C816" s="59" t="str">
        <f>IF(AB816=0,"",IF(ISNUMBER(AB816),VLOOKUP(MONTH(AB816),DateHelp!$B$2:$D$13,3,FALSE),""))</f>
        <v/>
      </c>
      <c r="D816" s="59" t="str">
        <f>IF(AB816=0,"",IF(ISNUMBER(AB816),VLOOKUP(MONTH(AB816),DateHelp!$B$2:$E$13,4,FALSE),""))</f>
        <v/>
      </c>
      <c r="E816" s="63"/>
      <c r="F816" s="64"/>
      <c r="G816" s="64"/>
      <c r="H816" s="64"/>
      <c r="I816" s="64"/>
      <c r="J816" s="64"/>
      <c r="K816" s="64"/>
      <c r="L816" s="68"/>
      <c r="M816" s="64"/>
      <c r="N816" s="64"/>
      <c r="O816" s="64"/>
      <c r="P816" s="64"/>
      <c r="Q816" s="64"/>
      <c r="U816" s="57"/>
      <c r="AA816" s="57">
        <v>816</v>
      </c>
      <c r="AB816" s="57" t="str">
        <f>IF(ISERROR(HLOOKUP(AB$1,D$1:T816,AA816,FALSE)),"na",HLOOKUP(AB$1,D$1:T816,AA816,FALSE))</f>
        <v>na</v>
      </c>
    </row>
    <row r="817" spans="1:28" x14ac:dyDescent="0.4">
      <c r="A817" s="66" t="str">
        <f>IF(AB817=0,"",IF(ISNUMBER(AB817),VLOOKUP(WEEKDAY(AB817,2),DateHelp!$B$2:$C$8,2,FALSE),""))</f>
        <v/>
      </c>
      <c r="B817" s="59" t="str">
        <f t="shared" si="12"/>
        <v/>
      </c>
      <c r="C817" s="59" t="str">
        <f>IF(AB817=0,"",IF(ISNUMBER(AB817),VLOOKUP(MONTH(AB817),DateHelp!$B$2:$D$13,3,FALSE),""))</f>
        <v/>
      </c>
      <c r="D817" s="59" t="str">
        <f>IF(AB817=0,"",IF(ISNUMBER(AB817),VLOOKUP(MONTH(AB817),DateHelp!$B$2:$E$13,4,FALSE),""))</f>
        <v/>
      </c>
      <c r="E817" s="63"/>
      <c r="F817" s="64"/>
      <c r="G817" s="64"/>
      <c r="H817" s="64"/>
      <c r="I817" s="64"/>
      <c r="J817" s="64"/>
      <c r="K817" s="64"/>
      <c r="L817" s="68"/>
      <c r="M817" s="64"/>
      <c r="N817" s="64"/>
      <c r="O817" s="64"/>
      <c r="P817" s="64"/>
      <c r="Q817" s="64"/>
      <c r="U817" s="57"/>
      <c r="AA817" s="57">
        <v>817</v>
      </c>
      <c r="AB817" s="57" t="str">
        <f>IF(ISERROR(HLOOKUP(AB$1,D$1:T817,AA817,FALSE)),"na",HLOOKUP(AB$1,D$1:T817,AA817,FALSE))</f>
        <v>na</v>
      </c>
    </row>
    <row r="818" spans="1:28" x14ac:dyDescent="0.4">
      <c r="A818" s="66" t="str">
        <f>IF(AB818=0,"",IF(ISNUMBER(AB818),VLOOKUP(WEEKDAY(AB818,2),DateHelp!$B$2:$C$8,2,FALSE),""))</f>
        <v/>
      </c>
      <c r="B818" s="59" t="str">
        <f t="shared" si="12"/>
        <v/>
      </c>
      <c r="C818" s="59" t="str">
        <f>IF(AB818=0,"",IF(ISNUMBER(AB818),VLOOKUP(MONTH(AB818),DateHelp!$B$2:$D$13,3,FALSE),""))</f>
        <v/>
      </c>
      <c r="D818" s="59" t="str">
        <f>IF(AB818=0,"",IF(ISNUMBER(AB818),VLOOKUP(MONTH(AB818),DateHelp!$B$2:$E$13,4,FALSE),""))</f>
        <v/>
      </c>
      <c r="E818" s="63"/>
      <c r="F818" s="64"/>
      <c r="G818" s="64"/>
      <c r="H818" s="64"/>
      <c r="I818" s="64"/>
      <c r="J818" s="64"/>
      <c r="K818" s="64"/>
      <c r="L818" s="68"/>
      <c r="M818" s="64"/>
      <c r="N818" s="64"/>
      <c r="O818" s="64"/>
      <c r="P818" s="64"/>
      <c r="Q818" s="64"/>
      <c r="U818" s="57"/>
      <c r="AA818" s="57">
        <v>818</v>
      </c>
      <c r="AB818" s="57" t="str">
        <f>IF(ISERROR(HLOOKUP(AB$1,D$1:T818,AA818,FALSE)),"na",HLOOKUP(AB$1,D$1:T818,AA818,FALSE))</f>
        <v>na</v>
      </c>
    </row>
    <row r="819" spans="1:28" x14ac:dyDescent="0.4">
      <c r="A819" s="66" t="str">
        <f>IF(AB819=0,"",IF(ISNUMBER(AB819),VLOOKUP(WEEKDAY(AB819,2),DateHelp!$B$2:$C$8,2,FALSE),""))</f>
        <v/>
      </c>
      <c r="B819" s="59" t="str">
        <f t="shared" si="12"/>
        <v/>
      </c>
      <c r="C819" s="59" t="str">
        <f>IF(AB819=0,"",IF(ISNUMBER(AB819),VLOOKUP(MONTH(AB819),DateHelp!$B$2:$D$13,3,FALSE),""))</f>
        <v/>
      </c>
      <c r="D819" s="59" t="str">
        <f>IF(AB819=0,"",IF(ISNUMBER(AB819),VLOOKUP(MONTH(AB819),DateHelp!$B$2:$E$13,4,FALSE),""))</f>
        <v/>
      </c>
      <c r="E819" s="63"/>
      <c r="F819" s="64"/>
      <c r="G819" s="64"/>
      <c r="H819" s="64"/>
      <c r="I819" s="64"/>
      <c r="J819" s="64"/>
      <c r="K819" s="64"/>
      <c r="L819" s="68"/>
      <c r="M819" s="64"/>
      <c r="N819" s="64"/>
      <c r="O819" s="64"/>
      <c r="P819" s="64"/>
      <c r="Q819" s="64"/>
      <c r="U819" s="57"/>
      <c r="AA819" s="57">
        <v>819</v>
      </c>
      <c r="AB819" s="57" t="str">
        <f>IF(ISERROR(HLOOKUP(AB$1,D$1:T819,AA819,FALSE)),"na",HLOOKUP(AB$1,D$1:T819,AA819,FALSE))</f>
        <v>na</v>
      </c>
    </row>
    <row r="820" spans="1:28" x14ac:dyDescent="0.4">
      <c r="A820" s="66" t="str">
        <f>IF(AB820=0,"",IF(ISNUMBER(AB820),VLOOKUP(WEEKDAY(AB820,2),DateHelp!$B$2:$C$8,2,FALSE),""))</f>
        <v/>
      </c>
      <c r="B820" s="59" t="str">
        <f t="shared" si="12"/>
        <v/>
      </c>
      <c r="C820" s="59" t="str">
        <f>IF(AB820=0,"",IF(ISNUMBER(AB820),VLOOKUP(MONTH(AB820),DateHelp!$B$2:$D$13,3,FALSE),""))</f>
        <v/>
      </c>
      <c r="D820" s="59" t="str">
        <f>IF(AB820=0,"",IF(ISNUMBER(AB820),VLOOKUP(MONTH(AB820),DateHelp!$B$2:$E$13,4,FALSE),""))</f>
        <v/>
      </c>
      <c r="E820" s="63"/>
      <c r="F820" s="64"/>
      <c r="G820" s="64"/>
      <c r="H820" s="64"/>
      <c r="I820" s="64"/>
      <c r="J820" s="64"/>
      <c r="K820" s="64"/>
      <c r="L820" s="68"/>
      <c r="M820" s="64"/>
      <c r="N820" s="64"/>
      <c r="O820" s="64"/>
      <c r="P820" s="64"/>
      <c r="Q820" s="64"/>
      <c r="U820" s="57"/>
      <c r="AA820" s="57">
        <v>820</v>
      </c>
      <c r="AB820" s="57" t="str">
        <f>IF(ISERROR(HLOOKUP(AB$1,D$1:T820,AA820,FALSE)),"na",HLOOKUP(AB$1,D$1:T820,AA820,FALSE))</f>
        <v>na</v>
      </c>
    </row>
    <row r="821" spans="1:28" x14ac:dyDescent="0.4">
      <c r="A821" s="66" t="str">
        <f>IF(AB821=0,"",IF(ISNUMBER(AB821),VLOOKUP(WEEKDAY(AB821,2),DateHelp!$B$2:$C$8,2,FALSE),""))</f>
        <v/>
      </c>
      <c r="B821" s="59" t="str">
        <f t="shared" si="12"/>
        <v/>
      </c>
      <c r="C821" s="59" t="str">
        <f>IF(AB821=0,"",IF(ISNUMBER(AB821),VLOOKUP(MONTH(AB821),DateHelp!$B$2:$D$13,3,FALSE),""))</f>
        <v/>
      </c>
      <c r="D821" s="59" t="str">
        <f>IF(AB821=0,"",IF(ISNUMBER(AB821),VLOOKUP(MONTH(AB821),DateHelp!$B$2:$E$13,4,FALSE),""))</f>
        <v/>
      </c>
      <c r="E821" s="63"/>
      <c r="F821" s="64"/>
      <c r="G821" s="64"/>
      <c r="H821" s="64"/>
      <c r="I821" s="64"/>
      <c r="J821" s="64"/>
      <c r="K821" s="64"/>
      <c r="L821" s="68"/>
      <c r="M821" s="64"/>
      <c r="N821" s="64"/>
      <c r="O821" s="64"/>
      <c r="P821" s="64"/>
      <c r="Q821" s="64"/>
      <c r="U821" s="57"/>
      <c r="AA821" s="57">
        <v>821</v>
      </c>
      <c r="AB821" s="57" t="str">
        <f>IF(ISERROR(HLOOKUP(AB$1,D$1:T821,AA821,FALSE)),"na",HLOOKUP(AB$1,D$1:T821,AA821,FALSE))</f>
        <v>na</v>
      </c>
    </row>
    <row r="822" spans="1:28" x14ac:dyDescent="0.4">
      <c r="A822" s="66" t="str">
        <f>IF(AB822=0,"",IF(ISNUMBER(AB822),VLOOKUP(WEEKDAY(AB822,2),DateHelp!$B$2:$C$8,2,FALSE),""))</f>
        <v/>
      </c>
      <c r="B822" s="59" t="str">
        <f t="shared" si="12"/>
        <v/>
      </c>
      <c r="C822" s="59" t="str">
        <f>IF(AB822=0,"",IF(ISNUMBER(AB822),VLOOKUP(MONTH(AB822),DateHelp!$B$2:$D$13,3,FALSE),""))</f>
        <v/>
      </c>
      <c r="D822" s="59" t="str">
        <f>IF(AB822=0,"",IF(ISNUMBER(AB822),VLOOKUP(MONTH(AB822),DateHelp!$B$2:$E$13,4,FALSE),""))</f>
        <v/>
      </c>
      <c r="E822" s="63"/>
      <c r="F822" s="64"/>
      <c r="G822" s="64"/>
      <c r="H822" s="64"/>
      <c r="I822" s="64"/>
      <c r="J822" s="64"/>
      <c r="K822" s="64"/>
      <c r="L822" s="68"/>
      <c r="M822" s="64"/>
      <c r="N822" s="64"/>
      <c r="O822" s="64"/>
      <c r="P822" s="64"/>
      <c r="Q822" s="64"/>
      <c r="U822" s="57"/>
      <c r="AA822" s="57">
        <v>822</v>
      </c>
      <c r="AB822" s="57" t="str">
        <f>IF(ISERROR(HLOOKUP(AB$1,D$1:T822,AA822,FALSE)),"na",HLOOKUP(AB$1,D$1:T822,AA822,FALSE))</f>
        <v>na</v>
      </c>
    </row>
    <row r="823" spans="1:28" x14ac:dyDescent="0.4">
      <c r="A823" s="66" t="str">
        <f>IF(AB823=0,"",IF(ISNUMBER(AB823),VLOOKUP(WEEKDAY(AB823,2),DateHelp!$B$2:$C$8,2,FALSE),""))</f>
        <v/>
      </c>
      <c r="B823" s="59" t="str">
        <f t="shared" si="12"/>
        <v/>
      </c>
      <c r="C823" s="59" t="str">
        <f>IF(AB823=0,"",IF(ISNUMBER(AB823),VLOOKUP(MONTH(AB823),DateHelp!$B$2:$D$13,3,FALSE),""))</f>
        <v/>
      </c>
      <c r="D823" s="59" t="str">
        <f>IF(AB823=0,"",IF(ISNUMBER(AB823),VLOOKUP(MONTH(AB823),DateHelp!$B$2:$E$13,4,FALSE),""))</f>
        <v/>
      </c>
      <c r="E823" s="63"/>
      <c r="F823" s="64"/>
      <c r="G823" s="64"/>
      <c r="H823" s="64"/>
      <c r="I823" s="64"/>
      <c r="J823" s="64"/>
      <c r="K823" s="64"/>
      <c r="L823" s="68"/>
      <c r="M823" s="64"/>
      <c r="N823" s="64"/>
      <c r="O823" s="64"/>
      <c r="P823" s="64"/>
      <c r="Q823" s="64"/>
      <c r="U823" s="57"/>
      <c r="AA823" s="57">
        <v>823</v>
      </c>
      <c r="AB823" s="57" t="str">
        <f>IF(ISERROR(HLOOKUP(AB$1,D$1:T823,AA823,FALSE)),"na",HLOOKUP(AB$1,D$1:T823,AA823,FALSE))</f>
        <v>na</v>
      </c>
    </row>
    <row r="824" spans="1:28" x14ac:dyDescent="0.4">
      <c r="A824" s="66" t="str">
        <f>IF(AB824=0,"",IF(ISNUMBER(AB824),VLOOKUP(WEEKDAY(AB824,2),DateHelp!$B$2:$C$8,2,FALSE),""))</f>
        <v/>
      </c>
      <c r="B824" s="59" t="str">
        <f t="shared" si="12"/>
        <v/>
      </c>
      <c r="C824" s="59" t="str">
        <f>IF(AB824=0,"",IF(ISNUMBER(AB824),VLOOKUP(MONTH(AB824),DateHelp!$B$2:$D$13,3,FALSE),""))</f>
        <v/>
      </c>
      <c r="D824" s="59" t="str">
        <f>IF(AB824=0,"",IF(ISNUMBER(AB824),VLOOKUP(MONTH(AB824),DateHelp!$B$2:$E$13,4,FALSE),""))</f>
        <v/>
      </c>
      <c r="E824" s="63"/>
      <c r="F824" s="64"/>
      <c r="G824" s="64"/>
      <c r="H824" s="64"/>
      <c r="I824" s="64"/>
      <c r="J824" s="64"/>
      <c r="K824" s="64"/>
      <c r="L824" s="68"/>
      <c r="M824" s="64"/>
      <c r="N824" s="64"/>
      <c r="O824" s="64"/>
      <c r="P824" s="64"/>
      <c r="Q824" s="64"/>
      <c r="U824" s="57"/>
      <c r="AA824" s="57">
        <v>824</v>
      </c>
      <c r="AB824" s="57" t="str">
        <f>IF(ISERROR(HLOOKUP(AB$1,D$1:T824,AA824,FALSE)),"na",HLOOKUP(AB$1,D$1:T824,AA824,FALSE))</f>
        <v>na</v>
      </c>
    </row>
    <row r="825" spans="1:28" x14ac:dyDescent="0.4">
      <c r="A825" s="66" t="str">
        <f>IF(AB825=0,"",IF(ISNUMBER(AB825),VLOOKUP(WEEKDAY(AB825,2),DateHelp!$B$2:$C$8,2,FALSE),""))</f>
        <v/>
      </c>
      <c r="B825" s="59" t="str">
        <f t="shared" si="12"/>
        <v/>
      </c>
      <c r="C825" s="59" t="str">
        <f>IF(AB825=0,"",IF(ISNUMBER(AB825),VLOOKUP(MONTH(AB825),DateHelp!$B$2:$D$13,3,FALSE),""))</f>
        <v/>
      </c>
      <c r="D825" s="59" t="str">
        <f>IF(AB825=0,"",IF(ISNUMBER(AB825),VLOOKUP(MONTH(AB825),DateHelp!$B$2:$E$13,4,FALSE),""))</f>
        <v/>
      </c>
      <c r="E825" s="63"/>
      <c r="F825" s="64"/>
      <c r="G825" s="64"/>
      <c r="H825" s="64"/>
      <c r="I825" s="64"/>
      <c r="J825" s="64"/>
      <c r="K825" s="64"/>
      <c r="L825" s="68"/>
      <c r="M825" s="64"/>
      <c r="N825" s="64"/>
      <c r="O825" s="64"/>
      <c r="P825" s="64"/>
      <c r="Q825" s="64"/>
      <c r="U825" s="57"/>
      <c r="AA825" s="57">
        <v>825</v>
      </c>
      <c r="AB825" s="57" t="str">
        <f>IF(ISERROR(HLOOKUP(AB$1,D$1:T825,AA825,FALSE)),"na",HLOOKUP(AB$1,D$1:T825,AA825,FALSE))</f>
        <v>na</v>
      </c>
    </row>
    <row r="826" spans="1:28" x14ac:dyDescent="0.4">
      <c r="A826" s="66" t="str">
        <f>IF(AB826=0,"",IF(ISNUMBER(AB826),VLOOKUP(WEEKDAY(AB826,2),DateHelp!$B$2:$C$8,2,FALSE),""))</f>
        <v/>
      </c>
      <c r="B826" s="59" t="str">
        <f t="shared" si="12"/>
        <v/>
      </c>
      <c r="C826" s="59" t="str">
        <f>IF(AB826=0,"",IF(ISNUMBER(AB826),VLOOKUP(MONTH(AB826),DateHelp!$B$2:$D$13,3,FALSE),""))</f>
        <v/>
      </c>
      <c r="D826" s="59" t="str">
        <f>IF(AB826=0,"",IF(ISNUMBER(AB826),VLOOKUP(MONTH(AB826),DateHelp!$B$2:$E$13,4,FALSE),""))</f>
        <v/>
      </c>
      <c r="E826" s="63"/>
      <c r="F826" s="64"/>
      <c r="G826" s="64"/>
      <c r="H826" s="64"/>
      <c r="I826" s="64"/>
      <c r="J826" s="64"/>
      <c r="K826" s="64"/>
      <c r="L826" s="68"/>
      <c r="M826" s="64"/>
      <c r="N826" s="64"/>
      <c r="O826" s="64"/>
      <c r="P826" s="64"/>
      <c r="Q826" s="64"/>
      <c r="U826" s="57"/>
      <c r="AA826" s="57">
        <v>826</v>
      </c>
      <c r="AB826" s="57" t="str">
        <f>IF(ISERROR(HLOOKUP(AB$1,D$1:T826,AA826,FALSE)),"na",HLOOKUP(AB$1,D$1:T826,AA826,FALSE))</f>
        <v>na</v>
      </c>
    </row>
    <row r="827" spans="1:28" x14ac:dyDescent="0.4">
      <c r="A827" s="66" t="str">
        <f>IF(AB827=0,"",IF(ISNUMBER(AB827),VLOOKUP(WEEKDAY(AB827,2),DateHelp!$B$2:$C$8,2,FALSE),""))</f>
        <v/>
      </c>
      <c r="B827" s="59" t="str">
        <f t="shared" si="12"/>
        <v/>
      </c>
      <c r="C827" s="59" t="str">
        <f>IF(AB827=0,"",IF(ISNUMBER(AB827),VLOOKUP(MONTH(AB827),DateHelp!$B$2:$D$13,3,FALSE),""))</f>
        <v/>
      </c>
      <c r="D827" s="59" t="str">
        <f>IF(AB827=0,"",IF(ISNUMBER(AB827),VLOOKUP(MONTH(AB827),DateHelp!$B$2:$E$13,4,FALSE),""))</f>
        <v/>
      </c>
      <c r="E827" s="63"/>
      <c r="F827" s="64"/>
      <c r="G827" s="64"/>
      <c r="H827" s="64"/>
      <c r="I827" s="64"/>
      <c r="J827" s="64"/>
      <c r="K827" s="64"/>
      <c r="L827" s="68"/>
      <c r="M827" s="64"/>
      <c r="N827" s="64"/>
      <c r="O827" s="64"/>
      <c r="P827" s="64"/>
      <c r="Q827" s="64"/>
      <c r="U827" s="57"/>
      <c r="AA827" s="57">
        <v>827</v>
      </c>
      <c r="AB827" s="57" t="str">
        <f>IF(ISERROR(HLOOKUP(AB$1,D$1:T827,AA827,FALSE)),"na",HLOOKUP(AB$1,D$1:T827,AA827,FALSE))</f>
        <v>na</v>
      </c>
    </row>
    <row r="828" spans="1:28" x14ac:dyDescent="0.4">
      <c r="A828" s="66" t="str">
        <f>IF(AB828=0,"",IF(ISNUMBER(AB828),VLOOKUP(WEEKDAY(AB828,2),DateHelp!$B$2:$C$8,2,FALSE),""))</f>
        <v/>
      </c>
      <c r="B828" s="59" t="str">
        <f t="shared" si="12"/>
        <v/>
      </c>
      <c r="C828" s="59" t="str">
        <f>IF(AB828=0,"",IF(ISNUMBER(AB828),VLOOKUP(MONTH(AB828),DateHelp!$B$2:$D$13,3,FALSE),""))</f>
        <v/>
      </c>
      <c r="D828" s="59" t="str">
        <f>IF(AB828=0,"",IF(ISNUMBER(AB828),VLOOKUP(MONTH(AB828),DateHelp!$B$2:$E$13,4,FALSE),""))</f>
        <v/>
      </c>
      <c r="E828" s="63"/>
      <c r="F828" s="64"/>
      <c r="G828" s="64"/>
      <c r="H828" s="64"/>
      <c r="I828" s="64"/>
      <c r="J828" s="64"/>
      <c r="K828" s="64"/>
      <c r="L828" s="68"/>
      <c r="M828" s="64"/>
      <c r="N828" s="64"/>
      <c r="O828" s="64"/>
      <c r="P828" s="64"/>
      <c r="Q828" s="64"/>
      <c r="U828" s="57"/>
      <c r="AA828" s="57">
        <v>828</v>
      </c>
      <c r="AB828" s="57" t="str">
        <f>IF(ISERROR(HLOOKUP(AB$1,D$1:T828,AA828,FALSE)),"na",HLOOKUP(AB$1,D$1:T828,AA828,FALSE))</f>
        <v>na</v>
      </c>
    </row>
    <row r="829" spans="1:28" x14ac:dyDescent="0.4">
      <c r="A829" s="66" t="str">
        <f>IF(AB829=0,"",IF(ISNUMBER(AB829),VLOOKUP(WEEKDAY(AB829,2),DateHelp!$B$2:$C$8,2,FALSE),""))</f>
        <v/>
      </c>
      <c r="B829" s="59" t="str">
        <f t="shared" si="12"/>
        <v/>
      </c>
      <c r="C829" s="59" t="str">
        <f>IF(AB829=0,"",IF(ISNUMBER(AB829),VLOOKUP(MONTH(AB829),DateHelp!$B$2:$D$13,3,FALSE),""))</f>
        <v/>
      </c>
      <c r="D829" s="59" t="str">
        <f>IF(AB829=0,"",IF(ISNUMBER(AB829),VLOOKUP(MONTH(AB829),DateHelp!$B$2:$E$13,4,FALSE),""))</f>
        <v/>
      </c>
      <c r="E829" s="63"/>
      <c r="F829" s="64"/>
      <c r="G829" s="64"/>
      <c r="H829" s="64"/>
      <c r="I829" s="64"/>
      <c r="J829" s="64"/>
      <c r="K829" s="64"/>
      <c r="L829" s="68"/>
      <c r="M829" s="64"/>
      <c r="N829" s="64"/>
      <c r="O829" s="64"/>
      <c r="P829" s="64"/>
      <c r="Q829" s="64"/>
      <c r="U829" s="57"/>
      <c r="AA829" s="57">
        <v>829</v>
      </c>
      <c r="AB829" s="57" t="str">
        <f>IF(ISERROR(HLOOKUP(AB$1,D$1:T829,AA829,FALSE)),"na",HLOOKUP(AB$1,D$1:T829,AA829,FALSE))</f>
        <v>na</v>
      </c>
    </row>
    <row r="830" spans="1:28" x14ac:dyDescent="0.4">
      <c r="A830" s="66" t="str">
        <f>IF(AB830=0,"",IF(ISNUMBER(AB830),VLOOKUP(WEEKDAY(AB830,2),DateHelp!$B$2:$C$8,2,FALSE),""))</f>
        <v/>
      </c>
      <c r="B830" s="59" t="str">
        <f t="shared" si="12"/>
        <v/>
      </c>
      <c r="C830" s="59" t="str">
        <f>IF(AB830=0,"",IF(ISNUMBER(AB830),VLOOKUP(MONTH(AB830),DateHelp!$B$2:$D$13,3,FALSE),""))</f>
        <v/>
      </c>
      <c r="D830" s="59" t="str">
        <f>IF(AB830=0,"",IF(ISNUMBER(AB830),VLOOKUP(MONTH(AB830),DateHelp!$B$2:$E$13,4,FALSE),""))</f>
        <v/>
      </c>
      <c r="E830" s="63"/>
      <c r="F830" s="64"/>
      <c r="G830" s="64"/>
      <c r="H830" s="64"/>
      <c r="I830" s="64"/>
      <c r="J830" s="64"/>
      <c r="K830" s="64"/>
      <c r="L830" s="68"/>
      <c r="M830" s="64"/>
      <c r="N830" s="64"/>
      <c r="O830" s="64"/>
      <c r="P830" s="64"/>
      <c r="Q830" s="64"/>
      <c r="U830" s="57"/>
      <c r="AA830" s="57">
        <v>830</v>
      </c>
      <c r="AB830" s="57" t="str">
        <f>IF(ISERROR(HLOOKUP(AB$1,D$1:T830,AA830,FALSE)),"na",HLOOKUP(AB$1,D$1:T830,AA830,FALSE))</f>
        <v>na</v>
      </c>
    </row>
    <row r="831" spans="1:28" x14ac:dyDescent="0.4">
      <c r="A831" s="66" t="str">
        <f>IF(AB831=0,"",IF(ISNUMBER(AB831),VLOOKUP(WEEKDAY(AB831,2),DateHelp!$B$2:$C$8,2,FALSE),""))</f>
        <v/>
      </c>
      <c r="B831" s="59" t="str">
        <f t="shared" si="12"/>
        <v/>
      </c>
      <c r="C831" s="59" t="str">
        <f>IF(AB831=0,"",IF(ISNUMBER(AB831),VLOOKUP(MONTH(AB831),DateHelp!$B$2:$D$13,3,FALSE),""))</f>
        <v/>
      </c>
      <c r="D831" s="59" t="str">
        <f>IF(AB831=0,"",IF(ISNUMBER(AB831),VLOOKUP(MONTH(AB831),DateHelp!$B$2:$E$13,4,FALSE),""))</f>
        <v/>
      </c>
      <c r="E831" s="63"/>
      <c r="F831" s="64"/>
      <c r="G831" s="64"/>
      <c r="H831" s="64"/>
      <c r="I831" s="64"/>
      <c r="J831" s="64"/>
      <c r="K831" s="64"/>
      <c r="L831" s="68"/>
      <c r="M831" s="64"/>
      <c r="N831" s="64"/>
      <c r="O831" s="64"/>
      <c r="P831" s="64"/>
      <c r="Q831" s="64"/>
      <c r="U831" s="57"/>
      <c r="AA831" s="57">
        <v>831</v>
      </c>
      <c r="AB831" s="57" t="str">
        <f>IF(ISERROR(HLOOKUP(AB$1,D$1:T831,AA831,FALSE)),"na",HLOOKUP(AB$1,D$1:T831,AA831,FALSE))</f>
        <v>na</v>
      </c>
    </row>
    <row r="832" spans="1:28" x14ac:dyDescent="0.4">
      <c r="A832" s="66" t="str">
        <f>IF(AB832=0,"",IF(ISNUMBER(AB832),VLOOKUP(WEEKDAY(AB832,2),DateHelp!$B$2:$C$8,2,FALSE),""))</f>
        <v/>
      </c>
      <c r="B832" s="59" t="str">
        <f t="shared" si="12"/>
        <v/>
      </c>
      <c r="C832" s="59" t="str">
        <f>IF(AB832=0,"",IF(ISNUMBER(AB832),VLOOKUP(MONTH(AB832),DateHelp!$B$2:$D$13,3,FALSE),""))</f>
        <v/>
      </c>
      <c r="D832" s="59" t="str">
        <f>IF(AB832=0,"",IF(ISNUMBER(AB832),VLOOKUP(MONTH(AB832),DateHelp!$B$2:$E$13,4,FALSE),""))</f>
        <v/>
      </c>
      <c r="E832" s="63"/>
      <c r="F832" s="64"/>
      <c r="G832" s="64"/>
      <c r="H832" s="64"/>
      <c r="I832" s="64"/>
      <c r="J832" s="64"/>
      <c r="K832" s="64"/>
      <c r="L832" s="68"/>
      <c r="M832" s="64"/>
      <c r="N832" s="64"/>
      <c r="O832" s="64"/>
      <c r="P832" s="64"/>
      <c r="Q832" s="64"/>
      <c r="U832" s="57"/>
      <c r="AA832" s="57">
        <v>832</v>
      </c>
      <c r="AB832" s="57" t="str">
        <f>IF(ISERROR(HLOOKUP(AB$1,D$1:T832,AA832,FALSE)),"na",HLOOKUP(AB$1,D$1:T832,AA832,FALSE))</f>
        <v>na</v>
      </c>
    </row>
    <row r="833" spans="1:28" x14ac:dyDescent="0.4">
      <c r="A833" s="66" t="str">
        <f>IF(AB833=0,"",IF(ISNUMBER(AB833),VLOOKUP(WEEKDAY(AB833,2),DateHelp!$B$2:$C$8,2,FALSE),""))</f>
        <v/>
      </c>
      <c r="B833" s="59" t="str">
        <f t="shared" si="12"/>
        <v/>
      </c>
      <c r="C833" s="59" t="str">
        <f>IF(AB833=0,"",IF(ISNUMBER(AB833),VLOOKUP(MONTH(AB833),DateHelp!$B$2:$D$13,3,FALSE),""))</f>
        <v/>
      </c>
      <c r="D833" s="59" t="str">
        <f>IF(AB833=0,"",IF(ISNUMBER(AB833),VLOOKUP(MONTH(AB833),DateHelp!$B$2:$E$13,4,FALSE),""))</f>
        <v/>
      </c>
      <c r="E833" s="63"/>
      <c r="F833" s="64"/>
      <c r="G833" s="64"/>
      <c r="H833" s="64"/>
      <c r="I833" s="64"/>
      <c r="J833" s="64"/>
      <c r="K833" s="64"/>
      <c r="L833" s="68"/>
      <c r="M833" s="64"/>
      <c r="N833" s="64"/>
      <c r="O833" s="64"/>
      <c r="P833" s="64"/>
      <c r="Q833" s="64"/>
      <c r="U833" s="57"/>
      <c r="AA833" s="57">
        <v>833</v>
      </c>
      <c r="AB833" s="57" t="str">
        <f>IF(ISERROR(HLOOKUP(AB$1,D$1:T833,AA833,FALSE)),"na",HLOOKUP(AB$1,D$1:T833,AA833,FALSE))</f>
        <v>na</v>
      </c>
    </row>
    <row r="834" spans="1:28" x14ac:dyDescent="0.4">
      <c r="A834" s="66" t="str">
        <f>IF(AB834=0,"",IF(ISNUMBER(AB834),VLOOKUP(WEEKDAY(AB834,2),DateHelp!$B$2:$C$8,2,FALSE),""))</f>
        <v/>
      </c>
      <c r="B834" s="59" t="str">
        <f t="shared" si="12"/>
        <v/>
      </c>
      <c r="C834" s="59" t="str">
        <f>IF(AB834=0,"",IF(ISNUMBER(AB834),VLOOKUP(MONTH(AB834),DateHelp!$B$2:$D$13,3,FALSE),""))</f>
        <v/>
      </c>
      <c r="D834" s="59" t="str">
        <f>IF(AB834=0,"",IF(ISNUMBER(AB834),VLOOKUP(MONTH(AB834),DateHelp!$B$2:$E$13,4,FALSE),""))</f>
        <v/>
      </c>
      <c r="E834" s="63"/>
      <c r="F834" s="64"/>
      <c r="G834" s="64"/>
      <c r="H834" s="64"/>
      <c r="I834" s="64"/>
      <c r="J834" s="64"/>
      <c r="K834" s="64"/>
      <c r="L834" s="68"/>
      <c r="M834" s="64"/>
      <c r="N834" s="64"/>
      <c r="O834" s="64"/>
      <c r="P834" s="64"/>
      <c r="Q834" s="64"/>
      <c r="U834" s="57"/>
      <c r="AA834" s="57">
        <v>834</v>
      </c>
      <c r="AB834" s="57" t="str">
        <f>IF(ISERROR(HLOOKUP(AB$1,D$1:T834,AA834,FALSE)),"na",HLOOKUP(AB$1,D$1:T834,AA834,FALSE))</f>
        <v>na</v>
      </c>
    </row>
    <row r="835" spans="1:28" x14ac:dyDescent="0.4">
      <c r="A835" s="66" t="str">
        <f>IF(AB835=0,"",IF(ISNUMBER(AB835),VLOOKUP(WEEKDAY(AB835,2),DateHelp!$B$2:$C$8,2,FALSE),""))</f>
        <v/>
      </c>
      <c r="B835" s="59" t="str">
        <f t="shared" ref="B835:B898" si="13">IF(AB835=0,"",IF(ISNUMBER(AB835),WEEKNUM(AB835,1),""))</f>
        <v/>
      </c>
      <c r="C835" s="59" t="str">
        <f>IF(AB835=0,"",IF(ISNUMBER(AB835),VLOOKUP(MONTH(AB835),DateHelp!$B$2:$D$13,3,FALSE),""))</f>
        <v/>
      </c>
      <c r="D835" s="59" t="str">
        <f>IF(AB835=0,"",IF(ISNUMBER(AB835),VLOOKUP(MONTH(AB835),DateHelp!$B$2:$E$13,4,FALSE),""))</f>
        <v/>
      </c>
      <c r="E835" s="63"/>
      <c r="F835" s="64"/>
      <c r="G835" s="64"/>
      <c r="H835" s="64"/>
      <c r="I835" s="64"/>
      <c r="J835" s="64"/>
      <c r="K835" s="64"/>
      <c r="L835" s="68"/>
      <c r="M835" s="64"/>
      <c r="N835" s="64"/>
      <c r="O835" s="64"/>
      <c r="P835" s="64"/>
      <c r="Q835" s="64"/>
      <c r="U835" s="57"/>
      <c r="AA835" s="57">
        <v>835</v>
      </c>
      <c r="AB835" s="57" t="str">
        <f>IF(ISERROR(HLOOKUP(AB$1,D$1:T835,AA835,FALSE)),"na",HLOOKUP(AB$1,D$1:T835,AA835,FALSE))</f>
        <v>na</v>
      </c>
    </row>
    <row r="836" spans="1:28" x14ac:dyDescent="0.4">
      <c r="A836" s="66" t="str">
        <f>IF(AB836=0,"",IF(ISNUMBER(AB836),VLOOKUP(WEEKDAY(AB836,2),DateHelp!$B$2:$C$8,2,FALSE),""))</f>
        <v/>
      </c>
      <c r="B836" s="59" t="str">
        <f t="shared" si="13"/>
        <v/>
      </c>
      <c r="C836" s="59" t="str">
        <f>IF(AB836=0,"",IF(ISNUMBER(AB836),VLOOKUP(MONTH(AB836),DateHelp!$B$2:$D$13,3,FALSE),""))</f>
        <v/>
      </c>
      <c r="D836" s="59" t="str">
        <f>IF(AB836=0,"",IF(ISNUMBER(AB836),VLOOKUP(MONTH(AB836),DateHelp!$B$2:$E$13,4,FALSE),""))</f>
        <v/>
      </c>
      <c r="E836" s="63"/>
      <c r="F836" s="64"/>
      <c r="G836" s="64"/>
      <c r="H836" s="64"/>
      <c r="I836" s="64"/>
      <c r="J836" s="64"/>
      <c r="K836" s="64"/>
      <c r="L836" s="68"/>
      <c r="M836" s="64"/>
      <c r="N836" s="64"/>
      <c r="O836" s="64"/>
      <c r="P836" s="64"/>
      <c r="Q836" s="64"/>
      <c r="U836" s="57"/>
      <c r="AA836" s="57">
        <v>836</v>
      </c>
      <c r="AB836" s="57" t="str">
        <f>IF(ISERROR(HLOOKUP(AB$1,D$1:T836,AA836,FALSE)),"na",HLOOKUP(AB$1,D$1:T836,AA836,FALSE))</f>
        <v>na</v>
      </c>
    </row>
    <row r="837" spans="1:28" x14ac:dyDescent="0.4">
      <c r="A837" s="66" t="str">
        <f>IF(AB837=0,"",IF(ISNUMBER(AB837),VLOOKUP(WEEKDAY(AB837,2),DateHelp!$B$2:$C$8,2,FALSE),""))</f>
        <v/>
      </c>
      <c r="B837" s="59" t="str">
        <f t="shared" si="13"/>
        <v/>
      </c>
      <c r="C837" s="59" t="str">
        <f>IF(AB837=0,"",IF(ISNUMBER(AB837),VLOOKUP(MONTH(AB837),DateHelp!$B$2:$D$13,3,FALSE),""))</f>
        <v/>
      </c>
      <c r="D837" s="59" t="str">
        <f>IF(AB837=0,"",IF(ISNUMBER(AB837),VLOOKUP(MONTH(AB837),DateHelp!$B$2:$E$13,4,FALSE),""))</f>
        <v/>
      </c>
      <c r="E837" s="63"/>
      <c r="F837" s="64"/>
      <c r="G837" s="64"/>
      <c r="H837" s="64"/>
      <c r="I837" s="64"/>
      <c r="J837" s="64"/>
      <c r="K837" s="64"/>
      <c r="L837" s="68"/>
      <c r="M837" s="64"/>
      <c r="N837" s="64"/>
      <c r="O837" s="64"/>
      <c r="P837" s="64"/>
      <c r="Q837" s="64"/>
      <c r="U837" s="57"/>
      <c r="AA837" s="57">
        <v>837</v>
      </c>
      <c r="AB837" s="57" t="str">
        <f>IF(ISERROR(HLOOKUP(AB$1,D$1:T837,AA837,FALSE)),"na",HLOOKUP(AB$1,D$1:T837,AA837,FALSE))</f>
        <v>na</v>
      </c>
    </row>
    <row r="838" spans="1:28" x14ac:dyDescent="0.4">
      <c r="A838" s="66" t="str">
        <f>IF(AB838=0,"",IF(ISNUMBER(AB838),VLOOKUP(WEEKDAY(AB838,2),DateHelp!$B$2:$C$8,2,FALSE),""))</f>
        <v/>
      </c>
      <c r="B838" s="59" t="str">
        <f t="shared" si="13"/>
        <v/>
      </c>
      <c r="C838" s="59" t="str">
        <f>IF(AB838=0,"",IF(ISNUMBER(AB838),VLOOKUP(MONTH(AB838),DateHelp!$B$2:$D$13,3,FALSE),""))</f>
        <v/>
      </c>
      <c r="D838" s="59" t="str">
        <f>IF(AB838=0,"",IF(ISNUMBER(AB838),VLOOKUP(MONTH(AB838),DateHelp!$B$2:$E$13,4,FALSE),""))</f>
        <v/>
      </c>
      <c r="E838" s="63"/>
      <c r="F838" s="64"/>
      <c r="G838" s="64"/>
      <c r="H838" s="64"/>
      <c r="I838" s="64"/>
      <c r="J838" s="64"/>
      <c r="K838" s="64"/>
      <c r="L838" s="68"/>
      <c r="M838" s="64"/>
      <c r="N838" s="64"/>
      <c r="O838" s="64"/>
      <c r="P838" s="64"/>
      <c r="Q838" s="64"/>
      <c r="U838" s="57"/>
      <c r="AA838" s="57">
        <v>838</v>
      </c>
      <c r="AB838" s="57" t="str">
        <f>IF(ISERROR(HLOOKUP(AB$1,D$1:T838,AA838,FALSE)),"na",HLOOKUP(AB$1,D$1:T838,AA838,FALSE))</f>
        <v>na</v>
      </c>
    </row>
    <row r="839" spans="1:28" x14ac:dyDescent="0.4">
      <c r="A839" s="66" t="str">
        <f>IF(AB839=0,"",IF(ISNUMBER(AB839),VLOOKUP(WEEKDAY(AB839,2),DateHelp!$B$2:$C$8,2,FALSE),""))</f>
        <v/>
      </c>
      <c r="B839" s="59" t="str">
        <f t="shared" si="13"/>
        <v/>
      </c>
      <c r="C839" s="59" t="str">
        <f>IF(AB839=0,"",IF(ISNUMBER(AB839),VLOOKUP(MONTH(AB839),DateHelp!$B$2:$D$13,3,FALSE),""))</f>
        <v/>
      </c>
      <c r="D839" s="59" t="str">
        <f>IF(AB839=0,"",IF(ISNUMBER(AB839),VLOOKUP(MONTH(AB839),DateHelp!$B$2:$E$13,4,FALSE),""))</f>
        <v/>
      </c>
      <c r="E839" s="63"/>
      <c r="F839" s="64"/>
      <c r="G839" s="64"/>
      <c r="H839" s="64"/>
      <c r="I839" s="64"/>
      <c r="J839" s="64"/>
      <c r="K839" s="64"/>
      <c r="L839" s="68"/>
      <c r="M839" s="64"/>
      <c r="N839" s="64"/>
      <c r="O839" s="64"/>
      <c r="P839" s="64"/>
      <c r="Q839" s="64"/>
      <c r="U839" s="57"/>
      <c r="AA839" s="57">
        <v>839</v>
      </c>
      <c r="AB839" s="57" t="str">
        <f>IF(ISERROR(HLOOKUP(AB$1,D$1:T839,AA839,FALSE)),"na",HLOOKUP(AB$1,D$1:T839,AA839,FALSE))</f>
        <v>na</v>
      </c>
    </row>
    <row r="840" spans="1:28" x14ac:dyDescent="0.4">
      <c r="A840" s="66" t="str">
        <f>IF(AB840=0,"",IF(ISNUMBER(AB840),VLOOKUP(WEEKDAY(AB840,2),DateHelp!$B$2:$C$8,2,FALSE),""))</f>
        <v/>
      </c>
      <c r="B840" s="59" t="str">
        <f t="shared" si="13"/>
        <v/>
      </c>
      <c r="C840" s="59" t="str">
        <f>IF(AB840=0,"",IF(ISNUMBER(AB840),VLOOKUP(MONTH(AB840),DateHelp!$B$2:$D$13,3,FALSE),""))</f>
        <v/>
      </c>
      <c r="D840" s="59" t="str">
        <f>IF(AB840=0,"",IF(ISNUMBER(AB840),VLOOKUP(MONTH(AB840),DateHelp!$B$2:$E$13,4,FALSE),""))</f>
        <v/>
      </c>
      <c r="E840" s="63"/>
      <c r="F840" s="64"/>
      <c r="G840" s="64"/>
      <c r="H840" s="64"/>
      <c r="I840" s="64"/>
      <c r="J840" s="64"/>
      <c r="K840" s="64"/>
      <c r="L840" s="68"/>
      <c r="M840" s="64"/>
      <c r="N840" s="64"/>
      <c r="O840" s="64"/>
      <c r="P840" s="64"/>
      <c r="Q840" s="64"/>
      <c r="U840" s="57"/>
      <c r="AA840" s="57">
        <v>840</v>
      </c>
      <c r="AB840" s="57" t="str">
        <f>IF(ISERROR(HLOOKUP(AB$1,D$1:T840,AA840,FALSE)),"na",HLOOKUP(AB$1,D$1:T840,AA840,FALSE))</f>
        <v>na</v>
      </c>
    </row>
    <row r="841" spans="1:28" x14ac:dyDescent="0.4">
      <c r="A841" s="66" t="str">
        <f>IF(AB841=0,"",IF(ISNUMBER(AB841),VLOOKUP(WEEKDAY(AB841,2),DateHelp!$B$2:$C$8,2,FALSE),""))</f>
        <v/>
      </c>
      <c r="B841" s="59" t="str">
        <f t="shared" si="13"/>
        <v/>
      </c>
      <c r="C841" s="59" t="str">
        <f>IF(AB841=0,"",IF(ISNUMBER(AB841),VLOOKUP(MONTH(AB841),DateHelp!$B$2:$D$13,3,FALSE),""))</f>
        <v/>
      </c>
      <c r="D841" s="59" t="str">
        <f>IF(AB841=0,"",IF(ISNUMBER(AB841),VLOOKUP(MONTH(AB841),DateHelp!$B$2:$E$13,4,FALSE),""))</f>
        <v/>
      </c>
      <c r="E841" s="63"/>
      <c r="F841" s="64"/>
      <c r="G841" s="64"/>
      <c r="H841" s="64"/>
      <c r="I841" s="64"/>
      <c r="J841" s="64"/>
      <c r="K841" s="64"/>
      <c r="L841" s="68"/>
      <c r="M841" s="64"/>
      <c r="N841" s="64"/>
      <c r="O841" s="64"/>
      <c r="P841" s="64"/>
      <c r="Q841" s="64"/>
      <c r="U841" s="57"/>
      <c r="AA841" s="57">
        <v>841</v>
      </c>
      <c r="AB841" s="57" t="str">
        <f>IF(ISERROR(HLOOKUP(AB$1,D$1:T841,AA841,FALSE)),"na",HLOOKUP(AB$1,D$1:T841,AA841,FALSE))</f>
        <v>na</v>
      </c>
    </row>
    <row r="842" spans="1:28" x14ac:dyDescent="0.4">
      <c r="A842" s="66" t="str">
        <f>IF(AB842=0,"",IF(ISNUMBER(AB842),VLOOKUP(WEEKDAY(AB842,2),DateHelp!$B$2:$C$8,2,FALSE),""))</f>
        <v/>
      </c>
      <c r="B842" s="59" t="str">
        <f t="shared" si="13"/>
        <v/>
      </c>
      <c r="C842" s="59" t="str">
        <f>IF(AB842=0,"",IF(ISNUMBER(AB842),VLOOKUP(MONTH(AB842),DateHelp!$B$2:$D$13,3,FALSE),""))</f>
        <v/>
      </c>
      <c r="D842" s="59" t="str">
        <f>IF(AB842=0,"",IF(ISNUMBER(AB842),VLOOKUP(MONTH(AB842),DateHelp!$B$2:$E$13,4,FALSE),""))</f>
        <v/>
      </c>
      <c r="E842" s="63"/>
      <c r="F842" s="64"/>
      <c r="G842" s="64"/>
      <c r="H842" s="64"/>
      <c r="I842" s="64"/>
      <c r="J842" s="64"/>
      <c r="K842" s="64"/>
      <c r="L842" s="68"/>
      <c r="M842" s="64"/>
      <c r="N842" s="64"/>
      <c r="O842" s="64"/>
      <c r="P842" s="64"/>
      <c r="Q842" s="64"/>
      <c r="U842" s="57"/>
      <c r="AA842" s="57">
        <v>842</v>
      </c>
      <c r="AB842" s="57" t="str">
        <f>IF(ISERROR(HLOOKUP(AB$1,D$1:T842,AA842,FALSE)),"na",HLOOKUP(AB$1,D$1:T842,AA842,FALSE))</f>
        <v>na</v>
      </c>
    </row>
    <row r="843" spans="1:28" x14ac:dyDescent="0.4">
      <c r="A843" s="66" t="str">
        <f>IF(AB843=0,"",IF(ISNUMBER(AB843),VLOOKUP(WEEKDAY(AB843,2),DateHelp!$B$2:$C$8,2,FALSE),""))</f>
        <v/>
      </c>
      <c r="B843" s="59" t="str">
        <f t="shared" si="13"/>
        <v/>
      </c>
      <c r="C843" s="59" t="str">
        <f>IF(AB843=0,"",IF(ISNUMBER(AB843),VLOOKUP(MONTH(AB843),DateHelp!$B$2:$D$13,3,FALSE),""))</f>
        <v/>
      </c>
      <c r="D843" s="59" t="str">
        <f>IF(AB843=0,"",IF(ISNUMBER(AB843),VLOOKUP(MONTH(AB843),DateHelp!$B$2:$E$13,4,FALSE),""))</f>
        <v/>
      </c>
      <c r="E843" s="63"/>
      <c r="F843" s="64"/>
      <c r="G843" s="64"/>
      <c r="H843" s="64"/>
      <c r="I843" s="64"/>
      <c r="J843" s="64"/>
      <c r="K843" s="64"/>
      <c r="L843" s="68"/>
      <c r="M843" s="64"/>
      <c r="N843" s="64"/>
      <c r="O843" s="64"/>
      <c r="P843" s="64"/>
      <c r="Q843" s="64"/>
      <c r="U843" s="57"/>
      <c r="AA843" s="57">
        <v>843</v>
      </c>
      <c r="AB843" s="57" t="str">
        <f>IF(ISERROR(HLOOKUP(AB$1,D$1:T843,AA843,FALSE)),"na",HLOOKUP(AB$1,D$1:T843,AA843,FALSE))</f>
        <v>na</v>
      </c>
    </row>
    <row r="844" spans="1:28" x14ac:dyDescent="0.4">
      <c r="A844" s="66" t="str">
        <f>IF(AB844=0,"",IF(ISNUMBER(AB844),VLOOKUP(WEEKDAY(AB844,2),DateHelp!$B$2:$C$8,2,FALSE),""))</f>
        <v/>
      </c>
      <c r="B844" s="59" t="str">
        <f t="shared" si="13"/>
        <v/>
      </c>
      <c r="C844" s="59" t="str">
        <f>IF(AB844=0,"",IF(ISNUMBER(AB844),VLOOKUP(MONTH(AB844),DateHelp!$B$2:$D$13,3,FALSE),""))</f>
        <v/>
      </c>
      <c r="D844" s="59" t="str">
        <f>IF(AB844=0,"",IF(ISNUMBER(AB844),VLOOKUP(MONTH(AB844),DateHelp!$B$2:$E$13,4,FALSE),""))</f>
        <v/>
      </c>
      <c r="E844" s="63"/>
      <c r="F844" s="64"/>
      <c r="G844" s="64"/>
      <c r="H844" s="64"/>
      <c r="I844" s="64"/>
      <c r="J844" s="64"/>
      <c r="K844" s="64"/>
      <c r="L844" s="68"/>
      <c r="M844" s="64"/>
      <c r="N844" s="64"/>
      <c r="O844" s="64"/>
      <c r="P844" s="64"/>
      <c r="Q844" s="64"/>
      <c r="U844" s="57"/>
      <c r="AA844" s="57">
        <v>844</v>
      </c>
      <c r="AB844" s="57" t="str">
        <f>IF(ISERROR(HLOOKUP(AB$1,D$1:T844,AA844,FALSE)),"na",HLOOKUP(AB$1,D$1:T844,AA844,FALSE))</f>
        <v>na</v>
      </c>
    </row>
    <row r="845" spans="1:28" x14ac:dyDescent="0.4">
      <c r="A845" s="66" t="str">
        <f>IF(AB845=0,"",IF(ISNUMBER(AB845),VLOOKUP(WEEKDAY(AB845,2),DateHelp!$B$2:$C$8,2,FALSE),""))</f>
        <v/>
      </c>
      <c r="B845" s="59" t="str">
        <f t="shared" si="13"/>
        <v/>
      </c>
      <c r="C845" s="59" t="str">
        <f>IF(AB845=0,"",IF(ISNUMBER(AB845),VLOOKUP(MONTH(AB845),DateHelp!$B$2:$D$13,3,FALSE),""))</f>
        <v/>
      </c>
      <c r="D845" s="59" t="str">
        <f>IF(AB845=0,"",IF(ISNUMBER(AB845),VLOOKUP(MONTH(AB845),DateHelp!$B$2:$E$13,4,FALSE),""))</f>
        <v/>
      </c>
      <c r="E845" s="63"/>
      <c r="F845" s="64"/>
      <c r="G845" s="64"/>
      <c r="H845" s="64"/>
      <c r="I845" s="64"/>
      <c r="J845" s="64"/>
      <c r="K845" s="64"/>
      <c r="L845" s="68"/>
      <c r="M845" s="64"/>
      <c r="N845" s="64"/>
      <c r="O845" s="64"/>
      <c r="P845" s="64"/>
      <c r="Q845" s="64"/>
      <c r="U845" s="57"/>
      <c r="AA845" s="57">
        <v>845</v>
      </c>
      <c r="AB845" s="57" t="str">
        <f>IF(ISERROR(HLOOKUP(AB$1,D$1:T845,AA845,FALSE)),"na",HLOOKUP(AB$1,D$1:T845,AA845,FALSE))</f>
        <v>na</v>
      </c>
    </row>
    <row r="846" spans="1:28" x14ac:dyDescent="0.4">
      <c r="A846" s="66" t="str">
        <f>IF(AB846=0,"",IF(ISNUMBER(AB846),VLOOKUP(WEEKDAY(AB846,2),DateHelp!$B$2:$C$8,2,FALSE),""))</f>
        <v/>
      </c>
      <c r="B846" s="59" t="str">
        <f t="shared" si="13"/>
        <v/>
      </c>
      <c r="C846" s="59" t="str">
        <f>IF(AB846=0,"",IF(ISNUMBER(AB846),VLOOKUP(MONTH(AB846),DateHelp!$B$2:$D$13,3,FALSE),""))</f>
        <v/>
      </c>
      <c r="D846" s="59" t="str">
        <f>IF(AB846=0,"",IF(ISNUMBER(AB846),VLOOKUP(MONTH(AB846),DateHelp!$B$2:$E$13,4,FALSE),""))</f>
        <v/>
      </c>
      <c r="E846" s="63"/>
      <c r="F846" s="64"/>
      <c r="G846" s="64"/>
      <c r="H846" s="64"/>
      <c r="I846" s="64"/>
      <c r="J846" s="64"/>
      <c r="K846" s="64"/>
      <c r="L846" s="68"/>
      <c r="M846" s="64"/>
      <c r="N846" s="64"/>
      <c r="O846" s="64"/>
      <c r="P846" s="64"/>
      <c r="Q846" s="64"/>
      <c r="U846" s="57"/>
      <c r="AA846" s="57">
        <v>846</v>
      </c>
      <c r="AB846" s="57" t="str">
        <f>IF(ISERROR(HLOOKUP(AB$1,D$1:T846,AA846,FALSE)),"na",HLOOKUP(AB$1,D$1:T846,AA846,FALSE))</f>
        <v>na</v>
      </c>
    </row>
    <row r="847" spans="1:28" x14ac:dyDescent="0.4">
      <c r="A847" s="66" t="str">
        <f>IF(AB847=0,"",IF(ISNUMBER(AB847),VLOOKUP(WEEKDAY(AB847,2),DateHelp!$B$2:$C$8,2,FALSE),""))</f>
        <v/>
      </c>
      <c r="B847" s="59" t="str">
        <f t="shared" si="13"/>
        <v/>
      </c>
      <c r="C847" s="59" t="str">
        <f>IF(AB847=0,"",IF(ISNUMBER(AB847),VLOOKUP(MONTH(AB847),DateHelp!$B$2:$D$13,3,FALSE),""))</f>
        <v/>
      </c>
      <c r="D847" s="59" t="str">
        <f>IF(AB847=0,"",IF(ISNUMBER(AB847),VLOOKUP(MONTH(AB847),DateHelp!$B$2:$E$13,4,FALSE),""))</f>
        <v/>
      </c>
      <c r="E847" s="63"/>
      <c r="F847" s="64"/>
      <c r="G847" s="64"/>
      <c r="H847" s="64"/>
      <c r="I847" s="64"/>
      <c r="J847" s="64"/>
      <c r="K847" s="64"/>
      <c r="L847" s="68"/>
      <c r="M847" s="64"/>
      <c r="N847" s="64"/>
      <c r="O847" s="64"/>
      <c r="P847" s="64"/>
      <c r="Q847" s="64"/>
      <c r="U847" s="57"/>
      <c r="AA847" s="57">
        <v>847</v>
      </c>
      <c r="AB847" s="57" t="str">
        <f>IF(ISERROR(HLOOKUP(AB$1,D$1:T847,AA847,FALSE)),"na",HLOOKUP(AB$1,D$1:T847,AA847,FALSE))</f>
        <v>na</v>
      </c>
    </row>
    <row r="848" spans="1:28" x14ac:dyDescent="0.4">
      <c r="A848" s="66" t="str">
        <f>IF(AB848=0,"",IF(ISNUMBER(AB848),VLOOKUP(WEEKDAY(AB848,2),DateHelp!$B$2:$C$8,2,FALSE),""))</f>
        <v/>
      </c>
      <c r="B848" s="59" t="str">
        <f t="shared" si="13"/>
        <v/>
      </c>
      <c r="C848" s="59" t="str">
        <f>IF(AB848=0,"",IF(ISNUMBER(AB848),VLOOKUP(MONTH(AB848),DateHelp!$B$2:$D$13,3,FALSE),""))</f>
        <v/>
      </c>
      <c r="D848" s="59" t="str">
        <f>IF(AB848=0,"",IF(ISNUMBER(AB848),VLOOKUP(MONTH(AB848),DateHelp!$B$2:$E$13,4,FALSE),""))</f>
        <v/>
      </c>
      <c r="E848" s="63"/>
      <c r="F848" s="64"/>
      <c r="G848" s="64"/>
      <c r="H848" s="64"/>
      <c r="I848" s="64"/>
      <c r="J848" s="64"/>
      <c r="K848" s="64"/>
      <c r="L848" s="68"/>
      <c r="M848" s="64"/>
      <c r="N848" s="64"/>
      <c r="O848" s="64"/>
      <c r="P848" s="64"/>
      <c r="Q848" s="64"/>
      <c r="U848" s="57"/>
      <c r="AA848" s="57">
        <v>848</v>
      </c>
      <c r="AB848" s="57" t="str">
        <f>IF(ISERROR(HLOOKUP(AB$1,D$1:T848,AA848,FALSE)),"na",HLOOKUP(AB$1,D$1:T848,AA848,FALSE))</f>
        <v>na</v>
      </c>
    </row>
    <row r="849" spans="1:28" x14ac:dyDescent="0.4">
      <c r="A849" s="66" t="str">
        <f>IF(AB849=0,"",IF(ISNUMBER(AB849),VLOOKUP(WEEKDAY(AB849,2),DateHelp!$B$2:$C$8,2,FALSE),""))</f>
        <v/>
      </c>
      <c r="B849" s="59" t="str">
        <f t="shared" si="13"/>
        <v/>
      </c>
      <c r="C849" s="59" t="str">
        <f>IF(AB849=0,"",IF(ISNUMBER(AB849),VLOOKUP(MONTH(AB849),DateHelp!$B$2:$D$13,3,FALSE),""))</f>
        <v/>
      </c>
      <c r="D849" s="59" t="str">
        <f>IF(AB849=0,"",IF(ISNUMBER(AB849),VLOOKUP(MONTH(AB849),DateHelp!$B$2:$E$13,4,FALSE),""))</f>
        <v/>
      </c>
      <c r="E849" s="63"/>
      <c r="F849" s="64"/>
      <c r="G849" s="64"/>
      <c r="H849" s="64"/>
      <c r="I849" s="64"/>
      <c r="J849" s="64"/>
      <c r="K849" s="64"/>
      <c r="L849" s="68"/>
      <c r="M849" s="64"/>
      <c r="N849" s="64"/>
      <c r="O849" s="64"/>
      <c r="P849" s="64"/>
      <c r="Q849" s="64"/>
      <c r="U849" s="57"/>
      <c r="AA849" s="57">
        <v>849</v>
      </c>
      <c r="AB849" s="57" t="str">
        <f>IF(ISERROR(HLOOKUP(AB$1,D$1:T849,AA849,FALSE)),"na",HLOOKUP(AB$1,D$1:T849,AA849,FALSE))</f>
        <v>na</v>
      </c>
    </row>
    <row r="850" spans="1:28" x14ac:dyDescent="0.4">
      <c r="A850" s="66" t="str">
        <f>IF(AB850=0,"",IF(ISNUMBER(AB850),VLOOKUP(WEEKDAY(AB850,2),DateHelp!$B$2:$C$8,2,FALSE),""))</f>
        <v/>
      </c>
      <c r="B850" s="59" t="str">
        <f t="shared" si="13"/>
        <v/>
      </c>
      <c r="C850" s="59" t="str">
        <f>IF(AB850=0,"",IF(ISNUMBER(AB850),VLOOKUP(MONTH(AB850),DateHelp!$B$2:$D$13,3,FALSE),""))</f>
        <v/>
      </c>
      <c r="D850" s="59" t="str">
        <f>IF(AB850=0,"",IF(ISNUMBER(AB850),VLOOKUP(MONTH(AB850),DateHelp!$B$2:$E$13,4,FALSE),""))</f>
        <v/>
      </c>
      <c r="E850" s="63"/>
      <c r="F850" s="64"/>
      <c r="G850" s="64"/>
      <c r="H850" s="64"/>
      <c r="I850" s="64"/>
      <c r="J850" s="64"/>
      <c r="K850" s="64"/>
      <c r="L850" s="68"/>
      <c r="M850" s="64"/>
      <c r="N850" s="64"/>
      <c r="O850" s="64"/>
      <c r="P850" s="64"/>
      <c r="Q850" s="64"/>
      <c r="U850" s="57"/>
      <c r="AA850" s="57">
        <v>850</v>
      </c>
      <c r="AB850" s="57" t="str">
        <f>IF(ISERROR(HLOOKUP(AB$1,D$1:T850,AA850,FALSE)),"na",HLOOKUP(AB$1,D$1:T850,AA850,FALSE))</f>
        <v>na</v>
      </c>
    </row>
    <row r="851" spans="1:28" x14ac:dyDescent="0.4">
      <c r="A851" s="66" t="str">
        <f>IF(AB851=0,"",IF(ISNUMBER(AB851),VLOOKUP(WEEKDAY(AB851,2),DateHelp!$B$2:$C$8,2,FALSE),""))</f>
        <v/>
      </c>
      <c r="B851" s="59" t="str">
        <f t="shared" si="13"/>
        <v/>
      </c>
      <c r="C851" s="59" t="str">
        <f>IF(AB851=0,"",IF(ISNUMBER(AB851),VLOOKUP(MONTH(AB851),DateHelp!$B$2:$D$13,3,FALSE),""))</f>
        <v/>
      </c>
      <c r="D851" s="59" t="str">
        <f>IF(AB851=0,"",IF(ISNUMBER(AB851),VLOOKUP(MONTH(AB851),DateHelp!$B$2:$E$13,4,FALSE),""))</f>
        <v/>
      </c>
      <c r="E851" s="63"/>
      <c r="F851" s="64"/>
      <c r="G851" s="64"/>
      <c r="H851" s="64"/>
      <c r="I851" s="64"/>
      <c r="J851" s="64"/>
      <c r="K851" s="64"/>
      <c r="L851" s="68"/>
      <c r="M851" s="64"/>
      <c r="N851" s="64"/>
      <c r="O851" s="64"/>
      <c r="P851" s="64"/>
      <c r="Q851" s="64"/>
      <c r="U851" s="57"/>
      <c r="AA851" s="57">
        <v>851</v>
      </c>
      <c r="AB851" s="57" t="str">
        <f>IF(ISERROR(HLOOKUP(AB$1,D$1:T851,AA851,FALSE)),"na",HLOOKUP(AB$1,D$1:T851,AA851,FALSE))</f>
        <v>na</v>
      </c>
    </row>
    <row r="852" spans="1:28" x14ac:dyDescent="0.4">
      <c r="A852" s="66" t="str">
        <f>IF(AB852=0,"",IF(ISNUMBER(AB852),VLOOKUP(WEEKDAY(AB852,2),DateHelp!$B$2:$C$8,2,FALSE),""))</f>
        <v/>
      </c>
      <c r="B852" s="59" t="str">
        <f t="shared" si="13"/>
        <v/>
      </c>
      <c r="C852" s="59" t="str">
        <f>IF(AB852=0,"",IF(ISNUMBER(AB852),VLOOKUP(MONTH(AB852),DateHelp!$B$2:$D$13,3,FALSE),""))</f>
        <v/>
      </c>
      <c r="D852" s="59" t="str">
        <f>IF(AB852=0,"",IF(ISNUMBER(AB852),VLOOKUP(MONTH(AB852),DateHelp!$B$2:$E$13,4,FALSE),""))</f>
        <v/>
      </c>
      <c r="E852" s="63"/>
      <c r="F852" s="64"/>
      <c r="G852" s="64"/>
      <c r="H852" s="64"/>
      <c r="I852" s="64"/>
      <c r="J852" s="64"/>
      <c r="K852" s="64"/>
      <c r="L852" s="68"/>
      <c r="M852" s="64"/>
      <c r="N852" s="64"/>
      <c r="O852" s="64"/>
      <c r="P852" s="64"/>
      <c r="Q852" s="64"/>
      <c r="U852" s="57"/>
      <c r="AA852" s="57">
        <v>852</v>
      </c>
      <c r="AB852" s="57" t="str">
        <f>IF(ISERROR(HLOOKUP(AB$1,D$1:T852,AA852,FALSE)),"na",HLOOKUP(AB$1,D$1:T852,AA852,FALSE))</f>
        <v>na</v>
      </c>
    </row>
    <row r="853" spans="1:28" x14ac:dyDescent="0.4">
      <c r="A853" s="66" t="str">
        <f>IF(AB853=0,"",IF(ISNUMBER(AB853),VLOOKUP(WEEKDAY(AB853,2),DateHelp!$B$2:$C$8,2,FALSE),""))</f>
        <v/>
      </c>
      <c r="B853" s="59" t="str">
        <f t="shared" si="13"/>
        <v/>
      </c>
      <c r="C853" s="59" t="str">
        <f>IF(AB853=0,"",IF(ISNUMBER(AB853),VLOOKUP(MONTH(AB853),DateHelp!$B$2:$D$13,3,FALSE),""))</f>
        <v/>
      </c>
      <c r="D853" s="59" t="str">
        <f>IF(AB853=0,"",IF(ISNUMBER(AB853),VLOOKUP(MONTH(AB853),DateHelp!$B$2:$E$13,4,FALSE),""))</f>
        <v/>
      </c>
      <c r="E853" s="63"/>
      <c r="F853" s="64"/>
      <c r="G853" s="64"/>
      <c r="H853" s="64"/>
      <c r="I853" s="64"/>
      <c r="J853" s="64"/>
      <c r="K853" s="64"/>
      <c r="L853" s="68"/>
      <c r="M853" s="64"/>
      <c r="N853" s="64"/>
      <c r="O853" s="64"/>
      <c r="P853" s="64"/>
      <c r="Q853" s="64"/>
      <c r="U853" s="57"/>
      <c r="AA853" s="57">
        <v>853</v>
      </c>
      <c r="AB853" s="57" t="str">
        <f>IF(ISERROR(HLOOKUP(AB$1,D$1:T853,AA853,FALSE)),"na",HLOOKUP(AB$1,D$1:T853,AA853,FALSE))</f>
        <v>na</v>
      </c>
    </row>
    <row r="854" spans="1:28" x14ac:dyDescent="0.4">
      <c r="A854" s="66" t="str">
        <f>IF(AB854=0,"",IF(ISNUMBER(AB854),VLOOKUP(WEEKDAY(AB854,2),DateHelp!$B$2:$C$8,2,FALSE),""))</f>
        <v/>
      </c>
      <c r="B854" s="59" t="str">
        <f t="shared" si="13"/>
        <v/>
      </c>
      <c r="C854" s="59" t="str">
        <f>IF(AB854=0,"",IF(ISNUMBER(AB854),VLOOKUP(MONTH(AB854),DateHelp!$B$2:$D$13,3,FALSE),""))</f>
        <v/>
      </c>
      <c r="D854" s="59" t="str">
        <f>IF(AB854=0,"",IF(ISNUMBER(AB854),VLOOKUP(MONTH(AB854),DateHelp!$B$2:$E$13,4,FALSE),""))</f>
        <v/>
      </c>
      <c r="E854" s="63"/>
      <c r="F854" s="64"/>
      <c r="G854" s="64"/>
      <c r="H854" s="64"/>
      <c r="I854" s="64"/>
      <c r="J854" s="64"/>
      <c r="K854" s="64"/>
      <c r="L854" s="68"/>
      <c r="M854" s="64"/>
      <c r="N854" s="64"/>
      <c r="O854" s="64"/>
      <c r="P854" s="64"/>
      <c r="Q854" s="64"/>
      <c r="U854" s="57"/>
      <c r="AA854" s="57">
        <v>854</v>
      </c>
      <c r="AB854" s="57" t="str">
        <f>IF(ISERROR(HLOOKUP(AB$1,D$1:T854,AA854,FALSE)),"na",HLOOKUP(AB$1,D$1:T854,AA854,FALSE))</f>
        <v>na</v>
      </c>
    </row>
    <row r="855" spans="1:28" x14ac:dyDescent="0.4">
      <c r="A855" s="66" t="str">
        <f>IF(AB855=0,"",IF(ISNUMBER(AB855),VLOOKUP(WEEKDAY(AB855,2),DateHelp!$B$2:$C$8,2,FALSE),""))</f>
        <v/>
      </c>
      <c r="B855" s="59" t="str">
        <f t="shared" si="13"/>
        <v/>
      </c>
      <c r="C855" s="59" t="str">
        <f>IF(AB855=0,"",IF(ISNUMBER(AB855),VLOOKUP(MONTH(AB855),DateHelp!$B$2:$D$13,3,FALSE),""))</f>
        <v/>
      </c>
      <c r="D855" s="59" t="str">
        <f>IF(AB855=0,"",IF(ISNUMBER(AB855),VLOOKUP(MONTH(AB855),DateHelp!$B$2:$E$13,4,FALSE),""))</f>
        <v/>
      </c>
      <c r="E855" s="63"/>
      <c r="F855" s="64"/>
      <c r="G855" s="64"/>
      <c r="H855" s="64"/>
      <c r="I855" s="64"/>
      <c r="J855" s="64"/>
      <c r="K855" s="64"/>
      <c r="L855" s="68"/>
      <c r="M855" s="64"/>
      <c r="N855" s="64"/>
      <c r="O855" s="64"/>
      <c r="P855" s="64"/>
      <c r="Q855" s="64"/>
      <c r="U855" s="57"/>
      <c r="AA855" s="57">
        <v>855</v>
      </c>
      <c r="AB855" s="57" t="str">
        <f>IF(ISERROR(HLOOKUP(AB$1,D$1:T855,AA855,FALSE)),"na",HLOOKUP(AB$1,D$1:T855,AA855,FALSE))</f>
        <v>na</v>
      </c>
    </row>
    <row r="856" spans="1:28" x14ac:dyDescent="0.4">
      <c r="A856" s="66" t="str">
        <f>IF(AB856=0,"",IF(ISNUMBER(AB856),VLOOKUP(WEEKDAY(AB856,2),DateHelp!$B$2:$C$8,2,FALSE),""))</f>
        <v/>
      </c>
      <c r="B856" s="59" t="str">
        <f t="shared" si="13"/>
        <v/>
      </c>
      <c r="C856" s="59" t="str">
        <f>IF(AB856=0,"",IF(ISNUMBER(AB856),VLOOKUP(MONTH(AB856),DateHelp!$B$2:$D$13,3,FALSE),""))</f>
        <v/>
      </c>
      <c r="D856" s="59" t="str">
        <f>IF(AB856=0,"",IF(ISNUMBER(AB856),VLOOKUP(MONTH(AB856),DateHelp!$B$2:$E$13,4,FALSE),""))</f>
        <v/>
      </c>
      <c r="E856" s="63"/>
      <c r="F856" s="64"/>
      <c r="G856" s="64"/>
      <c r="H856" s="64"/>
      <c r="I856" s="64"/>
      <c r="J856" s="64"/>
      <c r="K856" s="64"/>
      <c r="L856" s="68"/>
      <c r="M856" s="64"/>
      <c r="N856" s="64"/>
      <c r="O856" s="64"/>
      <c r="P856" s="64"/>
      <c r="Q856" s="64"/>
      <c r="U856" s="57"/>
      <c r="AA856" s="57">
        <v>856</v>
      </c>
      <c r="AB856" s="57" t="str">
        <f>IF(ISERROR(HLOOKUP(AB$1,D$1:T856,AA856,FALSE)),"na",HLOOKUP(AB$1,D$1:T856,AA856,FALSE))</f>
        <v>na</v>
      </c>
    </row>
    <row r="857" spans="1:28" x14ac:dyDescent="0.4">
      <c r="A857" s="66" t="str">
        <f>IF(AB857=0,"",IF(ISNUMBER(AB857),VLOOKUP(WEEKDAY(AB857,2),DateHelp!$B$2:$C$8,2,FALSE),""))</f>
        <v/>
      </c>
      <c r="B857" s="59" t="str">
        <f t="shared" si="13"/>
        <v/>
      </c>
      <c r="C857" s="59" t="str">
        <f>IF(AB857=0,"",IF(ISNUMBER(AB857),VLOOKUP(MONTH(AB857),DateHelp!$B$2:$D$13,3,FALSE),""))</f>
        <v/>
      </c>
      <c r="D857" s="59" t="str">
        <f>IF(AB857=0,"",IF(ISNUMBER(AB857),VLOOKUP(MONTH(AB857),DateHelp!$B$2:$E$13,4,FALSE),""))</f>
        <v/>
      </c>
      <c r="E857" s="63"/>
      <c r="F857" s="64"/>
      <c r="G857" s="64"/>
      <c r="H857" s="64"/>
      <c r="I857" s="64"/>
      <c r="J857" s="64"/>
      <c r="K857" s="64"/>
      <c r="L857" s="68"/>
      <c r="M857" s="64"/>
      <c r="N857" s="64"/>
      <c r="O857" s="64"/>
      <c r="P857" s="64"/>
      <c r="Q857" s="64"/>
      <c r="U857" s="57"/>
      <c r="AA857" s="57">
        <v>857</v>
      </c>
      <c r="AB857" s="57" t="str">
        <f>IF(ISERROR(HLOOKUP(AB$1,D$1:T857,AA857,FALSE)),"na",HLOOKUP(AB$1,D$1:T857,AA857,FALSE))</f>
        <v>na</v>
      </c>
    </row>
    <row r="858" spans="1:28" x14ac:dyDescent="0.4">
      <c r="A858" s="66" t="str">
        <f>IF(AB858=0,"",IF(ISNUMBER(AB858),VLOOKUP(WEEKDAY(AB858,2),DateHelp!$B$2:$C$8,2,FALSE),""))</f>
        <v/>
      </c>
      <c r="B858" s="59" t="str">
        <f t="shared" si="13"/>
        <v/>
      </c>
      <c r="C858" s="59" t="str">
        <f>IF(AB858=0,"",IF(ISNUMBER(AB858),VLOOKUP(MONTH(AB858),DateHelp!$B$2:$D$13,3,FALSE),""))</f>
        <v/>
      </c>
      <c r="D858" s="59" t="str">
        <f>IF(AB858=0,"",IF(ISNUMBER(AB858),VLOOKUP(MONTH(AB858),DateHelp!$B$2:$E$13,4,FALSE),""))</f>
        <v/>
      </c>
      <c r="E858" s="63"/>
      <c r="F858" s="64"/>
      <c r="G858" s="64"/>
      <c r="H858" s="64"/>
      <c r="I858" s="64"/>
      <c r="J858" s="64"/>
      <c r="K858" s="64"/>
      <c r="L858" s="68"/>
      <c r="M858" s="64"/>
      <c r="N858" s="64"/>
      <c r="O858" s="64"/>
      <c r="P858" s="64"/>
      <c r="Q858" s="64"/>
      <c r="U858" s="57"/>
      <c r="AA858" s="57">
        <v>858</v>
      </c>
      <c r="AB858" s="57" t="str">
        <f>IF(ISERROR(HLOOKUP(AB$1,D$1:T858,AA858,FALSE)),"na",HLOOKUP(AB$1,D$1:T858,AA858,FALSE))</f>
        <v>na</v>
      </c>
    </row>
    <row r="859" spans="1:28" x14ac:dyDescent="0.4">
      <c r="A859" s="66" t="str">
        <f>IF(AB859=0,"",IF(ISNUMBER(AB859),VLOOKUP(WEEKDAY(AB859,2),DateHelp!$B$2:$C$8,2,FALSE),""))</f>
        <v/>
      </c>
      <c r="B859" s="59" t="str">
        <f t="shared" si="13"/>
        <v/>
      </c>
      <c r="C859" s="59" t="str">
        <f>IF(AB859=0,"",IF(ISNUMBER(AB859),VLOOKUP(MONTH(AB859),DateHelp!$B$2:$D$13,3,FALSE),""))</f>
        <v/>
      </c>
      <c r="D859" s="59" t="str">
        <f>IF(AB859=0,"",IF(ISNUMBER(AB859),VLOOKUP(MONTH(AB859),DateHelp!$B$2:$E$13,4,FALSE),""))</f>
        <v/>
      </c>
      <c r="E859" s="63"/>
      <c r="F859" s="64"/>
      <c r="G859" s="64"/>
      <c r="H859" s="64"/>
      <c r="I859" s="64"/>
      <c r="J859" s="64"/>
      <c r="K859" s="64"/>
      <c r="L859" s="68"/>
      <c r="M859" s="64"/>
      <c r="N859" s="64"/>
      <c r="O859" s="64"/>
      <c r="P859" s="64"/>
      <c r="Q859" s="64"/>
      <c r="U859" s="57"/>
      <c r="AA859" s="57">
        <v>859</v>
      </c>
      <c r="AB859" s="57" t="str">
        <f>IF(ISERROR(HLOOKUP(AB$1,D$1:T859,AA859,FALSE)),"na",HLOOKUP(AB$1,D$1:T859,AA859,FALSE))</f>
        <v>na</v>
      </c>
    </row>
    <row r="860" spans="1:28" x14ac:dyDescent="0.4">
      <c r="A860" s="66" t="str">
        <f>IF(AB860=0,"",IF(ISNUMBER(AB860),VLOOKUP(WEEKDAY(AB860,2),DateHelp!$B$2:$C$8,2,FALSE),""))</f>
        <v/>
      </c>
      <c r="B860" s="59" t="str">
        <f t="shared" si="13"/>
        <v/>
      </c>
      <c r="C860" s="59" t="str">
        <f>IF(AB860=0,"",IF(ISNUMBER(AB860),VLOOKUP(MONTH(AB860),DateHelp!$B$2:$D$13,3,FALSE),""))</f>
        <v/>
      </c>
      <c r="D860" s="59" t="str">
        <f>IF(AB860=0,"",IF(ISNUMBER(AB860),VLOOKUP(MONTH(AB860),DateHelp!$B$2:$E$13,4,FALSE),""))</f>
        <v/>
      </c>
      <c r="E860" s="63"/>
      <c r="F860" s="64"/>
      <c r="G860" s="64"/>
      <c r="H860" s="64"/>
      <c r="I860" s="64"/>
      <c r="J860" s="64"/>
      <c r="K860" s="64"/>
      <c r="L860" s="68"/>
      <c r="M860" s="64"/>
      <c r="N860" s="64"/>
      <c r="O860" s="64"/>
      <c r="P860" s="64"/>
      <c r="Q860" s="64"/>
      <c r="U860" s="57"/>
      <c r="AA860" s="57">
        <v>860</v>
      </c>
      <c r="AB860" s="57" t="str">
        <f>IF(ISERROR(HLOOKUP(AB$1,D$1:T860,AA860,FALSE)),"na",HLOOKUP(AB$1,D$1:T860,AA860,FALSE))</f>
        <v>na</v>
      </c>
    </row>
    <row r="861" spans="1:28" x14ac:dyDescent="0.4">
      <c r="A861" s="66" t="str">
        <f>IF(AB861=0,"",IF(ISNUMBER(AB861),VLOOKUP(WEEKDAY(AB861,2),DateHelp!$B$2:$C$8,2,FALSE),""))</f>
        <v/>
      </c>
      <c r="B861" s="59" t="str">
        <f t="shared" si="13"/>
        <v/>
      </c>
      <c r="C861" s="59" t="str">
        <f>IF(AB861=0,"",IF(ISNUMBER(AB861),VLOOKUP(MONTH(AB861),DateHelp!$B$2:$D$13,3,FALSE),""))</f>
        <v/>
      </c>
      <c r="D861" s="59" t="str">
        <f>IF(AB861=0,"",IF(ISNUMBER(AB861),VLOOKUP(MONTH(AB861),DateHelp!$B$2:$E$13,4,FALSE),""))</f>
        <v/>
      </c>
      <c r="E861" s="63"/>
      <c r="F861" s="64"/>
      <c r="G861" s="64"/>
      <c r="H861" s="64"/>
      <c r="I861" s="64"/>
      <c r="J861" s="64"/>
      <c r="K861" s="64"/>
      <c r="L861" s="68"/>
      <c r="M861" s="64"/>
      <c r="N861" s="64"/>
      <c r="O861" s="64"/>
      <c r="P861" s="64"/>
      <c r="Q861" s="64"/>
      <c r="U861" s="57"/>
      <c r="AA861" s="57">
        <v>861</v>
      </c>
      <c r="AB861" s="57" t="str">
        <f>IF(ISERROR(HLOOKUP(AB$1,D$1:T861,AA861,FALSE)),"na",HLOOKUP(AB$1,D$1:T861,AA861,FALSE))</f>
        <v>na</v>
      </c>
    </row>
    <row r="862" spans="1:28" x14ac:dyDescent="0.4">
      <c r="A862" s="66" t="str">
        <f>IF(AB862=0,"",IF(ISNUMBER(AB862),VLOOKUP(WEEKDAY(AB862,2),DateHelp!$B$2:$C$8,2,FALSE),""))</f>
        <v/>
      </c>
      <c r="B862" s="59" t="str">
        <f t="shared" si="13"/>
        <v/>
      </c>
      <c r="C862" s="59" t="str">
        <f>IF(AB862=0,"",IF(ISNUMBER(AB862),VLOOKUP(MONTH(AB862),DateHelp!$B$2:$D$13,3,FALSE),""))</f>
        <v/>
      </c>
      <c r="D862" s="59" t="str">
        <f>IF(AB862=0,"",IF(ISNUMBER(AB862),VLOOKUP(MONTH(AB862),DateHelp!$B$2:$E$13,4,FALSE),""))</f>
        <v/>
      </c>
      <c r="E862" s="63"/>
      <c r="F862" s="64"/>
      <c r="G862" s="64"/>
      <c r="H862" s="64"/>
      <c r="I862" s="64"/>
      <c r="J862" s="64"/>
      <c r="K862" s="64"/>
      <c r="L862" s="68"/>
      <c r="M862" s="64"/>
      <c r="N862" s="64"/>
      <c r="O862" s="64"/>
      <c r="P862" s="64"/>
      <c r="Q862" s="64"/>
      <c r="U862" s="57"/>
      <c r="AA862" s="57">
        <v>862</v>
      </c>
      <c r="AB862" s="57" t="str">
        <f>IF(ISERROR(HLOOKUP(AB$1,D$1:T862,AA862,FALSE)),"na",HLOOKUP(AB$1,D$1:T862,AA862,FALSE))</f>
        <v>na</v>
      </c>
    </row>
    <row r="863" spans="1:28" x14ac:dyDescent="0.4">
      <c r="A863" s="66" t="str">
        <f>IF(AB863=0,"",IF(ISNUMBER(AB863),VLOOKUP(WEEKDAY(AB863,2),DateHelp!$B$2:$C$8,2,FALSE),""))</f>
        <v/>
      </c>
      <c r="B863" s="59" t="str">
        <f t="shared" si="13"/>
        <v/>
      </c>
      <c r="C863" s="59" t="str">
        <f>IF(AB863=0,"",IF(ISNUMBER(AB863),VLOOKUP(MONTH(AB863),DateHelp!$B$2:$D$13,3,FALSE),""))</f>
        <v/>
      </c>
      <c r="D863" s="59" t="str">
        <f>IF(AB863=0,"",IF(ISNUMBER(AB863),VLOOKUP(MONTH(AB863),DateHelp!$B$2:$E$13,4,FALSE),""))</f>
        <v/>
      </c>
      <c r="E863" s="63"/>
      <c r="F863" s="64"/>
      <c r="G863" s="64"/>
      <c r="H863" s="64"/>
      <c r="I863" s="64"/>
      <c r="J863" s="64"/>
      <c r="K863" s="64"/>
      <c r="L863" s="68"/>
      <c r="M863" s="64"/>
      <c r="N863" s="64"/>
      <c r="O863" s="64"/>
      <c r="P863" s="64"/>
      <c r="Q863" s="64"/>
      <c r="U863" s="57"/>
      <c r="AA863" s="57">
        <v>863</v>
      </c>
      <c r="AB863" s="57" t="str">
        <f>IF(ISERROR(HLOOKUP(AB$1,D$1:T863,AA863,FALSE)),"na",HLOOKUP(AB$1,D$1:T863,AA863,FALSE))</f>
        <v>na</v>
      </c>
    </row>
    <row r="864" spans="1:28" x14ac:dyDescent="0.4">
      <c r="A864" s="66" t="str">
        <f>IF(AB864=0,"",IF(ISNUMBER(AB864),VLOOKUP(WEEKDAY(AB864,2),DateHelp!$B$2:$C$8,2,FALSE),""))</f>
        <v/>
      </c>
      <c r="B864" s="59" t="str">
        <f t="shared" si="13"/>
        <v/>
      </c>
      <c r="C864" s="59" t="str">
        <f>IF(AB864=0,"",IF(ISNUMBER(AB864),VLOOKUP(MONTH(AB864),DateHelp!$B$2:$D$13,3,FALSE),""))</f>
        <v/>
      </c>
      <c r="D864" s="59" t="str">
        <f>IF(AB864=0,"",IF(ISNUMBER(AB864),VLOOKUP(MONTH(AB864),DateHelp!$B$2:$E$13,4,FALSE),""))</f>
        <v/>
      </c>
      <c r="E864" s="63"/>
      <c r="F864" s="64"/>
      <c r="G864" s="64"/>
      <c r="H864" s="64"/>
      <c r="I864" s="64"/>
      <c r="J864" s="64"/>
      <c r="K864" s="64"/>
      <c r="L864" s="68"/>
      <c r="M864" s="64"/>
      <c r="N864" s="64"/>
      <c r="O864" s="64"/>
      <c r="P864" s="64"/>
      <c r="Q864" s="64"/>
      <c r="U864" s="57"/>
      <c r="AA864" s="57">
        <v>864</v>
      </c>
      <c r="AB864" s="57" t="str">
        <f>IF(ISERROR(HLOOKUP(AB$1,D$1:T864,AA864,FALSE)),"na",HLOOKUP(AB$1,D$1:T864,AA864,FALSE))</f>
        <v>na</v>
      </c>
    </row>
    <row r="865" spans="1:28" x14ac:dyDescent="0.4">
      <c r="A865" s="66" t="str">
        <f>IF(AB865=0,"",IF(ISNUMBER(AB865),VLOOKUP(WEEKDAY(AB865,2),DateHelp!$B$2:$C$8,2,FALSE),""))</f>
        <v/>
      </c>
      <c r="B865" s="59" t="str">
        <f t="shared" si="13"/>
        <v/>
      </c>
      <c r="C865" s="59" t="str">
        <f>IF(AB865=0,"",IF(ISNUMBER(AB865),VLOOKUP(MONTH(AB865),DateHelp!$B$2:$D$13,3,FALSE),""))</f>
        <v/>
      </c>
      <c r="D865" s="59" t="str">
        <f>IF(AB865=0,"",IF(ISNUMBER(AB865),VLOOKUP(MONTH(AB865),DateHelp!$B$2:$E$13,4,FALSE),""))</f>
        <v/>
      </c>
      <c r="E865" s="63"/>
      <c r="F865" s="64"/>
      <c r="G865" s="64"/>
      <c r="H865" s="64"/>
      <c r="I865" s="64"/>
      <c r="J865" s="64"/>
      <c r="K865" s="64"/>
      <c r="L865" s="68"/>
      <c r="M865" s="64"/>
      <c r="N865" s="64"/>
      <c r="O865" s="64"/>
      <c r="P865" s="64"/>
      <c r="Q865" s="64"/>
      <c r="U865" s="57"/>
      <c r="AA865" s="57">
        <v>865</v>
      </c>
      <c r="AB865" s="57" t="str">
        <f>IF(ISERROR(HLOOKUP(AB$1,D$1:T865,AA865,FALSE)),"na",HLOOKUP(AB$1,D$1:T865,AA865,FALSE))</f>
        <v>na</v>
      </c>
    </row>
    <row r="866" spans="1:28" x14ac:dyDescent="0.4">
      <c r="A866" s="66" t="str">
        <f>IF(AB866=0,"",IF(ISNUMBER(AB866),VLOOKUP(WEEKDAY(AB866,2),DateHelp!$B$2:$C$8,2,FALSE),""))</f>
        <v/>
      </c>
      <c r="B866" s="59" t="str">
        <f t="shared" si="13"/>
        <v/>
      </c>
      <c r="C866" s="59" t="str">
        <f>IF(AB866=0,"",IF(ISNUMBER(AB866),VLOOKUP(MONTH(AB866),DateHelp!$B$2:$D$13,3,FALSE),""))</f>
        <v/>
      </c>
      <c r="D866" s="59" t="str">
        <f>IF(AB866=0,"",IF(ISNUMBER(AB866),VLOOKUP(MONTH(AB866),DateHelp!$B$2:$E$13,4,FALSE),""))</f>
        <v/>
      </c>
      <c r="E866" s="63"/>
      <c r="F866" s="64"/>
      <c r="G866" s="64"/>
      <c r="H866" s="64"/>
      <c r="I866" s="64"/>
      <c r="J866" s="64"/>
      <c r="K866" s="64"/>
      <c r="L866" s="68"/>
      <c r="M866" s="64"/>
      <c r="N866" s="64"/>
      <c r="O866" s="64"/>
      <c r="P866" s="64"/>
      <c r="Q866" s="64"/>
      <c r="U866" s="57"/>
      <c r="AA866" s="57">
        <v>866</v>
      </c>
      <c r="AB866" s="57" t="str">
        <f>IF(ISERROR(HLOOKUP(AB$1,D$1:T866,AA866,FALSE)),"na",HLOOKUP(AB$1,D$1:T866,AA866,FALSE))</f>
        <v>na</v>
      </c>
    </row>
    <row r="867" spans="1:28" x14ac:dyDescent="0.4">
      <c r="A867" s="66" t="str">
        <f>IF(AB867=0,"",IF(ISNUMBER(AB867),VLOOKUP(WEEKDAY(AB867,2),DateHelp!$B$2:$C$8,2,FALSE),""))</f>
        <v/>
      </c>
      <c r="B867" s="59" t="str">
        <f t="shared" si="13"/>
        <v/>
      </c>
      <c r="C867" s="59" t="str">
        <f>IF(AB867=0,"",IF(ISNUMBER(AB867),VLOOKUP(MONTH(AB867),DateHelp!$B$2:$D$13,3,FALSE),""))</f>
        <v/>
      </c>
      <c r="D867" s="59" t="str">
        <f>IF(AB867=0,"",IF(ISNUMBER(AB867),VLOOKUP(MONTH(AB867),DateHelp!$B$2:$E$13,4,FALSE),""))</f>
        <v/>
      </c>
      <c r="E867" s="63"/>
      <c r="F867" s="64"/>
      <c r="G867" s="64"/>
      <c r="H867" s="64"/>
      <c r="I867" s="64"/>
      <c r="J867" s="64"/>
      <c r="K867" s="64"/>
      <c r="L867" s="68"/>
      <c r="M867" s="64"/>
      <c r="N867" s="64"/>
      <c r="O867" s="64"/>
      <c r="P867" s="64"/>
      <c r="Q867" s="64"/>
      <c r="U867" s="57"/>
      <c r="AA867" s="57">
        <v>867</v>
      </c>
      <c r="AB867" s="57" t="str">
        <f>IF(ISERROR(HLOOKUP(AB$1,D$1:T867,AA867,FALSE)),"na",HLOOKUP(AB$1,D$1:T867,AA867,FALSE))</f>
        <v>na</v>
      </c>
    </row>
    <row r="868" spans="1:28" x14ac:dyDescent="0.4">
      <c r="A868" s="66" t="str">
        <f>IF(AB868=0,"",IF(ISNUMBER(AB868),VLOOKUP(WEEKDAY(AB868,2),DateHelp!$B$2:$C$8,2,FALSE),""))</f>
        <v/>
      </c>
      <c r="B868" s="59" t="str">
        <f t="shared" si="13"/>
        <v/>
      </c>
      <c r="C868" s="59" t="str">
        <f>IF(AB868=0,"",IF(ISNUMBER(AB868),VLOOKUP(MONTH(AB868),DateHelp!$B$2:$D$13,3,FALSE),""))</f>
        <v/>
      </c>
      <c r="D868" s="59" t="str">
        <f>IF(AB868=0,"",IF(ISNUMBER(AB868),VLOOKUP(MONTH(AB868),DateHelp!$B$2:$E$13,4,FALSE),""))</f>
        <v/>
      </c>
      <c r="E868" s="63"/>
      <c r="F868" s="64"/>
      <c r="G868" s="64"/>
      <c r="H868" s="64"/>
      <c r="I868" s="64"/>
      <c r="J868" s="64"/>
      <c r="K868" s="64"/>
      <c r="L868" s="68"/>
      <c r="M868" s="64"/>
      <c r="N868" s="64"/>
      <c r="O868" s="64"/>
      <c r="P868" s="64"/>
      <c r="Q868" s="64"/>
      <c r="U868" s="57"/>
      <c r="AA868" s="57">
        <v>868</v>
      </c>
      <c r="AB868" s="57" t="str">
        <f>IF(ISERROR(HLOOKUP(AB$1,D$1:T868,AA868,FALSE)),"na",HLOOKUP(AB$1,D$1:T868,AA868,FALSE))</f>
        <v>na</v>
      </c>
    </row>
    <row r="869" spans="1:28" x14ac:dyDescent="0.4">
      <c r="A869" s="66" t="str">
        <f>IF(AB869=0,"",IF(ISNUMBER(AB869),VLOOKUP(WEEKDAY(AB869,2),DateHelp!$B$2:$C$8,2,FALSE),""))</f>
        <v/>
      </c>
      <c r="B869" s="59" t="str">
        <f t="shared" si="13"/>
        <v/>
      </c>
      <c r="C869" s="59" t="str">
        <f>IF(AB869=0,"",IF(ISNUMBER(AB869),VLOOKUP(MONTH(AB869),DateHelp!$B$2:$D$13,3,FALSE),""))</f>
        <v/>
      </c>
      <c r="D869" s="59" t="str">
        <f>IF(AB869=0,"",IF(ISNUMBER(AB869),VLOOKUP(MONTH(AB869),DateHelp!$B$2:$E$13,4,FALSE),""))</f>
        <v/>
      </c>
      <c r="E869" s="63"/>
      <c r="F869" s="64"/>
      <c r="G869" s="64"/>
      <c r="H869" s="64"/>
      <c r="I869" s="64"/>
      <c r="J869" s="64"/>
      <c r="K869" s="64"/>
      <c r="L869" s="68"/>
      <c r="M869" s="64"/>
      <c r="N869" s="64"/>
      <c r="O869" s="64"/>
      <c r="P869" s="64"/>
      <c r="Q869" s="64"/>
      <c r="U869" s="57"/>
      <c r="AA869" s="57">
        <v>869</v>
      </c>
      <c r="AB869" s="57" t="str">
        <f>IF(ISERROR(HLOOKUP(AB$1,D$1:T869,AA869,FALSE)),"na",HLOOKUP(AB$1,D$1:T869,AA869,FALSE))</f>
        <v>na</v>
      </c>
    </row>
    <row r="870" spans="1:28" x14ac:dyDescent="0.4">
      <c r="A870" s="66" t="str">
        <f>IF(AB870=0,"",IF(ISNUMBER(AB870),VLOOKUP(WEEKDAY(AB870,2),DateHelp!$B$2:$C$8,2,FALSE),""))</f>
        <v/>
      </c>
      <c r="B870" s="59" t="str">
        <f t="shared" si="13"/>
        <v/>
      </c>
      <c r="C870" s="59" t="str">
        <f>IF(AB870=0,"",IF(ISNUMBER(AB870),VLOOKUP(MONTH(AB870),DateHelp!$B$2:$D$13,3,FALSE),""))</f>
        <v/>
      </c>
      <c r="D870" s="59" t="str">
        <f>IF(AB870=0,"",IF(ISNUMBER(AB870),VLOOKUP(MONTH(AB870),DateHelp!$B$2:$E$13,4,FALSE),""))</f>
        <v/>
      </c>
      <c r="E870" s="63"/>
      <c r="F870" s="64"/>
      <c r="G870" s="64"/>
      <c r="H870" s="64"/>
      <c r="I870" s="64"/>
      <c r="J870" s="64"/>
      <c r="K870" s="64"/>
      <c r="L870" s="68"/>
      <c r="M870" s="64"/>
      <c r="N870" s="64"/>
      <c r="O870" s="64"/>
      <c r="P870" s="64"/>
      <c r="Q870" s="64"/>
      <c r="U870" s="57"/>
      <c r="AA870" s="57">
        <v>870</v>
      </c>
      <c r="AB870" s="57" t="str">
        <f>IF(ISERROR(HLOOKUP(AB$1,D$1:T870,AA870,FALSE)),"na",HLOOKUP(AB$1,D$1:T870,AA870,FALSE))</f>
        <v>na</v>
      </c>
    </row>
    <row r="871" spans="1:28" x14ac:dyDescent="0.4">
      <c r="A871" s="66" t="str">
        <f>IF(AB871=0,"",IF(ISNUMBER(AB871),VLOOKUP(WEEKDAY(AB871,2),DateHelp!$B$2:$C$8,2,FALSE),""))</f>
        <v/>
      </c>
      <c r="B871" s="59" t="str">
        <f t="shared" si="13"/>
        <v/>
      </c>
      <c r="C871" s="59" t="str">
        <f>IF(AB871=0,"",IF(ISNUMBER(AB871),VLOOKUP(MONTH(AB871),DateHelp!$B$2:$D$13,3,FALSE),""))</f>
        <v/>
      </c>
      <c r="D871" s="59" t="str">
        <f>IF(AB871=0,"",IF(ISNUMBER(AB871),VLOOKUP(MONTH(AB871),DateHelp!$B$2:$E$13,4,FALSE),""))</f>
        <v/>
      </c>
      <c r="E871" s="63"/>
      <c r="F871" s="64"/>
      <c r="G871" s="64"/>
      <c r="H871" s="64"/>
      <c r="I871" s="64"/>
      <c r="J871" s="64"/>
      <c r="K871" s="64"/>
      <c r="L871" s="68"/>
      <c r="M871" s="64"/>
      <c r="N871" s="64"/>
      <c r="O871" s="64"/>
      <c r="P871" s="64"/>
      <c r="Q871" s="64"/>
      <c r="U871" s="57"/>
      <c r="AA871" s="57">
        <v>871</v>
      </c>
      <c r="AB871" s="57" t="str">
        <f>IF(ISERROR(HLOOKUP(AB$1,D$1:T871,AA871,FALSE)),"na",HLOOKUP(AB$1,D$1:T871,AA871,FALSE))</f>
        <v>na</v>
      </c>
    </row>
    <row r="872" spans="1:28" x14ac:dyDescent="0.4">
      <c r="A872" s="66" t="str">
        <f>IF(AB872=0,"",IF(ISNUMBER(AB872),VLOOKUP(WEEKDAY(AB872,2),DateHelp!$B$2:$C$8,2,FALSE),""))</f>
        <v/>
      </c>
      <c r="B872" s="59" t="str">
        <f t="shared" si="13"/>
        <v/>
      </c>
      <c r="C872" s="59" t="str">
        <f>IF(AB872=0,"",IF(ISNUMBER(AB872),VLOOKUP(MONTH(AB872),DateHelp!$B$2:$D$13,3,FALSE),""))</f>
        <v/>
      </c>
      <c r="D872" s="59" t="str">
        <f>IF(AB872=0,"",IF(ISNUMBER(AB872),VLOOKUP(MONTH(AB872),DateHelp!$B$2:$E$13,4,FALSE),""))</f>
        <v/>
      </c>
      <c r="E872" s="63"/>
      <c r="F872" s="64"/>
      <c r="G872" s="64"/>
      <c r="H872" s="64"/>
      <c r="I872" s="64"/>
      <c r="J872" s="64"/>
      <c r="K872" s="64"/>
      <c r="L872" s="68"/>
      <c r="M872" s="64"/>
      <c r="N872" s="64"/>
      <c r="O872" s="64"/>
      <c r="P872" s="64"/>
      <c r="Q872" s="64"/>
      <c r="U872" s="57"/>
      <c r="AA872" s="57">
        <v>872</v>
      </c>
      <c r="AB872" s="57" t="str">
        <f>IF(ISERROR(HLOOKUP(AB$1,D$1:T872,AA872,FALSE)),"na",HLOOKUP(AB$1,D$1:T872,AA872,FALSE))</f>
        <v>na</v>
      </c>
    </row>
    <row r="873" spans="1:28" x14ac:dyDescent="0.4">
      <c r="A873" s="66" t="str">
        <f>IF(AB873=0,"",IF(ISNUMBER(AB873),VLOOKUP(WEEKDAY(AB873,2),DateHelp!$B$2:$C$8,2,FALSE),""))</f>
        <v/>
      </c>
      <c r="B873" s="59" t="str">
        <f t="shared" si="13"/>
        <v/>
      </c>
      <c r="C873" s="59" t="str">
        <f>IF(AB873=0,"",IF(ISNUMBER(AB873),VLOOKUP(MONTH(AB873),DateHelp!$B$2:$D$13,3,FALSE),""))</f>
        <v/>
      </c>
      <c r="D873" s="59" t="str">
        <f>IF(AB873=0,"",IF(ISNUMBER(AB873),VLOOKUP(MONTH(AB873),DateHelp!$B$2:$E$13,4,FALSE),""))</f>
        <v/>
      </c>
      <c r="E873" s="63"/>
      <c r="F873" s="64"/>
      <c r="G873" s="64"/>
      <c r="H873" s="64"/>
      <c r="I873" s="64"/>
      <c r="J873" s="64"/>
      <c r="K873" s="64"/>
      <c r="L873" s="68"/>
      <c r="M873" s="64"/>
      <c r="N873" s="64"/>
      <c r="O873" s="64"/>
      <c r="P873" s="64"/>
      <c r="Q873" s="64"/>
      <c r="U873" s="57"/>
      <c r="AA873" s="57">
        <v>873</v>
      </c>
      <c r="AB873" s="57" t="str">
        <f>IF(ISERROR(HLOOKUP(AB$1,D$1:T873,AA873,FALSE)),"na",HLOOKUP(AB$1,D$1:T873,AA873,FALSE))</f>
        <v>na</v>
      </c>
    </row>
    <row r="874" spans="1:28" x14ac:dyDescent="0.4">
      <c r="A874" s="66" t="str">
        <f>IF(AB874=0,"",IF(ISNUMBER(AB874),VLOOKUP(WEEKDAY(AB874,2),DateHelp!$B$2:$C$8,2,FALSE),""))</f>
        <v/>
      </c>
      <c r="B874" s="59" t="str">
        <f t="shared" si="13"/>
        <v/>
      </c>
      <c r="C874" s="59" t="str">
        <f>IF(AB874=0,"",IF(ISNUMBER(AB874),VLOOKUP(MONTH(AB874),DateHelp!$B$2:$D$13,3,FALSE),""))</f>
        <v/>
      </c>
      <c r="D874" s="59" t="str">
        <f>IF(AB874=0,"",IF(ISNUMBER(AB874),VLOOKUP(MONTH(AB874),DateHelp!$B$2:$E$13,4,FALSE),""))</f>
        <v/>
      </c>
      <c r="E874" s="63"/>
      <c r="F874" s="64"/>
      <c r="G874" s="64"/>
      <c r="H874" s="64"/>
      <c r="I874" s="64"/>
      <c r="J874" s="64"/>
      <c r="K874" s="64"/>
      <c r="L874" s="68"/>
      <c r="M874" s="64"/>
      <c r="N874" s="64"/>
      <c r="O874" s="64"/>
      <c r="P874" s="64"/>
      <c r="Q874" s="64"/>
      <c r="U874" s="57"/>
      <c r="AA874" s="57">
        <v>874</v>
      </c>
      <c r="AB874" s="57" t="str">
        <f>IF(ISERROR(HLOOKUP(AB$1,D$1:T874,AA874,FALSE)),"na",HLOOKUP(AB$1,D$1:T874,AA874,FALSE))</f>
        <v>na</v>
      </c>
    </row>
    <row r="875" spans="1:28" x14ac:dyDescent="0.4">
      <c r="A875" s="66" t="str">
        <f>IF(AB875=0,"",IF(ISNUMBER(AB875),VLOOKUP(WEEKDAY(AB875,2),DateHelp!$B$2:$C$8,2,FALSE),""))</f>
        <v/>
      </c>
      <c r="B875" s="59" t="str">
        <f t="shared" si="13"/>
        <v/>
      </c>
      <c r="C875" s="59" t="str">
        <f>IF(AB875=0,"",IF(ISNUMBER(AB875),VLOOKUP(MONTH(AB875),DateHelp!$B$2:$D$13,3,FALSE),""))</f>
        <v/>
      </c>
      <c r="D875" s="59" t="str">
        <f>IF(AB875=0,"",IF(ISNUMBER(AB875),VLOOKUP(MONTH(AB875),DateHelp!$B$2:$E$13,4,FALSE),""))</f>
        <v/>
      </c>
      <c r="E875" s="63"/>
      <c r="F875" s="64"/>
      <c r="G875" s="64"/>
      <c r="H875" s="64"/>
      <c r="I875" s="64"/>
      <c r="J875" s="64"/>
      <c r="K875" s="64"/>
      <c r="L875" s="68"/>
      <c r="M875" s="64"/>
      <c r="N875" s="64"/>
      <c r="O875" s="64"/>
      <c r="P875" s="64"/>
      <c r="Q875" s="64"/>
      <c r="U875" s="57"/>
      <c r="AA875" s="57">
        <v>875</v>
      </c>
      <c r="AB875" s="57" t="str">
        <f>IF(ISERROR(HLOOKUP(AB$1,D$1:T875,AA875,FALSE)),"na",HLOOKUP(AB$1,D$1:T875,AA875,FALSE))</f>
        <v>na</v>
      </c>
    </row>
    <row r="876" spans="1:28" x14ac:dyDescent="0.4">
      <c r="A876" s="66" t="str">
        <f>IF(AB876=0,"",IF(ISNUMBER(AB876),VLOOKUP(WEEKDAY(AB876,2),DateHelp!$B$2:$C$8,2,FALSE),""))</f>
        <v/>
      </c>
      <c r="B876" s="59" t="str">
        <f t="shared" si="13"/>
        <v/>
      </c>
      <c r="C876" s="59" t="str">
        <f>IF(AB876=0,"",IF(ISNUMBER(AB876),VLOOKUP(MONTH(AB876),DateHelp!$B$2:$D$13,3,FALSE),""))</f>
        <v/>
      </c>
      <c r="D876" s="59" t="str">
        <f>IF(AB876=0,"",IF(ISNUMBER(AB876),VLOOKUP(MONTH(AB876),DateHelp!$B$2:$E$13,4,FALSE),""))</f>
        <v/>
      </c>
      <c r="E876" s="63"/>
      <c r="F876" s="64"/>
      <c r="G876" s="64"/>
      <c r="H876" s="64"/>
      <c r="I876" s="64"/>
      <c r="J876" s="64"/>
      <c r="K876" s="64"/>
      <c r="L876" s="68"/>
      <c r="M876" s="64"/>
      <c r="N876" s="64"/>
      <c r="O876" s="64"/>
      <c r="P876" s="64"/>
      <c r="Q876" s="64"/>
      <c r="U876" s="57"/>
      <c r="AA876" s="57">
        <v>876</v>
      </c>
      <c r="AB876" s="57" t="str">
        <f>IF(ISERROR(HLOOKUP(AB$1,D$1:T876,AA876,FALSE)),"na",HLOOKUP(AB$1,D$1:T876,AA876,FALSE))</f>
        <v>na</v>
      </c>
    </row>
    <row r="877" spans="1:28" x14ac:dyDescent="0.4">
      <c r="A877" s="66" t="str">
        <f>IF(AB877=0,"",IF(ISNUMBER(AB877),VLOOKUP(WEEKDAY(AB877,2),DateHelp!$B$2:$C$8,2,FALSE),""))</f>
        <v/>
      </c>
      <c r="B877" s="59" t="str">
        <f t="shared" si="13"/>
        <v/>
      </c>
      <c r="C877" s="59" t="str">
        <f>IF(AB877=0,"",IF(ISNUMBER(AB877),VLOOKUP(MONTH(AB877),DateHelp!$B$2:$D$13,3,FALSE),""))</f>
        <v/>
      </c>
      <c r="D877" s="59" t="str">
        <f>IF(AB877=0,"",IF(ISNUMBER(AB877),VLOOKUP(MONTH(AB877),DateHelp!$B$2:$E$13,4,FALSE),""))</f>
        <v/>
      </c>
      <c r="E877" s="63"/>
      <c r="F877" s="64"/>
      <c r="G877" s="64"/>
      <c r="H877" s="64"/>
      <c r="I877" s="64"/>
      <c r="J877" s="64"/>
      <c r="K877" s="64"/>
      <c r="L877" s="68"/>
      <c r="M877" s="64"/>
      <c r="N877" s="64"/>
      <c r="O877" s="64"/>
      <c r="P877" s="64"/>
      <c r="Q877" s="64"/>
      <c r="U877" s="57"/>
      <c r="AA877" s="57">
        <v>877</v>
      </c>
      <c r="AB877" s="57" t="str">
        <f>IF(ISERROR(HLOOKUP(AB$1,D$1:T877,AA877,FALSE)),"na",HLOOKUP(AB$1,D$1:T877,AA877,FALSE))</f>
        <v>na</v>
      </c>
    </row>
    <row r="878" spans="1:28" x14ac:dyDescent="0.4">
      <c r="A878" s="66" t="str">
        <f>IF(AB878=0,"",IF(ISNUMBER(AB878),VLOOKUP(WEEKDAY(AB878,2),DateHelp!$B$2:$C$8,2,FALSE),""))</f>
        <v/>
      </c>
      <c r="B878" s="59" t="str">
        <f t="shared" si="13"/>
        <v/>
      </c>
      <c r="C878" s="59" t="str">
        <f>IF(AB878=0,"",IF(ISNUMBER(AB878),VLOOKUP(MONTH(AB878),DateHelp!$B$2:$D$13,3,FALSE),""))</f>
        <v/>
      </c>
      <c r="D878" s="59" t="str">
        <f>IF(AB878=0,"",IF(ISNUMBER(AB878),VLOOKUP(MONTH(AB878),DateHelp!$B$2:$E$13,4,FALSE),""))</f>
        <v/>
      </c>
      <c r="E878" s="63"/>
      <c r="F878" s="64"/>
      <c r="G878" s="64"/>
      <c r="H878" s="64"/>
      <c r="I878" s="64"/>
      <c r="J878" s="64"/>
      <c r="K878" s="64"/>
      <c r="L878" s="68"/>
      <c r="M878" s="64"/>
      <c r="N878" s="64"/>
      <c r="O878" s="64"/>
      <c r="P878" s="64"/>
      <c r="Q878" s="64"/>
      <c r="U878" s="57"/>
      <c r="AA878" s="57">
        <v>878</v>
      </c>
      <c r="AB878" s="57" t="str">
        <f>IF(ISERROR(HLOOKUP(AB$1,D$1:T878,AA878,FALSE)),"na",HLOOKUP(AB$1,D$1:T878,AA878,FALSE))</f>
        <v>na</v>
      </c>
    </row>
    <row r="879" spans="1:28" x14ac:dyDescent="0.4">
      <c r="A879" s="66" t="str">
        <f>IF(AB879=0,"",IF(ISNUMBER(AB879),VLOOKUP(WEEKDAY(AB879,2),DateHelp!$B$2:$C$8,2,FALSE),""))</f>
        <v/>
      </c>
      <c r="B879" s="59" t="str">
        <f t="shared" si="13"/>
        <v/>
      </c>
      <c r="C879" s="59" t="str">
        <f>IF(AB879=0,"",IF(ISNUMBER(AB879),VLOOKUP(MONTH(AB879),DateHelp!$B$2:$D$13,3,FALSE),""))</f>
        <v/>
      </c>
      <c r="D879" s="59" t="str">
        <f>IF(AB879=0,"",IF(ISNUMBER(AB879),VLOOKUP(MONTH(AB879),DateHelp!$B$2:$E$13,4,FALSE),""))</f>
        <v/>
      </c>
      <c r="E879" s="63"/>
      <c r="F879" s="64"/>
      <c r="G879" s="64"/>
      <c r="H879" s="64"/>
      <c r="I879" s="64"/>
      <c r="J879" s="64"/>
      <c r="K879" s="64"/>
      <c r="L879" s="68"/>
      <c r="M879" s="64"/>
      <c r="N879" s="64"/>
      <c r="O879" s="64"/>
      <c r="P879" s="64"/>
      <c r="Q879" s="64"/>
      <c r="U879" s="57"/>
      <c r="AA879" s="57">
        <v>879</v>
      </c>
      <c r="AB879" s="57" t="str">
        <f>IF(ISERROR(HLOOKUP(AB$1,D$1:T879,AA879,FALSE)),"na",HLOOKUP(AB$1,D$1:T879,AA879,FALSE))</f>
        <v>na</v>
      </c>
    </row>
    <row r="880" spans="1:28" x14ac:dyDescent="0.4">
      <c r="A880" s="66" t="str">
        <f>IF(AB880=0,"",IF(ISNUMBER(AB880),VLOOKUP(WEEKDAY(AB880,2),DateHelp!$B$2:$C$8,2,FALSE),""))</f>
        <v/>
      </c>
      <c r="B880" s="59" t="str">
        <f t="shared" si="13"/>
        <v/>
      </c>
      <c r="C880" s="59" t="str">
        <f>IF(AB880=0,"",IF(ISNUMBER(AB880),VLOOKUP(MONTH(AB880),DateHelp!$B$2:$D$13,3,FALSE),""))</f>
        <v/>
      </c>
      <c r="D880" s="59" t="str">
        <f>IF(AB880=0,"",IF(ISNUMBER(AB880),VLOOKUP(MONTH(AB880),DateHelp!$B$2:$E$13,4,FALSE),""))</f>
        <v/>
      </c>
      <c r="E880" s="63"/>
      <c r="F880" s="64"/>
      <c r="G880" s="64"/>
      <c r="H880" s="64"/>
      <c r="I880" s="64"/>
      <c r="J880" s="64"/>
      <c r="K880" s="64"/>
      <c r="L880" s="68"/>
      <c r="M880" s="64"/>
      <c r="N880" s="64"/>
      <c r="O880" s="64"/>
      <c r="P880" s="64"/>
      <c r="Q880" s="64"/>
      <c r="U880" s="57"/>
      <c r="AA880" s="57">
        <v>880</v>
      </c>
      <c r="AB880" s="57" t="str">
        <f>IF(ISERROR(HLOOKUP(AB$1,D$1:T880,AA880,FALSE)),"na",HLOOKUP(AB$1,D$1:T880,AA880,FALSE))</f>
        <v>na</v>
      </c>
    </row>
    <row r="881" spans="1:28" x14ac:dyDescent="0.4">
      <c r="A881" s="66" t="str">
        <f>IF(AB881=0,"",IF(ISNUMBER(AB881),VLOOKUP(WEEKDAY(AB881,2),DateHelp!$B$2:$C$8,2,FALSE),""))</f>
        <v/>
      </c>
      <c r="B881" s="59" t="str">
        <f t="shared" si="13"/>
        <v/>
      </c>
      <c r="C881" s="59" t="str">
        <f>IF(AB881=0,"",IF(ISNUMBER(AB881),VLOOKUP(MONTH(AB881),DateHelp!$B$2:$D$13,3,FALSE),""))</f>
        <v/>
      </c>
      <c r="D881" s="59" t="str">
        <f>IF(AB881=0,"",IF(ISNUMBER(AB881),VLOOKUP(MONTH(AB881),DateHelp!$B$2:$E$13,4,FALSE),""))</f>
        <v/>
      </c>
      <c r="E881" s="63"/>
      <c r="F881" s="64"/>
      <c r="G881" s="64"/>
      <c r="H881" s="64"/>
      <c r="I881" s="64"/>
      <c r="J881" s="64"/>
      <c r="K881" s="64"/>
      <c r="L881" s="68"/>
      <c r="M881" s="64"/>
      <c r="N881" s="64"/>
      <c r="O881" s="64"/>
      <c r="P881" s="64"/>
      <c r="Q881" s="64"/>
      <c r="U881" s="57"/>
      <c r="AA881" s="57">
        <v>881</v>
      </c>
      <c r="AB881" s="57" t="str">
        <f>IF(ISERROR(HLOOKUP(AB$1,D$1:T881,AA881,FALSE)),"na",HLOOKUP(AB$1,D$1:T881,AA881,FALSE))</f>
        <v>na</v>
      </c>
    </row>
    <row r="882" spans="1:28" x14ac:dyDescent="0.4">
      <c r="A882" s="66" t="str">
        <f>IF(AB882=0,"",IF(ISNUMBER(AB882),VLOOKUP(WEEKDAY(AB882,2),DateHelp!$B$2:$C$8,2,FALSE),""))</f>
        <v/>
      </c>
      <c r="B882" s="59" t="str">
        <f t="shared" si="13"/>
        <v/>
      </c>
      <c r="C882" s="59" t="str">
        <f>IF(AB882=0,"",IF(ISNUMBER(AB882),VLOOKUP(MONTH(AB882),DateHelp!$B$2:$D$13,3,FALSE),""))</f>
        <v/>
      </c>
      <c r="D882" s="59" t="str">
        <f>IF(AB882=0,"",IF(ISNUMBER(AB882),VLOOKUP(MONTH(AB882),DateHelp!$B$2:$E$13,4,FALSE),""))</f>
        <v/>
      </c>
      <c r="E882" s="63"/>
      <c r="F882" s="64"/>
      <c r="G882" s="64"/>
      <c r="H882" s="64"/>
      <c r="I882" s="64"/>
      <c r="J882" s="64"/>
      <c r="K882" s="64"/>
      <c r="L882" s="68"/>
      <c r="M882" s="64"/>
      <c r="N882" s="64"/>
      <c r="O882" s="64"/>
      <c r="P882" s="64"/>
      <c r="Q882" s="64"/>
      <c r="U882" s="57"/>
      <c r="AA882" s="57">
        <v>882</v>
      </c>
      <c r="AB882" s="57" t="str">
        <f>IF(ISERROR(HLOOKUP(AB$1,D$1:T882,AA882,FALSE)),"na",HLOOKUP(AB$1,D$1:T882,AA882,FALSE))</f>
        <v>na</v>
      </c>
    </row>
    <row r="883" spans="1:28" x14ac:dyDescent="0.4">
      <c r="A883" s="66" t="str">
        <f>IF(AB883=0,"",IF(ISNUMBER(AB883),VLOOKUP(WEEKDAY(AB883,2),DateHelp!$B$2:$C$8,2,FALSE),""))</f>
        <v/>
      </c>
      <c r="B883" s="59" t="str">
        <f t="shared" si="13"/>
        <v/>
      </c>
      <c r="C883" s="59" t="str">
        <f>IF(AB883=0,"",IF(ISNUMBER(AB883),VLOOKUP(MONTH(AB883),DateHelp!$B$2:$D$13,3,FALSE),""))</f>
        <v/>
      </c>
      <c r="D883" s="59" t="str">
        <f>IF(AB883=0,"",IF(ISNUMBER(AB883),VLOOKUP(MONTH(AB883),DateHelp!$B$2:$E$13,4,FALSE),""))</f>
        <v/>
      </c>
      <c r="E883" s="63"/>
      <c r="F883" s="64"/>
      <c r="G883" s="64"/>
      <c r="H883" s="64"/>
      <c r="I883" s="64"/>
      <c r="J883" s="64"/>
      <c r="K883" s="64"/>
      <c r="L883" s="68"/>
      <c r="M883" s="64"/>
      <c r="N883" s="64"/>
      <c r="O883" s="64"/>
      <c r="P883" s="64"/>
      <c r="Q883" s="64"/>
      <c r="U883" s="57"/>
      <c r="AA883" s="57">
        <v>883</v>
      </c>
      <c r="AB883" s="57" t="str">
        <f>IF(ISERROR(HLOOKUP(AB$1,D$1:T883,AA883,FALSE)),"na",HLOOKUP(AB$1,D$1:T883,AA883,FALSE))</f>
        <v>na</v>
      </c>
    </row>
    <row r="884" spans="1:28" x14ac:dyDescent="0.4">
      <c r="A884" s="66" t="str">
        <f>IF(AB884=0,"",IF(ISNUMBER(AB884),VLOOKUP(WEEKDAY(AB884,2),DateHelp!$B$2:$C$8,2,FALSE),""))</f>
        <v/>
      </c>
      <c r="B884" s="59" t="str">
        <f t="shared" si="13"/>
        <v/>
      </c>
      <c r="C884" s="59" t="str">
        <f>IF(AB884=0,"",IF(ISNUMBER(AB884),VLOOKUP(MONTH(AB884),DateHelp!$B$2:$D$13,3,FALSE),""))</f>
        <v/>
      </c>
      <c r="D884" s="59" t="str">
        <f>IF(AB884=0,"",IF(ISNUMBER(AB884),VLOOKUP(MONTH(AB884),DateHelp!$B$2:$E$13,4,FALSE),""))</f>
        <v/>
      </c>
      <c r="E884" s="63"/>
      <c r="F884" s="64"/>
      <c r="G884" s="64"/>
      <c r="H884" s="64"/>
      <c r="I884" s="64"/>
      <c r="J884" s="64"/>
      <c r="K884" s="64"/>
      <c r="L884" s="68"/>
      <c r="M884" s="64"/>
      <c r="N884" s="64"/>
      <c r="O884" s="64"/>
      <c r="P884" s="64"/>
      <c r="Q884" s="64"/>
      <c r="U884" s="57"/>
      <c r="AA884" s="57">
        <v>884</v>
      </c>
      <c r="AB884" s="57" t="str">
        <f>IF(ISERROR(HLOOKUP(AB$1,D$1:T884,AA884,FALSE)),"na",HLOOKUP(AB$1,D$1:T884,AA884,FALSE))</f>
        <v>na</v>
      </c>
    </row>
    <row r="885" spans="1:28" x14ac:dyDescent="0.4">
      <c r="A885" s="66" t="str">
        <f>IF(AB885=0,"",IF(ISNUMBER(AB885),VLOOKUP(WEEKDAY(AB885,2),DateHelp!$B$2:$C$8,2,FALSE),""))</f>
        <v/>
      </c>
      <c r="B885" s="59" t="str">
        <f t="shared" si="13"/>
        <v/>
      </c>
      <c r="C885" s="59" t="str">
        <f>IF(AB885=0,"",IF(ISNUMBER(AB885),VLOOKUP(MONTH(AB885),DateHelp!$B$2:$D$13,3,FALSE),""))</f>
        <v/>
      </c>
      <c r="D885" s="59" t="str">
        <f>IF(AB885=0,"",IF(ISNUMBER(AB885),VLOOKUP(MONTH(AB885),DateHelp!$B$2:$E$13,4,FALSE),""))</f>
        <v/>
      </c>
      <c r="E885" s="63"/>
      <c r="F885" s="64"/>
      <c r="G885" s="64"/>
      <c r="H885" s="64"/>
      <c r="I885" s="64"/>
      <c r="J885" s="64"/>
      <c r="K885" s="64"/>
      <c r="L885" s="68"/>
      <c r="M885" s="64"/>
      <c r="N885" s="64"/>
      <c r="O885" s="64"/>
      <c r="P885" s="64"/>
      <c r="Q885" s="64"/>
      <c r="U885" s="57"/>
      <c r="AA885" s="57">
        <v>885</v>
      </c>
      <c r="AB885" s="57" t="str">
        <f>IF(ISERROR(HLOOKUP(AB$1,D$1:T885,AA885,FALSE)),"na",HLOOKUP(AB$1,D$1:T885,AA885,FALSE))</f>
        <v>na</v>
      </c>
    </row>
    <row r="886" spans="1:28" x14ac:dyDescent="0.4">
      <c r="A886" s="66" t="str">
        <f>IF(AB886=0,"",IF(ISNUMBER(AB886),VLOOKUP(WEEKDAY(AB886,2),DateHelp!$B$2:$C$8,2,FALSE),""))</f>
        <v/>
      </c>
      <c r="B886" s="59" t="str">
        <f t="shared" si="13"/>
        <v/>
      </c>
      <c r="C886" s="59" t="str">
        <f>IF(AB886=0,"",IF(ISNUMBER(AB886),VLOOKUP(MONTH(AB886),DateHelp!$B$2:$D$13,3,FALSE),""))</f>
        <v/>
      </c>
      <c r="D886" s="59" t="str">
        <f>IF(AB886=0,"",IF(ISNUMBER(AB886),VLOOKUP(MONTH(AB886),DateHelp!$B$2:$E$13,4,FALSE),""))</f>
        <v/>
      </c>
      <c r="E886" s="63"/>
      <c r="F886" s="64"/>
      <c r="G886" s="64"/>
      <c r="H886" s="64"/>
      <c r="I886" s="64"/>
      <c r="J886" s="64"/>
      <c r="K886" s="64"/>
      <c r="L886" s="68"/>
      <c r="M886" s="64"/>
      <c r="N886" s="64"/>
      <c r="O886" s="64"/>
      <c r="P886" s="64"/>
      <c r="Q886" s="64"/>
      <c r="U886" s="57"/>
      <c r="AA886" s="57">
        <v>886</v>
      </c>
      <c r="AB886" s="57" t="str">
        <f>IF(ISERROR(HLOOKUP(AB$1,D$1:T886,AA886,FALSE)),"na",HLOOKUP(AB$1,D$1:T886,AA886,FALSE))</f>
        <v>na</v>
      </c>
    </row>
    <row r="887" spans="1:28" x14ac:dyDescent="0.4">
      <c r="A887" s="66" t="str">
        <f>IF(AB887=0,"",IF(ISNUMBER(AB887),VLOOKUP(WEEKDAY(AB887,2),DateHelp!$B$2:$C$8,2,FALSE),""))</f>
        <v/>
      </c>
      <c r="B887" s="59" t="str">
        <f t="shared" si="13"/>
        <v/>
      </c>
      <c r="C887" s="59" t="str">
        <f>IF(AB887=0,"",IF(ISNUMBER(AB887),VLOOKUP(MONTH(AB887),DateHelp!$B$2:$D$13,3,FALSE),""))</f>
        <v/>
      </c>
      <c r="D887" s="59" t="str">
        <f>IF(AB887=0,"",IF(ISNUMBER(AB887),VLOOKUP(MONTH(AB887),DateHelp!$B$2:$E$13,4,FALSE),""))</f>
        <v/>
      </c>
      <c r="E887" s="63"/>
      <c r="F887" s="64"/>
      <c r="G887" s="64"/>
      <c r="H887" s="64"/>
      <c r="I887" s="64"/>
      <c r="J887" s="64"/>
      <c r="K887" s="64"/>
      <c r="L887" s="68"/>
      <c r="M887" s="64"/>
      <c r="N887" s="64"/>
      <c r="O887" s="64"/>
      <c r="P887" s="64"/>
      <c r="Q887" s="64"/>
      <c r="U887" s="57"/>
      <c r="AA887" s="57">
        <v>887</v>
      </c>
      <c r="AB887" s="57" t="str">
        <f>IF(ISERROR(HLOOKUP(AB$1,D$1:T887,AA887,FALSE)),"na",HLOOKUP(AB$1,D$1:T887,AA887,FALSE))</f>
        <v>na</v>
      </c>
    </row>
    <row r="888" spans="1:28" x14ac:dyDescent="0.4">
      <c r="A888" s="66" t="str">
        <f>IF(AB888=0,"",IF(ISNUMBER(AB888),VLOOKUP(WEEKDAY(AB888,2),DateHelp!$B$2:$C$8,2,FALSE),""))</f>
        <v/>
      </c>
      <c r="B888" s="59" t="str">
        <f t="shared" si="13"/>
        <v/>
      </c>
      <c r="C888" s="59" t="str">
        <f>IF(AB888=0,"",IF(ISNUMBER(AB888),VLOOKUP(MONTH(AB888),DateHelp!$B$2:$D$13,3,FALSE),""))</f>
        <v/>
      </c>
      <c r="D888" s="59" t="str">
        <f>IF(AB888=0,"",IF(ISNUMBER(AB888),VLOOKUP(MONTH(AB888),DateHelp!$B$2:$E$13,4,FALSE),""))</f>
        <v/>
      </c>
      <c r="E888" s="63"/>
      <c r="F888" s="64"/>
      <c r="G888" s="64"/>
      <c r="H888" s="64"/>
      <c r="I888" s="64"/>
      <c r="J888" s="64"/>
      <c r="K888" s="64"/>
      <c r="L888" s="68"/>
      <c r="M888" s="64"/>
      <c r="N888" s="64"/>
      <c r="O888" s="64"/>
      <c r="P888" s="64"/>
      <c r="Q888" s="64"/>
      <c r="U888" s="57"/>
      <c r="AA888" s="57">
        <v>888</v>
      </c>
      <c r="AB888" s="57" t="str">
        <f>IF(ISERROR(HLOOKUP(AB$1,D$1:T888,AA888,FALSE)),"na",HLOOKUP(AB$1,D$1:T888,AA888,FALSE))</f>
        <v>na</v>
      </c>
    </row>
    <row r="889" spans="1:28" x14ac:dyDescent="0.4">
      <c r="A889" s="66" t="str">
        <f>IF(AB889=0,"",IF(ISNUMBER(AB889),VLOOKUP(WEEKDAY(AB889,2),DateHelp!$B$2:$C$8,2,FALSE),""))</f>
        <v/>
      </c>
      <c r="B889" s="59" t="str">
        <f t="shared" si="13"/>
        <v/>
      </c>
      <c r="C889" s="59" t="str">
        <f>IF(AB889=0,"",IF(ISNUMBER(AB889),VLOOKUP(MONTH(AB889),DateHelp!$B$2:$D$13,3,FALSE),""))</f>
        <v/>
      </c>
      <c r="D889" s="59" t="str">
        <f>IF(AB889=0,"",IF(ISNUMBER(AB889),VLOOKUP(MONTH(AB889),DateHelp!$B$2:$E$13,4,FALSE),""))</f>
        <v/>
      </c>
      <c r="E889" s="63"/>
      <c r="F889" s="64"/>
      <c r="G889" s="64"/>
      <c r="H889" s="64"/>
      <c r="I889" s="64"/>
      <c r="J889" s="64"/>
      <c r="K889" s="64"/>
      <c r="L889" s="68"/>
      <c r="M889" s="64"/>
      <c r="N889" s="64"/>
      <c r="O889" s="64"/>
      <c r="P889" s="64"/>
      <c r="Q889" s="64"/>
      <c r="U889" s="57"/>
      <c r="AA889" s="57">
        <v>889</v>
      </c>
      <c r="AB889" s="57" t="str">
        <f>IF(ISERROR(HLOOKUP(AB$1,D$1:T889,AA889,FALSE)),"na",HLOOKUP(AB$1,D$1:T889,AA889,FALSE))</f>
        <v>na</v>
      </c>
    </row>
    <row r="890" spans="1:28" x14ac:dyDescent="0.4">
      <c r="A890" s="66" t="str">
        <f>IF(AB890=0,"",IF(ISNUMBER(AB890),VLOOKUP(WEEKDAY(AB890,2),DateHelp!$B$2:$C$8,2,FALSE),""))</f>
        <v/>
      </c>
      <c r="B890" s="59" t="str">
        <f t="shared" si="13"/>
        <v/>
      </c>
      <c r="C890" s="59" t="str">
        <f>IF(AB890=0,"",IF(ISNUMBER(AB890),VLOOKUP(MONTH(AB890),DateHelp!$B$2:$D$13,3,FALSE),""))</f>
        <v/>
      </c>
      <c r="D890" s="59" t="str">
        <f>IF(AB890=0,"",IF(ISNUMBER(AB890),VLOOKUP(MONTH(AB890),DateHelp!$B$2:$E$13,4,FALSE),""))</f>
        <v/>
      </c>
      <c r="E890" s="63"/>
      <c r="F890" s="64"/>
      <c r="G890" s="64"/>
      <c r="H890" s="64"/>
      <c r="I890" s="64"/>
      <c r="J890" s="64"/>
      <c r="K890" s="64"/>
      <c r="L890" s="68"/>
      <c r="M890" s="64"/>
      <c r="N890" s="64"/>
      <c r="O890" s="64"/>
      <c r="P890" s="64"/>
      <c r="Q890" s="64"/>
      <c r="U890" s="57"/>
      <c r="AA890" s="57">
        <v>890</v>
      </c>
      <c r="AB890" s="57" t="str">
        <f>IF(ISERROR(HLOOKUP(AB$1,D$1:T890,AA890,FALSE)),"na",HLOOKUP(AB$1,D$1:T890,AA890,FALSE))</f>
        <v>na</v>
      </c>
    </row>
    <row r="891" spans="1:28" x14ac:dyDescent="0.4">
      <c r="A891" s="66" t="str">
        <f>IF(AB891=0,"",IF(ISNUMBER(AB891),VLOOKUP(WEEKDAY(AB891,2),DateHelp!$B$2:$C$8,2,FALSE),""))</f>
        <v/>
      </c>
      <c r="B891" s="59" t="str">
        <f t="shared" si="13"/>
        <v/>
      </c>
      <c r="C891" s="59" t="str">
        <f>IF(AB891=0,"",IF(ISNUMBER(AB891),VLOOKUP(MONTH(AB891),DateHelp!$B$2:$D$13,3,FALSE),""))</f>
        <v/>
      </c>
      <c r="D891" s="59" t="str">
        <f>IF(AB891=0,"",IF(ISNUMBER(AB891),VLOOKUP(MONTH(AB891),DateHelp!$B$2:$E$13,4,FALSE),""))</f>
        <v/>
      </c>
      <c r="E891" s="63"/>
      <c r="F891" s="64"/>
      <c r="G891" s="64"/>
      <c r="H891" s="64"/>
      <c r="I891" s="64"/>
      <c r="J891" s="64"/>
      <c r="K891" s="64"/>
      <c r="L891" s="68"/>
      <c r="M891" s="64"/>
      <c r="N891" s="64"/>
      <c r="O891" s="64"/>
      <c r="P891" s="64"/>
      <c r="Q891" s="64"/>
      <c r="U891" s="57"/>
      <c r="AA891" s="57">
        <v>891</v>
      </c>
      <c r="AB891" s="57" t="str">
        <f>IF(ISERROR(HLOOKUP(AB$1,D$1:T891,AA891,FALSE)),"na",HLOOKUP(AB$1,D$1:T891,AA891,FALSE))</f>
        <v>na</v>
      </c>
    </row>
    <row r="892" spans="1:28" x14ac:dyDescent="0.4">
      <c r="A892" s="66" t="str">
        <f>IF(AB892=0,"",IF(ISNUMBER(AB892),VLOOKUP(WEEKDAY(AB892,2),DateHelp!$B$2:$C$8,2,FALSE),""))</f>
        <v/>
      </c>
      <c r="B892" s="59" t="str">
        <f t="shared" si="13"/>
        <v/>
      </c>
      <c r="C892" s="59" t="str">
        <f>IF(AB892=0,"",IF(ISNUMBER(AB892),VLOOKUP(MONTH(AB892),DateHelp!$B$2:$D$13,3,FALSE),""))</f>
        <v/>
      </c>
      <c r="D892" s="59" t="str">
        <f>IF(AB892=0,"",IF(ISNUMBER(AB892),VLOOKUP(MONTH(AB892),DateHelp!$B$2:$E$13,4,FALSE),""))</f>
        <v/>
      </c>
      <c r="E892" s="63"/>
      <c r="F892" s="64"/>
      <c r="G892" s="64"/>
      <c r="H892" s="64"/>
      <c r="I892" s="64"/>
      <c r="J892" s="64"/>
      <c r="K892" s="64"/>
      <c r="L892" s="68"/>
      <c r="M892" s="64"/>
      <c r="N892" s="64"/>
      <c r="O892" s="64"/>
      <c r="P892" s="64"/>
      <c r="Q892" s="64"/>
      <c r="U892" s="57"/>
      <c r="AA892" s="57">
        <v>892</v>
      </c>
      <c r="AB892" s="57" t="str">
        <f>IF(ISERROR(HLOOKUP(AB$1,D$1:T892,AA892,FALSE)),"na",HLOOKUP(AB$1,D$1:T892,AA892,FALSE))</f>
        <v>na</v>
      </c>
    </row>
    <row r="893" spans="1:28" x14ac:dyDescent="0.4">
      <c r="A893" s="66" t="str">
        <f>IF(AB893=0,"",IF(ISNUMBER(AB893),VLOOKUP(WEEKDAY(AB893,2),DateHelp!$B$2:$C$8,2,FALSE),""))</f>
        <v/>
      </c>
      <c r="B893" s="59" t="str">
        <f t="shared" si="13"/>
        <v/>
      </c>
      <c r="C893" s="59" t="str">
        <f>IF(AB893=0,"",IF(ISNUMBER(AB893),VLOOKUP(MONTH(AB893),DateHelp!$B$2:$D$13,3,FALSE),""))</f>
        <v/>
      </c>
      <c r="D893" s="59" t="str">
        <f>IF(AB893=0,"",IF(ISNUMBER(AB893),VLOOKUP(MONTH(AB893),DateHelp!$B$2:$E$13,4,FALSE),""))</f>
        <v/>
      </c>
      <c r="E893" s="63"/>
      <c r="F893" s="64"/>
      <c r="G893" s="64"/>
      <c r="H893" s="64"/>
      <c r="I893" s="64"/>
      <c r="J893" s="64"/>
      <c r="K893" s="64"/>
      <c r="L893" s="68"/>
      <c r="M893" s="64"/>
      <c r="N893" s="64"/>
      <c r="O893" s="64"/>
      <c r="P893" s="64"/>
      <c r="Q893" s="64"/>
      <c r="U893" s="57"/>
      <c r="AA893" s="57">
        <v>893</v>
      </c>
      <c r="AB893" s="57" t="str">
        <f>IF(ISERROR(HLOOKUP(AB$1,D$1:T893,AA893,FALSE)),"na",HLOOKUP(AB$1,D$1:T893,AA893,FALSE))</f>
        <v>na</v>
      </c>
    </row>
    <row r="894" spans="1:28" x14ac:dyDescent="0.4">
      <c r="A894" s="66" t="str">
        <f>IF(AB894=0,"",IF(ISNUMBER(AB894),VLOOKUP(WEEKDAY(AB894,2),DateHelp!$B$2:$C$8,2,FALSE),""))</f>
        <v/>
      </c>
      <c r="B894" s="59" t="str">
        <f t="shared" si="13"/>
        <v/>
      </c>
      <c r="C894" s="59" t="str">
        <f>IF(AB894=0,"",IF(ISNUMBER(AB894),VLOOKUP(MONTH(AB894),DateHelp!$B$2:$D$13,3,FALSE),""))</f>
        <v/>
      </c>
      <c r="D894" s="59" t="str">
        <f>IF(AB894=0,"",IF(ISNUMBER(AB894),VLOOKUP(MONTH(AB894),DateHelp!$B$2:$E$13,4,FALSE),""))</f>
        <v/>
      </c>
      <c r="E894" s="63"/>
      <c r="F894" s="64"/>
      <c r="G894" s="64"/>
      <c r="H894" s="64"/>
      <c r="I894" s="64"/>
      <c r="J894" s="64"/>
      <c r="K894" s="64"/>
      <c r="L894" s="68"/>
      <c r="M894" s="64"/>
      <c r="N894" s="64"/>
      <c r="O894" s="64"/>
      <c r="P894" s="64"/>
      <c r="Q894" s="64"/>
      <c r="U894" s="57"/>
      <c r="AA894" s="57">
        <v>894</v>
      </c>
      <c r="AB894" s="57" t="str">
        <f>IF(ISERROR(HLOOKUP(AB$1,D$1:T894,AA894,FALSE)),"na",HLOOKUP(AB$1,D$1:T894,AA894,FALSE))</f>
        <v>na</v>
      </c>
    </row>
    <row r="895" spans="1:28" x14ac:dyDescent="0.4">
      <c r="A895" s="66" t="str">
        <f>IF(AB895=0,"",IF(ISNUMBER(AB895),VLOOKUP(WEEKDAY(AB895,2),DateHelp!$B$2:$C$8,2,FALSE),""))</f>
        <v/>
      </c>
      <c r="B895" s="59" t="str">
        <f t="shared" si="13"/>
        <v/>
      </c>
      <c r="C895" s="59" t="str">
        <f>IF(AB895=0,"",IF(ISNUMBER(AB895),VLOOKUP(MONTH(AB895),DateHelp!$B$2:$D$13,3,FALSE),""))</f>
        <v/>
      </c>
      <c r="D895" s="59" t="str">
        <f>IF(AB895=0,"",IF(ISNUMBER(AB895),VLOOKUP(MONTH(AB895),DateHelp!$B$2:$E$13,4,FALSE),""))</f>
        <v/>
      </c>
      <c r="E895" s="63"/>
      <c r="F895" s="64"/>
      <c r="G895" s="64"/>
      <c r="H895" s="64"/>
      <c r="I895" s="64"/>
      <c r="J895" s="64"/>
      <c r="K895" s="64"/>
      <c r="L895" s="68"/>
      <c r="M895" s="64"/>
      <c r="N895" s="64"/>
      <c r="O895" s="64"/>
      <c r="P895" s="64"/>
      <c r="Q895" s="64"/>
      <c r="U895" s="57"/>
      <c r="AA895" s="57">
        <v>895</v>
      </c>
      <c r="AB895" s="57" t="str">
        <f>IF(ISERROR(HLOOKUP(AB$1,D$1:T895,AA895,FALSE)),"na",HLOOKUP(AB$1,D$1:T895,AA895,FALSE))</f>
        <v>na</v>
      </c>
    </row>
    <row r="896" spans="1:28" x14ac:dyDescent="0.4">
      <c r="A896" s="66" t="str">
        <f>IF(AB896=0,"",IF(ISNUMBER(AB896),VLOOKUP(WEEKDAY(AB896,2),DateHelp!$B$2:$C$8,2,FALSE),""))</f>
        <v/>
      </c>
      <c r="B896" s="59" t="str">
        <f t="shared" si="13"/>
        <v/>
      </c>
      <c r="C896" s="59" t="str">
        <f>IF(AB896=0,"",IF(ISNUMBER(AB896),VLOOKUP(MONTH(AB896),DateHelp!$B$2:$D$13,3,FALSE),""))</f>
        <v/>
      </c>
      <c r="D896" s="59" t="str">
        <f>IF(AB896=0,"",IF(ISNUMBER(AB896),VLOOKUP(MONTH(AB896),DateHelp!$B$2:$E$13,4,FALSE),""))</f>
        <v/>
      </c>
      <c r="E896" s="63"/>
      <c r="F896" s="64"/>
      <c r="G896" s="64"/>
      <c r="H896" s="64"/>
      <c r="I896" s="64"/>
      <c r="J896" s="64"/>
      <c r="K896" s="64"/>
      <c r="L896" s="68"/>
      <c r="M896" s="64"/>
      <c r="N896" s="64"/>
      <c r="O896" s="64"/>
      <c r="P896" s="64"/>
      <c r="Q896" s="64"/>
      <c r="U896" s="57"/>
      <c r="AA896" s="57">
        <v>896</v>
      </c>
      <c r="AB896" s="57" t="str">
        <f>IF(ISERROR(HLOOKUP(AB$1,D$1:T896,AA896,FALSE)),"na",HLOOKUP(AB$1,D$1:T896,AA896,FALSE))</f>
        <v>na</v>
      </c>
    </row>
    <row r="897" spans="1:28" x14ac:dyDescent="0.4">
      <c r="A897" s="66" t="str">
        <f>IF(AB897=0,"",IF(ISNUMBER(AB897),VLOOKUP(WEEKDAY(AB897,2),DateHelp!$B$2:$C$8,2,FALSE),""))</f>
        <v/>
      </c>
      <c r="B897" s="59" t="str">
        <f t="shared" si="13"/>
        <v/>
      </c>
      <c r="C897" s="59" t="str">
        <f>IF(AB897=0,"",IF(ISNUMBER(AB897),VLOOKUP(MONTH(AB897),DateHelp!$B$2:$D$13,3,FALSE),""))</f>
        <v/>
      </c>
      <c r="D897" s="59" t="str">
        <f>IF(AB897=0,"",IF(ISNUMBER(AB897),VLOOKUP(MONTH(AB897),DateHelp!$B$2:$E$13,4,FALSE),""))</f>
        <v/>
      </c>
      <c r="E897" s="63"/>
      <c r="F897" s="64"/>
      <c r="G897" s="64"/>
      <c r="H897" s="64"/>
      <c r="I897" s="64"/>
      <c r="J897" s="64"/>
      <c r="K897" s="64"/>
      <c r="L897" s="68"/>
      <c r="M897" s="64"/>
      <c r="N897" s="64"/>
      <c r="O897" s="64"/>
      <c r="P897" s="64"/>
      <c r="Q897" s="64"/>
      <c r="U897" s="57"/>
      <c r="AA897" s="57">
        <v>897</v>
      </c>
      <c r="AB897" s="57" t="str">
        <f>IF(ISERROR(HLOOKUP(AB$1,D$1:T897,AA897,FALSE)),"na",HLOOKUP(AB$1,D$1:T897,AA897,FALSE))</f>
        <v>na</v>
      </c>
    </row>
    <row r="898" spans="1:28" x14ac:dyDescent="0.4">
      <c r="A898" s="66" t="str">
        <f>IF(AB898=0,"",IF(ISNUMBER(AB898),VLOOKUP(WEEKDAY(AB898,2),DateHelp!$B$2:$C$8,2,FALSE),""))</f>
        <v/>
      </c>
      <c r="B898" s="59" t="str">
        <f t="shared" si="13"/>
        <v/>
      </c>
      <c r="C898" s="59" t="str">
        <f>IF(AB898=0,"",IF(ISNUMBER(AB898),VLOOKUP(MONTH(AB898),DateHelp!$B$2:$D$13,3,FALSE),""))</f>
        <v/>
      </c>
      <c r="D898" s="59" t="str">
        <f>IF(AB898=0,"",IF(ISNUMBER(AB898),VLOOKUP(MONTH(AB898),DateHelp!$B$2:$E$13,4,FALSE),""))</f>
        <v/>
      </c>
      <c r="E898" s="63"/>
      <c r="F898" s="64"/>
      <c r="G898" s="64"/>
      <c r="H898" s="64"/>
      <c r="I898" s="64"/>
      <c r="J898" s="64"/>
      <c r="K898" s="64"/>
      <c r="L898" s="68"/>
      <c r="M898" s="64"/>
      <c r="N898" s="64"/>
      <c r="O898" s="64"/>
      <c r="P898" s="64"/>
      <c r="Q898" s="64"/>
      <c r="U898" s="57"/>
      <c r="AA898" s="57">
        <v>898</v>
      </c>
      <c r="AB898" s="57" t="str">
        <f>IF(ISERROR(HLOOKUP(AB$1,D$1:T898,AA898,FALSE)),"na",HLOOKUP(AB$1,D$1:T898,AA898,FALSE))</f>
        <v>na</v>
      </c>
    </row>
    <row r="899" spans="1:28" x14ac:dyDescent="0.4">
      <c r="A899" s="66" t="str">
        <f>IF(AB899=0,"",IF(ISNUMBER(AB899),VLOOKUP(WEEKDAY(AB899,2),DateHelp!$B$2:$C$8,2,FALSE),""))</f>
        <v/>
      </c>
      <c r="B899" s="59" t="str">
        <f t="shared" ref="B899:B962" si="14">IF(AB899=0,"",IF(ISNUMBER(AB899),WEEKNUM(AB899,1),""))</f>
        <v/>
      </c>
      <c r="C899" s="59" t="str">
        <f>IF(AB899=0,"",IF(ISNUMBER(AB899),VLOOKUP(MONTH(AB899),DateHelp!$B$2:$D$13,3,FALSE),""))</f>
        <v/>
      </c>
      <c r="D899" s="59" t="str">
        <f>IF(AB899=0,"",IF(ISNUMBER(AB899),VLOOKUP(MONTH(AB899),DateHelp!$B$2:$E$13,4,FALSE),""))</f>
        <v/>
      </c>
      <c r="E899" s="63"/>
      <c r="F899" s="64"/>
      <c r="G899" s="64"/>
      <c r="H899" s="64"/>
      <c r="I899" s="64"/>
      <c r="J899" s="64"/>
      <c r="K899" s="64"/>
      <c r="L899" s="68"/>
      <c r="M899" s="64"/>
      <c r="N899" s="64"/>
      <c r="O899" s="64"/>
      <c r="P899" s="64"/>
      <c r="Q899" s="64"/>
      <c r="U899" s="57"/>
      <c r="AA899" s="57">
        <v>899</v>
      </c>
      <c r="AB899" s="57" t="str">
        <f>IF(ISERROR(HLOOKUP(AB$1,D$1:T899,AA899,FALSE)),"na",HLOOKUP(AB$1,D$1:T899,AA899,FALSE))</f>
        <v>na</v>
      </c>
    </row>
    <row r="900" spans="1:28" x14ac:dyDescent="0.4">
      <c r="A900" s="66" t="str">
        <f>IF(AB900=0,"",IF(ISNUMBER(AB900),VLOOKUP(WEEKDAY(AB900,2),DateHelp!$B$2:$C$8,2,FALSE),""))</f>
        <v/>
      </c>
      <c r="B900" s="59" t="str">
        <f t="shared" si="14"/>
        <v/>
      </c>
      <c r="C900" s="59" t="str">
        <f>IF(AB900=0,"",IF(ISNUMBER(AB900),VLOOKUP(MONTH(AB900),DateHelp!$B$2:$D$13,3,FALSE),""))</f>
        <v/>
      </c>
      <c r="D900" s="59" t="str">
        <f>IF(AB900=0,"",IF(ISNUMBER(AB900),VLOOKUP(MONTH(AB900),DateHelp!$B$2:$E$13,4,FALSE),""))</f>
        <v/>
      </c>
      <c r="E900" s="63"/>
      <c r="F900" s="64"/>
      <c r="G900" s="64"/>
      <c r="H900" s="64"/>
      <c r="I900" s="64"/>
      <c r="J900" s="64"/>
      <c r="K900" s="64"/>
      <c r="L900" s="68"/>
      <c r="M900" s="64"/>
      <c r="N900" s="64"/>
      <c r="O900" s="64"/>
      <c r="P900" s="64"/>
      <c r="Q900" s="64"/>
      <c r="U900" s="57"/>
      <c r="AA900" s="57">
        <v>900</v>
      </c>
      <c r="AB900" s="57" t="str">
        <f>IF(ISERROR(HLOOKUP(AB$1,D$1:T900,AA900,FALSE)),"na",HLOOKUP(AB$1,D$1:T900,AA900,FALSE))</f>
        <v>na</v>
      </c>
    </row>
    <row r="901" spans="1:28" x14ac:dyDescent="0.4">
      <c r="A901" s="66" t="str">
        <f>IF(AB901=0,"",IF(ISNUMBER(AB901),VLOOKUP(WEEKDAY(AB901,2),DateHelp!$B$2:$C$8,2,FALSE),""))</f>
        <v/>
      </c>
      <c r="B901" s="59" t="str">
        <f t="shared" si="14"/>
        <v/>
      </c>
      <c r="C901" s="59" t="str">
        <f>IF(AB901=0,"",IF(ISNUMBER(AB901),VLOOKUP(MONTH(AB901),DateHelp!$B$2:$D$13,3,FALSE),""))</f>
        <v/>
      </c>
      <c r="D901" s="59" t="str">
        <f>IF(AB901=0,"",IF(ISNUMBER(AB901),VLOOKUP(MONTH(AB901),DateHelp!$B$2:$E$13,4,FALSE),""))</f>
        <v/>
      </c>
      <c r="E901" s="63"/>
      <c r="F901" s="64"/>
      <c r="G901" s="64"/>
      <c r="H901" s="64"/>
      <c r="I901" s="64"/>
      <c r="J901" s="64"/>
      <c r="K901" s="64"/>
      <c r="L901" s="68"/>
      <c r="M901" s="64"/>
      <c r="N901" s="64"/>
      <c r="O901" s="64"/>
      <c r="P901" s="64"/>
      <c r="Q901" s="64"/>
      <c r="U901" s="57"/>
      <c r="AA901" s="57">
        <v>901</v>
      </c>
      <c r="AB901" s="57" t="str">
        <f>IF(ISERROR(HLOOKUP(AB$1,D$1:T901,AA901,FALSE)),"na",HLOOKUP(AB$1,D$1:T901,AA901,FALSE))</f>
        <v>na</v>
      </c>
    </row>
    <row r="902" spans="1:28" x14ac:dyDescent="0.4">
      <c r="A902" s="66" t="str">
        <f>IF(AB902=0,"",IF(ISNUMBER(AB902),VLOOKUP(WEEKDAY(AB902,2),DateHelp!$B$2:$C$8,2,FALSE),""))</f>
        <v/>
      </c>
      <c r="B902" s="59" t="str">
        <f t="shared" si="14"/>
        <v/>
      </c>
      <c r="C902" s="59" t="str">
        <f>IF(AB902=0,"",IF(ISNUMBER(AB902),VLOOKUP(MONTH(AB902),DateHelp!$B$2:$D$13,3,FALSE),""))</f>
        <v/>
      </c>
      <c r="D902" s="59" t="str">
        <f>IF(AB902=0,"",IF(ISNUMBER(AB902),VLOOKUP(MONTH(AB902),DateHelp!$B$2:$E$13,4,FALSE),""))</f>
        <v/>
      </c>
      <c r="E902" s="63"/>
      <c r="F902" s="64"/>
      <c r="G902" s="64"/>
      <c r="H902" s="64"/>
      <c r="I902" s="64"/>
      <c r="J902" s="64"/>
      <c r="K902" s="64"/>
      <c r="L902" s="68"/>
      <c r="M902" s="64"/>
      <c r="N902" s="64"/>
      <c r="O902" s="64"/>
      <c r="P902" s="64"/>
      <c r="Q902" s="64"/>
      <c r="U902" s="57"/>
      <c r="AA902" s="57">
        <v>902</v>
      </c>
      <c r="AB902" s="57" t="str">
        <f>IF(ISERROR(HLOOKUP(AB$1,D$1:T902,AA902,FALSE)),"na",HLOOKUP(AB$1,D$1:T902,AA902,FALSE))</f>
        <v>na</v>
      </c>
    </row>
    <row r="903" spans="1:28" x14ac:dyDescent="0.4">
      <c r="A903" s="66" t="str">
        <f>IF(AB903=0,"",IF(ISNUMBER(AB903),VLOOKUP(WEEKDAY(AB903,2),DateHelp!$B$2:$C$8,2,FALSE),""))</f>
        <v/>
      </c>
      <c r="B903" s="59" t="str">
        <f t="shared" si="14"/>
        <v/>
      </c>
      <c r="C903" s="59" t="str">
        <f>IF(AB903=0,"",IF(ISNUMBER(AB903),VLOOKUP(MONTH(AB903),DateHelp!$B$2:$D$13,3,FALSE),""))</f>
        <v/>
      </c>
      <c r="D903" s="59" t="str">
        <f>IF(AB903=0,"",IF(ISNUMBER(AB903),VLOOKUP(MONTH(AB903),DateHelp!$B$2:$E$13,4,FALSE),""))</f>
        <v/>
      </c>
      <c r="E903" s="63"/>
      <c r="F903" s="64"/>
      <c r="G903" s="64"/>
      <c r="H903" s="64"/>
      <c r="I903" s="64"/>
      <c r="J903" s="64"/>
      <c r="K903" s="64"/>
      <c r="L903" s="68"/>
      <c r="M903" s="64"/>
      <c r="N903" s="64"/>
      <c r="O903" s="64"/>
      <c r="P903" s="64"/>
      <c r="Q903" s="64"/>
      <c r="U903" s="57"/>
      <c r="AA903" s="57">
        <v>903</v>
      </c>
      <c r="AB903" s="57" t="str">
        <f>IF(ISERROR(HLOOKUP(AB$1,D$1:T903,AA903,FALSE)),"na",HLOOKUP(AB$1,D$1:T903,AA903,FALSE))</f>
        <v>na</v>
      </c>
    </row>
    <row r="904" spans="1:28" x14ac:dyDescent="0.4">
      <c r="A904" s="66" t="str">
        <f>IF(AB904=0,"",IF(ISNUMBER(AB904),VLOOKUP(WEEKDAY(AB904,2),DateHelp!$B$2:$C$8,2,FALSE),""))</f>
        <v/>
      </c>
      <c r="B904" s="59" t="str">
        <f t="shared" si="14"/>
        <v/>
      </c>
      <c r="C904" s="59" t="str">
        <f>IF(AB904=0,"",IF(ISNUMBER(AB904),VLOOKUP(MONTH(AB904),DateHelp!$B$2:$D$13,3,FALSE),""))</f>
        <v/>
      </c>
      <c r="D904" s="59" t="str">
        <f>IF(AB904=0,"",IF(ISNUMBER(AB904),VLOOKUP(MONTH(AB904),DateHelp!$B$2:$E$13,4,FALSE),""))</f>
        <v/>
      </c>
      <c r="E904" s="63"/>
      <c r="F904" s="64"/>
      <c r="G904" s="64"/>
      <c r="H904" s="64"/>
      <c r="I904" s="64"/>
      <c r="J904" s="64"/>
      <c r="K904" s="64"/>
      <c r="L904" s="68"/>
      <c r="M904" s="64"/>
      <c r="N904" s="64"/>
      <c r="O904" s="64"/>
      <c r="P904" s="64"/>
      <c r="Q904" s="64"/>
      <c r="U904" s="57"/>
      <c r="AA904" s="57">
        <v>904</v>
      </c>
      <c r="AB904" s="57" t="str">
        <f>IF(ISERROR(HLOOKUP(AB$1,D$1:T904,AA904,FALSE)),"na",HLOOKUP(AB$1,D$1:T904,AA904,FALSE))</f>
        <v>na</v>
      </c>
    </row>
    <row r="905" spans="1:28" x14ac:dyDescent="0.4">
      <c r="A905" s="66" t="str">
        <f>IF(AB905=0,"",IF(ISNUMBER(AB905),VLOOKUP(WEEKDAY(AB905,2),DateHelp!$B$2:$C$8,2,FALSE),""))</f>
        <v/>
      </c>
      <c r="B905" s="59" t="str">
        <f t="shared" si="14"/>
        <v/>
      </c>
      <c r="C905" s="59" t="str">
        <f>IF(AB905=0,"",IF(ISNUMBER(AB905),VLOOKUP(MONTH(AB905),DateHelp!$B$2:$D$13,3,FALSE),""))</f>
        <v/>
      </c>
      <c r="D905" s="59" t="str">
        <f>IF(AB905=0,"",IF(ISNUMBER(AB905),VLOOKUP(MONTH(AB905),DateHelp!$B$2:$E$13,4,FALSE),""))</f>
        <v/>
      </c>
      <c r="E905" s="63"/>
      <c r="F905" s="64"/>
      <c r="G905" s="64"/>
      <c r="H905" s="64"/>
      <c r="I905" s="64"/>
      <c r="J905" s="64"/>
      <c r="K905" s="64"/>
      <c r="L905" s="68"/>
      <c r="M905" s="64"/>
      <c r="N905" s="64"/>
      <c r="O905" s="64"/>
      <c r="P905" s="64"/>
      <c r="Q905" s="64"/>
      <c r="U905" s="57"/>
      <c r="AA905" s="57">
        <v>905</v>
      </c>
      <c r="AB905" s="57" t="str">
        <f>IF(ISERROR(HLOOKUP(AB$1,D$1:T905,AA905,FALSE)),"na",HLOOKUP(AB$1,D$1:T905,AA905,FALSE))</f>
        <v>na</v>
      </c>
    </row>
    <row r="906" spans="1:28" x14ac:dyDescent="0.4">
      <c r="A906" s="66" t="str">
        <f>IF(AB906=0,"",IF(ISNUMBER(AB906),VLOOKUP(WEEKDAY(AB906,2),DateHelp!$B$2:$C$8,2,FALSE),""))</f>
        <v/>
      </c>
      <c r="B906" s="59" t="str">
        <f t="shared" si="14"/>
        <v/>
      </c>
      <c r="C906" s="59" t="str">
        <f>IF(AB906=0,"",IF(ISNUMBER(AB906),VLOOKUP(MONTH(AB906),DateHelp!$B$2:$D$13,3,FALSE),""))</f>
        <v/>
      </c>
      <c r="D906" s="59" t="str">
        <f>IF(AB906=0,"",IF(ISNUMBER(AB906),VLOOKUP(MONTH(AB906),DateHelp!$B$2:$E$13,4,FALSE),""))</f>
        <v/>
      </c>
      <c r="E906" s="63"/>
      <c r="F906" s="64"/>
      <c r="G906" s="64"/>
      <c r="H906" s="64"/>
      <c r="I906" s="64"/>
      <c r="J906" s="64"/>
      <c r="K906" s="64"/>
      <c r="L906" s="68"/>
      <c r="M906" s="64"/>
      <c r="N906" s="64"/>
      <c r="O906" s="64"/>
      <c r="P906" s="64"/>
      <c r="Q906" s="64"/>
      <c r="U906" s="57"/>
      <c r="AA906" s="57">
        <v>906</v>
      </c>
      <c r="AB906" s="57" t="str">
        <f>IF(ISERROR(HLOOKUP(AB$1,D$1:T906,AA906,FALSE)),"na",HLOOKUP(AB$1,D$1:T906,AA906,FALSE))</f>
        <v>na</v>
      </c>
    </row>
    <row r="907" spans="1:28" x14ac:dyDescent="0.4">
      <c r="A907" s="66" t="str">
        <f>IF(AB907=0,"",IF(ISNUMBER(AB907),VLOOKUP(WEEKDAY(AB907,2),DateHelp!$B$2:$C$8,2,FALSE),""))</f>
        <v/>
      </c>
      <c r="B907" s="59" t="str">
        <f t="shared" si="14"/>
        <v/>
      </c>
      <c r="C907" s="59" t="str">
        <f>IF(AB907=0,"",IF(ISNUMBER(AB907),VLOOKUP(MONTH(AB907),DateHelp!$B$2:$D$13,3,FALSE),""))</f>
        <v/>
      </c>
      <c r="D907" s="59" t="str">
        <f>IF(AB907=0,"",IF(ISNUMBER(AB907),VLOOKUP(MONTH(AB907),DateHelp!$B$2:$E$13,4,FALSE),""))</f>
        <v/>
      </c>
      <c r="E907" s="63"/>
      <c r="F907" s="64"/>
      <c r="G907" s="64"/>
      <c r="H907" s="64"/>
      <c r="I907" s="64"/>
      <c r="J907" s="64"/>
      <c r="K907" s="64"/>
      <c r="L907" s="68"/>
      <c r="M907" s="64"/>
      <c r="N907" s="64"/>
      <c r="O907" s="64"/>
      <c r="P907" s="64"/>
      <c r="Q907" s="64"/>
      <c r="U907" s="57"/>
      <c r="AA907" s="57">
        <v>907</v>
      </c>
      <c r="AB907" s="57" t="str">
        <f>IF(ISERROR(HLOOKUP(AB$1,D$1:T907,AA907,FALSE)),"na",HLOOKUP(AB$1,D$1:T907,AA907,FALSE))</f>
        <v>na</v>
      </c>
    </row>
    <row r="908" spans="1:28" x14ac:dyDescent="0.4">
      <c r="A908" s="66" t="str">
        <f>IF(AB908=0,"",IF(ISNUMBER(AB908),VLOOKUP(WEEKDAY(AB908,2),DateHelp!$B$2:$C$8,2,FALSE),""))</f>
        <v/>
      </c>
      <c r="B908" s="59" t="str">
        <f t="shared" si="14"/>
        <v/>
      </c>
      <c r="C908" s="59" t="str">
        <f>IF(AB908=0,"",IF(ISNUMBER(AB908),VLOOKUP(MONTH(AB908),DateHelp!$B$2:$D$13,3,FALSE),""))</f>
        <v/>
      </c>
      <c r="D908" s="59" t="str">
        <f>IF(AB908=0,"",IF(ISNUMBER(AB908),VLOOKUP(MONTH(AB908),DateHelp!$B$2:$E$13,4,FALSE),""))</f>
        <v/>
      </c>
      <c r="E908" s="63"/>
      <c r="F908" s="64"/>
      <c r="G908" s="64"/>
      <c r="H908" s="64"/>
      <c r="I908" s="64"/>
      <c r="J908" s="64"/>
      <c r="K908" s="64"/>
      <c r="L908" s="68"/>
      <c r="M908" s="64"/>
      <c r="N908" s="64"/>
      <c r="O908" s="64"/>
      <c r="P908" s="64"/>
      <c r="Q908" s="64"/>
      <c r="U908" s="57"/>
      <c r="AA908" s="57">
        <v>908</v>
      </c>
      <c r="AB908" s="57" t="str">
        <f>IF(ISERROR(HLOOKUP(AB$1,D$1:T908,AA908,FALSE)),"na",HLOOKUP(AB$1,D$1:T908,AA908,FALSE))</f>
        <v>na</v>
      </c>
    </row>
    <row r="909" spans="1:28" x14ac:dyDescent="0.4">
      <c r="A909" s="66" t="str">
        <f>IF(AB909=0,"",IF(ISNUMBER(AB909),VLOOKUP(WEEKDAY(AB909,2),DateHelp!$B$2:$C$8,2,FALSE),""))</f>
        <v/>
      </c>
      <c r="B909" s="59" t="str">
        <f t="shared" si="14"/>
        <v/>
      </c>
      <c r="C909" s="59" t="str">
        <f>IF(AB909=0,"",IF(ISNUMBER(AB909),VLOOKUP(MONTH(AB909),DateHelp!$B$2:$D$13,3,FALSE),""))</f>
        <v/>
      </c>
      <c r="D909" s="59" t="str">
        <f>IF(AB909=0,"",IF(ISNUMBER(AB909),VLOOKUP(MONTH(AB909),DateHelp!$B$2:$E$13,4,FALSE),""))</f>
        <v/>
      </c>
      <c r="E909" s="63"/>
      <c r="F909" s="64"/>
      <c r="G909" s="64"/>
      <c r="H909" s="64"/>
      <c r="I909" s="64"/>
      <c r="J909" s="64"/>
      <c r="K909" s="64"/>
      <c r="L909" s="68"/>
      <c r="M909" s="64"/>
      <c r="N909" s="64"/>
      <c r="O909" s="64"/>
      <c r="P909" s="64"/>
      <c r="Q909" s="64"/>
      <c r="U909" s="57"/>
      <c r="AA909" s="57">
        <v>909</v>
      </c>
      <c r="AB909" s="57" t="str">
        <f>IF(ISERROR(HLOOKUP(AB$1,D$1:T909,AA909,FALSE)),"na",HLOOKUP(AB$1,D$1:T909,AA909,FALSE))</f>
        <v>na</v>
      </c>
    </row>
    <row r="910" spans="1:28" x14ac:dyDescent="0.4">
      <c r="A910" s="66" t="str">
        <f>IF(AB910=0,"",IF(ISNUMBER(AB910),VLOOKUP(WEEKDAY(AB910,2),DateHelp!$B$2:$C$8,2,FALSE),""))</f>
        <v/>
      </c>
      <c r="B910" s="59" t="str">
        <f t="shared" si="14"/>
        <v/>
      </c>
      <c r="C910" s="59" t="str">
        <f>IF(AB910=0,"",IF(ISNUMBER(AB910),VLOOKUP(MONTH(AB910),DateHelp!$B$2:$D$13,3,FALSE),""))</f>
        <v/>
      </c>
      <c r="D910" s="59" t="str">
        <f>IF(AB910=0,"",IF(ISNUMBER(AB910),VLOOKUP(MONTH(AB910),DateHelp!$B$2:$E$13,4,FALSE),""))</f>
        <v/>
      </c>
      <c r="E910" s="63"/>
      <c r="F910" s="64"/>
      <c r="G910" s="64"/>
      <c r="H910" s="64"/>
      <c r="I910" s="64"/>
      <c r="J910" s="64"/>
      <c r="K910" s="64"/>
      <c r="L910" s="68"/>
      <c r="M910" s="64"/>
      <c r="N910" s="64"/>
      <c r="O910" s="64"/>
      <c r="P910" s="64"/>
      <c r="Q910" s="64"/>
      <c r="U910" s="57"/>
      <c r="AA910" s="57">
        <v>910</v>
      </c>
      <c r="AB910" s="57" t="str">
        <f>IF(ISERROR(HLOOKUP(AB$1,D$1:T910,AA910,FALSE)),"na",HLOOKUP(AB$1,D$1:T910,AA910,FALSE))</f>
        <v>na</v>
      </c>
    </row>
    <row r="911" spans="1:28" x14ac:dyDescent="0.4">
      <c r="A911" s="66" t="str">
        <f>IF(AB911=0,"",IF(ISNUMBER(AB911),VLOOKUP(WEEKDAY(AB911,2),DateHelp!$B$2:$C$8,2,FALSE),""))</f>
        <v/>
      </c>
      <c r="B911" s="59" t="str">
        <f t="shared" si="14"/>
        <v/>
      </c>
      <c r="C911" s="59" t="str">
        <f>IF(AB911=0,"",IF(ISNUMBER(AB911),VLOOKUP(MONTH(AB911),DateHelp!$B$2:$D$13,3,FALSE),""))</f>
        <v/>
      </c>
      <c r="D911" s="59" t="str">
        <f>IF(AB911=0,"",IF(ISNUMBER(AB911),VLOOKUP(MONTH(AB911),DateHelp!$B$2:$E$13,4,FALSE),""))</f>
        <v/>
      </c>
      <c r="E911" s="63"/>
      <c r="F911" s="64"/>
      <c r="G911" s="64"/>
      <c r="H911" s="64"/>
      <c r="I911" s="64"/>
      <c r="J911" s="64"/>
      <c r="K911" s="64"/>
      <c r="L911" s="68"/>
      <c r="M911" s="64"/>
      <c r="N911" s="64"/>
      <c r="O911" s="64"/>
      <c r="P911" s="64"/>
      <c r="Q911" s="64"/>
      <c r="U911" s="57"/>
      <c r="AA911" s="57">
        <v>911</v>
      </c>
      <c r="AB911" s="57" t="str">
        <f>IF(ISERROR(HLOOKUP(AB$1,D$1:T911,AA911,FALSE)),"na",HLOOKUP(AB$1,D$1:T911,AA911,FALSE))</f>
        <v>na</v>
      </c>
    </row>
    <row r="912" spans="1:28" x14ac:dyDescent="0.4">
      <c r="A912" s="66" t="str">
        <f>IF(AB912=0,"",IF(ISNUMBER(AB912),VLOOKUP(WEEKDAY(AB912,2),DateHelp!$B$2:$C$8,2,FALSE),""))</f>
        <v/>
      </c>
      <c r="B912" s="59" t="str">
        <f t="shared" si="14"/>
        <v/>
      </c>
      <c r="C912" s="59" t="str">
        <f>IF(AB912=0,"",IF(ISNUMBER(AB912),VLOOKUP(MONTH(AB912),DateHelp!$B$2:$D$13,3,FALSE),""))</f>
        <v/>
      </c>
      <c r="D912" s="59" t="str">
        <f>IF(AB912=0,"",IF(ISNUMBER(AB912),VLOOKUP(MONTH(AB912),DateHelp!$B$2:$E$13,4,FALSE),""))</f>
        <v/>
      </c>
      <c r="E912" s="63"/>
      <c r="F912" s="64"/>
      <c r="G912" s="64"/>
      <c r="H912" s="64"/>
      <c r="I912" s="64"/>
      <c r="J912" s="64"/>
      <c r="K912" s="64"/>
      <c r="L912" s="68"/>
      <c r="M912" s="64"/>
      <c r="N912" s="64"/>
      <c r="O912" s="64"/>
      <c r="P912" s="64"/>
      <c r="Q912" s="64"/>
      <c r="U912" s="57"/>
      <c r="AA912" s="57">
        <v>912</v>
      </c>
      <c r="AB912" s="57" t="str">
        <f>IF(ISERROR(HLOOKUP(AB$1,D$1:T912,AA912,FALSE)),"na",HLOOKUP(AB$1,D$1:T912,AA912,FALSE))</f>
        <v>na</v>
      </c>
    </row>
    <row r="913" spans="1:28" x14ac:dyDescent="0.4">
      <c r="A913" s="66" t="str">
        <f>IF(AB913=0,"",IF(ISNUMBER(AB913),VLOOKUP(WEEKDAY(AB913,2),DateHelp!$B$2:$C$8,2,FALSE),""))</f>
        <v/>
      </c>
      <c r="B913" s="59" t="str">
        <f t="shared" si="14"/>
        <v/>
      </c>
      <c r="C913" s="59" t="str">
        <f>IF(AB913=0,"",IF(ISNUMBER(AB913),VLOOKUP(MONTH(AB913),DateHelp!$B$2:$D$13,3,FALSE),""))</f>
        <v/>
      </c>
      <c r="D913" s="59" t="str">
        <f>IF(AB913=0,"",IF(ISNUMBER(AB913),VLOOKUP(MONTH(AB913),DateHelp!$B$2:$E$13,4,FALSE),""))</f>
        <v/>
      </c>
      <c r="E913" s="63"/>
      <c r="F913" s="64"/>
      <c r="G913" s="64"/>
      <c r="H913" s="64"/>
      <c r="I913" s="64"/>
      <c r="J913" s="64"/>
      <c r="K913" s="64"/>
      <c r="L913" s="68"/>
      <c r="M913" s="64"/>
      <c r="N913" s="64"/>
      <c r="O913" s="64"/>
      <c r="P913" s="64"/>
      <c r="Q913" s="64"/>
      <c r="U913" s="57"/>
      <c r="AA913" s="57">
        <v>913</v>
      </c>
      <c r="AB913" s="57" t="str">
        <f>IF(ISERROR(HLOOKUP(AB$1,D$1:T913,AA913,FALSE)),"na",HLOOKUP(AB$1,D$1:T913,AA913,FALSE))</f>
        <v>na</v>
      </c>
    </row>
    <row r="914" spans="1:28" x14ac:dyDescent="0.4">
      <c r="A914" s="66" t="str">
        <f>IF(AB914=0,"",IF(ISNUMBER(AB914),VLOOKUP(WEEKDAY(AB914,2),DateHelp!$B$2:$C$8,2,FALSE),""))</f>
        <v/>
      </c>
      <c r="B914" s="59" t="str">
        <f t="shared" si="14"/>
        <v/>
      </c>
      <c r="C914" s="59" t="str">
        <f>IF(AB914=0,"",IF(ISNUMBER(AB914),VLOOKUP(MONTH(AB914),DateHelp!$B$2:$D$13,3,FALSE),""))</f>
        <v/>
      </c>
      <c r="D914" s="59" t="str">
        <f>IF(AB914=0,"",IF(ISNUMBER(AB914),VLOOKUP(MONTH(AB914),DateHelp!$B$2:$E$13,4,FALSE),""))</f>
        <v/>
      </c>
      <c r="E914" s="63"/>
      <c r="F914" s="64"/>
      <c r="G914" s="64"/>
      <c r="H914" s="64"/>
      <c r="I914" s="64"/>
      <c r="J914" s="64"/>
      <c r="K914" s="64"/>
      <c r="L914" s="68"/>
      <c r="M914" s="64"/>
      <c r="N914" s="64"/>
      <c r="O914" s="64"/>
      <c r="P914" s="64"/>
      <c r="Q914" s="64"/>
      <c r="U914" s="57"/>
      <c r="AA914" s="57">
        <v>914</v>
      </c>
      <c r="AB914" s="57" t="str">
        <f>IF(ISERROR(HLOOKUP(AB$1,D$1:T914,AA914,FALSE)),"na",HLOOKUP(AB$1,D$1:T914,AA914,FALSE))</f>
        <v>na</v>
      </c>
    </row>
    <row r="915" spans="1:28" x14ac:dyDescent="0.4">
      <c r="A915" s="66" t="str">
        <f>IF(AB915=0,"",IF(ISNUMBER(AB915),VLOOKUP(WEEKDAY(AB915,2),DateHelp!$B$2:$C$8,2,FALSE),""))</f>
        <v/>
      </c>
      <c r="B915" s="59" t="str">
        <f t="shared" si="14"/>
        <v/>
      </c>
      <c r="C915" s="59" t="str">
        <f>IF(AB915=0,"",IF(ISNUMBER(AB915),VLOOKUP(MONTH(AB915),DateHelp!$B$2:$D$13,3,FALSE),""))</f>
        <v/>
      </c>
      <c r="D915" s="59" t="str">
        <f>IF(AB915=0,"",IF(ISNUMBER(AB915),VLOOKUP(MONTH(AB915),DateHelp!$B$2:$E$13,4,FALSE),""))</f>
        <v/>
      </c>
      <c r="E915" s="63"/>
      <c r="F915" s="64"/>
      <c r="G915" s="64"/>
      <c r="H915" s="64"/>
      <c r="I915" s="64"/>
      <c r="J915" s="64"/>
      <c r="K915" s="64"/>
      <c r="L915" s="68"/>
      <c r="M915" s="64"/>
      <c r="N915" s="64"/>
      <c r="O915" s="64"/>
      <c r="P915" s="64"/>
      <c r="Q915" s="64"/>
      <c r="U915" s="57"/>
      <c r="AA915" s="57">
        <v>915</v>
      </c>
      <c r="AB915" s="57" t="str">
        <f>IF(ISERROR(HLOOKUP(AB$1,D$1:T915,AA915,FALSE)),"na",HLOOKUP(AB$1,D$1:T915,AA915,FALSE))</f>
        <v>na</v>
      </c>
    </row>
    <row r="916" spans="1:28" x14ac:dyDescent="0.4">
      <c r="A916" s="66" t="str">
        <f>IF(AB916=0,"",IF(ISNUMBER(AB916),VLOOKUP(WEEKDAY(AB916,2),DateHelp!$B$2:$C$8,2,FALSE),""))</f>
        <v/>
      </c>
      <c r="B916" s="59" t="str">
        <f t="shared" si="14"/>
        <v/>
      </c>
      <c r="C916" s="59" t="str">
        <f>IF(AB916=0,"",IF(ISNUMBER(AB916),VLOOKUP(MONTH(AB916),DateHelp!$B$2:$D$13,3,FALSE),""))</f>
        <v/>
      </c>
      <c r="D916" s="59" t="str">
        <f>IF(AB916=0,"",IF(ISNUMBER(AB916),VLOOKUP(MONTH(AB916),DateHelp!$B$2:$E$13,4,FALSE),""))</f>
        <v/>
      </c>
      <c r="E916" s="63"/>
      <c r="F916" s="64"/>
      <c r="G916" s="64"/>
      <c r="H916" s="64"/>
      <c r="I916" s="64"/>
      <c r="J916" s="64"/>
      <c r="K916" s="64"/>
      <c r="L916" s="68"/>
      <c r="M916" s="64"/>
      <c r="N916" s="64"/>
      <c r="O916" s="64"/>
      <c r="P916" s="64"/>
      <c r="Q916" s="64"/>
      <c r="U916" s="57"/>
      <c r="AA916" s="57">
        <v>916</v>
      </c>
      <c r="AB916" s="57" t="str">
        <f>IF(ISERROR(HLOOKUP(AB$1,D$1:T916,AA916,FALSE)),"na",HLOOKUP(AB$1,D$1:T916,AA916,FALSE))</f>
        <v>na</v>
      </c>
    </row>
    <row r="917" spans="1:28" x14ac:dyDescent="0.4">
      <c r="A917" s="66" t="str">
        <f>IF(AB917=0,"",IF(ISNUMBER(AB917),VLOOKUP(WEEKDAY(AB917,2),DateHelp!$B$2:$C$8,2,FALSE),""))</f>
        <v/>
      </c>
      <c r="B917" s="59" t="str">
        <f t="shared" si="14"/>
        <v/>
      </c>
      <c r="C917" s="59" t="str">
        <f>IF(AB917=0,"",IF(ISNUMBER(AB917),VLOOKUP(MONTH(AB917),DateHelp!$B$2:$D$13,3,FALSE),""))</f>
        <v/>
      </c>
      <c r="D917" s="59" t="str">
        <f>IF(AB917=0,"",IF(ISNUMBER(AB917),VLOOKUP(MONTH(AB917),DateHelp!$B$2:$E$13,4,FALSE),""))</f>
        <v/>
      </c>
      <c r="E917" s="63"/>
      <c r="F917" s="64"/>
      <c r="G917" s="64"/>
      <c r="H917" s="64"/>
      <c r="I917" s="64"/>
      <c r="J917" s="64"/>
      <c r="K917" s="64"/>
      <c r="L917" s="68"/>
      <c r="M917" s="64"/>
      <c r="N917" s="64"/>
      <c r="O917" s="64"/>
      <c r="P917" s="64"/>
      <c r="Q917" s="64"/>
      <c r="U917" s="57"/>
      <c r="AA917" s="57">
        <v>917</v>
      </c>
      <c r="AB917" s="57" t="str">
        <f>IF(ISERROR(HLOOKUP(AB$1,D$1:T917,AA917,FALSE)),"na",HLOOKUP(AB$1,D$1:T917,AA917,FALSE))</f>
        <v>na</v>
      </c>
    </row>
    <row r="918" spans="1:28" x14ac:dyDescent="0.4">
      <c r="A918" s="66" t="str">
        <f>IF(AB918=0,"",IF(ISNUMBER(AB918),VLOOKUP(WEEKDAY(AB918,2),DateHelp!$B$2:$C$8,2,FALSE),""))</f>
        <v/>
      </c>
      <c r="B918" s="59" t="str">
        <f t="shared" si="14"/>
        <v/>
      </c>
      <c r="C918" s="59" t="str">
        <f>IF(AB918=0,"",IF(ISNUMBER(AB918),VLOOKUP(MONTH(AB918),DateHelp!$B$2:$D$13,3,FALSE),""))</f>
        <v/>
      </c>
      <c r="D918" s="59" t="str">
        <f>IF(AB918=0,"",IF(ISNUMBER(AB918),VLOOKUP(MONTH(AB918),DateHelp!$B$2:$E$13,4,FALSE),""))</f>
        <v/>
      </c>
      <c r="E918" s="63"/>
      <c r="F918" s="64"/>
      <c r="G918" s="64"/>
      <c r="H918" s="64"/>
      <c r="I918" s="64"/>
      <c r="J918" s="64"/>
      <c r="K918" s="64"/>
      <c r="L918" s="68"/>
      <c r="M918" s="64"/>
      <c r="N918" s="64"/>
      <c r="O918" s="64"/>
      <c r="P918" s="64"/>
      <c r="Q918" s="64"/>
      <c r="U918" s="57"/>
      <c r="AA918" s="57">
        <v>918</v>
      </c>
      <c r="AB918" s="57" t="str">
        <f>IF(ISERROR(HLOOKUP(AB$1,D$1:T918,AA918,FALSE)),"na",HLOOKUP(AB$1,D$1:T918,AA918,FALSE))</f>
        <v>na</v>
      </c>
    </row>
    <row r="919" spans="1:28" x14ac:dyDescent="0.4">
      <c r="A919" s="66" t="str">
        <f>IF(AB919=0,"",IF(ISNUMBER(AB919),VLOOKUP(WEEKDAY(AB919,2),DateHelp!$B$2:$C$8,2,FALSE),""))</f>
        <v/>
      </c>
      <c r="B919" s="59" t="str">
        <f t="shared" si="14"/>
        <v/>
      </c>
      <c r="C919" s="59" t="str">
        <f>IF(AB919=0,"",IF(ISNUMBER(AB919),VLOOKUP(MONTH(AB919),DateHelp!$B$2:$D$13,3,FALSE),""))</f>
        <v/>
      </c>
      <c r="D919" s="59" t="str">
        <f>IF(AB919=0,"",IF(ISNUMBER(AB919),VLOOKUP(MONTH(AB919),DateHelp!$B$2:$E$13,4,FALSE),""))</f>
        <v/>
      </c>
      <c r="E919" s="63"/>
      <c r="F919" s="64"/>
      <c r="G919" s="64"/>
      <c r="H919" s="64"/>
      <c r="I919" s="64"/>
      <c r="J919" s="64"/>
      <c r="K919" s="64"/>
      <c r="L919" s="68"/>
      <c r="M919" s="64"/>
      <c r="N919" s="64"/>
      <c r="O919" s="64"/>
      <c r="P919" s="64"/>
      <c r="Q919" s="64"/>
      <c r="U919" s="57"/>
      <c r="AA919" s="57">
        <v>919</v>
      </c>
      <c r="AB919" s="57" t="str">
        <f>IF(ISERROR(HLOOKUP(AB$1,D$1:T919,AA919,FALSE)),"na",HLOOKUP(AB$1,D$1:T919,AA919,FALSE))</f>
        <v>na</v>
      </c>
    </row>
    <row r="920" spans="1:28" x14ac:dyDescent="0.4">
      <c r="A920" s="66" t="str">
        <f>IF(AB920=0,"",IF(ISNUMBER(AB920),VLOOKUP(WEEKDAY(AB920,2),DateHelp!$B$2:$C$8,2,FALSE),""))</f>
        <v/>
      </c>
      <c r="B920" s="59" t="str">
        <f t="shared" si="14"/>
        <v/>
      </c>
      <c r="C920" s="59" t="str">
        <f>IF(AB920=0,"",IF(ISNUMBER(AB920),VLOOKUP(MONTH(AB920),DateHelp!$B$2:$D$13,3,FALSE),""))</f>
        <v/>
      </c>
      <c r="D920" s="59" t="str">
        <f>IF(AB920=0,"",IF(ISNUMBER(AB920),VLOOKUP(MONTH(AB920),DateHelp!$B$2:$E$13,4,FALSE),""))</f>
        <v/>
      </c>
      <c r="E920" s="63"/>
      <c r="F920" s="64"/>
      <c r="G920" s="64"/>
      <c r="H920" s="64"/>
      <c r="I920" s="64"/>
      <c r="J920" s="64"/>
      <c r="K920" s="64"/>
      <c r="L920" s="68"/>
      <c r="M920" s="64"/>
      <c r="N920" s="64"/>
      <c r="O920" s="64"/>
      <c r="P920" s="64"/>
      <c r="Q920" s="64"/>
      <c r="U920" s="57"/>
      <c r="AA920" s="57">
        <v>920</v>
      </c>
      <c r="AB920" s="57" t="str">
        <f>IF(ISERROR(HLOOKUP(AB$1,D$1:T920,AA920,FALSE)),"na",HLOOKUP(AB$1,D$1:T920,AA920,FALSE))</f>
        <v>na</v>
      </c>
    </row>
    <row r="921" spans="1:28" x14ac:dyDescent="0.4">
      <c r="A921" s="66" t="str">
        <f>IF(AB921=0,"",IF(ISNUMBER(AB921),VLOOKUP(WEEKDAY(AB921,2),DateHelp!$B$2:$C$8,2,FALSE),""))</f>
        <v/>
      </c>
      <c r="B921" s="59" t="str">
        <f t="shared" si="14"/>
        <v/>
      </c>
      <c r="C921" s="59" t="str">
        <f>IF(AB921=0,"",IF(ISNUMBER(AB921),VLOOKUP(MONTH(AB921),DateHelp!$B$2:$D$13,3,FALSE),""))</f>
        <v/>
      </c>
      <c r="D921" s="59" t="str">
        <f>IF(AB921=0,"",IF(ISNUMBER(AB921),VLOOKUP(MONTH(AB921),DateHelp!$B$2:$E$13,4,FALSE),""))</f>
        <v/>
      </c>
      <c r="E921" s="63"/>
      <c r="F921" s="64"/>
      <c r="G921" s="64"/>
      <c r="H921" s="64"/>
      <c r="I921" s="64"/>
      <c r="J921" s="64"/>
      <c r="K921" s="64"/>
      <c r="L921" s="68"/>
      <c r="M921" s="64"/>
      <c r="N921" s="64"/>
      <c r="O921" s="64"/>
      <c r="P921" s="64"/>
      <c r="Q921" s="64"/>
      <c r="U921" s="57"/>
      <c r="AA921" s="57">
        <v>921</v>
      </c>
      <c r="AB921" s="57" t="str">
        <f>IF(ISERROR(HLOOKUP(AB$1,D$1:T921,AA921,FALSE)),"na",HLOOKUP(AB$1,D$1:T921,AA921,FALSE))</f>
        <v>na</v>
      </c>
    </row>
    <row r="922" spans="1:28" x14ac:dyDescent="0.4">
      <c r="A922" s="66" t="str">
        <f>IF(AB922=0,"",IF(ISNUMBER(AB922),VLOOKUP(WEEKDAY(AB922,2),DateHelp!$B$2:$C$8,2,FALSE),""))</f>
        <v/>
      </c>
      <c r="B922" s="59" t="str">
        <f t="shared" si="14"/>
        <v/>
      </c>
      <c r="C922" s="59" t="str">
        <f>IF(AB922=0,"",IF(ISNUMBER(AB922),VLOOKUP(MONTH(AB922),DateHelp!$B$2:$D$13,3,FALSE),""))</f>
        <v/>
      </c>
      <c r="D922" s="59" t="str">
        <f>IF(AB922=0,"",IF(ISNUMBER(AB922),VLOOKUP(MONTH(AB922),DateHelp!$B$2:$E$13,4,FALSE),""))</f>
        <v/>
      </c>
      <c r="E922" s="63"/>
      <c r="F922" s="64"/>
      <c r="G922" s="64"/>
      <c r="H922" s="64"/>
      <c r="I922" s="64"/>
      <c r="J922" s="64"/>
      <c r="K922" s="64"/>
      <c r="L922" s="68"/>
      <c r="M922" s="64"/>
      <c r="N922" s="64"/>
      <c r="O922" s="64"/>
      <c r="P922" s="64"/>
      <c r="Q922" s="64"/>
      <c r="U922" s="57"/>
      <c r="AA922" s="57">
        <v>922</v>
      </c>
      <c r="AB922" s="57" t="str">
        <f>IF(ISERROR(HLOOKUP(AB$1,D$1:T922,AA922,FALSE)),"na",HLOOKUP(AB$1,D$1:T922,AA922,FALSE))</f>
        <v>na</v>
      </c>
    </row>
    <row r="923" spans="1:28" x14ac:dyDescent="0.4">
      <c r="A923" s="66" t="str">
        <f>IF(AB923=0,"",IF(ISNUMBER(AB923),VLOOKUP(WEEKDAY(AB923,2),DateHelp!$B$2:$C$8,2,FALSE),""))</f>
        <v/>
      </c>
      <c r="B923" s="59" t="str">
        <f t="shared" si="14"/>
        <v/>
      </c>
      <c r="C923" s="59" t="str">
        <f>IF(AB923=0,"",IF(ISNUMBER(AB923),VLOOKUP(MONTH(AB923),DateHelp!$B$2:$D$13,3,FALSE),""))</f>
        <v/>
      </c>
      <c r="D923" s="59" t="str">
        <f>IF(AB923=0,"",IF(ISNUMBER(AB923),VLOOKUP(MONTH(AB923),DateHelp!$B$2:$E$13,4,FALSE),""))</f>
        <v/>
      </c>
      <c r="E923" s="63"/>
      <c r="F923" s="64"/>
      <c r="G923" s="64"/>
      <c r="H923" s="64"/>
      <c r="I923" s="64"/>
      <c r="J923" s="64"/>
      <c r="K923" s="64"/>
      <c r="L923" s="68"/>
      <c r="M923" s="64"/>
      <c r="N923" s="64"/>
      <c r="O923" s="64"/>
      <c r="P923" s="64"/>
      <c r="Q923" s="64"/>
      <c r="U923" s="57"/>
      <c r="AA923" s="57">
        <v>923</v>
      </c>
      <c r="AB923" s="57" t="str">
        <f>IF(ISERROR(HLOOKUP(AB$1,D$1:T923,AA923,FALSE)),"na",HLOOKUP(AB$1,D$1:T923,AA923,FALSE))</f>
        <v>na</v>
      </c>
    </row>
    <row r="924" spans="1:28" x14ac:dyDescent="0.4">
      <c r="A924" s="66" t="str">
        <f>IF(AB924=0,"",IF(ISNUMBER(AB924),VLOOKUP(WEEKDAY(AB924,2),DateHelp!$B$2:$C$8,2,FALSE),""))</f>
        <v/>
      </c>
      <c r="B924" s="59" t="str">
        <f t="shared" si="14"/>
        <v/>
      </c>
      <c r="C924" s="59" t="str">
        <f>IF(AB924=0,"",IF(ISNUMBER(AB924),VLOOKUP(MONTH(AB924),DateHelp!$B$2:$D$13,3,FALSE),""))</f>
        <v/>
      </c>
      <c r="D924" s="59" t="str">
        <f>IF(AB924=0,"",IF(ISNUMBER(AB924),VLOOKUP(MONTH(AB924),DateHelp!$B$2:$E$13,4,FALSE),""))</f>
        <v/>
      </c>
      <c r="E924" s="63"/>
      <c r="F924" s="64"/>
      <c r="G924" s="64"/>
      <c r="H924" s="64"/>
      <c r="I924" s="64"/>
      <c r="J924" s="64"/>
      <c r="K924" s="64"/>
      <c r="L924" s="68"/>
      <c r="M924" s="64"/>
      <c r="N924" s="64"/>
      <c r="O924" s="64"/>
      <c r="P924" s="64"/>
      <c r="Q924" s="64"/>
      <c r="U924" s="57"/>
      <c r="AA924" s="57">
        <v>924</v>
      </c>
      <c r="AB924" s="57" t="str">
        <f>IF(ISERROR(HLOOKUP(AB$1,D$1:T924,AA924,FALSE)),"na",HLOOKUP(AB$1,D$1:T924,AA924,FALSE))</f>
        <v>na</v>
      </c>
    </row>
    <row r="925" spans="1:28" x14ac:dyDescent="0.4">
      <c r="A925" s="66" t="str">
        <f>IF(AB925=0,"",IF(ISNUMBER(AB925),VLOOKUP(WEEKDAY(AB925,2),DateHelp!$B$2:$C$8,2,FALSE),""))</f>
        <v/>
      </c>
      <c r="B925" s="59" t="str">
        <f t="shared" si="14"/>
        <v/>
      </c>
      <c r="C925" s="59" t="str">
        <f>IF(AB925=0,"",IF(ISNUMBER(AB925),VLOOKUP(MONTH(AB925),DateHelp!$B$2:$D$13,3,FALSE),""))</f>
        <v/>
      </c>
      <c r="D925" s="59" t="str">
        <f>IF(AB925=0,"",IF(ISNUMBER(AB925),VLOOKUP(MONTH(AB925),DateHelp!$B$2:$E$13,4,FALSE),""))</f>
        <v/>
      </c>
      <c r="E925" s="63"/>
      <c r="F925" s="64"/>
      <c r="G925" s="64"/>
      <c r="H925" s="64"/>
      <c r="I925" s="64"/>
      <c r="J925" s="64"/>
      <c r="K925" s="64"/>
      <c r="L925" s="68"/>
      <c r="M925" s="64"/>
      <c r="N925" s="64"/>
      <c r="O925" s="64"/>
      <c r="P925" s="64"/>
      <c r="Q925" s="64"/>
      <c r="U925" s="57"/>
      <c r="AA925" s="57">
        <v>925</v>
      </c>
      <c r="AB925" s="57" t="str">
        <f>IF(ISERROR(HLOOKUP(AB$1,D$1:T925,AA925,FALSE)),"na",HLOOKUP(AB$1,D$1:T925,AA925,FALSE))</f>
        <v>na</v>
      </c>
    </row>
    <row r="926" spans="1:28" x14ac:dyDescent="0.4">
      <c r="A926" s="66" t="str">
        <f>IF(AB926=0,"",IF(ISNUMBER(AB926),VLOOKUP(WEEKDAY(AB926,2),DateHelp!$B$2:$C$8,2,FALSE),""))</f>
        <v/>
      </c>
      <c r="B926" s="59" t="str">
        <f t="shared" si="14"/>
        <v/>
      </c>
      <c r="C926" s="59" t="str">
        <f>IF(AB926=0,"",IF(ISNUMBER(AB926),VLOOKUP(MONTH(AB926),DateHelp!$B$2:$D$13,3,FALSE),""))</f>
        <v/>
      </c>
      <c r="D926" s="59" t="str">
        <f>IF(AB926=0,"",IF(ISNUMBER(AB926),VLOOKUP(MONTH(AB926),DateHelp!$B$2:$E$13,4,FALSE),""))</f>
        <v/>
      </c>
      <c r="E926" s="63"/>
      <c r="F926" s="64"/>
      <c r="G926" s="64"/>
      <c r="H926" s="64"/>
      <c r="I926" s="64"/>
      <c r="J926" s="64"/>
      <c r="K926" s="64"/>
      <c r="L926" s="68"/>
      <c r="M926" s="64"/>
      <c r="N926" s="64"/>
      <c r="O926" s="64"/>
      <c r="P926" s="64"/>
      <c r="Q926" s="64"/>
      <c r="U926" s="57"/>
      <c r="AA926" s="57">
        <v>926</v>
      </c>
      <c r="AB926" s="57" t="str">
        <f>IF(ISERROR(HLOOKUP(AB$1,D$1:T926,AA926,FALSE)),"na",HLOOKUP(AB$1,D$1:T926,AA926,FALSE))</f>
        <v>na</v>
      </c>
    </row>
    <row r="927" spans="1:28" x14ac:dyDescent="0.4">
      <c r="A927" s="66" t="str">
        <f>IF(AB927=0,"",IF(ISNUMBER(AB927),VLOOKUP(WEEKDAY(AB927,2),DateHelp!$B$2:$C$8,2,FALSE),""))</f>
        <v/>
      </c>
      <c r="B927" s="59" t="str">
        <f t="shared" si="14"/>
        <v/>
      </c>
      <c r="C927" s="59" t="str">
        <f>IF(AB927=0,"",IF(ISNUMBER(AB927),VLOOKUP(MONTH(AB927),DateHelp!$B$2:$D$13,3,FALSE),""))</f>
        <v/>
      </c>
      <c r="D927" s="59" t="str">
        <f>IF(AB927=0,"",IF(ISNUMBER(AB927),VLOOKUP(MONTH(AB927),DateHelp!$B$2:$E$13,4,FALSE),""))</f>
        <v/>
      </c>
      <c r="E927" s="63"/>
      <c r="F927" s="64"/>
      <c r="G927" s="64"/>
      <c r="H927" s="64"/>
      <c r="I927" s="64"/>
      <c r="J927" s="64"/>
      <c r="K927" s="64"/>
      <c r="L927" s="68"/>
      <c r="M927" s="64"/>
      <c r="N927" s="64"/>
      <c r="O927" s="64"/>
      <c r="P927" s="64"/>
      <c r="Q927" s="64"/>
      <c r="U927" s="57"/>
      <c r="AA927" s="57">
        <v>927</v>
      </c>
      <c r="AB927" s="57" t="str">
        <f>IF(ISERROR(HLOOKUP(AB$1,D$1:T927,AA927,FALSE)),"na",HLOOKUP(AB$1,D$1:T927,AA927,FALSE))</f>
        <v>na</v>
      </c>
    </row>
    <row r="928" spans="1:28" x14ac:dyDescent="0.4">
      <c r="A928" s="66" t="str">
        <f>IF(AB928=0,"",IF(ISNUMBER(AB928),VLOOKUP(WEEKDAY(AB928,2),DateHelp!$B$2:$C$8,2,FALSE),""))</f>
        <v/>
      </c>
      <c r="B928" s="59" t="str">
        <f t="shared" si="14"/>
        <v/>
      </c>
      <c r="C928" s="59" t="str">
        <f>IF(AB928=0,"",IF(ISNUMBER(AB928),VLOOKUP(MONTH(AB928),DateHelp!$B$2:$D$13,3,FALSE),""))</f>
        <v/>
      </c>
      <c r="D928" s="59" t="str">
        <f>IF(AB928=0,"",IF(ISNUMBER(AB928),VLOOKUP(MONTH(AB928),DateHelp!$B$2:$E$13,4,FALSE),""))</f>
        <v/>
      </c>
      <c r="E928" s="63"/>
      <c r="F928" s="64"/>
      <c r="G928" s="64"/>
      <c r="H928" s="64"/>
      <c r="I928" s="64"/>
      <c r="J928" s="64"/>
      <c r="K928" s="64"/>
      <c r="L928" s="68"/>
      <c r="M928" s="64"/>
      <c r="N928" s="64"/>
      <c r="O928" s="64"/>
      <c r="P928" s="64"/>
      <c r="Q928" s="64"/>
      <c r="U928" s="57"/>
      <c r="AA928" s="57">
        <v>928</v>
      </c>
      <c r="AB928" s="57" t="str">
        <f>IF(ISERROR(HLOOKUP(AB$1,D$1:T928,AA928,FALSE)),"na",HLOOKUP(AB$1,D$1:T928,AA928,FALSE))</f>
        <v>na</v>
      </c>
    </row>
    <row r="929" spans="1:28" x14ac:dyDescent="0.4">
      <c r="A929" s="66" t="str">
        <f>IF(AB929=0,"",IF(ISNUMBER(AB929),VLOOKUP(WEEKDAY(AB929,2),DateHelp!$B$2:$C$8,2,FALSE),""))</f>
        <v/>
      </c>
      <c r="B929" s="59" t="str">
        <f t="shared" si="14"/>
        <v/>
      </c>
      <c r="C929" s="59" t="str">
        <f>IF(AB929=0,"",IF(ISNUMBER(AB929),VLOOKUP(MONTH(AB929),DateHelp!$B$2:$D$13,3,FALSE),""))</f>
        <v/>
      </c>
      <c r="D929" s="59" t="str">
        <f>IF(AB929=0,"",IF(ISNUMBER(AB929),VLOOKUP(MONTH(AB929),DateHelp!$B$2:$E$13,4,FALSE),""))</f>
        <v/>
      </c>
      <c r="E929" s="63"/>
      <c r="F929" s="64"/>
      <c r="G929" s="64"/>
      <c r="H929" s="64"/>
      <c r="I929" s="64"/>
      <c r="J929" s="64"/>
      <c r="K929" s="64"/>
      <c r="L929" s="68"/>
      <c r="M929" s="64"/>
      <c r="N929" s="64"/>
      <c r="O929" s="64"/>
      <c r="P929" s="64"/>
      <c r="Q929" s="64"/>
      <c r="U929" s="57"/>
      <c r="AA929" s="57">
        <v>929</v>
      </c>
      <c r="AB929" s="57" t="str">
        <f>IF(ISERROR(HLOOKUP(AB$1,D$1:T929,AA929,FALSE)),"na",HLOOKUP(AB$1,D$1:T929,AA929,FALSE))</f>
        <v>na</v>
      </c>
    </row>
    <row r="930" spans="1:28" x14ac:dyDescent="0.4">
      <c r="A930" s="66" t="str">
        <f>IF(AB930=0,"",IF(ISNUMBER(AB930),VLOOKUP(WEEKDAY(AB930,2),DateHelp!$B$2:$C$8,2,FALSE),""))</f>
        <v/>
      </c>
      <c r="B930" s="59" t="str">
        <f t="shared" si="14"/>
        <v/>
      </c>
      <c r="C930" s="59" t="str">
        <f>IF(AB930=0,"",IF(ISNUMBER(AB930),VLOOKUP(MONTH(AB930),DateHelp!$B$2:$D$13,3,FALSE),""))</f>
        <v/>
      </c>
      <c r="D930" s="59" t="str">
        <f>IF(AB930=0,"",IF(ISNUMBER(AB930),VLOOKUP(MONTH(AB930),DateHelp!$B$2:$E$13,4,FALSE),""))</f>
        <v/>
      </c>
      <c r="E930" s="63"/>
      <c r="F930" s="64"/>
      <c r="G930" s="64"/>
      <c r="H930" s="64"/>
      <c r="I930" s="64"/>
      <c r="J930" s="64"/>
      <c r="K930" s="64"/>
      <c r="L930" s="68"/>
      <c r="M930" s="64"/>
      <c r="N930" s="64"/>
      <c r="O930" s="64"/>
      <c r="P930" s="64"/>
      <c r="Q930" s="64"/>
      <c r="U930" s="57"/>
      <c r="AA930" s="57">
        <v>930</v>
      </c>
      <c r="AB930" s="57" t="str">
        <f>IF(ISERROR(HLOOKUP(AB$1,D$1:T930,AA930,FALSE)),"na",HLOOKUP(AB$1,D$1:T930,AA930,FALSE))</f>
        <v>na</v>
      </c>
    </row>
    <row r="931" spans="1:28" x14ac:dyDescent="0.4">
      <c r="A931" s="66" t="str">
        <f>IF(AB931=0,"",IF(ISNUMBER(AB931),VLOOKUP(WEEKDAY(AB931,2),DateHelp!$B$2:$C$8,2,FALSE),""))</f>
        <v/>
      </c>
      <c r="B931" s="59" t="str">
        <f t="shared" si="14"/>
        <v/>
      </c>
      <c r="C931" s="59" t="str">
        <f>IF(AB931=0,"",IF(ISNUMBER(AB931),VLOOKUP(MONTH(AB931),DateHelp!$B$2:$D$13,3,FALSE),""))</f>
        <v/>
      </c>
      <c r="D931" s="59" t="str">
        <f>IF(AB931=0,"",IF(ISNUMBER(AB931),VLOOKUP(MONTH(AB931),DateHelp!$B$2:$E$13,4,FALSE),""))</f>
        <v/>
      </c>
      <c r="E931" s="63"/>
      <c r="F931" s="64"/>
      <c r="G931" s="64"/>
      <c r="H931" s="64"/>
      <c r="I931" s="64"/>
      <c r="J931" s="64"/>
      <c r="K931" s="64"/>
      <c r="L931" s="68"/>
      <c r="M931" s="64"/>
      <c r="N931" s="64"/>
      <c r="O931" s="64"/>
      <c r="P931" s="64"/>
      <c r="Q931" s="64"/>
      <c r="U931" s="57"/>
      <c r="AA931" s="57">
        <v>931</v>
      </c>
      <c r="AB931" s="57" t="str">
        <f>IF(ISERROR(HLOOKUP(AB$1,D$1:T931,AA931,FALSE)),"na",HLOOKUP(AB$1,D$1:T931,AA931,FALSE))</f>
        <v>na</v>
      </c>
    </row>
    <row r="932" spans="1:28" x14ac:dyDescent="0.4">
      <c r="A932" s="66" t="str">
        <f>IF(AB932=0,"",IF(ISNUMBER(AB932),VLOOKUP(WEEKDAY(AB932,2),DateHelp!$B$2:$C$8,2,FALSE),""))</f>
        <v/>
      </c>
      <c r="B932" s="59" t="str">
        <f t="shared" si="14"/>
        <v/>
      </c>
      <c r="C932" s="59" t="str">
        <f>IF(AB932=0,"",IF(ISNUMBER(AB932),VLOOKUP(MONTH(AB932),DateHelp!$B$2:$D$13,3,FALSE),""))</f>
        <v/>
      </c>
      <c r="D932" s="59" t="str">
        <f>IF(AB932=0,"",IF(ISNUMBER(AB932),VLOOKUP(MONTH(AB932),DateHelp!$B$2:$E$13,4,FALSE),""))</f>
        <v/>
      </c>
      <c r="E932" s="63"/>
      <c r="F932" s="64"/>
      <c r="G932" s="64"/>
      <c r="H932" s="64"/>
      <c r="I932" s="64"/>
      <c r="J932" s="64"/>
      <c r="K932" s="64"/>
      <c r="L932" s="68"/>
      <c r="M932" s="64"/>
      <c r="N932" s="64"/>
      <c r="O932" s="64"/>
      <c r="P932" s="64"/>
      <c r="Q932" s="64"/>
      <c r="U932" s="57"/>
      <c r="AA932" s="57">
        <v>932</v>
      </c>
      <c r="AB932" s="57" t="str">
        <f>IF(ISERROR(HLOOKUP(AB$1,D$1:T932,AA932,FALSE)),"na",HLOOKUP(AB$1,D$1:T932,AA932,FALSE))</f>
        <v>na</v>
      </c>
    </row>
    <row r="933" spans="1:28" x14ac:dyDescent="0.4">
      <c r="A933" s="66" t="str">
        <f>IF(AB933=0,"",IF(ISNUMBER(AB933),VLOOKUP(WEEKDAY(AB933,2),DateHelp!$B$2:$C$8,2,FALSE),""))</f>
        <v/>
      </c>
      <c r="B933" s="59" t="str">
        <f t="shared" si="14"/>
        <v/>
      </c>
      <c r="C933" s="59" t="str">
        <f>IF(AB933=0,"",IF(ISNUMBER(AB933),VLOOKUP(MONTH(AB933),DateHelp!$B$2:$D$13,3,FALSE),""))</f>
        <v/>
      </c>
      <c r="D933" s="59" t="str">
        <f>IF(AB933=0,"",IF(ISNUMBER(AB933),VLOOKUP(MONTH(AB933),DateHelp!$B$2:$E$13,4,FALSE),""))</f>
        <v/>
      </c>
      <c r="E933" s="63"/>
      <c r="F933" s="64"/>
      <c r="G933" s="64"/>
      <c r="H933" s="64"/>
      <c r="I933" s="64"/>
      <c r="J933" s="64"/>
      <c r="K933" s="64"/>
      <c r="L933" s="68"/>
      <c r="M933" s="64"/>
      <c r="N933" s="64"/>
      <c r="O933" s="64"/>
      <c r="P933" s="64"/>
      <c r="Q933" s="64"/>
      <c r="U933" s="57"/>
      <c r="AA933" s="57">
        <v>933</v>
      </c>
      <c r="AB933" s="57" t="str">
        <f>IF(ISERROR(HLOOKUP(AB$1,D$1:T933,AA933,FALSE)),"na",HLOOKUP(AB$1,D$1:T933,AA933,FALSE))</f>
        <v>na</v>
      </c>
    </row>
    <row r="934" spans="1:28" x14ac:dyDescent="0.4">
      <c r="A934" s="66" t="str">
        <f>IF(AB934=0,"",IF(ISNUMBER(AB934),VLOOKUP(WEEKDAY(AB934,2),DateHelp!$B$2:$C$8,2,FALSE),""))</f>
        <v/>
      </c>
      <c r="B934" s="59" t="str">
        <f t="shared" si="14"/>
        <v/>
      </c>
      <c r="C934" s="59" t="str">
        <f>IF(AB934=0,"",IF(ISNUMBER(AB934),VLOOKUP(MONTH(AB934),DateHelp!$B$2:$D$13,3,FALSE),""))</f>
        <v/>
      </c>
      <c r="D934" s="59" t="str">
        <f>IF(AB934=0,"",IF(ISNUMBER(AB934),VLOOKUP(MONTH(AB934),DateHelp!$B$2:$E$13,4,FALSE),""))</f>
        <v/>
      </c>
      <c r="E934" s="63"/>
      <c r="F934" s="64"/>
      <c r="G934" s="64"/>
      <c r="H934" s="64"/>
      <c r="I934" s="64"/>
      <c r="J934" s="64"/>
      <c r="K934" s="64"/>
      <c r="L934" s="68"/>
      <c r="M934" s="64"/>
      <c r="N934" s="64"/>
      <c r="O934" s="64"/>
      <c r="P934" s="64"/>
      <c r="Q934" s="64"/>
      <c r="U934" s="57"/>
      <c r="AA934" s="57">
        <v>934</v>
      </c>
      <c r="AB934" s="57" t="str">
        <f>IF(ISERROR(HLOOKUP(AB$1,D$1:T934,AA934,FALSE)),"na",HLOOKUP(AB$1,D$1:T934,AA934,FALSE))</f>
        <v>na</v>
      </c>
    </row>
    <row r="935" spans="1:28" x14ac:dyDescent="0.4">
      <c r="A935" s="66" t="str">
        <f>IF(AB935=0,"",IF(ISNUMBER(AB935),VLOOKUP(WEEKDAY(AB935,2),DateHelp!$B$2:$C$8,2,FALSE),""))</f>
        <v/>
      </c>
      <c r="B935" s="59" t="str">
        <f t="shared" si="14"/>
        <v/>
      </c>
      <c r="C935" s="59" t="str">
        <f>IF(AB935=0,"",IF(ISNUMBER(AB935),VLOOKUP(MONTH(AB935),DateHelp!$B$2:$D$13,3,FALSE),""))</f>
        <v/>
      </c>
      <c r="D935" s="59" t="str">
        <f>IF(AB935=0,"",IF(ISNUMBER(AB935),VLOOKUP(MONTH(AB935),DateHelp!$B$2:$E$13,4,FALSE),""))</f>
        <v/>
      </c>
      <c r="E935" s="63"/>
      <c r="F935" s="64"/>
      <c r="G935" s="64"/>
      <c r="H935" s="64"/>
      <c r="I935" s="64"/>
      <c r="J935" s="64"/>
      <c r="K935" s="64"/>
      <c r="L935" s="68"/>
      <c r="M935" s="64"/>
      <c r="N935" s="64"/>
      <c r="O935" s="64"/>
      <c r="P935" s="64"/>
      <c r="Q935" s="64"/>
      <c r="U935" s="57"/>
      <c r="AA935" s="57">
        <v>935</v>
      </c>
      <c r="AB935" s="57" t="str">
        <f>IF(ISERROR(HLOOKUP(AB$1,D$1:T935,AA935,FALSE)),"na",HLOOKUP(AB$1,D$1:T935,AA935,FALSE))</f>
        <v>na</v>
      </c>
    </row>
    <row r="936" spans="1:28" x14ac:dyDescent="0.4">
      <c r="A936" s="66" t="str">
        <f>IF(AB936=0,"",IF(ISNUMBER(AB936),VLOOKUP(WEEKDAY(AB936,2),DateHelp!$B$2:$C$8,2,FALSE),""))</f>
        <v/>
      </c>
      <c r="B936" s="59" t="str">
        <f t="shared" si="14"/>
        <v/>
      </c>
      <c r="C936" s="59" t="str">
        <f>IF(AB936=0,"",IF(ISNUMBER(AB936),VLOOKUP(MONTH(AB936),DateHelp!$B$2:$D$13,3,FALSE),""))</f>
        <v/>
      </c>
      <c r="D936" s="59" t="str">
        <f>IF(AB936=0,"",IF(ISNUMBER(AB936),VLOOKUP(MONTH(AB936),DateHelp!$B$2:$E$13,4,FALSE),""))</f>
        <v/>
      </c>
      <c r="E936" s="63"/>
      <c r="F936" s="64"/>
      <c r="G936" s="64"/>
      <c r="H936" s="64"/>
      <c r="I936" s="64"/>
      <c r="J936" s="64"/>
      <c r="K936" s="64"/>
      <c r="L936" s="68"/>
      <c r="M936" s="64"/>
      <c r="N936" s="64"/>
      <c r="O936" s="64"/>
      <c r="P936" s="64"/>
      <c r="Q936" s="64"/>
      <c r="U936" s="57"/>
      <c r="AA936" s="57">
        <v>936</v>
      </c>
      <c r="AB936" s="57" t="str">
        <f>IF(ISERROR(HLOOKUP(AB$1,D$1:T936,AA936,FALSE)),"na",HLOOKUP(AB$1,D$1:T936,AA936,FALSE))</f>
        <v>na</v>
      </c>
    </row>
    <row r="937" spans="1:28" x14ac:dyDescent="0.4">
      <c r="A937" s="66" t="str">
        <f>IF(AB937=0,"",IF(ISNUMBER(AB937),VLOOKUP(WEEKDAY(AB937,2),DateHelp!$B$2:$C$8,2,FALSE),""))</f>
        <v/>
      </c>
      <c r="B937" s="59" t="str">
        <f t="shared" si="14"/>
        <v/>
      </c>
      <c r="C937" s="59" t="str">
        <f>IF(AB937=0,"",IF(ISNUMBER(AB937),VLOOKUP(MONTH(AB937),DateHelp!$B$2:$D$13,3,FALSE),""))</f>
        <v/>
      </c>
      <c r="D937" s="59" t="str">
        <f>IF(AB937=0,"",IF(ISNUMBER(AB937),VLOOKUP(MONTH(AB937),DateHelp!$B$2:$E$13,4,FALSE),""))</f>
        <v/>
      </c>
      <c r="E937" s="63"/>
      <c r="F937" s="64"/>
      <c r="G937" s="64"/>
      <c r="H937" s="64"/>
      <c r="I937" s="64"/>
      <c r="J937" s="64"/>
      <c r="K937" s="64"/>
      <c r="L937" s="68"/>
      <c r="M937" s="64"/>
      <c r="N937" s="64"/>
      <c r="O937" s="64"/>
      <c r="P937" s="64"/>
      <c r="Q937" s="64"/>
      <c r="U937" s="57"/>
      <c r="AA937" s="57">
        <v>937</v>
      </c>
      <c r="AB937" s="57" t="str">
        <f>IF(ISERROR(HLOOKUP(AB$1,D$1:T937,AA937,FALSE)),"na",HLOOKUP(AB$1,D$1:T937,AA937,FALSE))</f>
        <v>na</v>
      </c>
    </row>
    <row r="938" spans="1:28" x14ac:dyDescent="0.4">
      <c r="A938" s="66" t="str">
        <f>IF(AB938=0,"",IF(ISNUMBER(AB938),VLOOKUP(WEEKDAY(AB938,2),DateHelp!$B$2:$C$8,2,FALSE),""))</f>
        <v/>
      </c>
      <c r="B938" s="59" t="str">
        <f t="shared" si="14"/>
        <v/>
      </c>
      <c r="C938" s="59" t="str">
        <f>IF(AB938=0,"",IF(ISNUMBER(AB938),VLOOKUP(MONTH(AB938),DateHelp!$B$2:$D$13,3,FALSE),""))</f>
        <v/>
      </c>
      <c r="D938" s="59" t="str">
        <f>IF(AB938=0,"",IF(ISNUMBER(AB938),VLOOKUP(MONTH(AB938),DateHelp!$B$2:$E$13,4,FALSE),""))</f>
        <v/>
      </c>
      <c r="E938" s="63"/>
      <c r="F938" s="64"/>
      <c r="G938" s="64"/>
      <c r="H938" s="64"/>
      <c r="I938" s="64"/>
      <c r="J938" s="64"/>
      <c r="K938" s="64"/>
      <c r="L938" s="68"/>
      <c r="M938" s="64"/>
      <c r="N938" s="64"/>
      <c r="O938" s="64"/>
      <c r="P938" s="64"/>
      <c r="Q938" s="64"/>
      <c r="U938" s="57"/>
      <c r="AA938" s="57">
        <v>938</v>
      </c>
      <c r="AB938" s="57" t="str">
        <f>IF(ISERROR(HLOOKUP(AB$1,D$1:T938,AA938,FALSE)),"na",HLOOKUP(AB$1,D$1:T938,AA938,FALSE))</f>
        <v>na</v>
      </c>
    </row>
    <row r="939" spans="1:28" x14ac:dyDescent="0.4">
      <c r="A939" s="66" t="str">
        <f>IF(AB939=0,"",IF(ISNUMBER(AB939),VLOOKUP(WEEKDAY(AB939,2),DateHelp!$B$2:$C$8,2,FALSE),""))</f>
        <v/>
      </c>
      <c r="B939" s="59" t="str">
        <f t="shared" si="14"/>
        <v/>
      </c>
      <c r="C939" s="59" t="str">
        <f>IF(AB939=0,"",IF(ISNUMBER(AB939),VLOOKUP(MONTH(AB939),DateHelp!$B$2:$D$13,3,FALSE),""))</f>
        <v/>
      </c>
      <c r="D939" s="59" t="str">
        <f>IF(AB939=0,"",IF(ISNUMBER(AB939),VLOOKUP(MONTH(AB939),DateHelp!$B$2:$E$13,4,FALSE),""))</f>
        <v/>
      </c>
      <c r="E939" s="63"/>
      <c r="F939" s="64"/>
      <c r="G939" s="64"/>
      <c r="H939" s="64"/>
      <c r="I939" s="64"/>
      <c r="J939" s="64"/>
      <c r="K939" s="64"/>
      <c r="L939" s="68"/>
      <c r="M939" s="64"/>
      <c r="N939" s="64"/>
      <c r="O939" s="64"/>
      <c r="P939" s="64"/>
      <c r="Q939" s="64"/>
      <c r="U939" s="57"/>
      <c r="AA939" s="57">
        <v>939</v>
      </c>
      <c r="AB939" s="57" t="str">
        <f>IF(ISERROR(HLOOKUP(AB$1,D$1:T939,AA939,FALSE)),"na",HLOOKUP(AB$1,D$1:T939,AA939,FALSE))</f>
        <v>na</v>
      </c>
    </row>
    <row r="940" spans="1:28" x14ac:dyDescent="0.4">
      <c r="A940" s="66" t="str">
        <f>IF(AB940=0,"",IF(ISNUMBER(AB940),VLOOKUP(WEEKDAY(AB940,2),DateHelp!$B$2:$C$8,2,FALSE),""))</f>
        <v/>
      </c>
      <c r="B940" s="59" t="str">
        <f t="shared" si="14"/>
        <v/>
      </c>
      <c r="C940" s="59" t="str">
        <f>IF(AB940=0,"",IF(ISNUMBER(AB940),VLOOKUP(MONTH(AB940),DateHelp!$B$2:$D$13,3,FALSE),""))</f>
        <v/>
      </c>
      <c r="D940" s="59" t="str">
        <f>IF(AB940=0,"",IF(ISNUMBER(AB940),VLOOKUP(MONTH(AB940),DateHelp!$B$2:$E$13,4,FALSE),""))</f>
        <v/>
      </c>
      <c r="E940" s="63"/>
      <c r="F940" s="64"/>
      <c r="G940" s="64"/>
      <c r="H940" s="64"/>
      <c r="I940" s="64"/>
      <c r="J940" s="64"/>
      <c r="K940" s="64"/>
      <c r="L940" s="68"/>
      <c r="M940" s="64"/>
      <c r="N940" s="64"/>
      <c r="O940" s="64"/>
      <c r="P940" s="64"/>
      <c r="Q940" s="64"/>
      <c r="U940" s="57"/>
      <c r="AA940" s="57">
        <v>940</v>
      </c>
      <c r="AB940" s="57" t="str">
        <f>IF(ISERROR(HLOOKUP(AB$1,D$1:T940,AA940,FALSE)),"na",HLOOKUP(AB$1,D$1:T940,AA940,FALSE))</f>
        <v>na</v>
      </c>
    </row>
    <row r="941" spans="1:28" x14ac:dyDescent="0.4">
      <c r="A941" s="66" t="str">
        <f>IF(AB941=0,"",IF(ISNUMBER(AB941),VLOOKUP(WEEKDAY(AB941,2),DateHelp!$B$2:$C$8,2,FALSE),""))</f>
        <v/>
      </c>
      <c r="B941" s="59" t="str">
        <f t="shared" si="14"/>
        <v/>
      </c>
      <c r="C941" s="59" t="str">
        <f>IF(AB941=0,"",IF(ISNUMBER(AB941),VLOOKUP(MONTH(AB941),DateHelp!$B$2:$D$13,3,FALSE),""))</f>
        <v/>
      </c>
      <c r="D941" s="59" t="str">
        <f>IF(AB941=0,"",IF(ISNUMBER(AB941),VLOOKUP(MONTH(AB941),DateHelp!$B$2:$E$13,4,FALSE),""))</f>
        <v/>
      </c>
      <c r="E941" s="63"/>
      <c r="F941" s="64"/>
      <c r="G941" s="64"/>
      <c r="H941" s="64"/>
      <c r="I941" s="64"/>
      <c r="J941" s="64"/>
      <c r="K941" s="64"/>
      <c r="L941" s="68"/>
      <c r="M941" s="64"/>
      <c r="N941" s="64"/>
      <c r="O941" s="64"/>
      <c r="P941" s="64"/>
      <c r="Q941" s="64"/>
      <c r="U941" s="57"/>
      <c r="AA941" s="57">
        <v>941</v>
      </c>
      <c r="AB941" s="57" t="str">
        <f>IF(ISERROR(HLOOKUP(AB$1,D$1:T941,AA941,FALSE)),"na",HLOOKUP(AB$1,D$1:T941,AA941,FALSE))</f>
        <v>na</v>
      </c>
    </row>
    <row r="942" spans="1:28" x14ac:dyDescent="0.4">
      <c r="A942" s="66" t="str">
        <f>IF(AB942=0,"",IF(ISNUMBER(AB942),VLOOKUP(WEEKDAY(AB942,2),DateHelp!$B$2:$C$8,2,FALSE),""))</f>
        <v/>
      </c>
      <c r="B942" s="59" t="str">
        <f t="shared" si="14"/>
        <v/>
      </c>
      <c r="C942" s="59" t="str">
        <f>IF(AB942=0,"",IF(ISNUMBER(AB942),VLOOKUP(MONTH(AB942),DateHelp!$B$2:$D$13,3,FALSE),""))</f>
        <v/>
      </c>
      <c r="D942" s="59" t="str">
        <f>IF(AB942=0,"",IF(ISNUMBER(AB942),VLOOKUP(MONTH(AB942),DateHelp!$B$2:$E$13,4,FALSE),""))</f>
        <v/>
      </c>
      <c r="E942" s="63"/>
      <c r="F942" s="64"/>
      <c r="G942" s="64"/>
      <c r="H942" s="64"/>
      <c r="I942" s="64"/>
      <c r="J942" s="64"/>
      <c r="K942" s="64"/>
      <c r="L942" s="68"/>
      <c r="M942" s="64"/>
      <c r="N942" s="64"/>
      <c r="O942" s="64"/>
      <c r="P942" s="64"/>
      <c r="Q942" s="64"/>
      <c r="U942" s="57"/>
      <c r="AA942" s="57">
        <v>942</v>
      </c>
      <c r="AB942" s="57" t="str">
        <f>IF(ISERROR(HLOOKUP(AB$1,D$1:T942,AA942,FALSE)),"na",HLOOKUP(AB$1,D$1:T942,AA942,FALSE))</f>
        <v>na</v>
      </c>
    </row>
    <row r="943" spans="1:28" x14ac:dyDescent="0.4">
      <c r="A943" s="66" t="str">
        <f>IF(AB943=0,"",IF(ISNUMBER(AB943),VLOOKUP(WEEKDAY(AB943,2),DateHelp!$B$2:$C$8,2,FALSE),""))</f>
        <v/>
      </c>
      <c r="B943" s="59" t="str">
        <f t="shared" si="14"/>
        <v/>
      </c>
      <c r="C943" s="59" t="str">
        <f>IF(AB943=0,"",IF(ISNUMBER(AB943),VLOOKUP(MONTH(AB943),DateHelp!$B$2:$D$13,3,FALSE),""))</f>
        <v/>
      </c>
      <c r="D943" s="59" t="str">
        <f>IF(AB943=0,"",IF(ISNUMBER(AB943),VLOOKUP(MONTH(AB943),DateHelp!$B$2:$E$13,4,FALSE),""))</f>
        <v/>
      </c>
      <c r="E943" s="63"/>
      <c r="F943" s="64"/>
      <c r="G943" s="64"/>
      <c r="H943" s="64"/>
      <c r="I943" s="64"/>
      <c r="J943" s="64"/>
      <c r="K943" s="64"/>
      <c r="L943" s="68"/>
      <c r="M943" s="64"/>
      <c r="N943" s="64"/>
      <c r="O943" s="64"/>
      <c r="P943" s="64"/>
      <c r="Q943" s="64"/>
      <c r="U943" s="57"/>
      <c r="AA943" s="57">
        <v>943</v>
      </c>
      <c r="AB943" s="57" t="str">
        <f>IF(ISERROR(HLOOKUP(AB$1,D$1:T943,AA943,FALSE)),"na",HLOOKUP(AB$1,D$1:T943,AA943,FALSE))</f>
        <v>na</v>
      </c>
    </row>
    <row r="944" spans="1:28" x14ac:dyDescent="0.4">
      <c r="A944" s="66" t="str">
        <f>IF(AB944=0,"",IF(ISNUMBER(AB944),VLOOKUP(WEEKDAY(AB944,2),DateHelp!$B$2:$C$8,2,FALSE),""))</f>
        <v/>
      </c>
      <c r="B944" s="59" t="str">
        <f t="shared" si="14"/>
        <v/>
      </c>
      <c r="C944" s="59" t="str">
        <f>IF(AB944=0,"",IF(ISNUMBER(AB944),VLOOKUP(MONTH(AB944),DateHelp!$B$2:$D$13,3,FALSE),""))</f>
        <v/>
      </c>
      <c r="D944" s="59" t="str">
        <f>IF(AB944=0,"",IF(ISNUMBER(AB944),VLOOKUP(MONTH(AB944),DateHelp!$B$2:$E$13,4,FALSE),""))</f>
        <v/>
      </c>
      <c r="E944" s="63"/>
      <c r="F944" s="64"/>
      <c r="G944" s="64"/>
      <c r="H944" s="64"/>
      <c r="I944" s="64"/>
      <c r="J944" s="64"/>
      <c r="K944" s="64"/>
      <c r="L944" s="68"/>
      <c r="M944" s="64"/>
      <c r="N944" s="64"/>
      <c r="O944" s="64"/>
      <c r="P944" s="64"/>
      <c r="Q944" s="64"/>
      <c r="U944" s="57"/>
      <c r="AA944" s="57">
        <v>944</v>
      </c>
      <c r="AB944" s="57" t="str">
        <f>IF(ISERROR(HLOOKUP(AB$1,D$1:T944,AA944,FALSE)),"na",HLOOKUP(AB$1,D$1:T944,AA944,FALSE))</f>
        <v>na</v>
      </c>
    </row>
    <row r="945" spans="1:28" x14ac:dyDescent="0.4">
      <c r="A945" s="66" t="str">
        <f>IF(AB945=0,"",IF(ISNUMBER(AB945),VLOOKUP(WEEKDAY(AB945,2),DateHelp!$B$2:$C$8,2,FALSE),""))</f>
        <v/>
      </c>
      <c r="B945" s="59" t="str">
        <f t="shared" si="14"/>
        <v/>
      </c>
      <c r="C945" s="59" t="str">
        <f>IF(AB945=0,"",IF(ISNUMBER(AB945),VLOOKUP(MONTH(AB945),DateHelp!$B$2:$D$13,3,FALSE),""))</f>
        <v/>
      </c>
      <c r="D945" s="59" t="str">
        <f>IF(AB945=0,"",IF(ISNUMBER(AB945),VLOOKUP(MONTH(AB945),DateHelp!$B$2:$E$13,4,FALSE),""))</f>
        <v/>
      </c>
      <c r="E945" s="63"/>
      <c r="F945" s="64"/>
      <c r="G945" s="64"/>
      <c r="H945" s="64"/>
      <c r="I945" s="64"/>
      <c r="J945" s="64"/>
      <c r="K945" s="64"/>
      <c r="L945" s="68"/>
      <c r="M945" s="64"/>
      <c r="N945" s="64"/>
      <c r="O945" s="64"/>
      <c r="P945" s="64"/>
      <c r="Q945" s="64"/>
      <c r="U945" s="57"/>
      <c r="AA945" s="57">
        <v>945</v>
      </c>
      <c r="AB945" s="57" t="str">
        <f>IF(ISERROR(HLOOKUP(AB$1,D$1:T945,AA945,FALSE)),"na",HLOOKUP(AB$1,D$1:T945,AA945,FALSE))</f>
        <v>na</v>
      </c>
    </row>
    <row r="946" spans="1:28" x14ac:dyDescent="0.4">
      <c r="A946" s="66" t="str">
        <f>IF(AB946=0,"",IF(ISNUMBER(AB946),VLOOKUP(WEEKDAY(AB946,2),DateHelp!$B$2:$C$8,2,FALSE),""))</f>
        <v/>
      </c>
      <c r="B946" s="59" t="str">
        <f t="shared" si="14"/>
        <v/>
      </c>
      <c r="C946" s="59" t="str">
        <f>IF(AB946=0,"",IF(ISNUMBER(AB946),VLOOKUP(MONTH(AB946),DateHelp!$B$2:$D$13,3,FALSE),""))</f>
        <v/>
      </c>
      <c r="D946" s="59" t="str">
        <f>IF(AB946=0,"",IF(ISNUMBER(AB946),VLOOKUP(MONTH(AB946),DateHelp!$B$2:$E$13,4,FALSE),""))</f>
        <v/>
      </c>
      <c r="E946" s="63"/>
      <c r="F946" s="64"/>
      <c r="G946" s="64"/>
      <c r="H946" s="64"/>
      <c r="I946" s="64"/>
      <c r="J946" s="64"/>
      <c r="K946" s="64"/>
      <c r="L946" s="68"/>
      <c r="M946" s="64"/>
      <c r="N946" s="64"/>
      <c r="O946" s="64"/>
      <c r="P946" s="64"/>
      <c r="Q946" s="64"/>
      <c r="U946" s="57"/>
      <c r="AA946" s="57">
        <v>946</v>
      </c>
      <c r="AB946" s="57" t="str">
        <f>IF(ISERROR(HLOOKUP(AB$1,D$1:T946,AA946,FALSE)),"na",HLOOKUP(AB$1,D$1:T946,AA946,FALSE))</f>
        <v>na</v>
      </c>
    </row>
    <row r="947" spans="1:28" x14ac:dyDescent="0.4">
      <c r="A947" s="66" t="str">
        <f>IF(AB947=0,"",IF(ISNUMBER(AB947),VLOOKUP(WEEKDAY(AB947,2),DateHelp!$B$2:$C$8,2,FALSE),""))</f>
        <v/>
      </c>
      <c r="B947" s="59" t="str">
        <f t="shared" si="14"/>
        <v/>
      </c>
      <c r="C947" s="59" t="str">
        <f>IF(AB947=0,"",IF(ISNUMBER(AB947),VLOOKUP(MONTH(AB947),DateHelp!$B$2:$D$13,3,FALSE),""))</f>
        <v/>
      </c>
      <c r="D947" s="59" t="str">
        <f>IF(AB947=0,"",IF(ISNUMBER(AB947),VLOOKUP(MONTH(AB947),DateHelp!$B$2:$E$13,4,FALSE),""))</f>
        <v/>
      </c>
      <c r="E947" s="63"/>
      <c r="F947" s="64"/>
      <c r="G947" s="64"/>
      <c r="H947" s="64"/>
      <c r="I947" s="64"/>
      <c r="J947" s="64"/>
      <c r="K947" s="64"/>
      <c r="L947" s="68"/>
      <c r="M947" s="64"/>
      <c r="N947" s="64"/>
      <c r="O947" s="64"/>
      <c r="P947" s="64"/>
      <c r="Q947" s="64"/>
      <c r="U947" s="57"/>
      <c r="AA947" s="57">
        <v>947</v>
      </c>
      <c r="AB947" s="57" t="str">
        <f>IF(ISERROR(HLOOKUP(AB$1,D$1:T947,AA947,FALSE)),"na",HLOOKUP(AB$1,D$1:T947,AA947,FALSE))</f>
        <v>na</v>
      </c>
    </row>
    <row r="948" spans="1:28" x14ac:dyDescent="0.4">
      <c r="A948" s="66" t="str">
        <f>IF(AB948=0,"",IF(ISNUMBER(AB948),VLOOKUP(WEEKDAY(AB948,2),DateHelp!$B$2:$C$8,2,FALSE),""))</f>
        <v/>
      </c>
      <c r="B948" s="59" t="str">
        <f t="shared" si="14"/>
        <v/>
      </c>
      <c r="C948" s="59" t="str">
        <f>IF(AB948=0,"",IF(ISNUMBER(AB948),VLOOKUP(MONTH(AB948),DateHelp!$B$2:$D$13,3,FALSE),""))</f>
        <v/>
      </c>
      <c r="D948" s="59" t="str">
        <f>IF(AB948=0,"",IF(ISNUMBER(AB948),VLOOKUP(MONTH(AB948),DateHelp!$B$2:$E$13,4,FALSE),""))</f>
        <v/>
      </c>
      <c r="E948" s="63"/>
      <c r="F948" s="64"/>
      <c r="G948" s="64"/>
      <c r="H948" s="64"/>
      <c r="I948" s="64"/>
      <c r="J948" s="64"/>
      <c r="K948" s="64"/>
      <c r="L948" s="68"/>
      <c r="M948" s="64"/>
      <c r="N948" s="64"/>
      <c r="O948" s="64"/>
      <c r="P948" s="64"/>
      <c r="Q948" s="64"/>
      <c r="U948" s="57"/>
      <c r="AA948" s="57">
        <v>948</v>
      </c>
      <c r="AB948" s="57" t="str">
        <f>IF(ISERROR(HLOOKUP(AB$1,D$1:T948,AA948,FALSE)),"na",HLOOKUP(AB$1,D$1:T948,AA948,FALSE))</f>
        <v>na</v>
      </c>
    </row>
    <row r="949" spans="1:28" x14ac:dyDescent="0.4">
      <c r="A949" s="66" t="str">
        <f>IF(AB949=0,"",IF(ISNUMBER(AB949),VLOOKUP(WEEKDAY(AB949,2),DateHelp!$B$2:$C$8,2,FALSE),""))</f>
        <v/>
      </c>
      <c r="B949" s="59" t="str">
        <f t="shared" si="14"/>
        <v/>
      </c>
      <c r="C949" s="59" t="str">
        <f>IF(AB949=0,"",IF(ISNUMBER(AB949),VLOOKUP(MONTH(AB949),DateHelp!$B$2:$D$13,3,FALSE),""))</f>
        <v/>
      </c>
      <c r="D949" s="59" t="str">
        <f>IF(AB949=0,"",IF(ISNUMBER(AB949),VLOOKUP(MONTH(AB949),DateHelp!$B$2:$E$13,4,FALSE),""))</f>
        <v/>
      </c>
      <c r="E949" s="63"/>
      <c r="F949" s="64"/>
      <c r="G949" s="64"/>
      <c r="H949" s="64"/>
      <c r="I949" s="64"/>
      <c r="J949" s="64"/>
      <c r="K949" s="64"/>
      <c r="L949" s="68"/>
      <c r="M949" s="64"/>
      <c r="N949" s="64"/>
      <c r="O949" s="64"/>
      <c r="P949" s="64"/>
      <c r="Q949" s="64"/>
      <c r="U949" s="57"/>
      <c r="AA949" s="57">
        <v>949</v>
      </c>
      <c r="AB949" s="57" t="str">
        <f>IF(ISERROR(HLOOKUP(AB$1,D$1:T949,AA949,FALSE)),"na",HLOOKUP(AB$1,D$1:T949,AA949,FALSE))</f>
        <v>na</v>
      </c>
    </row>
    <row r="950" spans="1:28" x14ac:dyDescent="0.4">
      <c r="A950" s="66" t="str">
        <f>IF(AB950=0,"",IF(ISNUMBER(AB950),VLOOKUP(WEEKDAY(AB950,2),DateHelp!$B$2:$C$8,2,FALSE),""))</f>
        <v/>
      </c>
      <c r="B950" s="59" t="str">
        <f t="shared" si="14"/>
        <v/>
      </c>
      <c r="C950" s="59" t="str">
        <f>IF(AB950=0,"",IF(ISNUMBER(AB950),VLOOKUP(MONTH(AB950),DateHelp!$B$2:$D$13,3,FALSE),""))</f>
        <v/>
      </c>
      <c r="D950" s="59" t="str">
        <f>IF(AB950=0,"",IF(ISNUMBER(AB950),VLOOKUP(MONTH(AB950),DateHelp!$B$2:$E$13,4,FALSE),""))</f>
        <v/>
      </c>
      <c r="E950" s="63"/>
      <c r="F950" s="64"/>
      <c r="G950" s="64"/>
      <c r="H950" s="64"/>
      <c r="I950" s="64"/>
      <c r="J950" s="64"/>
      <c r="K950" s="64"/>
      <c r="L950" s="68"/>
      <c r="M950" s="64"/>
      <c r="N950" s="64"/>
      <c r="O950" s="64"/>
      <c r="P950" s="64"/>
      <c r="Q950" s="64"/>
      <c r="U950" s="57"/>
      <c r="AA950" s="57">
        <v>950</v>
      </c>
      <c r="AB950" s="57" t="str">
        <f>IF(ISERROR(HLOOKUP(AB$1,D$1:T950,AA950,FALSE)),"na",HLOOKUP(AB$1,D$1:T950,AA950,FALSE))</f>
        <v>na</v>
      </c>
    </row>
    <row r="951" spans="1:28" x14ac:dyDescent="0.4">
      <c r="A951" s="66" t="str">
        <f>IF(AB951=0,"",IF(ISNUMBER(AB951),VLOOKUP(WEEKDAY(AB951,2),DateHelp!$B$2:$C$8,2,FALSE),""))</f>
        <v/>
      </c>
      <c r="B951" s="59" t="str">
        <f t="shared" si="14"/>
        <v/>
      </c>
      <c r="C951" s="59" t="str">
        <f>IF(AB951=0,"",IF(ISNUMBER(AB951),VLOOKUP(MONTH(AB951),DateHelp!$B$2:$D$13,3,FALSE),""))</f>
        <v/>
      </c>
      <c r="D951" s="59" t="str">
        <f>IF(AB951=0,"",IF(ISNUMBER(AB951),VLOOKUP(MONTH(AB951),DateHelp!$B$2:$E$13,4,FALSE),""))</f>
        <v/>
      </c>
      <c r="E951" s="63"/>
      <c r="F951" s="64"/>
      <c r="G951" s="64"/>
      <c r="H951" s="64"/>
      <c r="I951" s="64"/>
      <c r="J951" s="64"/>
      <c r="K951" s="64"/>
      <c r="L951" s="68"/>
      <c r="M951" s="64"/>
      <c r="N951" s="64"/>
      <c r="O951" s="64"/>
      <c r="P951" s="64"/>
      <c r="Q951" s="64"/>
      <c r="U951" s="57"/>
      <c r="AA951" s="57">
        <v>951</v>
      </c>
      <c r="AB951" s="57" t="str">
        <f>IF(ISERROR(HLOOKUP(AB$1,D$1:T951,AA951,FALSE)),"na",HLOOKUP(AB$1,D$1:T951,AA951,FALSE))</f>
        <v>na</v>
      </c>
    </row>
    <row r="952" spans="1:28" x14ac:dyDescent="0.4">
      <c r="A952" s="66" t="str">
        <f>IF(AB952=0,"",IF(ISNUMBER(AB952),VLOOKUP(WEEKDAY(AB952,2),DateHelp!$B$2:$C$8,2,FALSE),""))</f>
        <v/>
      </c>
      <c r="B952" s="59" t="str">
        <f t="shared" si="14"/>
        <v/>
      </c>
      <c r="C952" s="59" t="str">
        <f>IF(AB952=0,"",IF(ISNUMBER(AB952),VLOOKUP(MONTH(AB952),DateHelp!$B$2:$D$13,3,FALSE),""))</f>
        <v/>
      </c>
      <c r="D952" s="59" t="str">
        <f>IF(AB952=0,"",IF(ISNUMBER(AB952),VLOOKUP(MONTH(AB952),DateHelp!$B$2:$E$13,4,FALSE),""))</f>
        <v/>
      </c>
      <c r="E952" s="63"/>
      <c r="F952" s="64"/>
      <c r="G952" s="64"/>
      <c r="H952" s="64"/>
      <c r="I952" s="64"/>
      <c r="J952" s="64"/>
      <c r="K952" s="64"/>
      <c r="L952" s="68"/>
      <c r="M952" s="64"/>
      <c r="N952" s="64"/>
      <c r="O952" s="64"/>
      <c r="P952" s="64"/>
      <c r="Q952" s="64"/>
      <c r="U952" s="57"/>
      <c r="AA952" s="57">
        <v>952</v>
      </c>
      <c r="AB952" s="57" t="str">
        <f>IF(ISERROR(HLOOKUP(AB$1,D$1:T952,AA952,FALSE)),"na",HLOOKUP(AB$1,D$1:T952,AA952,FALSE))</f>
        <v>na</v>
      </c>
    </row>
    <row r="953" spans="1:28" x14ac:dyDescent="0.4">
      <c r="A953" s="66" t="str">
        <f>IF(AB953=0,"",IF(ISNUMBER(AB953),VLOOKUP(WEEKDAY(AB953,2),DateHelp!$B$2:$C$8,2,FALSE),""))</f>
        <v/>
      </c>
      <c r="B953" s="59" t="str">
        <f t="shared" si="14"/>
        <v/>
      </c>
      <c r="C953" s="59" t="str">
        <f>IF(AB953=0,"",IF(ISNUMBER(AB953),VLOOKUP(MONTH(AB953),DateHelp!$B$2:$D$13,3,FALSE),""))</f>
        <v/>
      </c>
      <c r="D953" s="59" t="str">
        <f>IF(AB953=0,"",IF(ISNUMBER(AB953),VLOOKUP(MONTH(AB953),DateHelp!$B$2:$E$13,4,FALSE),""))</f>
        <v/>
      </c>
      <c r="E953" s="63"/>
      <c r="F953" s="64"/>
      <c r="G953" s="64"/>
      <c r="H953" s="64"/>
      <c r="I953" s="64"/>
      <c r="J953" s="64"/>
      <c r="K953" s="64"/>
      <c r="L953" s="68"/>
      <c r="M953" s="64"/>
      <c r="N953" s="64"/>
      <c r="O953" s="64"/>
      <c r="P953" s="64"/>
      <c r="Q953" s="64"/>
      <c r="U953" s="57"/>
      <c r="AA953" s="57">
        <v>953</v>
      </c>
      <c r="AB953" s="57" t="str">
        <f>IF(ISERROR(HLOOKUP(AB$1,D$1:T953,AA953,FALSE)),"na",HLOOKUP(AB$1,D$1:T953,AA953,FALSE))</f>
        <v>na</v>
      </c>
    </row>
    <row r="954" spans="1:28" x14ac:dyDescent="0.4">
      <c r="A954" s="66" t="str">
        <f>IF(AB954=0,"",IF(ISNUMBER(AB954),VLOOKUP(WEEKDAY(AB954,2),DateHelp!$B$2:$C$8,2,FALSE),""))</f>
        <v/>
      </c>
      <c r="B954" s="59" t="str">
        <f t="shared" si="14"/>
        <v/>
      </c>
      <c r="C954" s="59" t="str">
        <f>IF(AB954=0,"",IF(ISNUMBER(AB954),VLOOKUP(MONTH(AB954),DateHelp!$B$2:$D$13,3,FALSE),""))</f>
        <v/>
      </c>
      <c r="D954" s="59" t="str">
        <f>IF(AB954=0,"",IF(ISNUMBER(AB954),VLOOKUP(MONTH(AB954),DateHelp!$B$2:$E$13,4,FALSE),""))</f>
        <v/>
      </c>
      <c r="E954" s="63"/>
      <c r="F954" s="64"/>
      <c r="G954" s="64"/>
      <c r="H954" s="64"/>
      <c r="I954" s="64"/>
      <c r="J954" s="64"/>
      <c r="K954" s="64"/>
      <c r="L954" s="68"/>
      <c r="M954" s="64"/>
      <c r="N954" s="64"/>
      <c r="O954" s="64"/>
      <c r="P954" s="64"/>
      <c r="Q954" s="64"/>
      <c r="U954" s="57"/>
      <c r="AA954" s="57">
        <v>954</v>
      </c>
      <c r="AB954" s="57" t="str">
        <f>IF(ISERROR(HLOOKUP(AB$1,D$1:T954,AA954,FALSE)),"na",HLOOKUP(AB$1,D$1:T954,AA954,FALSE))</f>
        <v>na</v>
      </c>
    </row>
    <row r="955" spans="1:28" x14ac:dyDescent="0.4">
      <c r="A955" s="66" t="str">
        <f>IF(AB955=0,"",IF(ISNUMBER(AB955),VLOOKUP(WEEKDAY(AB955,2),DateHelp!$B$2:$C$8,2,FALSE),""))</f>
        <v/>
      </c>
      <c r="B955" s="59" t="str">
        <f t="shared" si="14"/>
        <v/>
      </c>
      <c r="C955" s="59" t="str">
        <f>IF(AB955=0,"",IF(ISNUMBER(AB955),VLOOKUP(MONTH(AB955),DateHelp!$B$2:$D$13,3,FALSE),""))</f>
        <v/>
      </c>
      <c r="D955" s="59" t="str">
        <f>IF(AB955=0,"",IF(ISNUMBER(AB955),VLOOKUP(MONTH(AB955),DateHelp!$B$2:$E$13,4,FALSE),""))</f>
        <v/>
      </c>
      <c r="E955" s="63"/>
      <c r="F955" s="64"/>
      <c r="G955" s="64"/>
      <c r="H955" s="64"/>
      <c r="I955" s="64"/>
      <c r="J955" s="64"/>
      <c r="K955" s="64"/>
      <c r="L955" s="68"/>
      <c r="M955" s="64"/>
      <c r="N955" s="64"/>
      <c r="O955" s="64"/>
      <c r="P955" s="64"/>
      <c r="Q955" s="64"/>
      <c r="U955" s="57"/>
      <c r="AA955" s="57">
        <v>955</v>
      </c>
      <c r="AB955" s="57" t="str">
        <f>IF(ISERROR(HLOOKUP(AB$1,D$1:T955,AA955,FALSE)),"na",HLOOKUP(AB$1,D$1:T955,AA955,FALSE))</f>
        <v>na</v>
      </c>
    </row>
    <row r="956" spans="1:28" x14ac:dyDescent="0.4">
      <c r="A956" s="66" t="str">
        <f>IF(AB956=0,"",IF(ISNUMBER(AB956),VLOOKUP(WEEKDAY(AB956,2),DateHelp!$B$2:$C$8,2,FALSE),""))</f>
        <v/>
      </c>
      <c r="B956" s="59" t="str">
        <f t="shared" si="14"/>
        <v/>
      </c>
      <c r="C956" s="59" t="str">
        <f>IF(AB956=0,"",IF(ISNUMBER(AB956),VLOOKUP(MONTH(AB956),DateHelp!$B$2:$D$13,3,FALSE),""))</f>
        <v/>
      </c>
      <c r="D956" s="59" t="str">
        <f>IF(AB956=0,"",IF(ISNUMBER(AB956),VLOOKUP(MONTH(AB956),DateHelp!$B$2:$E$13,4,FALSE),""))</f>
        <v/>
      </c>
      <c r="E956" s="63"/>
      <c r="F956" s="64"/>
      <c r="G956" s="64"/>
      <c r="H956" s="64"/>
      <c r="I956" s="64"/>
      <c r="J956" s="64"/>
      <c r="K956" s="64"/>
      <c r="L956" s="68"/>
      <c r="M956" s="64"/>
      <c r="N956" s="64"/>
      <c r="O956" s="64"/>
      <c r="P956" s="64"/>
      <c r="Q956" s="64"/>
      <c r="U956" s="57"/>
      <c r="AA956" s="57">
        <v>956</v>
      </c>
      <c r="AB956" s="57" t="str">
        <f>IF(ISERROR(HLOOKUP(AB$1,D$1:T956,AA956,FALSE)),"na",HLOOKUP(AB$1,D$1:T956,AA956,FALSE))</f>
        <v>na</v>
      </c>
    </row>
    <row r="957" spans="1:28" x14ac:dyDescent="0.4">
      <c r="A957" s="66" t="str">
        <f>IF(AB957=0,"",IF(ISNUMBER(AB957),VLOOKUP(WEEKDAY(AB957,2),DateHelp!$B$2:$C$8,2,FALSE),""))</f>
        <v/>
      </c>
      <c r="B957" s="59" t="str">
        <f t="shared" si="14"/>
        <v/>
      </c>
      <c r="C957" s="59" t="str">
        <f>IF(AB957=0,"",IF(ISNUMBER(AB957),VLOOKUP(MONTH(AB957),DateHelp!$B$2:$D$13,3,FALSE),""))</f>
        <v/>
      </c>
      <c r="D957" s="59" t="str">
        <f>IF(AB957=0,"",IF(ISNUMBER(AB957),VLOOKUP(MONTH(AB957),DateHelp!$B$2:$E$13,4,FALSE),""))</f>
        <v/>
      </c>
      <c r="E957" s="63"/>
      <c r="F957" s="64"/>
      <c r="G957" s="64"/>
      <c r="H957" s="64"/>
      <c r="I957" s="64"/>
      <c r="J957" s="64"/>
      <c r="K957" s="64"/>
      <c r="L957" s="68"/>
      <c r="M957" s="64"/>
      <c r="N957" s="64"/>
      <c r="O957" s="64"/>
      <c r="P957" s="64"/>
      <c r="Q957" s="64"/>
      <c r="U957" s="57"/>
      <c r="AA957" s="57">
        <v>957</v>
      </c>
      <c r="AB957" s="57" t="str">
        <f>IF(ISERROR(HLOOKUP(AB$1,D$1:T957,AA957,FALSE)),"na",HLOOKUP(AB$1,D$1:T957,AA957,FALSE))</f>
        <v>na</v>
      </c>
    </row>
    <row r="958" spans="1:28" x14ac:dyDescent="0.4">
      <c r="A958" s="66" t="str">
        <f>IF(AB958=0,"",IF(ISNUMBER(AB958),VLOOKUP(WEEKDAY(AB958,2),DateHelp!$B$2:$C$8,2,FALSE),""))</f>
        <v/>
      </c>
      <c r="B958" s="59" t="str">
        <f t="shared" si="14"/>
        <v/>
      </c>
      <c r="C958" s="59" t="str">
        <f>IF(AB958=0,"",IF(ISNUMBER(AB958),VLOOKUP(MONTH(AB958),DateHelp!$B$2:$D$13,3,FALSE),""))</f>
        <v/>
      </c>
      <c r="D958" s="59" t="str">
        <f>IF(AB958=0,"",IF(ISNUMBER(AB958),VLOOKUP(MONTH(AB958),DateHelp!$B$2:$E$13,4,FALSE),""))</f>
        <v/>
      </c>
      <c r="E958" s="63"/>
      <c r="F958" s="64"/>
      <c r="G958" s="64"/>
      <c r="H958" s="64"/>
      <c r="I958" s="64"/>
      <c r="J958" s="64"/>
      <c r="K958" s="64"/>
      <c r="L958" s="68"/>
      <c r="M958" s="64"/>
      <c r="N958" s="64"/>
      <c r="O958" s="64"/>
      <c r="P958" s="64"/>
      <c r="Q958" s="64"/>
      <c r="U958" s="57"/>
      <c r="AA958" s="57">
        <v>958</v>
      </c>
      <c r="AB958" s="57" t="str">
        <f>IF(ISERROR(HLOOKUP(AB$1,D$1:T958,AA958,FALSE)),"na",HLOOKUP(AB$1,D$1:T958,AA958,FALSE))</f>
        <v>na</v>
      </c>
    </row>
    <row r="959" spans="1:28" x14ac:dyDescent="0.4">
      <c r="A959" s="66" t="str">
        <f>IF(AB959=0,"",IF(ISNUMBER(AB959),VLOOKUP(WEEKDAY(AB959,2),DateHelp!$B$2:$C$8,2,FALSE),""))</f>
        <v/>
      </c>
      <c r="B959" s="59" t="str">
        <f t="shared" si="14"/>
        <v/>
      </c>
      <c r="C959" s="59" t="str">
        <f>IF(AB959=0,"",IF(ISNUMBER(AB959),VLOOKUP(MONTH(AB959),DateHelp!$B$2:$D$13,3,FALSE),""))</f>
        <v/>
      </c>
      <c r="D959" s="59" t="str">
        <f>IF(AB959=0,"",IF(ISNUMBER(AB959),VLOOKUP(MONTH(AB959),DateHelp!$B$2:$E$13,4,FALSE),""))</f>
        <v/>
      </c>
      <c r="E959" s="63"/>
      <c r="F959" s="64"/>
      <c r="G959" s="64"/>
      <c r="H959" s="64"/>
      <c r="I959" s="64"/>
      <c r="J959" s="64"/>
      <c r="K959" s="64"/>
      <c r="L959" s="68"/>
      <c r="M959" s="64"/>
      <c r="N959" s="64"/>
      <c r="O959" s="64"/>
      <c r="P959" s="64"/>
      <c r="Q959" s="64"/>
      <c r="U959" s="57"/>
      <c r="AA959" s="57">
        <v>959</v>
      </c>
      <c r="AB959" s="57" t="str">
        <f>IF(ISERROR(HLOOKUP(AB$1,D$1:T959,AA959,FALSE)),"na",HLOOKUP(AB$1,D$1:T959,AA959,FALSE))</f>
        <v>na</v>
      </c>
    </row>
    <row r="960" spans="1:28" x14ac:dyDescent="0.4">
      <c r="A960" s="66" t="str">
        <f>IF(AB960=0,"",IF(ISNUMBER(AB960),VLOOKUP(WEEKDAY(AB960,2),DateHelp!$B$2:$C$8,2,FALSE),""))</f>
        <v/>
      </c>
      <c r="B960" s="59" t="str">
        <f t="shared" si="14"/>
        <v/>
      </c>
      <c r="C960" s="59" t="str">
        <f>IF(AB960=0,"",IF(ISNUMBER(AB960),VLOOKUP(MONTH(AB960),DateHelp!$B$2:$D$13,3,FALSE),""))</f>
        <v/>
      </c>
      <c r="D960" s="59" t="str">
        <f>IF(AB960=0,"",IF(ISNUMBER(AB960),VLOOKUP(MONTH(AB960),DateHelp!$B$2:$E$13,4,FALSE),""))</f>
        <v/>
      </c>
      <c r="E960" s="63"/>
      <c r="F960" s="64"/>
      <c r="G960" s="64"/>
      <c r="H960" s="64"/>
      <c r="I960" s="64"/>
      <c r="J960" s="64"/>
      <c r="K960" s="64"/>
      <c r="L960" s="68"/>
      <c r="M960" s="64"/>
      <c r="N960" s="64"/>
      <c r="O960" s="64"/>
      <c r="P960" s="64"/>
      <c r="Q960" s="64"/>
      <c r="U960" s="57"/>
      <c r="AA960" s="57">
        <v>960</v>
      </c>
      <c r="AB960" s="57" t="str">
        <f>IF(ISERROR(HLOOKUP(AB$1,D$1:T960,AA960,FALSE)),"na",HLOOKUP(AB$1,D$1:T960,AA960,FALSE))</f>
        <v>na</v>
      </c>
    </row>
    <row r="961" spans="1:28" x14ac:dyDescent="0.4">
      <c r="A961" s="66" t="str">
        <f>IF(AB961=0,"",IF(ISNUMBER(AB961),VLOOKUP(WEEKDAY(AB961,2),DateHelp!$B$2:$C$8,2,FALSE),""))</f>
        <v/>
      </c>
      <c r="B961" s="59" t="str">
        <f t="shared" si="14"/>
        <v/>
      </c>
      <c r="C961" s="59" t="str">
        <f>IF(AB961=0,"",IF(ISNUMBER(AB961),VLOOKUP(MONTH(AB961),DateHelp!$B$2:$D$13,3,FALSE),""))</f>
        <v/>
      </c>
      <c r="D961" s="59" t="str">
        <f>IF(AB961=0,"",IF(ISNUMBER(AB961),VLOOKUP(MONTH(AB961),DateHelp!$B$2:$E$13,4,FALSE),""))</f>
        <v/>
      </c>
      <c r="E961" s="63"/>
      <c r="F961" s="64"/>
      <c r="G961" s="64"/>
      <c r="H961" s="64"/>
      <c r="I961" s="64"/>
      <c r="J961" s="64"/>
      <c r="K961" s="64"/>
      <c r="L961" s="68"/>
      <c r="M961" s="64"/>
      <c r="N961" s="64"/>
      <c r="O961" s="64"/>
      <c r="P961" s="64"/>
      <c r="Q961" s="64"/>
      <c r="U961" s="57"/>
      <c r="AA961" s="57">
        <v>961</v>
      </c>
      <c r="AB961" s="57" t="str">
        <f>IF(ISERROR(HLOOKUP(AB$1,D$1:T961,AA961,FALSE)),"na",HLOOKUP(AB$1,D$1:T961,AA961,FALSE))</f>
        <v>na</v>
      </c>
    </row>
    <row r="962" spans="1:28" x14ac:dyDescent="0.4">
      <c r="A962" s="66" t="str">
        <f>IF(AB962=0,"",IF(ISNUMBER(AB962),VLOOKUP(WEEKDAY(AB962,2),DateHelp!$B$2:$C$8,2,FALSE),""))</f>
        <v/>
      </c>
      <c r="B962" s="59" t="str">
        <f t="shared" si="14"/>
        <v/>
      </c>
      <c r="C962" s="59" t="str">
        <f>IF(AB962=0,"",IF(ISNUMBER(AB962),VLOOKUP(MONTH(AB962),DateHelp!$B$2:$D$13,3,FALSE),""))</f>
        <v/>
      </c>
      <c r="D962" s="59" t="str">
        <f>IF(AB962=0,"",IF(ISNUMBER(AB962),VLOOKUP(MONTH(AB962),DateHelp!$B$2:$E$13,4,FALSE),""))</f>
        <v/>
      </c>
      <c r="E962" s="63"/>
      <c r="F962" s="64"/>
      <c r="G962" s="64"/>
      <c r="H962" s="64"/>
      <c r="I962" s="64"/>
      <c r="J962" s="64"/>
      <c r="K962" s="64"/>
      <c r="L962" s="68"/>
      <c r="M962" s="64"/>
      <c r="N962" s="64"/>
      <c r="O962" s="64"/>
      <c r="P962" s="64"/>
      <c r="Q962" s="64"/>
      <c r="U962" s="57"/>
      <c r="AA962" s="57">
        <v>962</v>
      </c>
      <c r="AB962" s="57" t="str">
        <f>IF(ISERROR(HLOOKUP(AB$1,D$1:T962,AA962,FALSE)),"na",HLOOKUP(AB$1,D$1:T962,AA962,FALSE))</f>
        <v>na</v>
      </c>
    </row>
    <row r="963" spans="1:28" x14ac:dyDescent="0.4">
      <c r="A963" s="66" t="str">
        <f>IF(AB963=0,"",IF(ISNUMBER(AB963),VLOOKUP(WEEKDAY(AB963,2),DateHelp!$B$2:$C$8,2,FALSE),""))</f>
        <v/>
      </c>
      <c r="B963" s="59" t="str">
        <f t="shared" ref="B963:B1001" si="15">IF(AB963=0,"",IF(ISNUMBER(AB963),WEEKNUM(AB963,1),""))</f>
        <v/>
      </c>
      <c r="C963" s="59" t="str">
        <f>IF(AB963=0,"",IF(ISNUMBER(AB963),VLOOKUP(MONTH(AB963),DateHelp!$B$2:$D$13,3,FALSE),""))</f>
        <v/>
      </c>
      <c r="D963" s="59" t="str">
        <f>IF(AB963=0,"",IF(ISNUMBER(AB963),VLOOKUP(MONTH(AB963),DateHelp!$B$2:$E$13,4,FALSE),""))</f>
        <v/>
      </c>
      <c r="E963" s="63"/>
      <c r="F963" s="64"/>
      <c r="G963" s="64"/>
      <c r="H963" s="64"/>
      <c r="I963" s="64"/>
      <c r="J963" s="64"/>
      <c r="K963" s="64"/>
      <c r="L963" s="68"/>
      <c r="M963" s="64"/>
      <c r="N963" s="64"/>
      <c r="O963" s="64"/>
      <c r="P963" s="64"/>
      <c r="Q963" s="64"/>
      <c r="U963" s="57"/>
      <c r="AA963" s="57">
        <v>963</v>
      </c>
      <c r="AB963" s="57" t="str">
        <f>IF(ISERROR(HLOOKUP(AB$1,D$1:T963,AA963,FALSE)),"na",HLOOKUP(AB$1,D$1:T963,AA963,FALSE))</f>
        <v>na</v>
      </c>
    </row>
    <row r="964" spans="1:28" x14ac:dyDescent="0.4">
      <c r="A964" s="66" t="str">
        <f>IF(AB964=0,"",IF(ISNUMBER(AB964),VLOOKUP(WEEKDAY(AB964,2),DateHelp!$B$2:$C$8,2,FALSE),""))</f>
        <v/>
      </c>
      <c r="B964" s="59" t="str">
        <f t="shared" si="15"/>
        <v/>
      </c>
      <c r="C964" s="59" t="str">
        <f>IF(AB964=0,"",IF(ISNUMBER(AB964),VLOOKUP(MONTH(AB964),DateHelp!$B$2:$D$13,3,FALSE),""))</f>
        <v/>
      </c>
      <c r="D964" s="59" t="str">
        <f>IF(AB964=0,"",IF(ISNUMBER(AB964),VLOOKUP(MONTH(AB964),DateHelp!$B$2:$E$13,4,FALSE),""))</f>
        <v/>
      </c>
      <c r="E964" s="63"/>
      <c r="F964" s="64"/>
      <c r="G964" s="64"/>
      <c r="H964" s="64"/>
      <c r="I964" s="64"/>
      <c r="J964" s="64"/>
      <c r="K964" s="64"/>
      <c r="L964" s="68"/>
      <c r="M964" s="64"/>
      <c r="N964" s="64"/>
      <c r="O964" s="64"/>
      <c r="P964" s="64"/>
      <c r="Q964" s="64"/>
      <c r="U964" s="57"/>
      <c r="AA964" s="57">
        <v>964</v>
      </c>
      <c r="AB964" s="57" t="str">
        <f>IF(ISERROR(HLOOKUP(AB$1,D$1:T964,AA964,FALSE)),"na",HLOOKUP(AB$1,D$1:T964,AA964,FALSE))</f>
        <v>na</v>
      </c>
    </row>
    <row r="965" spans="1:28" x14ac:dyDescent="0.4">
      <c r="A965" s="66" t="str">
        <f>IF(AB965=0,"",IF(ISNUMBER(AB965),VLOOKUP(WEEKDAY(AB965,2),DateHelp!$B$2:$C$8,2,FALSE),""))</f>
        <v/>
      </c>
      <c r="B965" s="59" t="str">
        <f t="shared" si="15"/>
        <v/>
      </c>
      <c r="C965" s="59" t="str">
        <f>IF(AB965=0,"",IF(ISNUMBER(AB965),VLOOKUP(MONTH(AB965),DateHelp!$B$2:$D$13,3,FALSE),""))</f>
        <v/>
      </c>
      <c r="D965" s="59" t="str">
        <f>IF(AB965=0,"",IF(ISNUMBER(AB965),VLOOKUP(MONTH(AB965),DateHelp!$B$2:$E$13,4,FALSE),""))</f>
        <v/>
      </c>
      <c r="E965" s="63"/>
      <c r="F965" s="64"/>
      <c r="G965" s="64"/>
      <c r="H965" s="64"/>
      <c r="I965" s="64"/>
      <c r="J965" s="64"/>
      <c r="K965" s="64"/>
      <c r="L965" s="68"/>
      <c r="M965" s="64"/>
      <c r="N965" s="64"/>
      <c r="O965" s="64"/>
      <c r="P965" s="64"/>
      <c r="Q965" s="64"/>
      <c r="U965" s="57"/>
      <c r="AA965" s="57">
        <v>965</v>
      </c>
      <c r="AB965" s="57" t="str">
        <f>IF(ISERROR(HLOOKUP(AB$1,D$1:T965,AA965,FALSE)),"na",HLOOKUP(AB$1,D$1:T965,AA965,FALSE))</f>
        <v>na</v>
      </c>
    </row>
    <row r="966" spans="1:28" x14ac:dyDescent="0.4">
      <c r="A966" s="66" t="str">
        <f>IF(AB966=0,"",IF(ISNUMBER(AB966),VLOOKUP(WEEKDAY(AB966,2),DateHelp!$B$2:$C$8,2,FALSE),""))</f>
        <v/>
      </c>
      <c r="B966" s="59" t="str">
        <f t="shared" si="15"/>
        <v/>
      </c>
      <c r="C966" s="59" t="str">
        <f>IF(AB966=0,"",IF(ISNUMBER(AB966),VLOOKUP(MONTH(AB966),DateHelp!$B$2:$D$13,3,FALSE),""))</f>
        <v/>
      </c>
      <c r="D966" s="59" t="str">
        <f>IF(AB966=0,"",IF(ISNUMBER(AB966),VLOOKUP(MONTH(AB966),DateHelp!$B$2:$E$13,4,FALSE),""))</f>
        <v/>
      </c>
      <c r="E966" s="63"/>
      <c r="F966" s="64"/>
      <c r="G966" s="64"/>
      <c r="H966" s="64"/>
      <c r="I966" s="64"/>
      <c r="J966" s="64"/>
      <c r="K966" s="64"/>
      <c r="L966" s="68"/>
      <c r="M966" s="64"/>
      <c r="N966" s="64"/>
      <c r="O966" s="64"/>
      <c r="P966" s="64"/>
      <c r="Q966" s="64"/>
      <c r="U966" s="57"/>
      <c r="AA966" s="57">
        <v>966</v>
      </c>
      <c r="AB966" s="57" t="str">
        <f>IF(ISERROR(HLOOKUP(AB$1,D$1:T966,AA966,FALSE)),"na",HLOOKUP(AB$1,D$1:T966,AA966,FALSE))</f>
        <v>na</v>
      </c>
    </row>
    <row r="967" spans="1:28" x14ac:dyDescent="0.4">
      <c r="A967" s="66" t="str">
        <f>IF(AB967=0,"",IF(ISNUMBER(AB967),VLOOKUP(WEEKDAY(AB967,2),DateHelp!$B$2:$C$8,2,FALSE),""))</f>
        <v/>
      </c>
      <c r="B967" s="59" t="str">
        <f t="shared" si="15"/>
        <v/>
      </c>
      <c r="C967" s="59" t="str">
        <f>IF(AB967=0,"",IF(ISNUMBER(AB967),VLOOKUP(MONTH(AB967),DateHelp!$B$2:$D$13,3,FALSE),""))</f>
        <v/>
      </c>
      <c r="D967" s="59" t="str">
        <f>IF(AB967=0,"",IF(ISNUMBER(AB967),VLOOKUP(MONTH(AB967),DateHelp!$B$2:$E$13,4,FALSE),""))</f>
        <v/>
      </c>
      <c r="E967" s="63"/>
      <c r="F967" s="64"/>
      <c r="G967" s="64"/>
      <c r="H967" s="64"/>
      <c r="I967" s="64"/>
      <c r="J967" s="64"/>
      <c r="K967" s="64"/>
      <c r="L967" s="68"/>
      <c r="M967" s="64"/>
      <c r="N967" s="64"/>
      <c r="O967" s="64"/>
      <c r="P967" s="64"/>
      <c r="Q967" s="64"/>
      <c r="U967" s="57"/>
      <c r="AA967" s="57">
        <v>967</v>
      </c>
      <c r="AB967" s="57" t="str">
        <f>IF(ISERROR(HLOOKUP(AB$1,D$1:T967,AA967,FALSE)),"na",HLOOKUP(AB$1,D$1:T967,AA967,FALSE))</f>
        <v>na</v>
      </c>
    </row>
    <row r="968" spans="1:28" x14ac:dyDescent="0.4">
      <c r="A968" s="66" t="str">
        <f>IF(AB968=0,"",IF(ISNUMBER(AB968),VLOOKUP(WEEKDAY(AB968,2),DateHelp!$B$2:$C$8,2,FALSE),""))</f>
        <v/>
      </c>
      <c r="B968" s="59" t="str">
        <f t="shared" si="15"/>
        <v/>
      </c>
      <c r="C968" s="59" t="str">
        <f>IF(AB968=0,"",IF(ISNUMBER(AB968),VLOOKUP(MONTH(AB968),DateHelp!$B$2:$D$13,3,FALSE),""))</f>
        <v/>
      </c>
      <c r="D968" s="59" t="str">
        <f>IF(AB968=0,"",IF(ISNUMBER(AB968),VLOOKUP(MONTH(AB968),DateHelp!$B$2:$E$13,4,FALSE),""))</f>
        <v/>
      </c>
      <c r="E968" s="63"/>
      <c r="F968" s="64"/>
      <c r="G968" s="64"/>
      <c r="H968" s="64"/>
      <c r="I968" s="64"/>
      <c r="J968" s="64"/>
      <c r="K968" s="64"/>
      <c r="L968" s="68"/>
      <c r="M968" s="64"/>
      <c r="N968" s="64"/>
      <c r="O968" s="64"/>
      <c r="P968" s="64"/>
      <c r="Q968" s="64"/>
      <c r="U968" s="57"/>
      <c r="AA968" s="57">
        <v>968</v>
      </c>
      <c r="AB968" s="57" t="str">
        <f>IF(ISERROR(HLOOKUP(AB$1,D$1:T968,AA968,FALSE)),"na",HLOOKUP(AB$1,D$1:T968,AA968,FALSE))</f>
        <v>na</v>
      </c>
    </row>
    <row r="969" spans="1:28" x14ac:dyDescent="0.4">
      <c r="A969" s="66" t="str">
        <f>IF(AB969=0,"",IF(ISNUMBER(AB969),VLOOKUP(WEEKDAY(AB969,2),DateHelp!$B$2:$C$8,2,FALSE),""))</f>
        <v/>
      </c>
      <c r="B969" s="59" t="str">
        <f t="shared" si="15"/>
        <v/>
      </c>
      <c r="C969" s="59" t="str">
        <f>IF(AB969=0,"",IF(ISNUMBER(AB969),VLOOKUP(MONTH(AB969),DateHelp!$B$2:$D$13,3,FALSE),""))</f>
        <v/>
      </c>
      <c r="D969" s="59" t="str">
        <f>IF(AB969=0,"",IF(ISNUMBER(AB969),VLOOKUP(MONTH(AB969),DateHelp!$B$2:$E$13,4,FALSE),""))</f>
        <v/>
      </c>
      <c r="E969" s="63"/>
      <c r="F969" s="64"/>
      <c r="G969" s="64"/>
      <c r="H969" s="64"/>
      <c r="I969" s="64"/>
      <c r="J969" s="64"/>
      <c r="K969" s="64"/>
      <c r="L969" s="68"/>
      <c r="M969" s="64"/>
      <c r="N969" s="64"/>
      <c r="O969" s="64"/>
      <c r="P969" s="64"/>
      <c r="Q969" s="64"/>
      <c r="U969" s="57"/>
      <c r="AA969" s="57">
        <v>969</v>
      </c>
      <c r="AB969" s="57" t="str">
        <f>IF(ISERROR(HLOOKUP(AB$1,D$1:T969,AA969,FALSE)),"na",HLOOKUP(AB$1,D$1:T969,AA969,FALSE))</f>
        <v>na</v>
      </c>
    </row>
    <row r="970" spans="1:28" x14ac:dyDescent="0.4">
      <c r="A970" s="66" t="str">
        <f>IF(AB970=0,"",IF(ISNUMBER(AB970),VLOOKUP(WEEKDAY(AB970,2),DateHelp!$B$2:$C$8,2,FALSE),""))</f>
        <v/>
      </c>
      <c r="B970" s="59" t="str">
        <f t="shared" si="15"/>
        <v/>
      </c>
      <c r="C970" s="59" t="str">
        <f>IF(AB970=0,"",IF(ISNUMBER(AB970),VLOOKUP(MONTH(AB970),DateHelp!$B$2:$D$13,3,FALSE),""))</f>
        <v/>
      </c>
      <c r="D970" s="59" t="str">
        <f>IF(AB970=0,"",IF(ISNUMBER(AB970),VLOOKUP(MONTH(AB970),DateHelp!$B$2:$E$13,4,FALSE),""))</f>
        <v/>
      </c>
      <c r="E970" s="63"/>
      <c r="F970" s="64"/>
      <c r="G970" s="64"/>
      <c r="H970" s="64"/>
      <c r="I970" s="64"/>
      <c r="J970" s="64"/>
      <c r="K970" s="64"/>
      <c r="L970" s="68"/>
      <c r="M970" s="64"/>
      <c r="N970" s="64"/>
      <c r="O970" s="64"/>
      <c r="P970" s="64"/>
      <c r="Q970" s="64"/>
      <c r="U970" s="57"/>
      <c r="AA970" s="57">
        <v>970</v>
      </c>
      <c r="AB970" s="57" t="str">
        <f>IF(ISERROR(HLOOKUP(AB$1,D$1:T970,AA970,FALSE)),"na",HLOOKUP(AB$1,D$1:T970,AA970,FALSE))</f>
        <v>na</v>
      </c>
    </row>
    <row r="971" spans="1:28" x14ac:dyDescent="0.4">
      <c r="A971" s="66" t="str">
        <f>IF(AB971=0,"",IF(ISNUMBER(AB971),VLOOKUP(WEEKDAY(AB971,2),DateHelp!$B$2:$C$8,2,FALSE),""))</f>
        <v/>
      </c>
      <c r="B971" s="59" t="str">
        <f t="shared" si="15"/>
        <v/>
      </c>
      <c r="C971" s="59" t="str">
        <f>IF(AB971=0,"",IF(ISNUMBER(AB971),VLOOKUP(MONTH(AB971),DateHelp!$B$2:$D$13,3,FALSE),""))</f>
        <v/>
      </c>
      <c r="D971" s="59" t="str">
        <f>IF(AB971=0,"",IF(ISNUMBER(AB971),VLOOKUP(MONTH(AB971),DateHelp!$B$2:$E$13,4,FALSE),""))</f>
        <v/>
      </c>
      <c r="E971" s="63"/>
      <c r="F971" s="64"/>
      <c r="G971" s="64"/>
      <c r="H971" s="64"/>
      <c r="I971" s="64"/>
      <c r="J971" s="64"/>
      <c r="K971" s="64"/>
      <c r="L971" s="68"/>
      <c r="M971" s="64"/>
      <c r="N971" s="64"/>
      <c r="O971" s="64"/>
      <c r="P971" s="64"/>
      <c r="Q971" s="64"/>
      <c r="U971" s="57"/>
      <c r="AA971" s="57">
        <v>971</v>
      </c>
      <c r="AB971" s="57" t="str">
        <f>IF(ISERROR(HLOOKUP(AB$1,D$1:T971,AA971,FALSE)),"na",HLOOKUP(AB$1,D$1:T971,AA971,FALSE))</f>
        <v>na</v>
      </c>
    </row>
    <row r="972" spans="1:28" x14ac:dyDescent="0.4">
      <c r="A972" s="66" t="str">
        <f>IF(AB972=0,"",IF(ISNUMBER(AB972),VLOOKUP(WEEKDAY(AB972,2),DateHelp!$B$2:$C$8,2,FALSE),""))</f>
        <v/>
      </c>
      <c r="B972" s="59" t="str">
        <f t="shared" si="15"/>
        <v/>
      </c>
      <c r="C972" s="59" t="str">
        <f>IF(AB972=0,"",IF(ISNUMBER(AB972),VLOOKUP(MONTH(AB972),DateHelp!$B$2:$D$13,3,FALSE),""))</f>
        <v/>
      </c>
      <c r="D972" s="59" t="str">
        <f>IF(AB972=0,"",IF(ISNUMBER(AB972),VLOOKUP(MONTH(AB972),DateHelp!$B$2:$E$13,4,FALSE),""))</f>
        <v/>
      </c>
      <c r="E972" s="63"/>
      <c r="F972" s="64"/>
      <c r="G972" s="64"/>
      <c r="H972" s="64"/>
      <c r="I972" s="64"/>
      <c r="J972" s="64"/>
      <c r="K972" s="64"/>
      <c r="L972" s="68"/>
      <c r="M972" s="64"/>
      <c r="N972" s="64"/>
      <c r="O972" s="64"/>
      <c r="P972" s="64"/>
      <c r="Q972" s="64"/>
      <c r="U972" s="57"/>
      <c r="AA972" s="57">
        <v>972</v>
      </c>
      <c r="AB972" s="57" t="str">
        <f>IF(ISERROR(HLOOKUP(AB$1,D$1:T972,AA972,FALSE)),"na",HLOOKUP(AB$1,D$1:T972,AA972,FALSE))</f>
        <v>na</v>
      </c>
    </row>
    <row r="973" spans="1:28" x14ac:dyDescent="0.4">
      <c r="A973" s="66" t="str">
        <f>IF(AB973=0,"",IF(ISNUMBER(AB973),VLOOKUP(WEEKDAY(AB973,2),DateHelp!$B$2:$C$8,2,FALSE),""))</f>
        <v/>
      </c>
      <c r="B973" s="59" t="str">
        <f t="shared" si="15"/>
        <v/>
      </c>
      <c r="C973" s="59" t="str">
        <f>IF(AB973=0,"",IF(ISNUMBER(AB973),VLOOKUP(MONTH(AB973),DateHelp!$B$2:$D$13,3,FALSE),""))</f>
        <v/>
      </c>
      <c r="D973" s="59" t="str">
        <f>IF(AB973=0,"",IF(ISNUMBER(AB973),VLOOKUP(MONTH(AB973),DateHelp!$B$2:$E$13,4,FALSE),""))</f>
        <v/>
      </c>
      <c r="E973" s="63"/>
      <c r="F973" s="64"/>
      <c r="G973" s="64"/>
      <c r="H973" s="64"/>
      <c r="I973" s="64"/>
      <c r="J973" s="64"/>
      <c r="K973" s="64"/>
      <c r="L973" s="68"/>
      <c r="M973" s="64"/>
      <c r="N973" s="64"/>
      <c r="O973" s="64"/>
      <c r="P973" s="64"/>
      <c r="Q973" s="64"/>
      <c r="U973" s="57"/>
      <c r="AA973" s="57">
        <v>973</v>
      </c>
      <c r="AB973" s="57" t="str">
        <f>IF(ISERROR(HLOOKUP(AB$1,D$1:T973,AA973,FALSE)),"na",HLOOKUP(AB$1,D$1:T973,AA973,FALSE))</f>
        <v>na</v>
      </c>
    </row>
    <row r="974" spans="1:28" x14ac:dyDescent="0.4">
      <c r="A974" s="66" t="str">
        <f>IF(AB974=0,"",IF(ISNUMBER(AB974),VLOOKUP(WEEKDAY(AB974,2),DateHelp!$B$2:$C$8,2,FALSE),""))</f>
        <v/>
      </c>
      <c r="B974" s="59" t="str">
        <f t="shared" si="15"/>
        <v/>
      </c>
      <c r="C974" s="59" t="str">
        <f>IF(AB974=0,"",IF(ISNUMBER(AB974),VLOOKUP(MONTH(AB974),DateHelp!$B$2:$D$13,3,FALSE),""))</f>
        <v/>
      </c>
      <c r="D974" s="59" t="str">
        <f>IF(AB974=0,"",IF(ISNUMBER(AB974),VLOOKUP(MONTH(AB974),DateHelp!$B$2:$E$13,4,FALSE),""))</f>
        <v/>
      </c>
      <c r="E974" s="63"/>
      <c r="F974" s="64"/>
      <c r="G974" s="64"/>
      <c r="H974" s="64"/>
      <c r="I974" s="64"/>
      <c r="J974" s="64"/>
      <c r="K974" s="64"/>
      <c r="L974" s="68"/>
      <c r="M974" s="64"/>
      <c r="N974" s="64"/>
      <c r="O974" s="64"/>
      <c r="P974" s="64"/>
      <c r="Q974" s="64"/>
      <c r="U974" s="57"/>
      <c r="AA974" s="57">
        <v>974</v>
      </c>
      <c r="AB974" s="57" t="str">
        <f>IF(ISERROR(HLOOKUP(AB$1,D$1:T974,AA974,FALSE)),"na",HLOOKUP(AB$1,D$1:T974,AA974,FALSE))</f>
        <v>na</v>
      </c>
    </row>
    <row r="975" spans="1:28" x14ac:dyDescent="0.4">
      <c r="A975" s="66" t="str">
        <f>IF(AB975=0,"",IF(ISNUMBER(AB975),VLOOKUP(WEEKDAY(AB975,2),DateHelp!$B$2:$C$8,2,FALSE),""))</f>
        <v/>
      </c>
      <c r="B975" s="59" t="str">
        <f t="shared" si="15"/>
        <v/>
      </c>
      <c r="C975" s="59" t="str">
        <f>IF(AB975=0,"",IF(ISNUMBER(AB975),VLOOKUP(MONTH(AB975),DateHelp!$B$2:$D$13,3,FALSE),""))</f>
        <v/>
      </c>
      <c r="D975" s="59" t="str">
        <f>IF(AB975=0,"",IF(ISNUMBER(AB975),VLOOKUP(MONTH(AB975),DateHelp!$B$2:$E$13,4,FALSE),""))</f>
        <v/>
      </c>
      <c r="E975" s="63"/>
      <c r="F975" s="64"/>
      <c r="G975" s="64"/>
      <c r="H975" s="64"/>
      <c r="I975" s="64"/>
      <c r="J975" s="64"/>
      <c r="K975" s="64"/>
      <c r="L975" s="68"/>
      <c r="M975" s="64"/>
      <c r="N975" s="64"/>
      <c r="O975" s="64"/>
      <c r="P975" s="64"/>
      <c r="Q975" s="64"/>
      <c r="U975" s="57"/>
      <c r="AA975" s="57">
        <v>975</v>
      </c>
      <c r="AB975" s="57" t="str">
        <f>IF(ISERROR(HLOOKUP(AB$1,D$1:T975,AA975,FALSE)),"na",HLOOKUP(AB$1,D$1:T975,AA975,FALSE))</f>
        <v>na</v>
      </c>
    </row>
    <row r="976" spans="1:28" x14ac:dyDescent="0.4">
      <c r="A976" s="66" t="str">
        <f>IF(AB976=0,"",IF(ISNUMBER(AB976),VLOOKUP(WEEKDAY(AB976,2),DateHelp!$B$2:$C$8,2,FALSE),""))</f>
        <v/>
      </c>
      <c r="B976" s="59" t="str">
        <f t="shared" si="15"/>
        <v/>
      </c>
      <c r="C976" s="59" t="str">
        <f>IF(AB976=0,"",IF(ISNUMBER(AB976),VLOOKUP(MONTH(AB976),DateHelp!$B$2:$D$13,3,FALSE),""))</f>
        <v/>
      </c>
      <c r="D976" s="59" t="str">
        <f>IF(AB976=0,"",IF(ISNUMBER(AB976),VLOOKUP(MONTH(AB976),DateHelp!$B$2:$E$13,4,FALSE),""))</f>
        <v/>
      </c>
      <c r="E976" s="63"/>
      <c r="F976" s="64"/>
      <c r="G976" s="64"/>
      <c r="H976" s="64"/>
      <c r="I976" s="64"/>
      <c r="J976" s="64"/>
      <c r="K976" s="64"/>
      <c r="L976" s="68"/>
      <c r="M976" s="64"/>
      <c r="N976" s="64"/>
      <c r="O976" s="64"/>
      <c r="P976" s="64"/>
      <c r="Q976" s="64"/>
      <c r="U976" s="57"/>
      <c r="AA976" s="57">
        <v>976</v>
      </c>
      <c r="AB976" s="57" t="str">
        <f>IF(ISERROR(HLOOKUP(AB$1,D$1:T976,AA976,FALSE)),"na",HLOOKUP(AB$1,D$1:T976,AA976,FALSE))</f>
        <v>na</v>
      </c>
    </row>
    <row r="977" spans="1:28" x14ac:dyDescent="0.4">
      <c r="A977" s="66" t="str">
        <f>IF(AB977=0,"",IF(ISNUMBER(AB977),VLOOKUP(WEEKDAY(AB977,2),DateHelp!$B$2:$C$8,2,FALSE),""))</f>
        <v/>
      </c>
      <c r="B977" s="59" t="str">
        <f t="shared" si="15"/>
        <v/>
      </c>
      <c r="C977" s="59" t="str">
        <f>IF(AB977=0,"",IF(ISNUMBER(AB977),VLOOKUP(MONTH(AB977),DateHelp!$B$2:$D$13,3,FALSE),""))</f>
        <v/>
      </c>
      <c r="D977" s="59" t="str">
        <f>IF(AB977=0,"",IF(ISNUMBER(AB977),VLOOKUP(MONTH(AB977),DateHelp!$B$2:$E$13,4,FALSE),""))</f>
        <v/>
      </c>
      <c r="E977" s="63"/>
      <c r="F977" s="64"/>
      <c r="G977" s="64"/>
      <c r="H977" s="64"/>
      <c r="I977" s="64"/>
      <c r="J977" s="64"/>
      <c r="K977" s="64"/>
      <c r="L977" s="68"/>
      <c r="M977" s="64"/>
      <c r="N977" s="64"/>
      <c r="O977" s="64"/>
      <c r="P977" s="64"/>
      <c r="Q977" s="64"/>
      <c r="U977" s="57"/>
      <c r="AA977" s="57">
        <v>977</v>
      </c>
      <c r="AB977" s="57" t="str">
        <f>IF(ISERROR(HLOOKUP(AB$1,D$1:T977,AA977,FALSE)),"na",HLOOKUP(AB$1,D$1:T977,AA977,FALSE))</f>
        <v>na</v>
      </c>
    </row>
    <row r="978" spans="1:28" x14ac:dyDescent="0.4">
      <c r="A978" s="66" t="str">
        <f>IF(AB978=0,"",IF(ISNUMBER(AB978),VLOOKUP(WEEKDAY(AB978,2),DateHelp!$B$2:$C$8,2,FALSE),""))</f>
        <v/>
      </c>
      <c r="B978" s="59" t="str">
        <f t="shared" si="15"/>
        <v/>
      </c>
      <c r="C978" s="59" t="str">
        <f>IF(AB978=0,"",IF(ISNUMBER(AB978),VLOOKUP(MONTH(AB978),DateHelp!$B$2:$D$13,3,FALSE),""))</f>
        <v/>
      </c>
      <c r="D978" s="59" t="str">
        <f>IF(AB978=0,"",IF(ISNUMBER(AB978),VLOOKUP(MONTH(AB978),DateHelp!$B$2:$E$13,4,FALSE),""))</f>
        <v/>
      </c>
      <c r="E978" s="63"/>
      <c r="F978" s="64"/>
      <c r="G978" s="64"/>
      <c r="H978" s="64"/>
      <c r="I978" s="64"/>
      <c r="J978" s="64"/>
      <c r="K978" s="64"/>
      <c r="L978" s="68"/>
      <c r="M978" s="64"/>
      <c r="N978" s="64"/>
      <c r="O978" s="64"/>
      <c r="P978" s="64"/>
      <c r="Q978" s="64"/>
      <c r="U978" s="57"/>
      <c r="AA978" s="57">
        <v>978</v>
      </c>
      <c r="AB978" s="57" t="str">
        <f>IF(ISERROR(HLOOKUP(AB$1,D$1:T978,AA978,FALSE)),"na",HLOOKUP(AB$1,D$1:T978,AA978,FALSE))</f>
        <v>na</v>
      </c>
    </row>
    <row r="979" spans="1:28" x14ac:dyDescent="0.4">
      <c r="A979" s="66" t="str">
        <f>IF(AB979=0,"",IF(ISNUMBER(AB979),VLOOKUP(WEEKDAY(AB979,2),DateHelp!$B$2:$C$8,2,FALSE),""))</f>
        <v/>
      </c>
      <c r="B979" s="59" t="str">
        <f t="shared" si="15"/>
        <v/>
      </c>
      <c r="C979" s="59" t="str">
        <f>IF(AB979=0,"",IF(ISNUMBER(AB979),VLOOKUP(MONTH(AB979),DateHelp!$B$2:$D$13,3,FALSE),""))</f>
        <v/>
      </c>
      <c r="D979" s="59" t="str">
        <f>IF(AB979=0,"",IF(ISNUMBER(AB979),VLOOKUP(MONTH(AB979),DateHelp!$B$2:$E$13,4,FALSE),""))</f>
        <v/>
      </c>
      <c r="E979" s="63"/>
      <c r="F979" s="64"/>
      <c r="G979" s="64"/>
      <c r="H979" s="64"/>
      <c r="I979" s="64"/>
      <c r="J979" s="64"/>
      <c r="K979" s="64"/>
      <c r="L979" s="68"/>
      <c r="M979" s="64"/>
      <c r="N979" s="64"/>
      <c r="O979" s="64"/>
      <c r="P979" s="64"/>
      <c r="Q979" s="64"/>
      <c r="U979" s="57"/>
      <c r="AA979" s="57">
        <v>979</v>
      </c>
      <c r="AB979" s="57" t="str">
        <f>IF(ISERROR(HLOOKUP(AB$1,D$1:T979,AA979,FALSE)),"na",HLOOKUP(AB$1,D$1:T979,AA979,FALSE))</f>
        <v>na</v>
      </c>
    </row>
    <row r="980" spans="1:28" x14ac:dyDescent="0.4">
      <c r="A980" s="66" t="str">
        <f>IF(AB980=0,"",IF(ISNUMBER(AB980),VLOOKUP(WEEKDAY(AB980,2),DateHelp!$B$2:$C$8,2,FALSE),""))</f>
        <v/>
      </c>
      <c r="B980" s="59" t="str">
        <f t="shared" si="15"/>
        <v/>
      </c>
      <c r="C980" s="59" t="str">
        <f>IF(AB980=0,"",IF(ISNUMBER(AB980),VLOOKUP(MONTH(AB980),DateHelp!$B$2:$D$13,3,FALSE),""))</f>
        <v/>
      </c>
      <c r="D980" s="59" t="str">
        <f>IF(AB980=0,"",IF(ISNUMBER(AB980),VLOOKUP(MONTH(AB980),DateHelp!$B$2:$E$13,4,FALSE),""))</f>
        <v/>
      </c>
      <c r="E980" s="63"/>
      <c r="F980" s="64"/>
      <c r="G980" s="64"/>
      <c r="H980" s="64"/>
      <c r="I980" s="64"/>
      <c r="J980" s="64"/>
      <c r="K980" s="64"/>
      <c r="L980" s="68"/>
      <c r="M980" s="64"/>
      <c r="N980" s="64"/>
      <c r="O980" s="64"/>
      <c r="P980" s="64"/>
      <c r="Q980" s="64"/>
      <c r="U980" s="57"/>
      <c r="AA980" s="57">
        <v>980</v>
      </c>
      <c r="AB980" s="57" t="str">
        <f>IF(ISERROR(HLOOKUP(AB$1,D$1:T980,AA980,FALSE)),"na",HLOOKUP(AB$1,D$1:T980,AA980,FALSE))</f>
        <v>na</v>
      </c>
    </row>
    <row r="981" spans="1:28" x14ac:dyDescent="0.4">
      <c r="A981" s="66" t="str">
        <f>IF(AB981=0,"",IF(ISNUMBER(AB981),VLOOKUP(WEEKDAY(AB981,2),DateHelp!$B$2:$C$8,2,FALSE),""))</f>
        <v/>
      </c>
      <c r="B981" s="59" t="str">
        <f t="shared" si="15"/>
        <v/>
      </c>
      <c r="C981" s="59" t="str">
        <f>IF(AB981=0,"",IF(ISNUMBER(AB981),VLOOKUP(MONTH(AB981),DateHelp!$B$2:$D$13,3,FALSE),""))</f>
        <v/>
      </c>
      <c r="D981" s="59" t="str">
        <f>IF(AB981=0,"",IF(ISNUMBER(AB981),VLOOKUP(MONTH(AB981),DateHelp!$B$2:$E$13,4,FALSE),""))</f>
        <v/>
      </c>
      <c r="E981" s="63"/>
      <c r="F981" s="64"/>
      <c r="G981" s="64"/>
      <c r="H981" s="64"/>
      <c r="I981" s="64"/>
      <c r="J981" s="64"/>
      <c r="K981" s="64"/>
      <c r="L981" s="68"/>
      <c r="M981" s="64"/>
      <c r="N981" s="64"/>
      <c r="O981" s="64"/>
      <c r="P981" s="64"/>
      <c r="Q981" s="64"/>
      <c r="U981" s="57"/>
      <c r="AA981" s="57">
        <v>981</v>
      </c>
      <c r="AB981" s="57" t="str">
        <f>IF(ISERROR(HLOOKUP(AB$1,D$1:T981,AA981,FALSE)),"na",HLOOKUP(AB$1,D$1:T981,AA981,FALSE))</f>
        <v>na</v>
      </c>
    </row>
    <row r="982" spans="1:28" x14ac:dyDescent="0.4">
      <c r="A982" s="66" t="str">
        <f>IF(AB982=0,"",IF(ISNUMBER(AB982),VLOOKUP(WEEKDAY(AB982,2),DateHelp!$B$2:$C$8,2,FALSE),""))</f>
        <v/>
      </c>
      <c r="B982" s="59" t="str">
        <f t="shared" si="15"/>
        <v/>
      </c>
      <c r="C982" s="59" t="str">
        <f>IF(AB982=0,"",IF(ISNUMBER(AB982),VLOOKUP(MONTH(AB982),DateHelp!$B$2:$D$13,3,FALSE),""))</f>
        <v/>
      </c>
      <c r="D982" s="59" t="str">
        <f>IF(AB982=0,"",IF(ISNUMBER(AB982),VLOOKUP(MONTH(AB982),DateHelp!$B$2:$E$13,4,FALSE),""))</f>
        <v/>
      </c>
      <c r="E982" s="63"/>
      <c r="F982" s="64"/>
      <c r="G982" s="64"/>
      <c r="H982" s="64"/>
      <c r="I982" s="64"/>
      <c r="J982" s="64"/>
      <c r="K982" s="64"/>
      <c r="L982" s="68"/>
      <c r="M982" s="64"/>
      <c r="N982" s="64"/>
      <c r="O982" s="64"/>
      <c r="P982" s="64"/>
      <c r="Q982" s="64"/>
      <c r="U982" s="57"/>
      <c r="AA982" s="57">
        <v>982</v>
      </c>
      <c r="AB982" s="57" t="str">
        <f>IF(ISERROR(HLOOKUP(AB$1,D$1:T982,AA982,FALSE)),"na",HLOOKUP(AB$1,D$1:T982,AA982,FALSE))</f>
        <v>na</v>
      </c>
    </row>
    <row r="983" spans="1:28" x14ac:dyDescent="0.4">
      <c r="A983" s="66" t="str">
        <f>IF(AB983=0,"",IF(ISNUMBER(AB983),VLOOKUP(WEEKDAY(AB983,2),DateHelp!$B$2:$C$8,2,FALSE),""))</f>
        <v/>
      </c>
      <c r="B983" s="59" t="str">
        <f t="shared" si="15"/>
        <v/>
      </c>
      <c r="C983" s="59" t="str">
        <f>IF(AB983=0,"",IF(ISNUMBER(AB983),VLOOKUP(MONTH(AB983),DateHelp!$B$2:$D$13,3,FALSE),""))</f>
        <v/>
      </c>
      <c r="D983" s="59" t="str">
        <f>IF(AB983=0,"",IF(ISNUMBER(AB983),VLOOKUP(MONTH(AB983),DateHelp!$B$2:$E$13,4,FALSE),""))</f>
        <v/>
      </c>
      <c r="E983" s="63"/>
      <c r="F983" s="64"/>
      <c r="G983" s="64"/>
      <c r="H983" s="64"/>
      <c r="I983" s="64"/>
      <c r="J983" s="64"/>
      <c r="K983" s="64"/>
      <c r="L983" s="68"/>
      <c r="M983" s="64"/>
      <c r="N983" s="64"/>
      <c r="O983" s="64"/>
      <c r="P983" s="64"/>
      <c r="Q983" s="64"/>
      <c r="U983" s="57"/>
      <c r="AA983" s="57">
        <v>983</v>
      </c>
      <c r="AB983" s="57" t="str">
        <f>IF(ISERROR(HLOOKUP(AB$1,D$1:T983,AA983,FALSE)),"na",HLOOKUP(AB$1,D$1:T983,AA983,FALSE))</f>
        <v>na</v>
      </c>
    </row>
    <row r="984" spans="1:28" x14ac:dyDescent="0.4">
      <c r="A984" s="66" t="str">
        <f>IF(AB984=0,"",IF(ISNUMBER(AB984),VLOOKUP(WEEKDAY(AB984,2),DateHelp!$B$2:$C$8,2,FALSE),""))</f>
        <v/>
      </c>
      <c r="B984" s="59" t="str">
        <f t="shared" si="15"/>
        <v/>
      </c>
      <c r="C984" s="59" t="str">
        <f>IF(AB984=0,"",IF(ISNUMBER(AB984),VLOOKUP(MONTH(AB984),DateHelp!$B$2:$D$13,3,FALSE),""))</f>
        <v/>
      </c>
      <c r="D984" s="59" t="str">
        <f>IF(AB984=0,"",IF(ISNUMBER(AB984),VLOOKUP(MONTH(AB984),DateHelp!$B$2:$E$13,4,FALSE),""))</f>
        <v/>
      </c>
      <c r="E984" s="63"/>
      <c r="F984" s="64"/>
      <c r="G984" s="64"/>
      <c r="H984" s="64"/>
      <c r="I984" s="64"/>
      <c r="J984" s="64"/>
      <c r="K984" s="64"/>
      <c r="L984" s="68"/>
      <c r="M984" s="64"/>
      <c r="N984" s="64"/>
      <c r="O984" s="64"/>
      <c r="P984" s="64"/>
      <c r="Q984" s="64"/>
      <c r="U984" s="57"/>
      <c r="AA984" s="57">
        <v>984</v>
      </c>
      <c r="AB984" s="57" t="str">
        <f>IF(ISERROR(HLOOKUP(AB$1,D$1:T984,AA984,FALSE)),"na",HLOOKUP(AB$1,D$1:T984,AA984,FALSE))</f>
        <v>na</v>
      </c>
    </row>
    <row r="985" spans="1:28" x14ac:dyDescent="0.4">
      <c r="A985" s="66" t="str">
        <f>IF(AB985=0,"",IF(ISNUMBER(AB985),VLOOKUP(WEEKDAY(AB985,2),DateHelp!$B$2:$C$8,2,FALSE),""))</f>
        <v/>
      </c>
      <c r="B985" s="59" t="str">
        <f t="shared" si="15"/>
        <v/>
      </c>
      <c r="C985" s="59" t="str">
        <f>IF(AB985=0,"",IF(ISNUMBER(AB985),VLOOKUP(MONTH(AB985),DateHelp!$B$2:$D$13,3,FALSE),""))</f>
        <v/>
      </c>
      <c r="D985" s="59" t="str">
        <f>IF(AB985=0,"",IF(ISNUMBER(AB985),VLOOKUP(MONTH(AB985),DateHelp!$B$2:$E$13,4,FALSE),""))</f>
        <v/>
      </c>
      <c r="E985" s="63"/>
      <c r="F985" s="64"/>
      <c r="G985" s="64"/>
      <c r="H985" s="64"/>
      <c r="I985" s="64"/>
      <c r="J985" s="64"/>
      <c r="K985" s="64"/>
      <c r="L985" s="68"/>
      <c r="M985" s="64"/>
      <c r="N985" s="64"/>
      <c r="O985" s="64"/>
      <c r="P985" s="64"/>
      <c r="Q985" s="64"/>
      <c r="U985" s="57"/>
      <c r="AA985" s="57">
        <v>985</v>
      </c>
      <c r="AB985" s="57" t="str">
        <f>IF(ISERROR(HLOOKUP(AB$1,D$1:T985,AA985,FALSE)),"na",HLOOKUP(AB$1,D$1:T985,AA985,FALSE))</f>
        <v>na</v>
      </c>
    </row>
    <row r="986" spans="1:28" x14ac:dyDescent="0.4">
      <c r="A986" s="66" t="str">
        <f>IF(AB986=0,"",IF(ISNUMBER(AB986),VLOOKUP(WEEKDAY(AB986,2),DateHelp!$B$2:$C$8,2,FALSE),""))</f>
        <v/>
      </c>
      <c r="B986" s="59" t="str">
        <f t="shared" si="15"/>
        <v/>
      </c>
      <c r="C986" s="59" t="str">
        <f>IF(AB986=0,"",IF(ISNUMBER(AB986),VLOOKUP(MONTH(AB986),DateHelp!$B$2:$D$13,3,FALSE),""))</f>
        <v/>
      </c>
      <c r="D986" s="59" t="str">
        <f>IF(AB986=0,"",IF(ISNUMBER(AB986),VLOOKUP(MONTH(AB986),DateHelp!$B$2:$E$13,4,FALSE),""))</f>
        <v/>
      </c>
      <c r="E986" s="63"/>
      <c r="F986" s="64"/>
      <c r="G986" s="64"/>
      <c r="H986" s="64"/>
      <c r="I986" s="64"/>
      <c r="J986" s="64"/>
      <c r="K986" s="64"/>
      <c r="L986" s="68"/>
      <c r="M986" s="64"/>
      <c r="N986" s="64"/>
      <c r="O986" s="64"/>
      <c r="P986" s="64"/>
      <c r="Q986" s="64"/>
      <c r="U986" s="57"/>
      <c r="AA986" s="57">
        <v>986</v>
      </c>
      <c r="AB986" s="57" t="str">
        <f>IF(ISERROR(HLOOKUP(AB$1,D$1:T986,AA986,FALSE)),"na",HLOOKUP(AB$1,D$1:T986,AA986,FALSE))</f>
        <v>na</v>
      </c>
    </row>
    <row r="987" spans="1:28" x14ac:dyDescent="0.4">
      <c r="A987" s="66" t="str">
        <f>IF(AB987=0,"",IF(ISNUMBER(AB987),VLOOKUP(WEEKDAY(AB987,2),DateHelp!$B$2:$C$8,2,FALSE),""))</f>
        <v/>
      </c>
      <c r="B987" s="59" t="str">
        <f t="shared" si="15"/>
        <v/>
      </c>
      <c r="C987" s="59" t="str">
        <f>IF(AB987=0,"",IF(ISNUMBER(AB987),VLOOKUP(MONTH(AB987),DateHelp!$B$2:$D$13,3,FALSE),""))</f>
        <v/>
      </c>
      <c r="D987" s="59" t="str">
        <f>IF(AB987=0,"",IF(ISNUMBER(AB987),VLOOKUP(MONTH(AB987),DateHelp!$B$2:$E$13,4,FALSE),""))</f>
        <v/>
      </c>
      <c r="E987" s="63"/>
      <c r="F987" s="64"/>
      <c r="G987" s="64"/>
      <c r="H987" s="64"/>
      <c r="I987" s="64"/>
      <c r="J987" s="64"/>
      <c r="K987" s="64"/>
      <c r="L987" s="68"/>
      <c r="M987" s="64"/>
      <c r="N987" s="64"/>
      <c r="O987" s="64"/>
      <c r="P987" s="64"/>
      <c r="Q987" s="64"/>
      <c r="U987" s="57"/>
      <c r="AA987" s="57">
        <v>987</v>
      </c>
      <c r="AB987" s="57" t="str">
        <f>IF(ISERROR(HLOOKUP(AB$1,D$1:T987,AA987,FALSE)),"na",HLOOKUP(AB$1,D$1:T987,AA987,FALSE))</f>
        <v>na</v>
      </c>
    </row>
    <row r="988" spans="1:28" x14ac:dyDescent="0.4">
      <c r="A988" s="66" t="str">
        <f>IF(AB988=0,"",IF(ISNUMBER(AB988),VLOOKUP(WEEKDAY(AB988,2),DateHelp!$B$2:$C$8,2,FALSE),""))</f>
        <v/>
      </c>
      <c r="B988" s="59" t="str">
        <f t="shared" si="15"/>
        <v/>
      </c>
      <c r="C988" s="59" t="str">
        <f>IF(AB988=0,"",IF(ISNUMBER(AB988),VLOOKUP(MONTH(AB988),DateHelp!$B$2:$D$13,3,FALSE),""))</f>
        <v/>
      </c>
      <c r="D988" s="59" t="str">
        <f>IF(AB988=0,"",IF(ISNUMBER(AB988),VLOOKUP(MONTH(AB988),DateHelp!$B$2:$E$13,4,FALSE),""))</f>
        <v/>
      </c>
      <c r="E988" s="63"/>
      <c r="F988" s="64"/>
      <c r="G988" s="64"/>
      <c r="H988" s="64"/>
      <c r="I988" s="64"/>
      <c r="J988" s="64"/>
      <c r="K988" s="64"/>
      <c r="L988" s="68"/>
      <c r="M988" s="64"/>
      <c r="N988" s="64"/>
      <c r="O988" s="64"/>
      <c r="P988" s="64"/>
      <c r="Q988" s="64"/>
      <c r="U988" s="57"/>
      <c r="AA988" s="57">
        <v>988</v>
      </c>
      <c r="AB988" s="57" t="str">
        <f>IF(ISERROR(HLOOKUP(AB$1,D$1:T988,AA988,FALSE)),"na",HLOOKUP(AB$1,D$1:T988,AA988,FALSE))</f>
        <v>na</v>
      </c>
    </row>
    <row r="989" spans="1:28" x14ac:dyDescent="0.4">
      <c r="A989" s="66" t="str">
        <f>IF(AB989=0,"",IF(ISNUMBER(AB989),VLOOKUP(WEEKDAY(AB989,2),DateHelp!$B$2:$C$8,2,FALSE),""))</f>
        <v/>
      </c>
      <c r="B989" s="59" t="str">
        <f t="shared" si="15"/>
        <v/>
      </c>
      <c r="C989" s="59" t="str">
        <f>IF(AB989=0,"",IF(ISNUMBER(AB989),VLOOKUP(MONTH(AB989),DateHelp!$B$2:$D$13,3,FALSE),""))</f>
        <v/>
      </c>
      <c r="D989" s="59" t="str">
        <f>IF(AB989=0,"",IF(ISNUMBER(AB989),VLOOKUP(MONTH(AB989),DateHelp!$B$2:$E$13,4,FALSE),""))</f>
        <v/>
      </c>
      <c r="E989" s="63"/>
      <c r="F989" s="64"/>
      <c r="G989" s="64"/>
      <c r="H989" s="64"/>
      <c r="I989" s="64"/>
      <c r="J989" s="64"/>
      <c r="K989" s="64"/>
      <c r="L989" s="68"/>
      <c r="M989" s="64"/>
      <c r="N989" s="64"/>
      <c r="O989" s="64"/>
      <c r="P989" s="64"/>
      <c r="Q989" s="64"/>
      <c r="U989" s="57"/>
      <c r="AA989" s="57">
        <v>989</v>
      </c>
      <c r="AB989" s="57" t="str">
        <f>IF(ISERROR(HLOOKUP(AB$1,D$1:T989,AA989,FALSE)),"na",HLOOKUP(AB$1,D$1:T989,AA989,FALSE))</f>
        <v>na</v>
      </c>
    </row>
    <row r="990" spans="1:28" x14ac:dyDescent="0.4">
      <c r="A990" s="66" t="str">
        <f>IF(AB990=0,"",IF(ISNUMBER(AB990),VLOOKUP(WEEKDAY(AB990,2),DateHelp!$B$2:$C$8,2,FALSE),""))</f>
        <v/>
      </c>
      <c r="B990" s="59" t="str">
        <f t="shared" si="15"/>
        <v/>
      </c>
      <c r="C990" s="59" t="str">
        <f>IF(AB990=0,"",IF(ISNUMBER(AB990),VLOOKUP(MONTH(AB990),DateHelp!$B$2:$D$13,3,FALSE),""))</f>
        <v/>
      </c>
      <c r="D990" s="59" t="str">
        <f>IF(AB990=0,"",IF(ISNUMBER(AB990),VLOOKUP(MONTH(AB990),DateHelp!$B$2:$E$13,4,FALSE),""))</f>
        <v/>
      </c>
      <c r="E990" s="63"/>
      <c r="F990" s="64"/>
      <c r="G990" s="64"/>
      <c r="H990" s="64"/>
      <c r="I990" s="64"/>
      <c r="J990" s="64"/>
      <c r="K990" s="64"/>
      <c r="L990" s="68"/>
      <c r="M990" s="64"/>
      <c r="N990" s="64"/>
      <c r="O990" s="64"/>
      <c r="P990" s="64"/>
      <c r="Q990" s="64"/>
      <c r="U990" s="57"/>
      <c r="AA990" s="57">
        <v>990</v>
      </c>
      <c r="AB990" s="57" t="str">
        <f>IF(ISERROR(HLOOKUP(AB$1,D$1:T990,AA990,FALSE)),"na",HLOOKUP(AB$1,D$1:T990,AA990,FALSE))</f>
        <v>na</v>
      </c>
    </row>
    <row r="991" spans="1:28" x14ac:dyDescent="0.4">
      <c r="A991" s="66" t="str">
        <f>IF(AB991=0,"",IF(ISNUMBER(AB991),VLOOKUP(WEEKDAY(AB991,2),DateHelp!$B$2:$C$8,2,FALSE),""))</f>
        <v/>
      </c>
      <c r="B991" s="59" t="str">
        <f t="shared" si="15"/>
        <v/>
      </c>
      <c r="C991" s="59" t="str">
        <f>IF(AB991=0,"",IF(ISNUMBER(AB991),VLOOKUP(MONTH(AB991),DateHelp!$B$2:$D$13,3,FALSE),""))</f>
        <v/>
      </c>
      <c r="D991" s="59" t="str">
        <f>IF(AB991=0,"",IF(ISNUMBER(AB991),VLOOKUP(MONTH(AB991),DateHelp!$B$2:$E$13,4,FALSE),""))</f>
        <v/>
      </c>
      <c r="E991" s="63"/>
      <c r="F991" s="64"/>
      <c r="G991" s="64"/>
      <c r="H991" s="64"/>
      <c r="I991" s="64"/>
      <c r="J991" s="64"/>
      <c r="K991" s="64"/>
      <c r="L991" s="68"/>
      <c r="M991" s="64"/>
      <c r="N991" s="64"/>
      <c r="O991" s="64"/>
      <c r="P991" s="64"/>
      <c r="Q991" s="64"/>
      <c r="U991" s="57"/>
      <c r="AA991" s="57">
        <v>991</v>
      </c>
      <c r="AB991" s="57" t="str">
        <f>IF(ISERROR(HLOOKUP(AB$1,D$1:T991,AA991,FALSE)),"na",HLOOKUP(AB$1,D$1:T991,AA991,FALSE))</f>
        <v>na</v>
      </c>
    </row>
    <row r="992" spans="1:28" x14ac:dyDescent="0.4">
      <c r="A992" s="66" t="str">
        <f>IF(AB992=0,"",IF(ISNUMBER(AB992),VLOOKUP(WEEKDAY(AB992,2),DateHelp!$B$2:$C$8,2,FALSE),""))</f>
        <v/>
      </c>
      <c r="B992" s="59" t="str">
        <f t="shared" si="15"/>
        <v/>
      </c>
      <c r="C992" s="59" t="str">
        <f>IF(AB992=0,"",IF(ISNUMBER(AB992),VLOOKUP(MONTH(AB992),DateHelp!$B$2:$D$13,3,FALSE),""))</f>
        <v/>
      </c>
      <c r="D992" s="59" t="str">
        <f>IF(AB992=0,"",IF(ISNUMBER(AB992),VLOOKUP(MONTH(AB992),DateHelp!$B$2:$E$13,4,FALSE),""))</f>
        <v/>
      </c>
      <c r="E992" s="63"/>
      <c r="F992" s="64"/>
      <c r="G992" s="64"/>
      <c r="H992" s="64"/>
      <c r="I992" s="64"/>
      <c r="J992" s="64"/>
      <c r="K992" s="64"/>
      <c r="L992" s="68"/>
      <c r="M992" s="64"/>
      <c r="N992" s="64"/>
      <c r="O992" s="64"/>
      <c r="P992" s="64"/>
      <c r="Q992" s="64"/>
      <c r="U992" s="57"/>
      <c r="AA992" s="57">
        <v>992</v>
      </c>
      <c r="AB992" s="57" t="str">
        <f>IF(ISERROR(HLOOKUP(AB$1,D$1:T992,AA992,FALSE)),"na",HLOOKUP(AB$1,D$1:T992,AA992,FALSE))</f>
        <v>na</v>
      </c>
    </row>
    <row r="993" spans="1:28" x14ac:dyDescent="0.4">
      <c r="A993" s="66" t="str">
        <f>IF(AB993=0,"",IF(ISNUMBER(AB993),VLOOKUP(WEEKDAY(AB993,2),DateHelp!$B$2:$C$8,2,FALSE),""))</f>
        <v/>
      </c>
      <c r="B993" s="59" t="str">
        <f t="shared" si="15"/>
        <v/>
      </c>
      <c r="C993" s="59" t="str">
        <f>IF(AB993=0,"",IF(ISNUMBER(AB993),VLOOKUP(MONTH(AB993),DateHelp!$B$2:$D$13,3,FALSE),""))</f>
        <v/>
      </c>
      <c r="D993" s="59" t="str">
        <f>IF(AB993=0,"",IF(ISNUMBER(AB993),VLOOKUP(MONTH(AB993),DateHelp!$B$2:$E$13,4,FALSE),""))</f>
        <v/>
      </c>
      <c r="E993" s="63"/>
      <c r="F993" s="64"/>
      <c r="G993" s="64"/>
      <c r="H993" s="64"/>
      <c r="I993" s="64"/>
      <c r="J993" s="64"/>
      <c r="K993" s="64"/>
      <c r="L993" s="68"/>
      <c r="M993" s="64"/>
      <c r="N993" s="64"/>
      <c r="O993" s="64"/>
      <c r="P993" s="64"/>
      <c r="Q993" s="64"/>
      <c r="U993" s="57"/>
      <c r="AA993" s="57">
        <v>993</v>
      </c>
      <c r="AB993" s="57" t="str">
        <f>IF(ISERROR(HLOOKUP(AB$1,D$1:T993,AA993,FALSE)),"na",HLOOKUP(AB$1,D$1:T993,AA993,FALSE))</f>
        <v>na</v>
      </c>
    </row>
    <row r="994" spans="1:28" x14ac:dyDescent="0.4">
      <c r="A994" s="66" t="str">
        <f>IF(AB994=0,"",IF(ISNUMBER(AB994),VLOOKUP(WEEKDAY(AB994,2),DateHelp!$B$2:$C$8,2,FALSE),""))</f>
        <v/>
      </c>
      <c r="B994" s="59" t="str">
        <f t="shared" si="15"/>
        <v/>
      </c>
      <c r="C994" s="59" t="str">
        <f>IF(AB994=0,"",IF(ISNUMBER(AB994),VLOOKUP(MONTH(AB994),DateHelp!$B$2:$D$13,3,FALSE),""))</f>
        <v/>
      </c>
      <c r="D994" s="59" t="str">
        <f>IF(AB994=0,"",IF(ISNUMBER(AB994),VLOOKUP(MONTH(AB994),DateHelp!$B$2:$E$13,4,FALSE),""))</f>
        <v/>
      </c>
      <c r="E994" s="63"/>
      <c r="F994" s="64"/>
      <c r="G994" s="64"/>
      <c r="H994" s="64"/>
      <c r="I994" s="64"/>
      <c r="J994" s="64"/>
      <c r="K994" s="64"/>
      <c r="L994" s="68"/>
      <c r="M994" s="64"/>
      <c r="N994" s="64"/>
      <c r="O994" s="64"/>
      <c r="P994" s="64"/>
      <c r="Q994" s="64"/>
      <c r="U994" s="57"/>
      <c r="AA994" s="57">
        <v>994</v>
      </c>
      <c r="AB994" s="57" t="str">
        <f>IF(ISERROR(HLOOKUP(AB$1,D$1:T994,AA994,FALSE)),"na",HLOOKUP(AB$1,D$1:T994,AA994,FALSE))</f>
        <v>na</v>
      </c>
    </row>
    <row r="995" spans="1:28" x14ac:dyDescent="0.4">
      <c r="A995" s="66" t="str">
        <f>IF(AB995=0,"",IF(ISNUMBER(AB995),VLOOKUP(WEEKDAY(AB995,2),DateHelp!$B$2:$C$8,2,FALSE),""))</f>
        <v/>
      </c>
      <c r="B995" s="59" t="str">
        <f t="shared" si="15"/>
        <v/>
      </c>
      <c r="C995" s="59" t="str">
        <f>IF(AB995=0,"",IF(ISNUMBER(AB995),VLOOKUP(MONTH(AB995),DateHelp!$B$2:$D$13,3,FALSE),""))</f>
        <v/>
      </c>
      <c r="D995" s="59" t="str">
        <f>IF(AB995=0,"",IF(ISNUMBER(AB995),VLOOKUP(MONTH(AB995),DateHelp!$B$2:$E$13,4,FALSE),""))</f>
        <v/>
      </c>
      <c r="E995" s="63"/>
      <c r="F995" s="64"/>
      <c r="G995" s="64"/>
      <c r="H995" s="64"/>
      <c r="I995" s="64"/>
      <c r="J995" s="64"/>
      <c r="K995" s="64"/>
      <c r="L995" s="68"/>
      <c r="M995" s="64"/>
      <c r="N995" s="64"/>
      <c r="O995" s="64"/>
      <c r="P995" s="64"/>
      <c r="Q995" s="64"/>
      <c r="U995" s="57"/>
      <c r="AA995" s="57">
        <v>995</v>
      </c>
      <c r="AB995" s="57" t="str">
        <f>IF(ISERROR(HLOOKUP(AB$1,D$1:T995,AA995,FALSE)),"na",HLOOKUP(AB$1,D$1:T995,AA995,FALSE))</f>
        <v>na</v>
      </c>
    </row>
    <row r="996" spans="1:28" x14ac:dyDescent="0.4">
      <c r="A996" s="66" t="str">
        <f>IF(AB996=0,"",IF(ISNUMBER(AB996),VLOOKUP(WEEKDAY(AB996,2),DateHelp!$B$2:$C$8,2,FALSE),""))</f>
        <v/>
      </c>
      <c r="B996" s="59" t="str">
        <f t="shared" si="15"/>
        <v/>
      </c>
      <c r="C996" s="59" t="str">
        <f>IF(AB996=0,"",IF(ISNUMBER(AB996),VLOOKUP(MONTH(AB996),DateHelp!$B$2:$D$13,3,FALSE),""))</f>
        <v/>
      </c>
      <c r="D996" s="59" t="str">
        <f>IF(AB996=0,"",IF(ISNUMBER(AB996),VLOOKUP(MONTH(AB996),DateHelp!$B$2:$E$13,4,FALSE),""))</f>
        <v/>
      </c>
      <c r="E996" s="63"/>
      <c r="F996" s="64"/>
      <c r="G996" s="64"/>
      <c r="H996" s="64"/>
      <c r="I996" s="64"/>
      <c r="J996" s="64"/>
      <c r="K996" s="64"/>
      <c r="L996" s="68"/>
      <c r="M996" s="64"/>
      <c r="N996" s="64"/>
      <c r="O996" s="64"/>
      <c r="P996" s="64"/>
      <c r="Q996" s="64"/>
      <c r="U996" s="57"/>
      <c r="AA996" s="57">
        <v>996</v>
      </c>
      <c r="AB996" s="57" t="str">
        <f>IF(ISERROR(HLOOKUP(AB$1,D$1:T996,AA996,FALSE)),"na",HLOOKUP(AB$1,D$1:T996,AA996,FALSE))</f>
        <v>na</v>
      </c>
    </row>
    <row r="997" spans="1:28" x14ac:dyDescent="0.4">
      <c r="A997" s="66" t="str">
        <f>IF(AB997=0,"",IF(ISNUMBER(AB997),VLOOKUP(WEEKDAY(AB997,2),DateHelp!$B$2:$C$8,2,FALSE),""))</f>
        <v/>
      </c>
      <c r="B997" s="59" t="str">
        <f t="shared" si="15"/>
        <v/>
      </c>
      <c r="C997" s="59" t="str">
        <f>IF(AB997=0,"",IF(ISNUMBER(AB997),VLOOKUP(MONTH(AB997),DateHelp!$B$2:$D$13,3,FALSE),""))</f>
        <v/>
      </c>
      <c r="D997" s="59" t="str">
        <f>IF(AB997=0,"",IF(ISNUMBER(AB997),VLOOKUP(MONTH(AB997),DateHelp!$B$2:$E$13,4,FALSE),""))</f>
        <v/>
      </c>
      <c r="E997" s="63"/>
      <c r="F997" s="64"/>
      <c r="G997" s="64"/>
      <c r="H997" s="64"/>
      <c r="I997" s="64"/>
      <c r="J997" s="64"/>
      <c r="K997" s="64"/>
      <c r="L997" s="68"/>
      <c r="M997" s="64"/>
      <c r="N997" s="64"/>
      <c r="O997" s="64"/>
      <c r="P997" s="64"/>
      <c r="Q997" s="64"/>
      <c r="U997" s="57"/>
      <c r="AA997" s="57">
        <v>997</v>
      </c>
      <c r="AB997" s="57" t="str">
        <f>IF(ISERROR(HLOOKUP(AB$1,D$1:T997,AA997,FALSE)),"na",HLOOKUP(AB$1,D$1:T997,AA997,FALSE))</f>
        <v>na</v>
      </c>
    </row>
    <row r="998" spans="1:28" x14ac:dyDescent="0.4">
      <c r="A998" s="66" t="str">
        <f>IF(AB998=0,"",IF(ISNUMBER(AB998),VLOOKUP(WEEKDAY(AB998,2),DateHelp!$B$2:$C$8,2,FALSE),""))</f>
        <v/>
      </c>
      <c r="B998" s="59" t="str">
        <f t="shared" si="15"/>
        <v/>
      </c>
      <c r="C998" s="59" t="str">
        <f>IF(AB998=0,"",IF(ISNUMBER(AB998),VLOOKUP(MONTH(AB998),DateHelp!$B$2:$D$13,3,FALSE),""))</f>
        <v/>
      </c>
      <c r="D998" s="59" t="str">
        <f>IF(AB998=0,"",IF(ISNUMBER(AB998),VLOOKUP(MONTH(AB998),DateHelp!$B$2:$E$13,4,FALSE),""))</f>
        <v/>
      </c>
      <c r="E998" s="63"/>
      <c r="F998" s="64"/>
      <c r="G998" s="64"/>
      <c r="H998" s="64"/>
      <c r="I998" s="64"/>
      <c r="J998" s="64"/>
      <c r="K998" s="64"/>
      <c r="L998" s="68"/>
      <c r="M998" s="64"/>
      <c r="N998" s="64"/>
      <c r="O998" s="64"/>
      <c r="P998" s="64"/>
      <c r="Q998" s="64"/>
      <c r="U998" s="57"/>
      <c r="AA998" s="57">
        <v>998</v>
      </c>
      <c r="AB998" s="57" t="str">
        <f>IF(ISERROR(HLOOKUP(AB$1,D$1:T998,AA998,FALSE)),"na",HLOOKUP(AB$1,D$1:T998,AA998,FALSE))</f>
        <v>na</v>
      </c>
    </row>
    <row r="999" spans="1:28" x14ac:dyDescent="0.4">
      <c r="A999" s="66" t="str">
        <f>IF(AB999=0,"",IF(ISNUMBER(AB999),VLOOKUP(WEEKDAY(AB999,2),DateHelp!$B$2:$C$8,2,FALSE),""))</f>
        <v/>
      </c>
      <c r="B999" s="59" t="str">
        <f t="shared" si="15"/>
        <v/>
      </c>
      <c r="C999" s="59" t="str">
        <f>IF(AB999=0,"",IF(ISNUMBER(AB999),VLOOKUP(MONTH(AB999),DateHelp!$B$2:$D$13,3,FALSE),""))</f>
        <v/>
      </c>
      <c r="D999" s="59" t="str">
        <f>IF(AB999=0,"",IF(ISNUMBER(AB999),VLOOKUP(MONTH(AB999),DateHelp!$B$2:$E$13,4,FALSE),""))</f>
        <v/>
      </c>
      <c r="E999" s="63"/>
      <c r="F999" s="64"/>
      <c r="G999" s="64"/>
      <c r="H999" s="64"/>
      <c r="I999" s="64"/>
      <c r="J999" s="64"/>
      <c r="K999" s="64"/>
      <c r="L999" s="68"/>
      <c r="M999" s="64"/>
      <c r="N999" s="64"/>
      <c r="O999" s="64"/>
      <c r="P999" s="64"/>
      <c r="Q999" s="64"/>
      <c r="U999" s="57"/>
      <c r="AA999" s="57">
        <v>999</v>
      </c>
      <c r="AB999" s="57" t="str">
        <f>IF(ISERROR(HLOOKUP(AB$1,D$1:T999,AA999,FALSE)),"na",HLOOKUP(AB$1,D$1:T999,AA999,FALSE))</f>
        <v>na</v>
      </c>
    </row>
    <row r="1000" spans="1:28" x14ac:dyDescent="0.4">
      <c r="A1000" s="66" t="str">
        <f>IF(AB1000=0,"",IF(ISNUMBER(AB1000),VLOOKUP(WEEKDAY(AB1000,2),DateHelp!$B$2:$C$8,2,FALSE),""))</f>
        <v/>
      </c>
      <c r="B1000" s="59" t="str">
        <f t="shared" si="15"/>
        <v/>
      </c>
      <c r="C1000" s="59" t="str">
        <f>IF(AB1000=0,"",IF(ISNUMBER(AB1000),VLOOKUP(MONTH(AB1000),DateHelp!$B$2:$D$13,3,FALSE),""))</f>
        <v/>
      </c>
      <c r="D1000" s="59" t="str">
        <f>IF(AB1000=0,"",IF(ISNUMBER(AB1000),VLOOKUP(MONTH(AB1000),DateHelp!$B$2:$E$13,4,FALSE),""))</f>
        <v/>
      </c>
      <c r="E1000" s="63"/>
      <c r="F1000" s="64"/>
      <c r="G1000" s="64"/>
      <c r="H1000" s="64"/>
      <c r="I1000" s="64"/>
      <c r="J1000" s="64"/>
      <c r="K1000" s="64"/>
      <c r="L1000" s="68"/>
      <c r="M1000" s="64"/>
      <c r="N1000" s="64"/>
      <c r="O1000" s="64"/>
      <c r="P1000" s="64"/>
      <c r="Q1000" s="64"/>
      <c r="U1000" s="57"/>
      <c r="AA1000" s="57">
        <v>1000</v>
      </c>
      <c r="AB1000" s="57" t="str">
        <f>IF(ISERROR(HLOOKUP(AB$1,D$1:T1000,AA1000,FALSE)),"na",HLOOKUP(AB$1,D$1:T1000,AA1000,FALSE))</f>
        <v>na</v>
      </c>
    </row>
    <row r="1001" spans="1:28" x14ac:dyDescent="0.4">
      <c r="A1001" s="66" t="str">
        <f>IF(AB1001=0,"",IF(ISNUMBER(AB1001),VLOOKUP(WEEKDAY(AB1001,2),DateHelp!$B$2:$C$8,2,FALSE),""))</f>
        <v/>
      </c>
      <c r="B1001" s="59" t="str">
        <f t="shared" si="15"/>
        <v/>
      </c>
      <c r="C1001" s="59" t="str">
        <f>IF(AB1001=0,"",IF(ISNUMBER(AB1001),VLOOKUP(MONTH(AB1001),DateHelp!$B$2:$D$13,3,FALSE),""))</f>
        <v/>
      </c>
      <c r="D1001" s="59" t="str">
        <f>IF(AB1001=0,"",IF(ISNUMBER(AB1001),VLOOKUP(MONTH(AB1001),DateHelp!$B$2:$E$13,4,FALSE),""))</f>
        <v/>
      </c>
      <c r="E1001" s="63"/>
      <c r="F1001" s="64"/>
      <c r="G1001" s="64"/>
      <c r="H1001" s="64"/>
      <c r="I1001" s="64"/>
      <c r="J1001" s="64"/>
      <c r="K1001" s="64"/>
      <c r="L1001" s="68"/>
      <c r="M1001" s="64"/>
      <c r="N1001" s="64"/>
      <c r="O1001" s="64"/>
      <c r="P1001" s="64"/>
      <c r="Q1001" s="64"/>
      <c r="U1001" s="57"/>
      <c r="AA1001" s="57">
        <v>1001</v>
      </c>
      <c r="AB1001" s="57" t="str">
        <f>IF(ISERROR(HLOOKUP(AB$1,D$1:T1001,AA1001,FALSE)),"na",HLOOKUP(AB$1,D$1:T1001,AA1001,FALSE))</f>
        <v>na</v>
      </c>
    </row>
  </sheetData>
  <sheetProtection password="CEBE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8"/>
  <sheetViews>
    <sheetView showGridLines="0" showRowColHeaders="0" workbookViewId="0">
      <selection activeCell="D3" sqref="D3:E3"/>
    </sheetView>
  </sheetViews>
  <sheetFormatPr defaultColWidth="9.33203125" defaultRowHeight="12.3" x14ac:dyDescent="0.4"/>
  <cols>
    <col min="1" max="2" width="1.5546875" style="4" customWidth="1"/>
    <col min="3" max="3" width="28.0546875" style="5" customWidth="1"/>
    <col min="4" max="4" width="28.0546875" style="4" customWidth="1"/>
    <col min="5" max="5" width="11.1640625" style="4" customWidth="1"/>
    <col min="6" max="6" width="10.609375" style="4" customWidth="1"/>
    <col min="7" max="7" width="11.5546875" style="4" customWidth="1"/>
    <col min="8" max="18" width="8.88671875" style="4" customWidth="1"/>
    <col min="19" max="16384" width="9.33203125" style="4"/>
  </cols>
  <sheetData>
    <row r="1" spans="1:18" ht="4.5" customHeight="1" x14ac:dyDescent="0.4">
      <c r="C1" s="4"/>
    </row>
    <row r="2" spans="1:18" ht="12.3" customHeight="1" x14ac:dyDescent="0.4">
      <c r="G2" s="77" t="str">
        <f>IF(COUNTA('1 Data Entry'!E:E)-1&gt;1000,"This Pareto Analysis includes the first 1000 rows of data from the "&amp;COUNTA('1 Data Entry'!E:E)-1&amp;" rows of data total.","This  Pareto Analysis includes "&amp;COUNTA('1 Data Entry'!E:E)-1&amp;" rows of data.")</f>
        <v>This  Pareto Analysis includes -1 rows of data.</v>
      </c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</row>
    <row r="3" spans="1:18" s="3" customFormat="1" ht="12.4" customHeight="1" x14ac:dyDescent="0.4">
      <c r="A3" s="4"/>
      <c r="B3" s="4"/>
      <c r="C3" s="38" t="s">
        <v>1</v>
      </c>
      <c r="D3" s="75" t="s">
        <v>67</v>
      </c>
      <c r="E3" s="75"/>
      <c r="F3" s="4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</row>
    <row r="4" spans="1:18" ht="12.4" customHeight="1" x14ac:dyDescent="0.4">
      <c r="C4" s="38" t="s">
        <v>2</v>
      </c>
      <c r="D4" s="70">
        <v>44927</v>
      </c>
    </row>
    <row r="5" spans="1:18" ht="12.4" customHeight="1" x14ac:dyDescent="0.4">
      <c r="C5" s="38" t="s">
        <v>4</v>
      </c>
      <c r="D5" s="71" t="s">
        <v>68</v>
      </c>
    </row>
    <row r="6" spans="1:18" ht="12.4" customHeight="1" x14ac:dyDescent="0.4">
      <c r="C6" s="38" t="s">
        <v>5</v>
      </c>
      <c r="D6" s="71" t="s">
        <v>6</v>
      </c>
    </row>
    <row r="7" spans="1:18" ht="12.4" customHeight="1" x14ac:dyDescent="0.4">
      <c r="C7" s="38" t="s">
        <v>12</v>
      </c>
      <c r="D7" s="72">
        <v>0.2</v>
      </c>
    </row>
    <row r="8" spans="1:18" ht="13.5" customHeight="1" x14ac:dyDescent="0.4">
      <c r="C8" s="76" t="s">
        <v>13</v>
      </c>
      <c r="D8" s="76"/>
    </row>
    <row r="9" spans="1:18" x14ac:dyDescent="0.4">
      <c r="C9" s="39" t="s">
        <v>14</v>
      </c>
      <c r="D9" s="40" t="s">
        <v>11</v>
      </c>
    </row>
    <row r="10" spans="1:18" x14ac:dyDescent="0.4">
      <c r="C10" s="39" t="s">
        <v>16</v>
      </c>
      <c r="D10" s="41" t="s">
        <v>11</v>
      </c>
    </row>
    <row r="11" spans="1:18" x14ac:dyDescent="0.4">
      <c r="C11" s="39" t="s">
        <v>95</v>
      </c>
      <c r="D11" s="41" t="s">
        <v>96</v>
      </c>
    </row>
    <row r="12" spans="1:18" x14ac:dyDescent="0.4">
      <c r="D12" s="6" t="str">
        <f>D10</f>
        <v>Make Choice</v>
      </c>
    </row>
    <row r="13" spans="1:18" x14ac:dyDescent="0.4">
      <c r="C13" s="42" t="s">
        <v>17</v>
      </c>
      <c r="D13" s="43" t="str">
        <f>IF(OR(D9="NO COST OR COUNT DATA",D9="Make Choice"),"Quantity",D9)</f>
        <v>Quantity</v>
      </c>
      <c r="E13" s="43" t="s">
        <v>18</v>
      </c>
      <c r="F13" s="43" t="s">
        <v>19</v>
      </c>
      <c r="G13" s="43" t="s">
        <v>97</v>
      </c>
    </row>
    <row r="14" spans="1:18" x14ac:dyDescent="0.4">
      <c r="B14" s="49" t="str">
        <f ca="1">IF(F14=0%,"*",ROUND((100*F14),1)&amp;"%")</f>
        <v>0%</v>
      </c>
      <c r="C14" s="44" t="str">
        <f ca="1">LEFT('Pareto Math'!AB22,28)</f>
        <v>*</v>
      </c>
      <c r="D14" s="45" t="str">
        <f ca="1">IF(C14="*","",'Pareto Math'!AC22)</f>
        <v/>
      </c>
      <c r="E14" s="46">
        <f ca="1">SUM(F$14:F14)</f>
        <v>0</v>
      </c>
      <c r="F14" s="46" t="str">
        <f ca="1">IF(OR(D14="",D14=0),"0%",D14/SUM(D$14:D$23))</f>
        <v>0%</v>
      </c>
      <c r="G14" s="55">
        <f ca="1">F14-F15</f>
        <v>0</v>
      </c>
    </row>
    <row r="15" spans="1:18" x14ac:dyDescent="0.4">
      <c r="B15" s="49" t="str">
        <f t="shared" ref="B15:B23" ca="1" si="0">IF(F15=0%,"*",ROUND((100*F15),1)&amp;"%")</f>
        <v>0%</v>
      </c>
      <c r="C15" s="44" t="str">
        <f ca="1">LEFT('Pareto Math'!AB23,28)</f>
        <v>*</v>
      </c>
      <c r="D15" s="45" t="str">
        <f ca="1">IF(C15="*","",'Pareto Math'!AC23)</f>
        <v/>
      </c>
      <c r="E15" s="46">
        <f ca="1">SUM(F$14:F15)</f>
        <v>0</v>
      </c>
      <c r="F15" s="46" t="str">
        <f t="shared" ref="F15:F23" ca="1" si="1">IF(OR(D15="",D15=0),"0%",D15/SUM(D$14:D$23))</f>
        <v>0%</v>
      </c>
      <c r="G15" s="78"/>
    </row>
    <row r="16" spans="1:18" x14ac:dyDescent="0.4">
      <c r="B16" s="49" t="str">
        <f t="shared" ca="1" si="0"/>
        <v>0%</v>
      </c>
      <c r="C16" s="44" t="str">
        <f ca="1">LEFT('Pareto Math'!AB24,28)</f>
        <v>*</v>
      </c>
      <c r="D16" s="45" t="str">
        <f ca="1">IF(C16="*","",'Pareto Math'!AC24)</f>
        <v/>
      </c>
      <c r="E16" s="46">
        <f ca="1">SUM(F$14:F16)</f>
        <v>0</v>
      </c>
      <c r="F16" s="46" t="str">
        <f t="shared" ca="1" si="1"/>
        <v>0%</v>
      </c>
      <c r="G16" s="79"/>
    </row>
    <row r="17" spans="2:18" x14ac:dyDescent="0.4">
      <c r="B17" s="49" t="str">
        <f t="shared" ca="1" si="0"/>
        <v>0%</v>
      </c>
      <c r="C17" s="44" t="str">
        <f ca="1">LEFT('Pareto Math'!AB25,28)</f>
        <v>*</v>
      </c>
      <c r="D17" s="45" t="str">
        <f ca="1">IF(C17="*","",'Pareto Math'!AC25)</f>
        <v/>
      </c>
      <c r="E17" s="46">
        <f ca="1">SUM(F$14:F17)</f>
        <v>0</v>
      </c>
      <c r="F17" s="46" t="str">
        <f t="shared" ca="1" si="1"/>
        <v>0%</v>
      </c>
      <c r="G17" s="79"/>
    </row>
    <row r="18" spans="2:18" x14ac:dyDescent="0.4">
      <c r="B18" s="49" t="str">
        <f t="shared" ca="1" si="0"/>
        <v>0%</v>
      </c>
      <c r="C18" s="44" t="str">
        <f ca="1">LEFT('Pareto Math'!AB26,28)</f>
        <v>*</v>
      </c>
      <c r="D18" s="45" t="str">
        <f ca="1">IF(C18="*","",'Pareto Math'!AC26)</f>
        <v/>
      </c>
      <c r="E18" s="46">
        <f ca="1">SUM(F$14:F18)</f>
        <v>0</v>
      </c>
      <c r="F18" s="46" t="str">
        <f t="shared" ca="1" si="1"/>
        <v>0%</v>
      </c>
      <c r="G18" s="79"/>
    </row>
    <row r="19" spans="2:18" x14ac:dyDescent="0.4">
      <c r="B19" s="49" t="str">
        <f t="shared" ca="1" si="0"/>
        <v>0%</v>
      </c>
      <c r="C19" s="44" t="str">
        <f ca="1">LEFT('Pareto Math'!AB27,28)</f>
        <v>*</v>
      </c>
      <c r="D19" s="45" t="str">
        <f ca="1">IF(C19="*","",'Pareto Math'!AC27)</f>
        <v/>
      </c>
      <c r="E19" s="46">
        <f ca="1">SUM(F$14:F19)</f>
        <v>0</v>
      </c>
      <c r="F19" s="46" t="str">
        <f t="shared" ca="1" si="1"/>
        <v>0%</v>
      </c>
      <c r="G19" s="79"/>
    </row>
    <row r="20" spans="2:18" x14ac:dyDescent="0.4">
      <c r="B20" s="49" t="str">
        <f t="shared" ca="1" si="0"/>
        <v>0%</v>
      </c>
      <c r="C20" s="44" t="str">
        <f ca="1">LEFT('Pareto Math'!AB28,28)</f>
        <v>*</v>
      </c>
      <c r="D20" s="45" t="str">
        <f ca="1">IF(C20="*","",'Pareto Math'!AC28)</f>
        <v/>
      </c>
      <c r="E20" s="46">
        <f ca="1">SUM(F$14:F20)</f>
        <v>0</v>
      </c>
      <c r="F20" s="46" t="str">
        <f t="shared" ca="1" si="1"/>
        <v>0%</v>
      </c>
      <c r="G20" s="79"/>
    </row>
    <row r="21" spans="2:18" x14ac:dyDescent="0.4">
      <c r="B21" s="49" t="str">
        <f t="shared" ca="1" si="0"/>
        <v>0%</v>
      </c>
      <c r="C21" s="44" t="str">
        <f ca="1">LEFT('Pareto Math'!AB29,28)</f>
        <v>*</v>
      </c>
      <c r="D21" s="45" t="str">
        <f ca="1">IF(C21="*","",'Pareto Math'!AC29)</f>
        <v/>
      </c>
      <c r="E21" s="46">
        <f ca="1">SUM(F$14:F21)</f>
        <v>0</v>
      </c>
      <c r="F21" s="46" t="str">
        <f t="shared" ca="1" si="1"/>
        <v>0%</v>
      </c>
      <c r="G21" s="79"/>
    </row>
    <row r="22" spans="2:18" x14ac:dyDescent="0.4">
      <c r="B22" s="49" t="str">
        <f t="shared" ca="1" si="0"/>
        <v>0%</v>
      </c>
      <c r="C22" s="44" t="str">
        <f ca="1">LEFT('Pareto Math'!AB30,28)</f>
        <v>*</v>
      </c>
      <c r="D22" s="45" t="str">
        <f ca="1">IF(C22="*","",'Pareto Math'!AC30)</f>
        <v/>
      </c>
      <c r="E22" s="46">
        <f ca="1">SUM(F$14:F22)</f>
        <v>0</v>
      </c>
      <c r="F22" s="46" t="str">
        <f t="shared" ca="1" si="1"/>
        <v>0%</v>
      </c>
      <c r="G22" s="79"/>
    </row>
    <row r="23" spans="2:18" x14ac:dyDescent="0.4">
      <c r="B23" s="49" t="str">
        <f t="shared" si="0"/>
        <v>0%</v>
      </c>
      <c r="C23" s="44" t="str">
        <f>LEFT('Pareto Math'!AB31,28)</f>
        <v>Other</v>
      </c>
      <c r="D23" s="45" t="str">
        <f>'Pareto Math'!AC31</f>
        <v/>
      </c>
      <c r="E23" s="46">
        <f ca="1">SUM(F$14:F23)</f>
        <v>0</v>
      </c>
      <c r="F23" s="46" t="str">
        <f t="shared" si="1"/>
        <v>0%</v>
      </c>
      <c r="G23" s="80"/>
    </row>
    <row r="26" spans="2:18" x14ac:dyDescent="0.4">
      <c r="G26" s="74" t="s">
        <v>69</v>
      </c>
      <c r="H26" s="74"/>
      <c r="I26" s="47">
        <f ca="1">E14</f>
        <v>0</v>
      </c>
      <c r="J26" s="47">
        <f ca="1">$E15</f>
        <v>0</v>
      </c>
      <c r="K26" s="47">
        <f ca="1">$E16</f>
        <v>0</v>
      </c>
      <c r="L26" s="47">
        <f ca="1">$E17</f>
        <v>0</v>
      </c>
      <c r="M26" s="47">
        <f ca="1">$E18</f>
        <v>0</v>
      </c>
      <c r="N26" s="47">
        <f ca="1">$E19</f>
        <v>0</v>
      </c>
      <c r="O26" s="47">
        <f ca="1">$E20</f>
        <v>0</v>
      </c>
      <c r="P26" s="47">
        <f ca="1">$E21</f>
        <v>0</v>
      </c>
      <c r="Q26" s="47">
        <f ca="1">$E22</f>
        <v>0</v>
      </c>
      <c r="R26" s="47">
        <f ca="1">$E23</f>
        <v>0</v>
      </c>
    </row>
    <row r="27" spans="2:18" x14ac:dyDescent="0.4">
      <c r="G27" s="74" t="str">
        <f>D13</f>
        <v>Quantity</v>
      </c>
      <c r="H27" s="74"/>
      <c r="I27" s="48" t="str">
        <f ca="1">D14</f>
        <v/>
      </c>
      <c r="J27" s="48" t="str">
        <f ca="1">$D15</f>
        <v/>
      </c>
      <c r="K27" s="48" t="str">
        <f ca="1">$D16</f>
        <v/>
      </c>
      <c r="L27" s="48" t="str">
        <f ca="1">$D17</f>
        <v/>
      </c>
      <c r="M27" s="48" t="str">
        <f ca="1">$D18</f>
        <v/>
      </c>
      <c r="N27" s="48" t="str">
        <f ca="1">$D19</f>
        <v/>
      </c>
      <c r="O27" s="48" t="str">
        <f ca="1">$D20</f>
        <v/>
      </c>
      <c r="P27" s="48" t="str">
        <f ca="1">$D21</f>
        <v/>
      </c>
      <c r="Q27" s="48" t="str">
        <f ca="1">$D22</f>
        <v/>
      </c>
      <c r="R27" s="48" t="str">
        <f>$D23</f>
        <v/>
      </c>
    </row>
    <row r="28" spans="2:18" s="50" customFormat="1" ht="68.400000000000006" customHeight="1" x14ac:dyDescent="0.4">
      <c r="C28" s="51"/>
      <c r="G28" s="73" t="s">
        <v>17</v>
      </c>
      <c r="H28" s="73"/>
      <c r="I28" s="52" t="str">
        <f ca="1">'Pareto Math'!AB22</f>
        <v>*</v>
      </c>
      <c r="J28" s="52" t="str">
        <f ca="1">'Pareto Math'!AB23</f>
        <v>*</v>
      </c>
      <c r="K28" s="52" t="str">
        <f ca="1">'Pareto Math'!AB24</f>
        <v>*</v>
      </c>
      <c r="L28" s="52" t="str">
        <f ca="1">'Pareto Math'!AB25</f>
        <v>*</v>
      </c>
      <c r="M28" s="52" t="str">
        <f ca="1">'Pareto Math'!AB26</f>
        <v>*</v>
      </c>
      <c r="N28" s="52" t="str">
        <f ca="1">'Pareto Math'!AB27</f>
        <v>*</v>
      </c>
      <c r="O28" s="52" t="str">
        <f ca="1">'Pareto Math'!AB28</f>
        <v>*</v>
      </c>
      <c r="P28" s="52" t="str">
        <f ca="1">'Pareto Math'!AB29</f>
        <v>*</v>
      </c>
      <c r="Q28" s="52" t="str">
        <f ca="1">'Pareto Math'!AB30</f>
        <v>*</v>
      </c>
      <c r="R28" s="52" t="str">
        <f>'Pareto Math'!AB31</f>
        <v>Other</v>
      </c>
    </row>
  </sheetData>
  <sheetProtection password="CEBE" sheet="1" scenarios="1" selectLockedCells="1"/>
  <mergeCells count="7">
    <mergeCell ref="G28:H28"/>
    <mergeCell ref="G26:H26"/>
    <mergeCell ref="G27:H27"/>
    <mergeCell ref="D3:E3"/>
    <mergeCell ref="C8:D8"/>
    <mergeCell ref="G2:R3"/>
    <mergeCell ref="G15:G23"/>
  </mergeCells>
  <conditionalFormatting sqref="E14:E23">
    <cfRule type="expression" dxfId="2" priority="3">
      <formula>$D14=""</formula>
    </cfRule>
  </conditionalFormatting>
  <conditionalFormatting sqref="G14">
    <cfRule type="expression" dxfId="1" priority="1" stopIfTrue="1">
      <formula>$G$14&gt;$D$7</formula>
    </cfRule>
    <cfRule type="expression" dxfId="0" priority="2" stopIfTrue="1">
      <formula>$G$14&gt;(0.8*$D$7)</formula>
    </cfRule>
  </conditionalFormatting>
  <printOptions horizontalCentered="1"/>
  <pageMargins left="0" right="0" top="0.25" bottom="0" header="0" footer="0"/>
  <pageSetup scale="6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'Pareto Math'!$Z$11:$AR$11</xm:f>
          </x14:formula1>
          <xm:sqref>D9</xm:sqref>
        </x14:dataValidation>
        <x14:dataValidation type="list" showInputMessage="1" showErrorMessage="1">
          <x14:formula1>
            <xm:f>'Pareto Math'!$AA$17:$AR$17</xm:f>
          </x14:formula1>
          <xm:sqref>D10</xm:sqref>
        </x14:dataValidation>
        <x14:dataValidation type="list" allowBlank="1" showInputMessage="1" showErrorMessage="1">
          <x14:formula1>
            <xm:f>DateHelp!$C$17:$C$34</xm:f>
          </x14:formula1>
          <xm:sqref>D11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1002"/>
  <sheetViews>
    <sheetView showGridLines="0" topLeftCell="U1" workbookViewId="0">
      <selection activeCell="AA10" sqref="AA10"/>
    </sheetView>
  </sheetViews>
  <sheetFormatPr defaultColWidth="9.33203125" defaultRowHeight="14.4" x14ac:dyDescent="0.55000000000000004"/>
  <cols>
    <col min="1" max="1" width="9.33203125" style="7"/>
    <col min="2" max="2" width="9.33203125" style="8"/>
    <col min="3" max="3" width="10.83203125" style="9" customWidth="1"/>
    <col min="4" max="4" width="11.77734375" style="7" customWidth="1"/>
    <col min="5" max="5" width="11.77734375" style="15" customWidth="1"/>
    <col min="6" max="6" width="10.71875" style="15" customWidth="1"/>
    <col min="7" max="8" width="9.33203125" style="15"/>
    <col min="9" max="9" width="9.6640625" style="7" customWidth="1"/>
    <col min="10" max="19" width="9.6640625" style="16" customWidth="1"/>
    <col min="20" max="20" width="11.77734375" style="7" customWidth="1"/>
    <col min="21" max="21" width="9.33203125" style="7"/>
    <col min="22" max="22" width="13.27734375" style="7" customWidth="1"/>
    <col min="23" max="24" width="11" style="7" customWidth="1"/>
    <col min="25" max="25" width="12.94140625" style="7" bestFit="1" customWidth="1"/>
    <col min="26" max="26" width="21.94140625" style="7" customWidth="1"/>
    <col min="27" max="27" width="12.6640625" style="7" customWidth="1"/>
    <col min="28" max="28" width="9.33203125" style="7"/>
    <col min="29" max="29" width="10.71875" style="7" customWidth="1"/>
    <col min="30" max="30" width="12.5" style="7" customWidth="1"/>
    <col min="31" max="31" width="16.71875" style="7" customWidth="1"/>
    <col min="32" max="32" width="12.5" style="7" customWidth="1"/>
    <col min="33" max="16384" width="9.33203125" style="7"/>
  </cols>
  <sheetData>
    <row r="1" spans="1:46" x14ac:dyDescent="0.55000000000000004">
      <c r="D1" s="81" t="s">
        <v>21</v>
      </c>
      <c r="E1" s="81"/>
      <c r="F1" s="10" t="s">
        <v>22</v>
      </c>
      <c r="G1" s="10" t="s">
        <v>23</v>
      </c>
      <c r="H1" s="10" t="s">
        <v>23</v>
      </c>
      <c r="I1" s="10" t="s">
        <v>24</v>
      </c>
      <c r="J1" s="11" t="s">
        <v>25</v>
      </c>
      <c r="K1" s="11" t="s">
        <v>26</v>
      </c>
      <c r="L1" s="11" t="s">
        <v>27</v>
      </c>
      <c r="M1" s="11" t="s">
        <v>28</v>
      </c>
      <c r="N1" s="11" t="s">
        <v>29</v>
      </c>
      <c r="O1" s="11" t="s">
        <v>30</v>
      </c>
      <c r="P1" s="11" t="s">
        <v>31</v>
      </c>
      <c r="Q1" s="11" t="s">
        <v>32</v>
      </c>
      <c r="R1" s="11" t="s">
        <v>33</v>
      </c>
      <c r="S1" s="11" t="s">
        <v>34</v>
      </c>
      <c r="T1" s="81" t="s">
        <v>35</v>
      </c>
      <c r="U1" s="81"/>
      <c r="V1" s="10" t="s">
        <v>36</v>
      </c>
      <c r="W1" s="10" t="s">
        <v>37</v>
      </c>
      <c r="X1" s="10" t="s">
        <v>24</v>
      </c>
      <c r="AA1" s="7">
        <f>IF(AA15="","",AA2)</f>
        <v>2</v>
      </c>
      <c r="AB1" s="7">
        <f t="shared" ref="AB1:AS1" si="0">IF(AB15="","",AB2)</f>
        <v>3</v>
      </c>
      <c r="AC1" s="7">
        <f t="shared" si="0"/>
        <v>4</v>
      </c>
      <c r="AD1" s="7">
        <f t="shared" si="0"/>
        <v>5</v>
      </c>
      <c r="AE1" s="7" t="str">
        <f t="shared" si="0"/>
        <v/>
      </c>
      <c r="AF1" s="7" t="str">
        <f t="shared" si="0"/>
        <v/>
      </c>
      <c r="AG1" s="7" t="str">
        <f t="shared" si="0"/>
        <v/>
      </c>
      <c r="AH1" s="7" t="str">
        <f t="shared" si="0"/>
        <v/>
      </c>
      <c r="AI1" s="7" t="str">
        <f t="shared" si="0"/>
        <v/>
      </c>
      <c r="AJ1" s="7" t="str">
        <f t="shared" si="0"/>
        <v/>
      </c>
      <c r="AK1" s="7" t="str">
        <f t="shared" si="0"/>
        <v/>
      </c>
      <c r="AL1" s="7" t="str">
        <f t="shared" si="0"/>
        <v/>
      </c>
      <c r="AM1" s="7" t="str">
        <f t="shared" si="0"/>
        <v/>
      </c>
      <c r="AN1" s="7" t="str">
        <f t="shared" si="0"/>
        <v/>
      </c>
      <c r="AO1" s="7" t="str">
        <f t="shared" si="0"/>
        <v/>
      </c>
      <c r="AP1" s="7" t="str">
        <f t="shared" si="0"/>
        <v/>
      </c>
      <c r="AQ1" s="7" t="str">
        <f t="shared" si="0"/>
        <v/>
      </c>
      <c r="AR1" s="7" t="str">
        <f t="shared" si="0"/>
        <v/>
      </c>
      <c r="AS1" s="7" t="str">
        <f t="shared" si="0"/>
        <v/>
      </c>
      <c r="AT1" s="7">
        <v>1000000</v>
      </c>
    </row>
    <row r="2" spans="1:46" x14ac:dyDescent="0.55000000000000004">
      <c r="A2" s="12" t="s">
        <v>38</v>
      </c>
      <c r="B2" s="8" t="s">
        <v>39</v>
      </c>
      <c r="C2" s="13" t="s">
        <v>40</v>
      </c>
      <c r="D2" s="12" t="s">
        <v>16</v>
      </c>
      <c r="E2" s="14" t="s">
        <v>41</v>
      </c>
      <c r="G2" s="14" t="s">
        <v>42</v>
      </c>
      <c r="H2" s="14" t="s">
        <v>20</v>
      </c>
      <c r="I2" s="12"/>
      <c r="T2" s="14" t="s">
        <v>43</v>
      </c>
      <c r="U2" s="14" t="s">
        <v>16</v>
      </c>
      <c r="V2" s="14" t="s">
        <v>44</v>
      </c>
      <c r="W2" s="15" t="str">
        <f>IF(AF3="NO", "Count","Quantity")</f>
        <v>Quantity</v>
      </c>
      <c r="X2" s="15" t="str">
        <f>IF(AF3="NO", "Count","Quantity")</f>
        <v>Quantity</v>
      </c>
      <c r="Z2" s="17">
        <v>1</v>
      </c>
      <c r="AA2" s="17">
        <f>Z2+1</f>
        <v>2</v>
      </c>
      <c r="AB2" s="17">
        <f t="shared" ref="AB2:AT2" si="1">AA2+1</f>
        <v>3</v>
      </c>
      <c r="AC2" s="17">
        <f t="shared" si="1"/>
        <v>4</v>
      </c>
      <c r="AD2" s="17">
        <f t="shared" si="1"/>
        <v>5</v>
      </c>
      <c r="AE2" s="17">
        <f t="shared" si="1"/>
        <v>6</v>
      </c>
      <c r="AF2" s="17">
        <f t="shared" si="1"/>
        <v>7</v>
      </c>
      <c r="AG2" s="17">
        <f t="shared" si="1"/>
        <v>8</v>
      </c>
      <c r="AH2" s="17">
        <f t="shared" si="1"/>
        <v>9</v>
      </c>
      <c r="AI2" s="17">
        <f t="shared" si="1"/>
        <v>10</v>
      </c>
      <c r="AJ2" s="17">
        <f t="shared" si="1"/>
        <v>11</v>
      </c>
      <c r="AK2" s="17">
        <f t="shared" si="1"/>
        <v>12</v>
      </c>
      <c r="AL2" s="17">
        <f t="shared" si="1"/>
        <v>13</v>
      </c>
      <c r="AM2" s="17">
        <f t="shared" si="1"/>
        <v>14</v>
      </c>
      <c r="AN2" s="17">
        <f t="shared" si="1"/>
        <v>15</v>
      </c>
      <c r="AO2" s="17">
        <f t="shared" si="1"/>
        <v>16</v>
      </c>
      <c r="AP2" s="17">
        <f t="shared" si="1"/>
        <v>17</v>
      </c>
      <c r="AQ2" s="17">
        <f t="shared" si="1"/>
        <v>18</v>
      </c>
      <c r="AR2" s="17">
        <f t="shared" si="1"/>
        <v>19</v>
      </c>
      <c r="AS2" s="17">
        <f t="shared" si="1"/>
        <v>20</v>
      </c>
      <c r="AT2" s="17">
        <f t="shared" si="1"/>
        <v>21</v>
      </c>
    </row>
    <row r="3" spans="1:46" x14ac:dyDescent="0.55000000000000004">
      <c r="A3" s="7">
        <v>1</v>
      </c>
      <c r="B3" s="8">
        <f>IF(A3&gt;999-COUNTIF(D:D,0),"",A3)</f>
        <v>1</v>
      </c>
      <c r="C3" s="9">
        <f>IF('2 Pareto Analysis'!$D$12='Pareto Math'!V$23,'Pareto Math'!B3,IF(HLOOKUP(X$23,'1 Data Entry'!A$1:Q2,A4,FALSE)="","",HLOOKUP(X$23,'1 Data Entry'!A$1:Q2,A4,FALSE)))</f>
        <v>1</v>
      </c>
      <c r="D3" s="7" t="e">
        <f>HLOOKUP(V$23,'1 Data Entry'!A$1:Q2,A4,FALSE)</f>
        <v>#N/A</v>
      </c>
      <c r="E3" s="15" t="e">
        <f>IF(C3="","",HLOOKUP(W$23,'1 Data Entry'!A$1:S2,A4,FALSE))</f>
        <v>#N/A</v>
      </c>
      <c r="F3" s="15">
        <f>(COUNTIF(D$3:D3,D3))</f>
        <v>1</v>
      </c>
      <c r="G3" s="15">
        <f t="shared" ref="G3:G67" si="2">IF(B3="","",COUNTIF(D$3:D$1002,D3))</f>
        <v>999</v>
      </c>
      <c r="H3" s="15" t="e">
        <f t="shared" ref="H3:H66" si="3">(SUMIF(D$3:D$1002,D3,E$3:E$1002))</f>
        <v>#N/A</v>
      </c>
      <c r="I3" s="16" t="str">
        <f t="shared" ref="I3:I66" si="4">IF(F3=G3,IF(ISNA(H3),G3,H3),"")</f>
        <v/>
      </c>
      <c r="J3" s="16" t="str">
        <f t="shared" ref="J3:R18" ca="1" si="5">IF(ISERROR(X$43),"",IF($D3&lt;&gt;X$43,"",$E3))</f>
        <v/>
      </c>
      <c r="K3" s="16" t="str">
        <f t="shared" ca="1" si="5"/>
        <v/>
      </c>
      <c r="L3" s="16" t="str">
        <f t="shared" ca="1" si="5"/>
        <v/>
      </c>
      <c r="M3" s="16" t="str">
        <f t="shared" ca="1" si="5"/>
        <v/>
      </c>
      <c r="N3" s="16" t="str">
        <f t="shared" ca="1" si="5"/>
        <v/>
      </c>
      <c r="O3" s="16" t="str">
        <f t="shared" ca="1" si="5"/>
        <v/>
      </c>
      <c r="P3" s="16" t="str">
        <f t="shared" ca="1" si="5"/>
        <v/>
      </c>
      <c r="Q3" s="16" t="str">
        <f t="shared" ca="1" si="5"/>
        <v/>
      </c>
      <c r="R3" s="16" t="str">
        <f ca="1">IF(ISERROR(AF$43),"",IF($D3&lt;&gt;AF$43,"",$E3))</f>
        <v/>
      </c>
      <c r="S3" s="16" t="e">
        <f ca="1">IF(SUM(J3:R3)=0,$E3,"")</f>
        <v>#N/A</v>
      </c>
      <c r="T3" s="15" t="str">
        <f ca="1">IF(F3=G3,IF(ISNA(H3),G3+(RAND()*0.01),H3+(RAND()*0.0000000001)),"")</f>
        <v/>
      </c>
      <c r="U3" s="15" t="str">
        <f t="shared" ref="U3:U66" ca="1" si="6">IF(T3="","",D3)</f>
        <v/>
      </c>
      <c r="V3" s="15" t="e">
        <f t="shared" ref="V3:V6" ca="1" si="7">IF(VLOOKUP(W3,T$3:U$1001,2,FALSE)=0,0,VLOOKUP(W3,T$3:U$1001,2,FALSE))</f>
        <v>#N/A</v>
      </c>
      <c r="W3" s="15">
        <f t="shared" ref="W3:W11" ca="1" si="8">IF(ISERROR(LARGE(T:T,A3)),0,LARGE(T:T,A3))</f>
        <v>999.00277165062823</v>
      </c>
      <c r="X3" s="15">
        <f>IF(ISERROR(LARGE(I:I,A3)),0,LARGE(I:I,A3))</f>
        <v>999</v>
      </c>
      <c r="Y3" s="18" t="s">
        <v>45</v>
      </c>
      <c r="Z3" s="18" t="s">
        <v>46</v>
      </c>
      <c r="AA3" s="7" t="str">
        <f>IF('1 Data Entry'!A1="","",'1 Data Entry'!A1)</f>
        <v>DAY</v>
      </c>
      <c r="AB3" s="7" t="str">
        <f>IF('1 Data Entry'!B1="","",'1 Data Entry'!B1)</f>
        <v>WEEK</v>
      </c>
      <c r="AC3" s="7" t="str">
        <f>IF('1 Data Entry'!C1="","",'1 Data Entry'!C1)</f>
        <v>MO</v>
      </c>
      <c r="AD3" s="7" t="str">
        <f>IF('1 Data Entry'!D1="","",'1 Data Entry'!D1)</f>
        <v>QTR</v>
      </c>
      <c r="AE3" s="7" t="str">
        <f>IF('1 Data Entry'!E1="","",'1 Data Entry'!E1)</f>
        <v/>
      </c>
      <c r="AF3" s="7" t="str">
        <f>IF('1 Data Entry'!F1="","",'1 Data Entry'!F1)</f>
        <v/>
      </c>
      <c r="AG3" s="7" t="str">
        <f>IF('1 Data Entry'!G1="","",'1 Data Entry'!G1)</f>
        <v/>
      </c>
      <c r="AH3" s="7" t="str">
        <f>IF('1 Data Entry'!H1="","",'1 Data Entry'!H1)</f>
        <v/>
      </c>
      <c r="AI3" s="7" t="str">
        <f>IF('1 Data Entry'!I1="","",'1 Data Entry'!I1)</f>
        <v/>
      </c>
      <c r="AJ3" s="7" t="str">
        <f>IF('1 Data Entry'!J1="","",'1 Data Entry'!J1)</f>
        <v/>
      </c>
      <c r="AK3" s="7" t="str">
        <f>IF('1 Data Entry'!K1="","",'1 Data Entry'!K1)</f>
        <v/>
      </c>
      <c r="AL3" s="7" t="str">
        <f>IF('1 Data Entry'!L1="","",'1 Data Entry'!L1)</f>
        <v/>
      </c>
      <c r="AM3" s="7" t="str">
        <f>IF('1 Data Entry'!M1="","",'1 Data Entry'!M1)</f>
        <v/>
      </c>
      <c r="AN3" s="7" t="str">
        <f>IF('1 Data Entry'!N1="","",'1 Data Entry'!N1)</f>
        <v/>
      </c>
      <c r="AO3" s="7" t="str">
        <f>IF('1 Data Entry'!O1="","",'1 Data Entry'!O1)</f>
        <v/>
      </c>
      <c r="AP3" s="7" t="str">
        <f>IF('1 Data Entry'!P1="","",'1 Data Entry'!P1)</f>
        <v/>
      </c>
      <c r="AQ3" s="7" t="str">
        <f>IF('1 Data Entry'!Q1="","",'1 Data Entry'!Q1)</f>
        <v/>
      </c>
      <c r="AR3" s="7" t="str">
        <f>IF('1 Data Entry'!R1="","",'1 Data Entry'!R1)</f>
        <v/>
      </c>
      <c r="AS3" s="7" t="str">
        <f>IF('1 Data Entry'!S1="","",'1 Data Entry'!S1)</f>
        <v/>
      </c>
      <c r="AT3" s="7" t="str">
        <f>IF('1 Data Entry'!BA1="","",'1 Data Entry'!BA1)</f>
        <v>Make Choice</v>
      </c>
    </row>
    <row r="4" spans="1:46" x14ac:dyDescent="0.55000000000000004">
      <c r="A4" s="7">
        <v>2</v>
      </c>
      <c r="B4" s="8">
        <f t="shared" ref="B4:B67" si="9">IF(A4&gt;999-COUNTIF(D:D,0),"",A4)</f>
        <v>2</v>
      </c>
      <c r="C4" s="9">
        <f>IF('2 Pareto Analysis'!$D$12='Pareto Math'!V$23,'Pareto Math'!B4,IF(HLOOKUP(X$23,'1 Data Entry'!A$1:Q3,A5,FALSE)="","",HLOOKUP(X$23,'1 Data Entry'!A$1:Q3,A5,FALSE)))</f>
        <v>2</v>
      </c>
      <c r="D4" s="7" t="e">
        <f>HLOOKUP(V$23,'1 Data Entry'!A$1:Q3,A5,FALSE)</f>
        <v>#N/A</v>
      </c>
      <c r="E4" s="15" t="e">
        <f>IF(C4="","",HLOOKUP(W$23,'1 Data Entry'!A$1:S3,A5,FALSE))</f>
        <v>#N/A</v>
      </c>
      <c r="F4" s="15">
        <f>(COUNTIF(D$3:D4,D4))</f>
        <v>2</v>
      </c>
      <c r="G4" s="15">
        <f t="shared" si="2"/>
        <v>999</v>
      </c>
      <c r="H4" s="15" t="e">
        <f t="shared" si="3"/>
        <v>#N/A</v>
      </c>
      <c r="I4" s="16" t="str">
        <f t="shared" si="4"/>
        <v/>
      </c>
      <c r="J4" s="16" t="str">
        <f t="shared" ca="1" si="5"/>
        <v/>
      </c>
      <c r="K4" s="16" t="str">
        <f t="shared" ca="1" si="5"/>
        <v/>
      </c>
      <c r="L4" s="16" t="str">
        <f t="shared" ca="1" si="5"/>
        <v/>
      </c>
      <c r="M4" s="16" t="str">
        <f t="shared" ca="1" si="5"/>
        <v/>
      </c>
      <c r="N4" s="16" t="str">
        <f t="shared" ca="1" si="5"/>
        <v/>
      </c>
      <c r="O4" s="16" t="str">
        <f t="shared" ca="1" si="5"/>
        <v/>
      </c>
      <c r="P4" s="16" t="str">
        <f t="shared" ca="1" si="5"/>
        <v/>
      </c>
      <c r="Q4" s="16" t="str">
        <f t="shared" ca="1" si="5"/>
        <v/>
      </c>
      <c r="R4" s="16" t="str">
        <f t="shared" ca="1" si="5"/>
        <v/>
      </c>
      <c r="S4" s="16" t="e">
        <f t="shared" ref="S4:S67" ca="1" si="10">IF(SUM(J4:R4)=0,$E4,"")</f>
        <v>#N/A</v>
      </c>
      <c r="T4" s="15" t="str">
        <f t="shared" ref="T4:T67" ca="1" si="11">IF(F4=G4,IF(ISNA(H4),G4+(RAND()*0.01),H4+(RAND()*0.0000000001)),"")</f>
        <v/>
      </c>
      <c r="U4" s="15" t="str">
        <f t="shared" ca="1" si="6"/>
        <v/>
      </c>
      <c r="V4" s="15" t="e">
        <f t="shared" ca="1" si="7"/>
        <v>#N/A</v>
      </c>
      <c r="W4" s="15">
        <f t="shared" ca="1" si="8"/>
        <v>0</v>
      </c>
      <c r="X4" s="15">
        <f t="shared" ref="X4:X11" si="12">IF(ISERROR(LARGE(I:I,A4)),0,LARGE(I:I,A4))</f>
        <v>0</v>
      </c>
      <c r="Y4" s="18" t="s">
        <v>47</v>
      </c>
      <c r="Z4" s="18" t="s">
        <v>46</v>
      </c>
      <c r="AA4" s="18" t="s">
        <v>11</v>
      </c>
      <c r="AB4" s="17" t="str">
        <f t="shared" ref="AB4:AJ4" si="13">HLOOKUP(LARGE($Z$1:$AT$1,AA2),$AA1:$AT3,3,FALSE)</f>
        <v>QTR</v>
      </c>
      <c r="AC4" s="17" t="str">
        <f t="shared" si="13"/>
        <v>MO</v>
      </c>
      <c r="AD4" s="17" t="str">
        <f t="shared" si="13"/>
        <v>WEEK</v>
      </c>
      <c r="AE4" s="17" t="str">
        <f>HLOOKUP(LARGE($Z$1:$AT$1,AD2),$AA1:$AT3,3,FALSE)</f>
        <v>DAY</v>
      </c>
      <c r="AF4" s="17" t="e">
        <f t="shared" si="13"/>
        <v>#NUM!</v>
      </c>
      <c r="AG4" s="17" t="e">
        <f t="shared" si="13"/>
        <v>#NUM!</v>
      </c>
      <c r="AH4" s="17" t="e">
        <f t="shared" si="13"/>
        <v>#NUM!</v>
      </c>
      <c r="AI4" s="17" t="e">
        <f t="shared" si="13"/>
        <v>#NUM!</v>
      </c>
      <c r="AJ4" s="17" t="e">
        <f t="shared" si="13"/>
        <v>#NUM!</v>
      </c>
      <c r="AK4" s="17" t="e">
        <f>HLOOKUP(LARGE($Z$1:$AT$1,AJ2),$AA1:$AT3,3,FALSE)</f>
        <v>#NUM!</v>
      </c>
      <c r="AL4" s="17" t="e">
        <f t="shared" ref="AL4:AT4" si="14">HLOOKUP(LARGE($Z$1:$AT$1,AK2),$AA1:$AT3,3,FALSE)</f>
        <v>#NUM!</v>
      </c>
      <c r="AM4" s="17" t="e">
        <f t="shared" si="14"/>
        <v>#NUM!</v>
      </c>
      <c r="AN4" s="17" t="e">
        <f t="shared" si="14"/>
        <v>#NUM!</v>
      </c>
      <c r="AO4" s="17" t="e">
        <f t="shared" si="14"/>
        <v>#NUM!</v>
      </c>
      <c r="AP4" s="17" t="e">
        <f t="shared" si="14"/>
        <v>#NUM!</v>
      </c>
      <c r="AQ4" s="17" t="e">
        <f t="shared" si="14"/>
        <v>#NUM!</v>
      </c>
      <c r="AR4" s="17" t="e">
        <f t="shared" si="14"/>
        <v>#NUM!</v>
      </c>
      <c r="AS4" s="17" t="e">
        <f t="shared" si="14"/>
        <v>#NUM!</v>
      </c>
      <c r="AT4" s="17" t="e">
        <f t="shared" si="14"/>
        <v>#NUM!</v>
      </c>
    </row>
    <row r="5" spans="1:46" x14ac:dyDescent="0.55000000000000004">
      <c r="A5" s="7">
        <v>3</v>
      </c>
      <c r="B5" s="8">
        <f t="shared" si="9"/>
        <v>3</v>
      </c>
      <c r="C5" s="9">
        <f>IF('2 Pareto Analysis'!$D$12='Pareto Math'!V$23,'Pareto Math'!B5,IF(HLOOKUP(X$23,'1 Data Entry'!A$1:Q4,A6,FALSE)="","",HLOOKUP(X$23,'1 Data Entry'!A$1:Q4,A6,FALSE)))</f>
        <v>3</v>
      </c>
      <c r="D5" s="7" t="e">
        <f>HLOOKUP(V$23,'1 Data Entry'!A$1:Q4,A6,FALSE)</f>
        <v>#N/A</v>
      </c>
      <c r="E5" s="15" t="e">
        <f>IF(C5="","",HLOOKUP(W$23,'1 Data Entry'!A$1:S4,A6,FALSE))</f>
        <v>#N/A</v>
      </c>
      <c r="F5" s="15">
        <f>(COUNTIF(D$3:D5,D5))</f>
        <v>3</v>
      </c>
      <c r="G5" s="15">
        <f t="shared" si="2"/>
        <v>999</v>
      </c>
      <c r="H5" s="15" t="e">
        <f t="shared" si="3"/>
        <v>#N/A</v>
      </c>
      <c r="I5" s="16" t="str">
        <f t="shared" si="4"/>
        <v/>
      </c>
      <c r="J5" s="16" t="str">
        <f t="shared" ca="1" si="5"/>
        <v/>
      </c>
      <c r="K5" s="16" t="str">
        <f t="shared" ca="1" si="5"/>
        <v/>
      </c>
      <c r="L5" s="16" t="str">
        <f t="shared" ca="1" si="5"/>
        <v/>
      </c>
      <c r="M5" s="16" t="str">
        <f t="shared" ca="1" si="5"/>
        <v/>
      </c>
      <c r="N5" s="16" t="str">
        <f t="shared" ca="1" si="5"/>
        <v/>
      </c>
      <c r="O5" s="16" t="str">
        <f t="shared" ca="1" si="5"/>
        <v/>
      </c>
      <c r="P5" s="16" t="str">
        <f t="shared" ca="1" si="5"/>
        <v/>
      </c>
      <c r="Q5" s="16" t="str">
        <f t="shared" ca="1" si="5"/>
        <v/>
      </c>
      <c r="R5" s="16" t="str">
        <f t="shared" ca="1" si="5"/>
        <v/>
      </c>
      <c r="S5" s="16" t="e">
        <f t="shared" ca="1" si="10"/>
        <v>#N/A</v>
      </c>
      <c r="T5" s="15" t="str">
        <f t="shared" ca="1" si="11"/>
        <v/>
      </c>
      <c r="U5" s="15" t="str">
        <f t="shared" ca="1" si="6"/>
        <v/>
      </c>
      <c r="V5" s="15" t="e">
        <f t="shared" ca="1" si="7"/>
        <v>#N/A</v>
      </c>
      <c r="W5" s="15">
        <f t="shared" ca="1" si="8"/>
        <v>0</v>
      </c>
      <c r="X5" s="15">
        <f t="shared" si="12"/>
        <v>0</v>
      </c>
      <c r="Y5" s="19" t="s">
        <v>48</v>
      </c>
      <c r="Z5" s="18" t="s">
        <v>46</v>
      </c>
      <c r="AA5" s="19" t="str">
        <f>IF(ISERROR(AA4),"",AA4)</f>
        <v>Make Choice</v>
      </c>
      <c r="AB5" s="19" t="str">
        <f t="shared" ref="AB5:AT5" si="15">IF(ISERROR(AB4),"",AB4)</f>
        <v>QTR</v>
      </c>
      <c r="AC5" s="19" t="str">
        <f t="shared" si="15"/>
        <v>MO</v>
      </c>
      <c r="AD5" s="19" t="str">
        <f t="shared" si="15"/>
        <v>WEEK</v>
      </c>
      <c r="AE5" s="19" t="str">
        <f t="shared" si="15"/>
        <v>DAY</v>
      </c>
      <c r="AF5" s="19" t="str">
        <f t="shared" si="15"/>
        <v/>
      </c>
      <c r="AG5" s="19" t="str">
        <f t="shared" si="15"/>
        <v/>
      </c>
      <c r="AH5" s="19" t="str">
        <f t="shared" si="15"/>
        <v/>
      </c>
      <c r="AI5" s="19" t="str">
        <f t="shared" si="15"/>
        <v/>
      </c>
      <c r="AJ5" s="19" t="str">
        <f t="shared" si="15"/>
        <v/>
      </c>
      <c r="AK5" s="19" t="str">
        <f t="shared" si="15"/>
        <v/>
      </c>
      <c r="AL5" s="19" t="str">
        <f t="shared" si="15"/>
        <v/>
      </c>
      <c r="AM5" s="19" t="str">
        <f t="shared" si="15"/>
        <v/>
      </c>
      <c r="AN5" s="19" t="str">
        <f t="shared" si="15"/>
        <v/>
      </c>
      <c r="AO5" s="19" t="str">
        <f t="shared" si="15"/>
        <v/>
      </c>
      <c r="AP5" s="19" t="str">
        <f t="shared" si="15"/>
        <v/>
      </c>
      <c r="AQ5" s="19" t="str">
        <f t="shared" si="15"/>
        <v/>
      </c>
      <c r="AR5" s="19" t="str">
        <f t="shared" si="15"/>
        <v/>
      </c>
      <c r="AS5" s="19" t="str">
        <f t="shared" si="15"/>
        <v/>
      </c>
      <c r="AT5" s="19" t="str">
        <f t="shared" si="15"/>
        <v/>
      </c>
    </row>
    <row r="6" spans="1:46" x14ac:dyDescent="0.55000000000000004">
      <c r="A6" s="7">
        <v>4</v>
      </c>
      <c r="B6" s="8">
        <f t="shared" si="9"/>
        <v>4</v>
      </c>
      <c r="C6" s="9">
        <f>IF('2 Pareto Analysis'!$D$12='Pareto Math'!V$23,'Pareto Math'!B6,IF(HLOOKUP(X$23,'1 Data Entry'!A$1:Q5,A7,FALSE)="","",HLOOKUP(X$23,'1 Data Entry'!A$1:Q5,A7,FALSE)))</f>
        <v>4</v>
      </c>
      <c r="D6" s="7" t="e">
        <f>HLOOKUP(V$23,'1 Data Entry'!A$1:Q5,A7,FALSE)</f>
        <v>#N/A</v>
      </c>
      <c r="E6" s="15" t="e">
        <f>IF(C6="","",HLOOKUP(W$23,'1 Data Entry'!A$1:S5,A7,FALSE))</f>
        <v>#N/A</v>
      </c>
      <c r="F6" s="15">
        <f>(COUNTIF(D$3:D6,D6))</f>
        <v>4</v>
      </c>
      <c r="G6" s="15">
        <f t="shared" si="2"/>
        <v>999</v>
      </c>
      <c r="H6" s="15" t="e">
        <f t="shared" si="3"/>
        <v>#N/A</v>
      </c>
      <c r="I6" s="16" t="str">
        <f t="shared" si="4"/>
        <v/>
      </c>
      <c r="J6" s="16" t="str">
        <f t="shared" ca="1" si="5"/>
        <v/>
      </c>
      <c r="K6" s="16" t="str">
        <f t="shared" ca="1" si="5"/>
        <v/>
      </c>
      <c r="L6" s="16" t="str">
        <f t="shared" ca="1" si="5"/>
        <v/>
      </c>
      <c r="M6" s="16" t="str">
        <f t="shared" ca="1" si="5"/>
        <v/>
      </c>
      <c r="N6" s="16" t="str">
        <f t="shared" ca="1" si="5"/>
        <v/>
      </c>
      <c r="O6" s="16" t="str">
        <f t="shared" ca="1" si="5"/>
        <v/>
      </c>
      <c r="P6" s="16" t="str">
        <f t="shared" ca="1" si="5"/>
        <v/>
      </c>
      <c r="Q6" s="16" t="str">
        <f t="shared" ca="1" si="5"/>
        <v/>
      </c>
      <c r="R6" s="16" t="str">
        <f t="shared" ca="1" si="5"/>
        <v/>
      </c>
      <c r="S6" s="16" t="e">
        <f t="shared" ca="1" si="10"/>
        <v>#N/A</v>
      </c>
      <c r="T6" s="15" t="str">
        <f t="shared" ca="1" si="11"/>
        <v/>
      </c>
      <c r="U6" s="15" t="str">
        <f t="shared" ca="1" si="6"/>
        <v/>
      </c>
      <c r="V6" s="15" t="e">
        <f t="shared" ca="1" si="7"/>
        <v>#N/A</v>
      </c>
      <c r="W6" s="15">
        <f t="shared" ca="1" si="8"/>
        <v>0</v>
      </c>
      <c r="X6" s="15">
        <f t="shared" si="12"/>
        <v>0</v>
      </c>
      <c r="Y6" s="82" t="s">
        <v>49</v>
      </c>
      <c r="Z6" s="82"/>
      <c r="AA6" s="82"/>
      <c r="AB6" s="82"/>
      <c r="AC6" s="82"/>
      <c r="AD6" s="82"/>
      <c r="AE6" s="83"/>
    </row>
    <row r="7" spans="1:46" x14ac:dyDescent="0.55000000000000004">
      <c r="A7" s="7">
        <v>5</v>
      </c>
      <c r="B7" s="8">
        <f t="shared" si="9"/>
        <v>5</v>
      </c>
      <c r="C7" s="9">
        <f>IF('2 Pareto Analysis'!$D$12='Pareto Math'!V$23,'Pareto Math'!B7,IF(HLOOKUP(X$23,'1 Data Entry'!A$1:Q6,A8,FALSE)="","",HLOOKUP(X$23,'1 Data Entry'!A$1:Q6,A8,FALSE)))</f>
        <v>5</v>
      </c>
      <c r="D7" s="7" t="e">
        <f>HLOOKUP(V$23,'1 Data Entry'!A$1:Q6,A8,FALSE)</f>
        <v>#N/A</v>
      </c>
      <c r="E7" s="15" t="e">
        <f>IF(C7="","",HLOOKUP(W$23,'1 Data Entry'!A$1:S6,A8,FALSE))</f>
        <v>#N/A</v>
      </c>
      <c r="F7" s="15">
        <f>(COUNTIF(D$3:D7,D7))</f>
        <v>5</v>
      </c>
      <c r="G7" s="15">
        <f t="shared" si="2"/>
        <v>999</v>
      </c>
      <c r="H7" s="15" t="e">
        <f t="shared" si="3"/>
        <v>#N/A</v>
      </c>
      <c r="I7" s="16" t="str">
        <f t="shared" si="4"/>
        <v/>
      </c>
      <c r="J7" s="16" t="str">
        <f t="shared" ca="1" si="5"/>
        <v/>
      </c>
      <c r="K7" s="16" t="str">
        <f t="shared" ca="1" si="5"/>
        <v/>
      </c>
      <c r="L7" s="16" t="str">
        <f t="shared" ca="1" si="5"/>
        <v/>
      </c>
      <c r="M7" s="16" t="str">
        <f t="shared" ca="1" si="5"/>
        <v/>
      </c>
      <c r="N7" s="16" t="str">
        <f t="shared" ca="1" si="5"/>
        <v/>
      </c>
      <c r="O7" s="16" t="str">
        <f t="shared" ca="1" si="5"/>
        <v/>
      </c>
      <c r="P7" s="16" t="str">
        <f t="shared" ca="1" si="5"/>
        <v/>
      </c>
      <c r="Q7" s="16" t="str">
        <f t="shared" ca="1" si="5"/>
        <v/>
      </c>
      <c r="R7" s="16" t="str">
        <f t="shared" ca="1" si="5"/>
        <v/>
      </c>
      <c r="S7" s="16" t="e">
        <f t="shared" ca="1" si="10"/>
        <v>#N/A</v>
      </c>
      <c r="T7" s="15" t="str">
        <f t="shared" ca="1" si="11"/>
        <v/>
      </c>
      <c r="U7" s="15" t="str">
        <f t="shared" ca="1" si="6"/>
        <v/>
      </c>
      <c r="V7" s="15" t="e">
        <f ca="1">IF(VLOOKUP(W7,T$3:U$1001,2,FALSE)=0,0,VLOOKUP(W7,T$3:U$1001,2,FALSE))</f>
        <v>#N/A</v>
      </c>
      <c r="W7" s="15">
        <f ca="1">IF(ISERROR(LARGE(T:T,A7)),0,LARGE(T:T,A7))</f>
        <v>0</v>
      </c>
      <c r="X7" s="15">
        <f t="shared" si="12"/>
        <v>0</v>
      </c>
      <c r="Y7" s="20"/>
      <c r="Z7" s="20"/>
      <c r="AA7" s="20" t="str">
        <f>IF(COUNT('1 Data Entry'!A:A)+AA8=AA8,"",COUNT('1 Data Entry'!A:A)+AA8)</f>
        <v/>
      </c>
      <c r="AB7" s="20" t="str">
        <f>IF(COUNT('1 Data Entry'!B:B)+AB8=AB8,"",COUNT('1 Data Entry'!B:B)+AB8)</f>
        <v/>
      </c>
      <c r="AC7" s="20" t="str">
        <f>IF(COUNT('1 Data Entry'!C:C)+AC8=AC8,"",COUNT('1 Data Entry'!C:C)+AC8)</f>
        <v/>
      </c>
      <c r="AD7" s="20" t="str">
        <f>IF(COUNT('1 Data Entry'!D:D)+AD8=AD8,"",COUNT('1 Data Entry'!D:D)+AD8)</f>
        <v/>
      </c>
      <c r="AE7" s="20" t="str">
        <f>IF(COUNT('1 Data Entry'!E:E)+AE8=AE8,"",COUNT('1 Data Entry'!E:E)+AE8)</f>
        <v/>
      </c>
      <c r="AF7" s="20" t="str">
        <f>IF(COUNT('1 Data Entry'!F:F)+AF8=AF8,"",COUNT('1 Data Entry'!F:F)+AF8)</f>
        <v/>
      </c>
      <c r="AG7" s="20" t="str">
        <f>IF(COUNT('1 Data Entry'!G:G)+AG8=AG8,"",COUNT('1 Data Entry'!G:G)+AG8)</f>
        <v/>
      </c>
      <c r="AH7" s="20" t="str">
        <f>IF(COUNT('1 Data Entry'!H:H)+AH8=AH8,"",COUNT('1 Data Entry'!H:H)+AH8)</f>
        <v/>
      </c>
      <c r="AI7" s="20" t="str">
        <f>IF(COUNT('1 Data Entry'!I:I)+AI8=AI8,"",COUNT('1 Data Entry'!I:I)+AI8)</f>
        <v/>
      </c>
      <c r="AJ7" s="20" t="str">
        <f>IF(COUNT('1 Data Entry'!J:J)+AJ8=AJ8,"",COUNT('1 Data Entry'!J:J)+AJ8)</f>
        <v/>
      </c>
      <c r="AK7" s="20" t="str">
        <f>IF(COUNT('1 Data Entry'!K:K)+AK8=AK8,"",COUNT('1 Data Entry'!K:K)+AK8)</f>
        <v/>
      </c>
      <c r="AL7" s="20" t="str">
        <f>IF(COUNT('1 Data Entry'!L:L)+AL8=AL8,"",COUNT('1 Data Entry'!L:L)+AL8)</f>
        <v/>
      </c>
      <c r="AM7" s="20" t="str">
        <f>IF(COUNT('1 Data Entry'!M:M)+AM8=AM8,"",COUNT('1 Data Entry'!M:M)+AM8)</f>
        <v/>
      </c>
      <c r="AN7" s="20" t="str">
        <f>IF(COUNT('1 Data Entry'!N:N)+AN8=AN8,"",COUNT('1 Data Entry'!N:N)+AN8)</f>
        <v/>
      </c>
      <c r="AO7" s="20" t="str">
        <f>IF(COUNT('1 Data Entry'!O:O)+AO8=AO8,"",COUNT('1 Data Entry'!O:O)+AO8)</f>
        <v/>
      </c>
      <c r="AP7" s="20" t="str">
        <f>IF(COUNT('1 Data Entry'!P:P)+AP8=AP8,"",COUNT('1 Data Entry'!P:P)+AP8)</f>
        <v/>
      </c>
      <c r="AQ7" s="20" t="str">
        <f>IF(COUNT('1 Data Entry'!Q:Q)+AQ8=AQ8,"",COUNT('1 Data Entry'!Q:Q)+AQ8)</f>
        <v/>
      </c>
      <c r="AR7" s="20" t="str">
        <f>IF(COUNT('1 Data Entry'!R:R)+AR8=AR8,"",COUNT('1 Data Entry'!R:R)+AR8)</f>
        <v/>
      </c>
      <c r="AS7" s="20" t="str">
        <f>IF(COUNT('1 Data Entry'!S:S)+AS8=AS8,"",COUNT('1 Data Entry'!S:S)+AS8)</f>
        <v/>
      </c>
      <c r="AT7" s="20">
        <v>100000</v>
      </c>
    </row>
    <row r="8" spans="1:46" x14ac:dyDescent="0.55000000000000004">
      <c r="A8" s="7">
        <v>6</v>
      </c>
      <c r="B8" s="8">
        <f t="shared" si="9"/>
        <v>6</v>
      </c>
      <c r="C8" s="9">
        <f>IF('2 Pareto Analysis'!$D$12='Pareto Math'!V$23,'Pareto Math'!B8,IF(HLOOKUP(X$23,'1 Data Entry'!A$1:Q7,A9,FALSE)="","",HLOOKUP(X$23,'1 Data Entry'!A$1:Q7,A9,FALSE)))</f>
        <v>6</v>
      </c>
      <c r="D8" s="7" t="e">
        <f>HLOOKUP(V$23,'1 Data Entry'!A$1:Q7,A9,FALSE)</f>
        <v>#N/A</v>
      </c>
      <c r="E8" s="15" t="e">
        <f>IF(C8="","",HLOOKUP(W$23,'1 Data Entry'!A$1:S7,A9,FALSE))</f>
        <v>#N/A</v>
      </c>
      <c r="F8" s="15">
        <f>(COUNTIF(D$3:D8,D8))</f>
        <v>6</v>
      </c>
      <c r="G8" s="15">
        <f t="shared" si="2"/>
        <v>999</v>
      </c>
      <c r="H8" s="15" t="e">
        <f t="shared" si="3"/>
        <v>#N/A</v>
      </c>
      <c r="I8" s="16" t="str">
        <f t="shared" si="4"/>
        <v/>
      </c>
      <c r="J8" s="16" t="str">
        <f t="shared" ca="1" si="5"/>
        <v/>
      </c>
      <c r="K8" s="16" t="str">
        <f t="shared" ca="1" si="5"/>
        <v/>
      </c>
      <c r="L8" s="16" t="str">
        <f t="shared" ca="1" si="5"/>
        <v/>
      </c>
      <c r="M8" s="16" t="str">
        <f t="shared" ca="1" si="5"/>
        <v/>
      </c>
      <c r="N8" s="16" t="str">
        <f t="shared" ca="1" si="5"/>
        <v/>
      </c>
      <c r="O8" s="16" t="str">
        <f t="shared" ca="1" si="5"/>
        <v/>
      </c>
      <c r="P8" s="16" t="str">
        <f t="shared" ca="1" si="5"/>
        <v/>
      </c>
      <c r="Q8" s="16" t="str">
        <f t="shared" ca="1" si="5"/>
        <v/>
      </c>
      <c r="R8" s="16" t="str">
        <f t="shared" ca="1" si="5"/>
        <v/>
      </c>
      <c r="S8" s="16" t="e">
        <f t="shared" ca="1" si="10"/>
        <v>#N/A</v>
      </c>
      <c r="T8" s="15" t="str">
        <f t="shared" ca="1" si="11"/>
        <v/>
      </c>
      <c r="U8" s="15" t="str">
        <f t="shared" ca="1" si="6"/>
        <v/>
      </c>
      <c r="V8" s="15" t="e">
        <f t="shared" ref="V8:V11" ca="1" si="16">IF(VLOOKUP(W8,T$3:U$1001,2,FALSE)=0,0,VLOOKUP(W8,T$3:U$1001,2,FALSE))</f>
        <v>#N/A</v>
      </c>
      <c r="W8" s="15">
        <f t="shared" ca="1" si="8"/>
        <v>0</v>
      </c>
      <c r="X8" s="15">
        <f t="shared" si="12"/>
        <v>0</v>
      </c>
      <c r="Y8" s="17"/>
      <c r="Z8" s="17">
        <v>1</v>
      </c>
      <c r="AA8" s="17">
        <f>Z8+1</f>
        <v>2</v>
      </c>
      <c r="AB8" s="17">
        <f t="shared" ref="AB8:AT8" si="17">AA8+1</f>
        <v>3</v>
      </c>
      <c r="AC8" s="17">
        <f t="shared" si="17"/>
        <v>4</v>
      </c>
      <c r="AD8" s="17">
        <f t="shared" si="17"/>
        <v>5</v>
      </c>
      <c r="AE8" s="17">
        <f t="shared" si="17"/>
        <v>6</v>
      </c>
      <c r="AF8" s="17">
        <f t="shared" si="17"/>
        <v>7</v>
      </c>
      <c r="AG8" s="17">
        <f t="shared" si="17"/>
        <v>8</v>
      </c>
      <c r="AH8" s="17">
        <f t="shared" si="17"/>
        <v>9</v>
      </c>
      <c r="AI8" s="17">
        <f t="shared" si="17"/>
        <v>10</v>
      </c>
      <c r="AJ8" s="17">
        <f t="shared" si="17"/>
        <v>11</v>
      </c>
      <c r="AK8" s="17">
        <f t="shared" si="17"/>
        <v>12</v>
      </c>
      <c r="AL8" s="17">
        <f t="shared" si="17"/>
        <v>13</v>
      </c>
      <c r="AM8" s="17">
        <f t="shared" si="17"/>
        <v>14</v>
      </c>
      <c r="AN8" s="17">
        <f t="shared" si="17"/>
        <v>15</v>
      </c>
      <c r="AO8" s="17">
        <f t="shared" si="17"/>
        <v>16</v>
      </c>
      <c r="AP8" s="17">
        <f t="shared" si="17"/>
        <v>17</v>
      </c>
      <c r="AQ8" s="17">
        <f t="shared" si="17"/>
        <v>18</v>
      </c>
      <c r="AR8" s="17">
        <f t="shared" si="17"/>
        <v>19</v>
      </c>
      <c r="AS8" s="17">
        <f t="shared" si="17"/>
        <v>20</v>
      </c>
      <c r="AT8" s="17">
        <f t="shared" si="17"/>
        <v>21</v>
      </c>
    </row>
    <row r="9" spans="1:46" x14ac:dyDescent="0.55000000000000004">
      <c r="A9" s="7">
        <v>7</v>
      </c>
      <c r="B9" s="8">
        <f t="shared" si="9"/>
        <v>7</v>
      </c>
      <c r="C9" s="9">
        <f>IF('2 Pareto Analysis'!$D$12='Pareto Math'!V$23,'Pareto Math'!B9,IF(HLOOKUP(X$23,'1 Data Entry'!A$1:Q8,A10,FALSE)="","",HLOOKUP(X$23,'1 Data Entry'!A$1:Q8,A10,FALSE)))</f>
        <v>7</v>
      </c>
      <c r="D9" s="7" t="e">
        <f>HLOOKUP(V$23,'1 Data Entry'!A$1:Q8,A10,FALSE)</f>
        <v>#N/A</v>
      </c>
      <c r="E9" s="15" t="e">
        <f>IF(C9="","",HLOOKUP(W$23,'1 Data Entry'!A$1:S8,A10,FALSE))</f>
        <v>#N/A</v>
      </c>
      <c r="F9" s="15">
        <f>(COUNTIF(D$3:D9,D9))</f>
        <v>7</v>
      </c>
      <c r="G9" s="15">
        <f t="shared" si="2"/>
        <v>999</v>
      </c>
      <c r="H9" s="15" t="e">
        <f t="shared" si="3"/>
        <v>#N/A</v>
      </c>
      <c r="I9" s="16" t="str">
        <f t="shared" si="4"/>
        <v/>
      </c>
      <c r="J9" s="16" t="str">
        <f t="shared" ca="1" si="5"/>
        <v/>
      </c>
      <c r="K9" s="16" t="str">
        <f t="shared" ca="1" si="5"/>
        <v/>
      </c>
      <c r="L9" s="16" t="str">
        <f t="shared" ca="1" si="5"/>
        <v/>
      </c>
      <c r="M9" s="16" t="str">
        <f t="shared" ca="1" si="5"/>
        <v/>
      </c>
      <c r="N9" s="16" t="str">
        <f t="shared" ca="1" si="5"/>
        <v/>
      </c>
      <c r="O9" s="16" t="str">
        <f t="shared" ca="1" si="5"/>
        <v/>
      </c>
      <c r="P9" s="16" t="str">
        <f t="shared" ca="1" si="5"/>
        <v/>
      </c>
      <c r="Q9" s="16" t="str">
        <f t="shared" ca="1" si="5"/>
        <v/>
      </c>
      <c r="R9" s="16" t="str">
        <f t="shared" ca="1" si="5"/>
        <v/>
      </c>
      <c r="S9" s="16" t="e">
        <f t="shared" ca="1" si="10"/>
        <v>#N/A</v>
      </c>
      <c r="T9" s="15" t="str">
        <f t="shared" ca="1" si="11"/>
        <v/>
      </c>
      <c r="U9" s="15" t="str">
        <f t="shared" ca="1" si="6"/>
        <v/>
      </c>
      <c r="V9" s="15" t="e">
        <f t="shared" ca="1" si="16"/>
        <v>#N/A</v>
      </c>
      <c r="W9" s="15">
        <f t="shared" ca="1" si="8"/>
        <v>0</v>
      </c>
      <c r="X9" s="15">
        <f t="shared" si="12"/>
        <v>0</v>
      </c>
      <c r="Y9" s="18" t="s">
        <v>45</v>
      </c>
      <c r="Z9" s="18" t="s">
        <v>15</v>
      </c>
      <c r="AA9" s="17" t="str">
        <f>IF('1 Data Entry'!A1="","",'1 Data Entry'!A1)</f>
        <v>DAY</v>
      </c>
      <c r="AB9" s="17" t="str">
        <f>IF('1 Data Entry'!B1="","",'1 Data Entry'!B1)</f>
        <v>WEEK</v>
      </c>
      <c r="AC9" s="17" t="str">
        <f>IF('1 Data Entry'!C1="","",'1 Data Entry'!C1)</f>
        <v>MO</v>
      </c>
      <c r="AD9" s="17" t="str">
        <f>IF('1 Data Entry'!D1="","",'1 Data Entry'!D1)</f>
        <v>QTR</v>
      </c>
      <c r="AE9" s="17" t="str">
        <f>IF('1 Data Entry'!E1="","",'1 Data Entry'!E1)</f>
        <v/>
      </c>
      <c r="AF9" s="17" t="str">
        <f>IF('1 Data Entry'!F1="","",'1 Data Entry'!F1)</f>
        <v/>
      </c>
      <c r="AG9" s="17" t="str">
        <f>IF('1 Data Entry'!G1="","",'1 Data Entry'!G1)</f>
        <v/>
      </c>
      <c r="AH9" s="17" t="str">
        <f>IF('1 Data Entry'!H1="","",'1 Data Entry'!H1)</f>
        <v/>
      </c>
      <c r="AI9" s="17" t="str">
        <f>IF('1 Data Entry'!I1="","",'1 Data Entry'!I1)</f>
        <v/>
      </c>
      <c r="AJ9" s="17" t="str">
        <f>IF('1 Data Entry'!J1="","",'1 Data Entry'!J1)</f>
        <v/>
      </c>
      <c r="AK9" s="17" t="str">
        <f>IF('1 Data Entry'!K1="","",'1 Data Entry'!K1)</f>
        <v/>
      </c>
      <c r="AL9" s="17" t="str">
        <f>IF('1 Data Entry'!L1="","",'1 Data Entry'!L1)</f>
        <v/>
      </c>
      <c r="AM9" s="17" t="str">
        <f>IF('1 Data Entry'!M1="","",'1 Data Entry'!M1)</f>
        <v/>
      </c>
      <c r="AN9" s="17" t="str">
        <f>IF('1 Data Entry'!N1="","",'1 Data Entry'!N1)</f>
        <v/>
      </c>
      <c r="AO9" s="17" t="str">
        <f>IF('1 Data Entry'!O1="","",'1 Data Entry'!O1)</f>
        <v/>
      </c>
      <c r="AP9" s="17" t="str">
        <f>IF('1 Data Entry'!P1="","",'1 Data Entry'!P1)</f>
        <v/>
      </c>
      <c r="AQ9" s="17" t="str">
        <f>IF('1 Data Entry'!Q1="","",'1 Data Entry'!Q1)</f>
        <v/>
      </c>
      <c r="AR9" s="17" t="str">
        <f>IF('1 Data Entry'!R1="","",'1 Data Entry'!R1)</f>
        <v/>
      </c>
      <c r="AS9" s="17" t="str">
        <f>IF('1 Data Entry'!S1="","",'1 Data Entry'!S1)</f>
        <v/>
      </c>
      <c r="AT9" s="17" t="str">
        <f>IF('1 Data Entry'!BA1="","",'1 Data Entry'!BA1)</f>
        <v>Make Choice</v>
      </c>
    </row>
    <row r="10" spans="1:46" x14ac:dyDescent="0.55000000000000004">
      <c r="A10" s="7">
        <v>8</v>
      </c>
      <c r="B10" s="8">
        <f t="shared" si="9"/>
        <v>8</v>
      </c>
      <c r="C10" s="9">
        <f>IF('2 Pareto Analysis'!$D$12='Pareto Math'!V$23,'Pareto Math'!B10,IF(HLOOKUP(X$23,'1 Data Entry'!A$1:Q9,A11,FALSE)="","",HLOOKUP(X$23,'1 Data Entry'!A$1:Q9,A11,FALSE)))</f>
        <v>8</v>
      </c>
      <c r="D10" s="7" t="e">
        <f>HLOOKUP(V$23,'1 Data Entry'!A$1:Q9,A11,FALSE)</f>
        <v>#N/A</v>
      </c>
      <c r="E10" s="15" t="e">
        <f>IF(C10="","",HLOOKUP(W$23,'1 Data Entry'!A$1:S9,A11,FALSE))</f>
        <v>#N/A</v>
      </c>
      <c r="F10" s="15">
        <f>(COUNTIF(D$3:D10,D10))</f>
        <v>8</v>
      </c>
      <c r="G10" s="15">
        <f t="shared" si="2"/>
        <v>999</v>
      </c>
      <c r="H10" s="15" t="e">
        <f t="shared" si="3"/>
        <v>#N/A</v>
      </c>
      <c r="I10" s="16" t="str">
        <f t="shared" si="4"/>
        <v/>
      </c>
      <c r="J10" s="16" t="str">
        <f t="shared" ca="1" si="5"/>
        <v/>
      </c>
      <c r="K10" s="16" t="str">
        <f t="shared" ca="1" si="5"/>
        <v/>
      </c>
      <c r="L10" s="16" t="str">
        <f t="shared" ca="1" si="5"/>
        <v/>
      </c>
      <c r="M10" s="16" t="str">
        <f t="shared" ca="1" si="5"/>
        <v/>
      </c>
      <c r="N10" s="16" t="str">
        <f t="shared" ca="1" si="5"/>
        <v/>
      </c>
      <c r="O10" s="16" t="str">
        <f t="shared" ca="1" si="5"/>
        <v/>
      </c>
      <c r="P10" s="16" t="str">
        <f t="shared" ca="1" si="5"/>
        <v/>
      </c>
      <c r="Q10" s="16" t="str">
        <f t="shared" ca="1" si="5"/>
        <v/>
      </c>
      <c r="R10" s="16" t="str">
        <f t="shared" ca="1" si="5"/>
        <v/>
      </c>
      <c r="S10" s="16" t="e">
        <f t="shared" ca="1" si="10"/>
        <v>#N/A</v>
      </c>
      <c r="T10" s="15" t="str">
        <f t="shared" ca="1" si="11"/>
        <v/>
      </c>
      <c r="U10" s="15" t="str">
        <f t="shared" ca="1" si="6"/>
        <v/>
      </c>
      <c r="V10" s="15" t="e">
        <f t="shared" ca="1" si="16"/>
        <v>#N/A</v>
      </c>
      <c r="W10" s="15">
        <f t="shared" ca="1" si="8"/>
        <v>0</v>
      </c>
      <c r="X10" s="15">
        <f t="shared" si="12"/>
        <v>0</v>
      </c>
      <c r="Y10" s="18" t="s">
        <v>47</v>
      </c>
      <c r="Z10" s="18" t="s">
        <v>11</v>
      </c>
      <c r="AA10" s="18" t="s">
        <v>15</v>
      </c>
      <c r="AB10" s="17" t="e">
        <f t="shared" ref="AB10:AN10" si="18">HLOOKUP(LARGE($Z$7:$AT$7,AA8),$AA7:$AT9,3,FALSE)</f>
        <v>#NUM!</v>
      </c>
      <c r="AC10" s="17" t="e">
        <f t="shared" si="18"/>
        <v>#NUM!</v>
      </c>
      <c r="AD10" s="17" t="e">
        <f t="shared" si="18"/>
        <v>#NUM!</v>
      </c>
      <c r="AE10" s="17" t="e">
        <f t="shared" si="18"/>
        <v>#NUM!</v>
      </c>
      <c r="AF10" s="17" t="e">
        <f t="shared" si="18"/>
        <v>#NUM!</v>
      </c>
      <c r="AG10" s="17" t="e">
        <f t="shared" si="18"/>
        <v>#NUM!</v>
      </c>
      <c r="AH10" s="17" t="e">
        <f t="shared" si="18"/>
        <v>#NUM!</v>
      </c>
      <c r="AI10" s="17" t="e">
        <f t="shared" si="18"/>
        <v>#NUM!</v>
      </c>
      <c r="AJ10" s="17" t="e">
        <f t="shared" si="18"/>
        <v>#NUM!</v>
      </c>
      <c r="AK10" s="17" t="e">
        <f t="shared" si="18"/>
        <v>#NUM!</v>
      </c>
      <c r="AL10" s="17" t="e">
        <f t="shared" si="18"/>
        <v>#NUM!</v>
      </c>
      <c r="AM10" s="17" t="e">
        <f t="shared" si="18"/>
        <v>#NUM!</v>
      </c>
      <c r="AN10" s="17" t="e">
        <f t="shared" si="18"/>
        <v>#NUM!</v>
      </c>
      <c r="AO10" s="17" t="e">
        <f>HLOOKUP(LARGE($Z$7:$AT$7,AN8),$AA7:$AT9,3,FALSE)</f>
        <v>#NUM!</v>
      </c>
      <c r="AP10" s="17" t="e">
        <f t="shared" ref="AP10" si="19">HLOOKUP(LARGE($Z$7:$AT$7,AO8),$AA7:$AT9,3,FALSE)</f>
        <v>#NUM!</v>
      </c>
      <c r="AQ10" s="17" t="e">
        <f t="shared" ref="AQ10" si="20">HLOOKUP(LARGE($Z$7:$AT$7,AP8),$AA7:$AT9,3,FALSE)</f>
        <v>#NUM!</v>
      </c>
      <c r="AR10" s="17" t="e">
        <f t="shared" ref="AR10" si="21">HLOOKUP(LARGE($Z$7:$AT$7,AQ8),$AA7:$AT9,3,FALSE)</f>
        <v>#NUM!</v>
      </c>
      <c r="AS10" s="17" t="e">
        <f t="shared" ref="AS10" si="22">HLOOKUP(LARGE($Z$7:$AT$7,AR8),$AA7:$AT9,3,FALSE)</f>
        <v>#NUM!</v>
      </c>
      <c r="AT10" s="17" t="e">
        <f t="shared" ref="AT10" si="23">HLOOKUP(LARGE($Z$7:$AT$7,AS8),$AA7:$AT9,3,FALSE)</f>
        <v>#NUM!</v>
      </c>
    </row>
    <row r="11" spans="1:46" x14ac:dyDescent="0.55000000000000004">
      <c r="A11" s="7">
        <v>9</v>
      </c>
      <c r="B11" s="8">
        <f t="shared" si="9"/>
        <v>9</v>
      </c>
      <c r="C11" s="9">
        <f>IF('2 Pareto Analysis'!$D$12='Pareto Math'!V$23,'Pareto Math'!B11,IF(HLOOKUP(X$23,'1 Data Entry'!A$1:Q10,A12,FALSE)="","",HLOOKUP(X$23,'1 Data Entry'!A$1:Q10,A12,FALSE)))</f>
        <v>9</v>
      </c>
      <c r="D11" s="7" t="e">
        <f>HLOOKUP(V$23,'1 Data Entry'!A$1:Q10,A12,FALSE)</f>
        <v>#N/A</v>
      </c>
      <c r="E11" s="15" t="e">
        <f>IF(C11="","",HLOOKUP(W$23,'1 Data Entry'!A$1:S10,A12,FALSE))</f>
        <v>#N/A</v>
      </c>
      <c r="F11" s="15">
        <f>(COUNTIF(D$3:D11,D11))</f>
        <v>9</v>
      </c>
      <c r="G11" s="15">
        <f t="shared" si="2"/>
        <v>999</v>
      </c>
      <c r="H11" s="15" t="e">
        <f t="shared" si="3"/>
        <v>#N/A</v>
      </c>
      <c r="I11" s="16" t="str">
        <f t="shared" si="4"/>
        <v/>
      </c>
      <c r="J11" s="16" t="str">
        <f t="shared" ca="1" si="5"/>
        <v/>
      </c>
      <c r="K11" s="16" t="str">
        <f t="shared" ca="1" si="5"/>
        <v/>
      </c>
      <c r="L11" s="16" t="str">
        <f t="shared" ca="1" si="5"/>
        <v/>
      </c>
      <c r="M11" s="16" t="str">
        <f t="shared" ca="1" si="5"/>
        <v/>
      </c>
      <c r="N11" s="16" t="str">
        <f t="shared" ca="1" si="5"/>
        <v/>
      </c>
      <c r="O11" s="16" t="str">
        <f t="shared" ca="1" si="5"/>
        <v/>
      </c>
      <c r="P11" s="16" t="str">
        <f t="shared" ca="1" si="5"/>
        <v/>
      </c>
      <c r="Q11" s="16" t="str">
        <f t="shared" ca="1" si="5"/>
        <v/>
      </c>
      <c r="R11" s="16" t="str">
        <f t="shared" ca="1" si="5"/>
        <v/>
      </c>
      <c r="S11" s="16" t="e">
        <f t="shared" ca="1" si="10"/>
        <v>#N/A</v>
      </c>
      <c r="T11" s="15" t="str">
        <f t="shared" ca="1" si="11"/>
        <v/>
      </c>
      <c r="U11" s="15" t="str">
        <f t="shared" ca="1" si="6"/>
        <v/>
      </c>
      <c r="V11" s="15" t="e">
        <f t="shared" ca="1" si="16"/>
        <v>#N/A</v>
      </c>
      <c r="W11" s="15">
        <f t="shared" ca="1" si="8"/>
        <v>0</v>
      </c>
      <c r="X11" s="15">
        <f t="shared" si="12"/>
        <v>0</v>
      </c>
      <c r="Y11" s="19" t="s">
        <v>48</v>
      </c>
      <c r="Z11" s="18" t="s">
        <v>11</v>
      </c>
      <c r="AA11" s="19" t="str">
        <f t="shared" ref="AA11" si="24">IF(ISERROR(AA10),"",AA10)</f>
        <v>NO COST OR COUNT DATA</v>
      </c>
      <c r="AB11" s="19" t="str">
        <f t="shared" ref="AB11:AT11" si="25">IF(ISERROR(AB10),"",AB10)</f>
        <v/>
      </c>
      <c r="AC11" s="19" t="str">
        <f t="shared" si="25"/>
        <v/>
      </c>
      <c r="AD11" s="19" t="str">
        <f t="shared" si="25"/>
        <v/>
      </c>
      <c r="AE11" s="19" t="str">
        <f t="shared" si="25"/>
        <v/>
      </c>
      <c r="AF11" s="19" t="str">
        <f t="shared" si="25"/>
        <v/>
      </c>
      <c r="AG11" s="19" t="str">
        <f t="shared" si="25"/>
        <v/>
      </c>
      <c r="AH11" s="19" t="str">
        <f t="shared" si="25"/>
        <v/>
      </c>
      <c r="AI11" s="19" t="str">
        <f t="shared" si="25"/>
        <v/>
      </c>
      <c r="AJ11" s="19" t="str">
        <f t="shared" si="25"/>
        <v/>
      </c>
      <c r="AK11" s="19" t="str">
        <f t="shared" si="25"/>
        <v/>
      </c>
      <c r="AL11" s="19" t="str">
        <f t="shared" si="25"/>
        <v/>
      </c>
      <c r="AM11" s="19" t="str">
        <f t="shared" si="25"/>
        <v/>
      </c>
      <c r="AN11" s="19" t="str">
        <f t="shared" si="25"/>
        <v/>
      </c>
      <c r="AO11" s="19" t="str">
        <f t="shared" si="25"/>
        <v/>
      </c>
      <c r="AP11" s="19" t="str">
        <f t="shared" si="25"/>
        <v/>
      </c>
      <c r="AQ11" s="19" t="str">
        <f t="shared" si="25"/>
        <v/>
      </c>
      <c r="AR11" s="19" t="str">
        <f t="shared" si="25"/>
        <v/>
      </c>
      <c r="AS11" s="19" t="str">
        <f t="shared" si="25"/>
        <v/>
      </c>
      <c r="AT11" s="19" t="str">
        <f t="shared" si="25"/>
        <v/>
      </c>
    </row>
    <row r="12" spans="1:46" x14ac:dyDescent="0.55000000000000004">
      <c r="A12" s="7">
        <v>10</v>
      </c>
      <c r="B12" s="8">
        <f t="shared" si="9"/>
        <v>10</v>
      </c>
      <c r="C12" s="9">
        <f>IF('2 Pareto Analysis'!$D$12='Pareto Math'!V$23,'Pareto Math'!B12,IF(HLOOKUP(X$23,'1 Data Entry'!A$1:Q11,A13,FALSE)="","",HLOOKUP(X$23,'1 Data Entry'!A$1:Q11,A13,FALSE)))</f>
        <v>10</v>
      </c>
      <c r="D12" s="7" t="e">
        <f>HLOOKUP(V$23,'1 Data Entry'!A$1:Q11,A13,FALSE)</f>
        <v>#N/A</v>
      </c>
      <c r="E12" s="15" t="e">
        <f>IF(C12="","",HLOOKUP(W$23,'1 Data Entry'!A$1:S11,A13,FALSE))</f>
        <v>#N/A</v>
      </c>
      <c r="F12" s="15">
        <f>(COUNTIF(D$3:D12,D12))</f>
        <v>10</v>
      </c>
      <c r="G12" s="15">
        <f t="shared" si="2"/>
        <v>999</v>
      </c>
      <c r="H12" s="15" t="e">
        <f t="shared" si="3"/>
        <v>#N/A</v>
      </c>
      <c r="I12" s="16" t="str">
        <f t="shared" si="4"/>
        <v/>
      </c>
      <c r="J12" s="16" t="str">
        <f t="shared" ca="1" si="5"/>
        <v/>
      </c>
      <c r="K12" s="16" t="str">
        <f t="shared" ca="1" si="5"/>
        <v/>
      </c>
      <c r="L12" s="16" t="str">
        <f t="shared" ca="1" si="5"/>
        <v/>
      </c>
      <c r="M12" s="16" t="str">
        <f t="shared" ca="1" si="5"/>
        <v/>
      </c>
      <c r="N12" s="16" t="str">
        <f t="shared" ca="1" si="5"/>
        <v/>
      </c>
      <c r="O12" s="16" t="str">
        <f t="shared" ca="1" si="5"/>
        <v/>
      </c>
      <c r="P12" s="16" t="str">
        <f t="shared" ca="1" si="5"/>
        <v/>
      </c>
      <c r="Q12" s="16" t="str">
        <f t="shared" ca="1" si="5"/>
        <v/>
      </c>
      <c r="R12" s="16" t="str">
        <f t="shared" ca="1" si="5"/>
        <v/>
      </c>
      <c r="S12" s="16" t="e">
        <f t="shared" ca="1" si="10"/>
        <v>#N/A</v>
      </c>
      <c r="T12" s="15" t="str">
        <f t="shared" ca="1" si="11"/>
        <v/>
      </c>
      <c r="U12" s="15" t="str">
        <f t="shared" ca="1" si="6"/>
        <v/>
      </c>
      <c r="V12" s="15" t="s">
        <v>50</v>
      </c>
      <c r="W12" s="15" t="e">
        <f>SUM(E:E)-SUM(X3:X11)</f>
        <v>#N/A</v>
      </c>
      <c r="X12" s="15"/>
      <c r="Y12" s="84" t="s">
        <v>51</v>
      </c>
      <c r="Z12" s="84"/>
      <c r="AA12" s="84"/>
      <c r="AB12" s="84"/>
      <c r="AC12" s="84"/>
      <c r="AD12" s="84"/>
      <c r="AE12" s="85"/>
    </row>
    <row r="13" spans="1:46" x14ac:dyDescent="0.55000000000000004">
      <c r="A13" s="7">
        <v>11</v>
      </c>
      <c r="B13" s="8">
        <f t="shared" si="9"/>
        <v>11</v>
      </c>
      <c r="C13" s="9">
        <f>IF('2 Pareto Analysis'!$D$12='Pareto Math'!V$23,'Pareto Math'!B13,IF(HLOOKUP(X$23,'1 Data Entry'!A$1:Q12,A14,FALSE)="","",HLOOKUP(X$23,'1 Data Entry'!A$1:Q12,A14,FALSE)))</f>
        <v>11</v>
      </c>
      <c r="D13" s="7" t="e">
        <f>HLOOKUP(V$23,'1 Data Entry'!A$1:Q12,A14,FALSE)</f>
        <v>#N/A</v>
      </c>
      <c r="E13" s="15" t="e">
        <f>IF(C13="","",HLOOKUP(W$23,'1 Data Entry'!A$1:S12,A14,FALSE))</f>
        <v>#N/A</v>
      </c>
      <c r="F13" s="15">
        <f>(COUNTIF(D$3:D13,D13))</f>
        <v>11</v>
      </c>
      <c r="G13" s="15">
        <f t="shared" si="2"/>
        <v>999</v>
      </c>
      <c r="H13" s="15" t="e">
        <f t="shared" si="3"/>
        <v>#N/A</v>
      </c>
      <c r="I13" s="16" t="str">
        <f t="shared" si="4"/>
        <v/>
      </c>
      <c r="J13" s="16" t="str">
        <f t="shared" ca="1" si="5"/>
        <v/>
      </c>
      <c r="K13" s="16" t="str">
        <f t="shared" ca="1" si="5"/>
        <v/>
      </c>
      <c r="L13" s="16" t="str">
        <f t="shared" ca="1" si="5"/>
        <v/>
      </c>
      <c r="M13" s="16" t="str">
        <f t="shared" ca="1" si="5"/>
        <v/>
      </c>
      <c r="N13" s="16" t="str">
        <f t="shared" ca="1" si="5"/>
        <v/>
      </c>
      <c r="O13" s="16" t="str">
        <f t="shared" ca="1" si="5"/>
        <v/>
      </c>
      <c r="P13" s="16" t="str">
        <f t="shared" ca="1" si="5"/>
        <v/>
      </c>
      <c r="Q13" s="16" t="str">
        <f t="shared" ca="1" si="5"/>
        <v/>
      </c>
      <c r="R13" s="16" t="str">
        <f t="shared" ca="1" si="5"/>
        <v/>
      </c>
      <c r="S13" s="16" t="e">
        <f t="shared" ca="1" si="10"/>
        <v>#N/A</v>
      </c>
      <c r="T13" s="15" t="str">
        <f t="shared" ca="1" si="11"/>
        <v/>
      </c>
      <c r="U13" s="7" t="str">
        <f t="shared" ca="1" si="6"/>
        <v/>
      </c>
      <c r="Y13" s="21"/>
      <c r="Z13" s="21"/>
      <c r="AA13" s="21">
        <f>IF(AND(AA7="",AA9&lt;&gt;""),AA14,"")</f>
        <v>2</v>
      </c>
      <c r="AB13" s="21">
        <f t="shared" ref="AB13:AT13" si="26">IF(AND(AB7="",AB9&lt;&gt;""),AB14,"")</f>
        <v>3</v>
      </c>
      <c r="AC13" s="21">
        <f t="shared" si="26"/>
        <v>4</v>
      </c>
      <c r="AD13" s="21">
        <f t="shared" si="26"/>
        <v>5</v>
      </c>
      <c r="AE13" s="21" t="str">
        <f t="shared" si="26"/>
        <v/>
      </c>
      <c r="AF13" s="21" t="str">
        <f t="shared" si="26"/>
        <v/>
      </c>
      <c r="AG13" s="21" t="str">
        <f t="shared" si="26"/>
        <v/>
      </c>
      <c r="AH13" s="21" t="str">
        <f t="shared" si="26"/>
        <v/>
      </c>
      <c r="AI13" s="21" t="str">
        <f t="shared" si="26"/>
        <v/>
      </c>
      <c r="AJ13" s="21" t="str">
        <f t="shared" si="26"/>
        <v/>
      </c>
      <c r="AK13" s="21" t="str">
        <f t="shared" si="26"/>
        <v/>
      </c>
      <c r="AL13" s="21" t="str">
        <f t="shared" si="26"/>
        <v/>
      </c>
      <c r="AM13" s="21" t="str">
        <f t="shared" si="26"/>
        <v/>
      </c>
      <c r="AN13" s="21" t="str">
        <f t="shared" si="26"/>
        <v/>
      </c>
      <c r="AO13" s="21" t="str">
        <f t="shared" si="26"/>
        <v/>
      </c>
      <c r="AP13" s="21" t="str">
        <f t="shared" si="26"/>
        <v/>
      </c>
      <c r="AQ13" s="21" t="str">
        <f t="shared" si="26"/>
        <v/>
      </c>
      <c r="AR13" s="21" t="str">
        <f t="shared" si="26"/>
        <v/>
      </c>
      <c r="AS13" s="21" t="str">
        <f t="shared" si="26"/>
        <v/>
      </c>
      <c r="AT13" s="21" t="str">
        <f t="shared" si="26"/>
        <v/>
      </c>
    </row>
    <row r="14" spans="1:46" x14ac:dyDescent="0.55000000000000004">
      <c r="A14" s="7">
        <v>12</v>
      </c>
      <c r="B14" s="8">
        <f t="shared" si="9"/>
        <v>12</v>
      </c>
      <c r="C14" s="9">
        <f>IF('2 Pareto Analysis'!$D$12='Pareto Math'!V$23,'Pareto Math'!B14,IF(HLOOKUP(X$23,'1 Data Entry'!A$1:Q13,A15,FALSE)="","",HLOOKUP(X$23,'1 Data Entry'!A$1:Q13,A15,FALSE)))</f>
        <v>12</v>
      </c>
      <c r="D14" s="7" t="e">
        <f>HLOOKUP(V$23,'1 Data Entry'!A$1:Q13,A15,FALSE)</f>
        <v>#N/A</v>
      </c>
      <c r="E14" s="15" t="e">
        <f>IF(C14="","",HLOOKUP(W$23,'1 Data Entry'!A$1:S13,A15,FALSE))</f>
        <v>#N/A</v>
      </c>
      <c r="F14" s="15">
        <f>(COUNTIF(D$3:D14,D14))</f>
        <v>12</v>
      </c>
      <c r="G14" s="15">
        <f t="shared" si="2"/>
        <v>999</v>
      </c>
      <c r="H14" s="15" t="e">
        <f t="shared" si="3"/>
        <v>#N/A</v>
      </c>
      <c r="I14" s="16" t="str">
        <f t="shared" si="4"/>
        <v/>
      </c>
      <c r="J14" s="16" t="str">
        <f t="shared" ca="1" si="5"/>
        <v/>
      </c>
      <c r="K14" s="16" t="str">
        <f t="shared" ca="1" si="5"/>
        <v/>
      </c>
      <c r="L14" s="16" t="str">
        <f t="shared" ca="1" si="5"/>
        <v/>
      </c>
      <c r="M14" s="16" t="str">
        <f t="shared" ca="1" si="5"/>
        <v/>
      </c>
      <c r="N14" s="16" t="str">
        <f t="shared" ca="1" si="5"/>
        <v/>
      </c>
      <c r="O14" s="16" t="str">
        <f t="shared" ca="1" si="5"/>
        <v/>
      </c>
      <c r="P14" s="16" t="str">
        <f t="shared" ca="1" si="5"/>
        <v/>
      </c>
      <c r="Q14" s="16" t="str">
        <f t="shared" ca="1" si="5"/>
        <v/>
      </c>
      <c r="R14" s="16" t="str">
        <f t="shared" ca="1" si="5"/>
        <v/>
      </c>
      <c r="S14" s="16" t="e">
        <f t="shared" ca="1" si="10"/>
        <v>#N/A</v>
      </c>
      <c r="T14" s="15" t="str">
        <f t="shared" ca="1" si="11"/>
        <v/>
      </c>
      <c r="U14" s="7" t="str">
        <f t="shared" ca="1" si="6"/>
        <v/>
      </c>
      <c r="Y14" s="22"/>
      <c r="Z14" s="22">
        <v>1</v>
      </c>
      <c r="AA14" s="22">
        <f>Z14+1</f>
        <v>2</v>
      </c>
      <c r="AB14" s="22">
        <f t="shared" ref="AB14:AT14" si="27">AA14+1</f>
        <v>3</v>
      </c>
      <c r="AC14" s="22">
        <f t="shared" si="27"/>
        <v>4</v>
      </c>
      <c r="AD14" s="22">
        <f t="shared" si="27"/>
        <v>5</v>
      </c>
      <c r="AE14" s="22">
        <f t="shared" si="27"/>
        <v>6</v>
      </c>
      <c r="AF14" s="22">
        <f t="shared" si="27"/>
        <v>7</v>
      </c>
      <c r="AG14" s="22">
        <f t="shared" si="27"/>
        <v>8</v>
      </c>
      <c r="AH14" s="22">
        <f t="shared" si="27"/>
        <v>9</v>
      </c>
      <c r="AI14" s="22">
        <f t="shared" si="27"/>
        <v>10</v>
      </c>
      <c r="AJ14" s="22">
        <f t="shared" si="27"/>
        <v>11</v>
      </c>
      <c r="AK14" s="22">
        <f t="shared" si="27"/>
        <v>12</v>
      </c>
      <c r="AL14" s="22">
        <f t="shared" si="27"/>
        <v>13</v>
      </c>
      <c r="AM14" s="22">
        <f t="shared" si="27"/>
        <v>14</v>
      </c>
      <c r="AN14" s="22">
        <f t="shared" si="27"/>
        <v>15</v>
      </c>
      <c r="AO14" s="22">
        <f t="shared" si="27"/>
        <v>16</v>
      </c>
      <c r="AP14" s="22">
        <f t="shared" si="27"/>
        <v>17</v>
      </c>
      <c r="AQ14" s="22">
        <f t="shared" si="27"/>
        <v>18</v>
      </c>
      <c r="AR14" s="22">
        <f t="shared" si="27"/>
        <v>19</v>
      </c>
      <c r="AS14" s="22">
        <f t="shared" si="27"/>
        <v>20</v>
      </c>
      <c r="AT14" s="22">
        <f t="shared" si="27"/>
        <v>21</v>
      </c>
    </row>
    <row r="15" spans="1:46" x14ac:dyDescent="0.55000000000000004">
      <c r="A15" s="7">
        <v>13</v>
      </c>
      <c r="B15" s="8">
        <f t="shared" si="9"/>
        <v>13</v>
      </c>
      <c r="C15" s="9">
        <f>IF('2 Pareto Analysis'!$D$12='Pareto Math'!V$23,'Pareto Math'!B15,IF(HLOOKUP(X$23,'1 Data Entry'!A$1:Q14,A16,FALSE)="","",HLOOKUP(X$23,'1 Data Entry'!A$1:Q14,A16,FALSE)))</f>
        <v>13</v>
      </c>
      <c r="D15" s="7" t="e">
        <f>HLOOKUP(V$23,'1 Data Entry'!A$1:Q14,A16,FALSE)</f>
        <v>#N/A</v>
      </c>
      <c r="E15" s="15" t="e">
        <f>IF(C15="","",HLOOKUP(W$23,'1 Data Entry'!A$1:S14,A16,FALSE))</f>
        <v>#N/A</v>
      </c>
      <c r="F15" s="15">
        <f>(COUNTIF(D$3:D15,D15))</f>
        <v>13</v>
      </c>
      <c r="G15" s="15">
        <f t="shared" si="2"/>
        <v>999</v>
      </c>
      <c r="H15" s="15" t="e">
        <f t="shared" si="3"/>
        <v>#N/A</v>
      </c>
      <c r="I15" s="16" t="str">
        <f t="shared" si="4"/>
        <v/>
      </c>
      <c r="J15" s="16" t="str">
        <f t="shared" ca="1" si="5"/>
        <v/>
      </c>
      <c r="K15" s="16" t="str">
        <f t="shared" ca="1" si="5"/>
        <v/>
      </c>
      <c r="L15" s="16" t="str">
        <f t="shared" ca="1" si="5"/>
        <v/>
      </c>
      <c r="M15" s="16" t="str">
        <f t="shared" ca="1" si="5"/>
        <v/>
      </c>
      <c r="N15" s="16" t="str">
        <f t="shared" ca="1" si="5"/>
        <v/>
      </c>
      <c r="O15" s="16" t="str">
        <f t="shared" ca="1" si="5"/>
        <v/>
      </c>
      <c r="P15" s="16" t="str">
        <f t="shared" ca="1" si="5"/>
        <v/>
      </c>
      <c r="Q15" s="16" t="str">
        <f t="shared" ca="1" si="5"/>
        <v/>
      </c>
      <c r="R15" s="16" t="str">
        <f t="shared" ca="1" si="5"/>
        <v/>
      </c>
      <c r="S15" s="16" t="e">
        <f t="shared" ca="1" si="10"/>
        <v>#N/A</v>
      </c>
      <c r="T15" s="15" t="str">
        <f t="shared" ca="1" si="11"/>
        <v/>
      </c>
      <c r="U15" s="7" t="str">
        <f t="shared" ca="1" si="6"/>
        <v/>
      </c>
      <c r="Y15" s="23" t="s">
        <v>45</v>
      </c>
      <c r="Z15" s="18" t="s">
        <v>15</v>
      </c>
      <c r="AA15" s="22" t="str">
        <f>AA9</f>
        <v>DAY</v>
      </c>
      <c r="AB15" s="22" t="str">
        <f t="shared" ref="AB15:AT15" si="28">AB9</f>
        <v>WEEK</v>
      </c>
      <c r="AC15" s="22" t="str">
        <f t="shared" si="28"/>
        <v>MO</v>
      </c>
      <c r="AD15" s="22" t="str">
        <f t="shared" si="28"/>
        <v>QTR</v>
      </c>
      <c r="AE15" s="22" t="str">
        <f t="shared" si="28"/>
        <v/>
      </c>
      <c r="AF15" s="22" t="str">
        <f t="shared" si="28"/>
        <v/>
      </c>
      <c r="AG15" s="22" t="str">
        <f t="shared" si="28"/>
        <v/>
      </c>
      <c r="AH15" s="22" t="str">
        <f t="shared" si="28"/>
        <v/>
      </c>
      <c r="AI15" s="22" t="str">
        <f t="shared" si="28"/>
        <v/>
      </c>
      <c r="AJ15" s="22" t="str">
        <f t="shared" si="28"/>
        <v/>
      </c>
      <c r="AK15" s="22" t="str">
        <f t="shared" si="28"/>
        <v/>
      </c>
      <c r="AL15" s="22" t="str">
        <f t="shared" si="28"/>
        <v/>
      </c>
      <c r="AM15" s="22" t="str">
        <f t="shared" si="28"/>
        <v/>
      </c>
      <c r="AN15" s="22" t="str">
        <f t="shared" si="28"/>
        <v/>
      </c>
      <c r="AO15" s="22" t="str">
        <f t="shared" si="28"/>
        <v/>
      </c>
      <c r="AP15" s="22" t="str">
        <f t="shared" si="28"/>
        <v/>
      </c>
      <c r="AQ15" s="22" t="str">
        <f t="shared" si="28"/>
        <v/>
      </c>
      <c r="AR15" s="22" t="str">
        <f t="shared" si="28"/>
        <v/>
      </c>
      <c r="AS15" s="22" t="str">
        <f t="shared" si="28"/>
        <v/>
      </c>
      <c r="AT15" s="22" t="str">
        <f t="shared" si="28"/>
        <v>Make Choice</v>
      </c>
    </row>
    <row r="16" spans="1:46" x14ac:dyDescent="0.55000000000000004">
      <c r="A16" s="7">
        <v>14</v>
      </c>
      <c r="B16" s="8">
        <f t="shared" si="9"/>
        <v>14</v>
      </c>
      <c r="C16" s="9">
        <f>IF('2 Pareto Analysis'!$D$12='Pareto Math'!V$23,'Pareto Math'!B16,IF(HLOOKUP(X$23,'1 Data Entry'!A$1:Q15,A17,FALSE)="","",HLOOKUP(X$23,'1 Data Entry'!A$1:Q15,A17,FALSE)))</f>
        <v>14</v>
      </c>
      <c r="D16" s="7" t="e">
        <f>HLOOKUP(V$23,'1 Data Entry'!A$1:Q15,A17,FALSE)</f>
        <v>#N/A</v>
      </c>
      <c r="E16" s="15" t="e">
        <f>IF(C16="","",HLOOKUP(W$23,'1 Data Entry'!A$1:S15,A17,FALSE))</f>
        <v>#N/A</v>
      </c>
      <c r="F16" s="15">
        <f>(COUNTIF(D$3:D16,D16))</f>
        <v>14</v>
      </c>
      <c r="G16" s="15">
        <f t="shared" si="2"/>
        <v>999</v>
      </c>
      <c r="H16" s="15" t="e">
        <f t="shared" si="3"/>
        <v>#N/A</v>
      </c>
      <c r="I16" s="16" t="str">
        <f t="shared" si="4"/>
        <v/>
      </c>
      <c r="J16" s="16" t="str">
        <f t="shared" ca="1" si="5"/>
        <v/>
      </c>
      <c r="K16" s="16" t="str">
        <f t="shared" ca="1" si="5"/>
        <v/>
      </c>
      <c r="L16" s="16" t="str">
        <f t="shared" ca="1" si="5"/>
        <v/>
      </c>
      <c r="M16" s="16" t="str">
        <f t="shared" ca="1" si="5"/>
        <v/>
      </c>
      <c r="N16" s="16" t="str">
        <f t="shared" ca="1" si="5"/>
        <v/>
      </c>
      <c r="O16" s="16" t="str">
        <f t="shared" ca="1" si="5"/>
        <v/>
      </c>
      <c r="P16" s="16" t="str">
        <f t="shared" ca="1" si="5"/>
        <v/>
      </c>
      <c r="Q16" s="16" t="str">
        <f t="shared" ca="1" si="5"/>
        <v/>
      </c>
      <c r="R16" s="16" t="str">
        <f t="shared" ca="1" si="5"/>
        <v/>
      </c>
      <c r="S16" s="16" t="e">
        <f t="shared" ca="1" si="10"/>
        <v>#N/A</v>
      </c>
      <c r="T16" s="15" t="str">
        <f t="shared" ca="1" si="11"/>
        <v/>
      </c>
      <c r="U16" s="7" t="str">
        <f t="shared" ca="1" si="6"/>
        <v/>
      </c>
      <c r="Y16" s="23" t="s">
        <v>52</v>
      </c>
      <c r="Z16" s="18" t="s">
        <v>15</v>
      </c>
      <c r="AA16" s="22" t="str">
        <f>HLOOKUP(LARGE($Z13:$AT13,Z14),$AA13:$AT15,3,FALSE)</f>
        <v>QTR</v>
      </c>
      <c r="AB16" s="22" t="str">
        <f>HLOOKUP(LARGE($Z13:$AT13,AA14),$AA13:$AT15,3,FALSE)</f>
        <v>MO</v>
      </c>
      <c r="AC16" s="22" t="str">
        <f t="shared" ref="AC16:AT16" si="29">HLOOKUP(LARGE($Z13:$AT13,AB14),$AA13:$AT15,3,FALSE)</f>
        <v>WEEK</v>
      </c>
      <c r="AD16" s="22" t="str">
        <f t="shared" si="29"/>
        <v>DAY</v>
      </c>
      <c r="AE16" s="22" t="e">
        <f t="shared" si="29"/>
        <v>#NUM!</v>
      </c>
      <c r="AF16" s="22" t="e">
        <f t="shared" si="29"/>
        <v>#NUM!</v>
      </c>
      <c r="AG16" s="22" t="e">
        <f t="shared" si="29"/>
        <v>#NUM!</v>
      </c>
      <c r="AH16" s="22" t="e">
        <f t="shared" si="29"/>
        <v>#NUM!</v>
      </c>
      <c r="AI16" s="22" t="e">
        <f t="shared" si="29"/>
        <v>#NUM!</v>
      </c>
      <c r="AJ16" s="22" t="e">
        <f t="shared" si="29"/>
        <v>#NUM!</v>
      </c>
      <c r="AK16" s="22" t="e">
        <f t="shared" si="29"/>
        <v>#NUM!</v>
      </c>
      <c r="AL16" s="22" t="e">
        <f t="shared" si="29"/>
        <v>#NUM!</v>
      </c>
      <c r="AM16" s="22" t="e">
        <f t="shared" si="29"/>
        <v>#NUM!</v>
      </c>
      <c r="AN16" s="22" t="e">
        <f t="shared" si="29"/>
        <v>#NUM!</v>
      </c>
      <c r="AO16" s="22" t="e">
        <f t="shared" si="29"/>
        <v>#NUM!</v>
      </c>
      <c r="AP16" s="22" t="e">
        <f t="shared" si="29"/>
        <v>#NUM!</v>
      </c>
      <c r="AQ16" s="22" t="e">
        <f t="shared" si="29"/>
        <v>#NUM!</v>
      </c>
      <c r="AR16" s="22" t="e">
        <f t="shared" si="29"/>
        <v>#NUM!</v>
      </c>
      <c r="AS16" s="22" t="e">
        <f t="shared" si="29"/>
        <v>#NUM!</v>
      </c>
      <c r="AT16" s="22" t="e">
        <f t="shared" si="29"/>
        <v>#NUM!</v>
      </c>
    </row>
    <row r="17" spans="1:46" x14ac:dyDescent="0.55000000000000004">
      <c r="A17" s="7">
        <v>15</v>
      </c>
      <c r="B17" s="8">
        <f t="shared" si="9"/>
        <v>15</v>
      </c>
      <c r="C17" s="9">
        <f>IF('2 Pareto Analysis'!$D$12='Pareto Math'!V$23,'Pareto Math'!B17,IF(HLOOKUP(X$23,'1 Data Entry'!A$1:Q16,A18,FALSE)="","",HLOOKUP(X$23,'1 Data Entry'!A$1:Q16,A18,FALSE)))</f>
        <v>15</v>
      </c>
      <c r="D17" s="7" t="e">
        <f>HLOOKUP(V$23,'1 Data Entry'!A$1:Q16,A18,FALSE)</f>
        <v>#N/A</v>
      </c>
      <c r="E17" s="15" t="e">
        <f>IF(C17="","",HLOOKUP(W$23,'1 Data Entry'!A$1:S16,A18,FALSE))</f>
        <v>#N/A</v>
      </c>
      <c r="F17" s="15">
        <f>(COUNTIF(D$3:D17,D17))</f>
        <v>15</v>
      </c>
      <c r="G17" s="15">
        <f t="shared" si="2"/>
        <v>999</v>
      </c>
      <c r="H17" s="15" t="e">
        <f t="shared" si="3"/>
        <v>#N/A</v>
      </c>
      <c r="I17" s="16" t="str">
        <f t="shared" si="4"/>
        <v/>
      </c>
      <c r="J17" s="16" t="str">
        <f t="shared" ca="1" si="5"/>
        <v/>
      </c>
      <c r="K17" s="16" t="str">
        <f t="shared" ca="1" si="5"/>
        <v/>
      </c>
      <c r="L17" s="16" t="str">
        <f t="shared" ca="1" si="5"/>
        <v/>
      </c>
      <c r="M17" s="16" t="str">
        <f t="shared" ca="1" si="5"/>
        <v/>
      </c>
      <c r="N17" s="16" t="str">
        <f t="shared" ca="1" si="5"/>
        <v/>
      </c>
      <c r="O17" s="16" t="str">
        <f t="shared" ca="1" si="5"/>
        <v/>
      </c>
      <c r="P17" s="16" t="str">
        <f t="shared" ca="1" si="5"/>
        <v/>
      </c>
      <c r="Q17" s="16" t="str">
        <f t="shared" ca="1" si="5"/>
        <v/>
      </c>
      <c r="R17" s="16" t="str">
        <f t="shared" ca="1" si="5"/>
        <v/>
      </c>
      <c r="S17" s="16" t="e">
        <f t="shared" ca="1" si="10"/>
        <v>#N/A</v>
      </c>
      <c r="T17" s="15" t="str">
        <f t="shared" ca="1" si="11"/>
        <v/>
      </c>
      <c r="U17" s="7" t="str">
        <f t="shared" ca="1" si="6"/>
        <v/>
      </c>
      <c r="Y17" s="24" t="s">
        <v>53</v>
      </c>
      <c r="Z17" s="18" t="s">
        <v>15</v>
      </c>
      <c r="AA17" s="24" t="str">
        <f>IF(ISERROR(AA4),"",AA5)</f>
        <v>Make Choice</v>
      </c>
      <c r="AB17" s="24" t="str">
        <f t="shared" ref="AB17:AT17" si="30">IF(ISERROR(AB4),"",AB5)</f>
        <v>QTR</v>
      </c>
      <c r="AC17" s="24" t="str">
        <f t="shared" si="30"/>
        <v>MO</v>
      </c>
      <c r="AD17" s="24" t="str">
        <f t="shared" si="30"/>
        <v>WEEK</v>
      </c>
      <c r="AE17" s="24" t="str">
        <f t="shared" si="30"/>
        <v>DAY</v>
      </c>
      <c r="AF17" s="24" t="str">
        <f t="shared" si="30"/>
        <v/>
      </c>
      <c r="AG17" s="24" t="str">
        <f t="shared" si="30"/>
        <v/>
      </c>
      <c r="AH17" s="24" t="str">
        <f t="shared" si="30"/>
        <v/>
      </c>
      <c r="AI17" s="24" t="str">
        <f t="shared" si="30"/>
        <v/>
      </c>
      <c r="AJ17" s="24" t="str">
        <f t="shared" si="30"/>
        <v/>
      </c>
      <c r="AK17" s="24" t="str">
        <f t="shared" si="30"/>
        <v/>
      </c>
      <c r="AL17" s="24" t="str">
        <f t="shared" si="30"/>
        <v/>
      </c>
      <c r="AM17" s="24" t="str">
        <f t="shared" si="30"/>
        <v/>
      </c>
      <c r="AN17" s="24" t="str">
        <f t="shared" si="30"/>
        <v/>
      </c>
      <c r="AO17" s="24" t="str">
        <f t="shared" si="30"/>
        <v/>
      </c>
      <c r="AP17" s="24" t="str">
        <f t="shared" si="30"/>
        <v/>
      </c>
      <c r="AQ17" s="24" t="str">
        <f t="shared" si="30"/>
        <v/>
      </c>
      <c r="AR17" s="24" t="str">
        <f t="shared" si="30"/>
        <v/>
      </c>
      <c r="AS17" s="24" t="str">
        <f t="shared" si="30"/>
        <v/>
      </c>
      <c r="AT17" s="24" t="str">
        <f t="shared" si="30"/>
        <v/>
      </c>
    </row>
    <row r="18" spans="1:46" x14ac:dyDescent="0.55000000000000004">
      <c r="A18" s="7">
        <v>16</v>
      </c>
      <c r="B18" s="8">
        <f t="shared" si="9"/>
        <v>16</v>
      </c>
      <c r="C18" s="9">
        <f>IF('2 Pareto Analysis'!$D$12='Pareto Math'!V$23,'Pareto Math'!B18,IF(HLOOKUP(X$23,'1 Data Entry'!A$1:Q17,A19,FALSE)="","",HLOOKUP(X$23,'1 Data Entry'!A$1:Q17,A19,FALSE)))</f>
        <v>16</v>
      </c>
      <c r="D18" s="7" t="e">
        <f>HLOOKUP(V$23,'1 Data Entry'!A$1:Q17,A19,FALSE)</f>
        <v>#N/A</v>
      </c>
      <c r="E18" s="15" t="e">
        <f>IF(C18="","",HLOOKUP(W$23,'1 Data Entry'!A$1:S17,A19,FALSE))</f>
        <v>#N/A</v>
      </c>
      <c r="F18" s="15">
        <f>(COUNTIF(D$3:D18,D18))</f>
        <v>16</v>
      </c>
      <c r="G18" s="15">
        <f t="shared" si="2"/>
        <v>999</v>
      </c>
      <c r="H18" s="15" t="e">
        <f t="shared" si="3"/>
        <v>#N/A</v>
      </c>
      <c r="I18" s="16" t="str">
        <f t="shared" si="4"/>
        <v/>
      </c>
      <c r="J18" s="16" t="str">
        <f t="shared" ca="1" si="5"/>
        <v/>
      </c>
      <c r="K18" s="16" t="str">
        <f t="shared" ca="1" si="5"/>
        <v/>
      </c>
      <c r="L18" s="16" t="str">
        <f t="shared" ca="1" si="5"/>
        <v/>
      </c>
      <c r="M18" s="16" t="str">
        <f t="shared" ca="1" si="5"/>
        <v/>
      </c>
      <c r="N18" s="16" t="str">
        <f t="shared" ca="1" si="5"/>
        <v/>
      </c>
      <c r="O18" s="16" t="str">
        <f t="shared" ca="1" si="5"/>
        <v/>
      </c>
      <c r="P18" s="16" t="str">
        <f t="shared" ca="1" si="5"/>
        <v/>
      </c>
      <c r="Q18" s="16" t="str">
        <f t="shared" ca="1" si="5"/>
        <v/>
      </c>
      <c r="R18" s="16" t="str">
        <f t="shared" ca="1" si="5"/>
        <v/>
      </c>
      <c r="S18" s="16" t="e">
        <f t="shared" ca="1" si="10"/>
        <v>#N/A</v>
      </c>
      <c r="T18" s="15" t="str">
        <f t="shared" ca="1" si="11"/>
        <v/>
      </c>
      <c r="U18" s="7" t="str">
        <f t="shared" ca="1" si="6"/>
        <v/>
      </c>
    </row>
    <row r="19" spans="1:46" x14ac:dyDescent="0.55000000000000004">
      <c r="A19" s="7">
        <v>17</v>
      </c>
      <c r="B19" s="8">
        <f t="shared" si="9"/>
        <v>17</v>
      </c>
      <c r="C19" s="9">
        <f>IF('2 Pareto Analysis'!$D$12='Pareto Math'!V$23,'Pareto Math'!B19,IF(HLOOKUP(X$23,'1 Data Entry'!A$1:Q18,A20,FALSE)="","",HLOOKUP(X$23,'1 Data Entry'!A$1:Q18,A20,FALSE)))</f>
        <v>17</v>
      </c>
      <c r="D19" s="7" t="e">
        <f>HLOOKUP(V$23,'1 Data Entry'!A$1:Q18,A20,FALSE)</f>
        <v>#N/A</v>
      </c>
      <c r="E19" s="15" t="e">
        <f>IF(C19="","",HLOOKUP(W$23,'1 Data Entry'!A$1:S18,A20,FALSE))</f>
        <v>#N/A</v>
      </c>
      <c r="F19" s="15">
        <f>(COUNTIF(D$3:D19,D19))</f>
        <v>17</v>
      </c>
      <c r="G19" s="15">
        <f t="shared" si="2"/>
        <v>999</v>
      </c>
      <c r="H19" s="15" t="e">
        <f t="shared" si="3"/>
        <v>#N/A</v>
      </c>
      <c r="I19" s="16" t="str">
        <f t="shared" si="4"/>
        <v/>
      </c>
      <c r="J19" s="16" t="str">
        <f t="shared" ref="J19:R47" ca="1" si="31">IF(ISERROR(X$43),"",IF($D19&lt;&gt;X$43,"",$E19))</f>
        <v/>
      </c>
      <c r="K19" s="16" t="str">
        <f t="shared" ca="1" si="31"/>
        <v/>
      </c>
      <c r="L19" s="16" t="str">
        <f t="shared" ca="1" si="31"/>
        <v/>
      </c>
      <c r="M19" s="16" t="str">
        <f t="shared" ca="1" si="31"/>
        <v/>
      </c>
      <c r="N19" s="16" t="str">
        <f t="shared" ca="1" si="31"/>
        <v/>
      </c>
      <c r="O19" s="16" t="str">
        <f t="shared" ca="1" si="31"/>
        <v/>
      </c>
      <c r="P19" s="16" t="str">
        <f t="shared" ca="1" si="31"/>
        <v/>
      </c>
      <c r="Q19" s="16" t="str">
        <f t="shared" ca="1" si="31"/>
        <v/>
      </c>
      <c r="R19" s="16" t="str">
        <f t="shared" ca="1" si="31"/>
        <v/>
      </c>
      <c r="S19" s="16" t="e">
        <f t="shared" ca="1" si="10"/>
        <v>#N/A</v>
      </c>
      <c r="T19" s="15" t="str">
        <f t="shared" ca="1" si="11"/>
        <v/>
      </c>
      <c r="U19" s="7" t="str">
        <f t="shared" ca="1" si="6"/>
        <v/>
      </c>
    </row>
    <row r="20" spans="1:46" x14ac:dyDescent="0.55000000000000004">
      <c r="A20" s="7">
        <v>18</v>
      </c>
      <c r="B20" s="8">
        <f t="shared" si="9"/>
        <v>18</v>
      </c>
      <c r="C20" s="9">
        <f>IF('2 Pareto Analysis'!$D$12='Pareto Math'!V$23,'Pareto Math'!B20,IF(HLOOKUP(X$23,'1 Data Entry'!A$1:Q19,A21,FALSE)="","",HLOOKUP(X$23,'1 Data Entry'!A$1:Q19,A21,FALSE)))</f>
        <v>18</v>
      </c>
      <c r="D20" s="7" t="e">
        <f>HLOOKUP(V$23,'1 Data Entry'!A$1:Q19,A21,FALSE)</f>
        <v>#N/A</v>
      </c>
      <c r="E20" s="15" t="e">
        <f>IF(C20="","",HLOOKUP(W$23,'1 Data Entry'!A$1:S19,A21,FALSE))</f>
        <v>#N/A</v>
      </c>
      <c r="F20" s="15">
        <f>(COUNTIF(D$3:D20,D20))</f>
        <v>18</v>
      </c>
      <c r="G20" s="15">
        <f t="shared" si="2"/>
        <v>999</v>
      </c>
      <c r="H20" s="15" t="e">
        <f t="shared" si="3"/>
        <v>#N/A</v>
      </c>
      <c r="I20" s="16" t="str">
        <f t="shared" si="4"/>
        <v/>
      </c>
      <c r="J20" s="16" t="str">
        <f t="shared" ca="1" si="31"/>
        <v/>
      </c>
      <c r="K20" s="16" t="str">
        <f t="shared" ca="1" si="31"/>
        <v/>
      </c>
      <c r="L20" s="16" t="str">
        <f t="shared" ca="1" si="31"/>
        <v/>
      </c>
      <c r="M20" s="16" t="str">
        <f t="shared" ca="1" si="31"/>
        <v/>
      </c>
      <c r="N20" s="16" t="str">
        <f t="shared" ca="1" si="31"/>
        <v/>
      </c>
      <c r="O20" s="16" t="str">
        <f t="shared" ca="1" si="31"/>
        <v/>
      </c>
      <c r="P20" s="16" t="str">
        <f t="shared" ca="1" si="31"/>
        <v/>
      </c>
      <c r="Q20" s="16" t="str">
        <f t="shared" ca="1" si="31"/>
        <v/>
      </c>
      <c r="R20" s="16" t="str">
        <f t="shared" ca="1" si="31"/>
        <v/>
      </c>
      <c r="S20" s="16" t="e">
        <f t="shared" ca="1" si="10"/>
        <v>#N/A</v>
      </c>
      <c r="T20" s="15" t="str">
        <f t="shared" ca="1" si="11"/>
        <v/>
      </c>
      <c r="U20" s="7" t="str">
        <f t="shared" ca="1" si="6"/>
        <v/>
      </c>
      <c r="AA20" s="81" t="s">
        <v>54</v>
      </c>
      <c r="AB20" s="81"/>
      <c r="AC20" s="81"/>
      <c r="AD20" s="33"/>
    </row>
    <row r="21" spans="1:46" x14ac:dyDescent="0.55000000000000004">
      <c r="A21" s="7">
        <v>19</v>
      </c>
      <c r="B21" s="8">
        <f t="shared" si="9"/>
        <v>19</v>
      </c>
      <c r="C21" s="9">
        <f>IF('2 Pareto Analysis'!$D$12='Pareto Math'!V$23,'Pareto Math'!B21,IF(HLOOKUP(X$23,'1 Data Entry'!A$1:Q20,A22,FALSE)="","",HLOOKUP(X$23,'1 Data Entry'!A$1:Q20,A22,FALSE)))</f>
        <v>19</v>
      </c>
      <c r="D21" s="7" t="e">
        <f>HLOOKUP(V$23,'1 Data Entry'!A$1:Q20,A22,FALSE)</f>
        <v>#N/A</v>
      </c>
      <c r="E21" s="15" t="e">
        <f>IF(C21="","",HLOOKUP(W$23,'1 Data Entry'!A$1:S20,A22,FALSE))</f>
        <v>#N/A</v>
      </c>
      <c r="F21" s="15">
        <f>(COUNTIF(D$3:D21,D21))</f>
        <v>19</v>
      </c>
      <c r="G21" s="15">
        <f t="shared" si="2"/>
        <v>999</v>
      </c>
      <c r="H21" s="15" t="e">
        <f t="shared" si="3"/>
        <v>#N/A</v>
      </c>
      <c r="I21" s="16" t="str">
        <f t="shared" si="4"/>
        <v/>
      </c>
      <c r="J21" s="16" t="str">
        <f t="shared" ca="1" si="31"/>
        <v/>
      </c>
      <c r="K21" s="16" t="str">
        <f t="shared" ca="1" si="31"/>
        <v/>
      </c>
      <c r="L21" s="16" t="str">
        <f t="shared" ca="1" si="31"/>
        <v/>
      </c>
      <c r="M21" s="16" t="str">
        <f t="shared" ca="1" si="31"/>
        <v/>
      </c>
      <c r="N21" s="16" t="str">
        <f t="shared" ca="1" si="31"/>
        <v/>
      </c>
      <c r="O21" s="16" t="str">
        <f t="shared" ca="1" si="31"/>
        <v/>
      </c>
      <c r="P21" s="16" t="str">
        <f t="shared" ca="1" si="31"/>
        <v/>
      </c>
      <c r="Q21" s="16" t="str">
        <f t="shared" ca="1" si="31"/>
        <v/>
      </c>
      <c r="R21" s="16" t="str">
        <f t="shared" ca="1" si="31"/>
        <v/>
      </c>
      <c r="S21" s="16" t="e">
        <f t="shared" ca="1" si="10"/>
        <v>#N/A</v>
      </c>
      <c r="T21" s="15" t="str">
        <f t="shared" ca="1" si="11"/>
        <v/>
      </c>
      <c r="U21" s="7" t="str">
        <f t="shared" ca="1" si="6"/>
        <v/>
      </c>
      <c r="AA21" s="25"/>
      <c r="AB21" s="26" t="s">
        <v>44</v>
      </c>
      <c r="AC21" s="27" t="str">
        <f>IF(AF3="NO", "Count","Quantity")</f>
        <v>Quantity</v>
      </c>
      <c r="AD21" s="7" t="s">
        <v>66</v>
      </c>
    </row>
    <row r="22" spans="1:46" x14ac:dyDescent="0.55000000000000004">
      <c r="A22" s="7">
        <v>20</v>
      </c>
      <c r="B22" s="8">
        <f t="shared" si="9"/>
        <v>20</v>
      </c>
      <c r="C22" s="9">
        <f>IF('2 Pareto Analysis'!$D$12='Pareto Math'!V$23,'Pareto Math'!B22,IF(HLOOKUP(X$23,'1 Data Entry'!A$1:Q21,A23,FALSE)="","",HLOOKUP(X$23,'1 Data Entry'!A$1:Q21,A23,FALSE)))</f>
        <v>20</v>
      </c>
      <c r="D22" s="7" t="e">
        <f>HLOOKUP(V$23,'1 Data Entry'!A$1:Q21,A23,FALSE)</f>
        <v>#N/A</v>
      </c>
      <c r="E22" s="15" t="e">
        <f>IF(C22="","",HLOOKUP(W$23,'1 Data Entry'!A$1:S21,A23,FALSE))</f>
        <v>#N/A</v>
      </c>
      <c r="F22" s="15">
        <f>(COUNTIF(D$3:D22,D22))</f>
        <v>20</v>
      </c>
      <c r="G22" s="15">
        <f t="shared" si="2"/>
        <v>999</v>
      </c>
      <c r="H22" s="15" t="e">
        <f t="shared" si="3"/>
        <v>#N/A</v>
      </c>
      <c r="I22" s="16" t="str">
        <f t="shared" si="4"/>
        <v/>
      </c>
      <c r="J22" s="16" t="str">
        <f t="shared" ca="1" si="31"/>
        <v/>
      </c>
      <c r="K22" s="16" t="str">
        <f t="shared" ca="1" si="31"/>
        <v/>
      </c>
      <c r="L22" s="16" t="str">
        <f t="shared" ca="1" si="31"/>
        <v/>
      </c>
      <c r="M22" s="16" t="str">
        <f t="shared" ca="1" si="31"/>
        <v/>
      </c>
      <c r="N22" s="16" t="str">
        <f t="shared" ca="1" si="31"/>
        <v/>
      </c>
      <c r="O22" s="16" t="str">
        <f t="shared" ca="1" si="31"/>
        <v/>
      </c>
      <c r="P22" s="16" t="str">
        <f t="shared" ca="1" si="31"/>
        <v/>
      </c>
      <c r="Q22" s="16" t="str">
        <f t="shared" ca="1" si="31"/>
        <v/>
      </c>
      <c r="R22" s="16" t="str">
        <f t="shared" ca="1" si="31"/>
        <v/>
      </c>
      <c r="S22" s="16" t="e">
        <f t="shared" ca="1" si="10"/>
        <v>#N/A</v>
      </c>
      <c r="T22" s="15" t="str">
        <f t="shared" ca="1" si="11"/>
        <v/>
      </c>
      <c r="U22" s="7" t="str">
        <f t="shared" ca="1" si="6"/>
        <v/>
      </c>
      <c r="V22" s="81" t="s">
        <v>55</v>
      </c>
      <c r="W22" s="81"/>
      <c r="X22" s="28"/>
      <c r="AA22" s="25">
        <f ca="1">IF(ISERROR(MAX(AD22:AD30)-'1 Setup'!D9),0,MAX(AD22:AD30)-'1 Setup'!D9)</f>
        <v>0.8</v>
      </c>
      <c r="AB22" s="15" t="str">
        <f t="shared" ref="AB22:AB25" ca="1" si="32">IF(ISERROR(V3),"*",IF(V3=0,"*",V3))</f>
        <v>*</v>
      </c>
      <c r="AC22" s="15">
        <f t="shared" ref="AC22:AC31" ca="1" si="33">IF(ISERROR(W3),"",ROUND(W3,0))</f>
        <v>999</v>
      </c>
      <c r="AD22" s="36">
        <f ca="1">AC22/SUM(AC$22:AC$31)</f>
        <v>1</v>
      </c>
      <c r="AE22" s="36">
        <f ca="1">SUM(AD$22:AD22)</f>
        <v>1</v>
      </c>
      <c r="AF22" s="34"/>
      <c r="AG22" s="36"/>
      <c r="AI22" s="35"/>
    </row>
    <row r="23" spans="1:46" x14ac:dyDescent="0.55000000000000004">
      <c r="A23" s="7">
        <v>21</v>
      </c>
      <c r="B23" s="8">
        <f t="shared" si="9"/>
        <v>21</v>
      </c>
      <c r="C23" s="9">
        <f>IF('2 Pareto Analysis'!$D$12='Pareto Math'!V$23,'Pareto Math'!B23,IF(HLOOKUP(X$23,'1 Data Entry'!A$1:Q22,A24,FALSE)="","",HLOOKUP(X$23,'1 Data Entry'!A$1:Q22,A24,FALSE)))</f>
        <v>21</v>
      </c>
      <c r="D23" s="7" t="e">
        <f>HLOOKUP(V$23,'1 Data Entry'!A$1:Q22,A24,FALSE)</f>
        <v>#N/A</v>
      </c>
      <c r="E23" s="15" t="e">
        <f>IF(C23="","",HLOOKUP(W$23,'1 Data Entry'!A$1:S22,A24,FALSE))</f>
        <v>#N/A</v>
      </c>
      <c r="F23" s="15">
        <f>(COUNTIF(D$3:D23,D23))</f>
        <v>21</v>
      </c>
      <c r="G23" s="15">
        <f t="shared" si="2"/>
        <v>999</v>
      </c>
      <c r="H23" s="15" t="e">
        <f t="shared" si="3"/>
        <v>#N/A</v>
      </c>
      <c r="I23" s="16" t="str">
        <f t="shared" si="4"/>
        <v/>
      </c>
      <c r="J23" s="16" t="str">
        <f t="shared" ca="1" si="31"/>
        <v/>
      </c>
      <c r="K23" s="16" t="str">
        <f t="shared" ca="1" si="31"/>
        <v/>
      </c>
      <c r="L23" s="16" t="str">
        <f t="shared" ca="1" si="31"/>
        <v/>
      </c>
      <c r="M23" s="16" t="str">
        <f t="shared" ca="1" si="31"/>
        <v/>
      </c>
      <c r="N23" s="16" t="str">
        <f t="shared" ca="1" si="31"/>
        <v/>
      </c>
      <c r="O23" s="16" t="str">
        <f t="shared" ca="1" si="31"/>
        <v/>
      </c>
      <c r="P23" s="16" t="str">
        <f t="shared" ca="1" si="31"/>
        <v/>
      </c>
      <c r="Q23" s="16" t="str">
        <f t="shared" ca="1" si="31"/>
        <v/>
      </c>
      <c r="R23" s="16" t="str">
        <f t="shared" ca="1" si="31"/>
        <v/>
      </c>
      <c r="S23" s="16" t="e">
        <f t="shared" ca="1" si="10"/>
        <v>#N/A</v>
      </c>
      <c r="T23" s="15" t="str">
        <f t="shared" ca="1" si="11"/>
        <v/>
      </c>
      <c r="U23" s="7" t="str">
        <f t="shared" ca="1" si="6"/>
        <v/>
      </c>
      <c r="V23" s="15" t="str">
        <f>'2 Pareto Analysis'!D10</f>
        <v>Make Choice</v>
      </c>
      <c r="W23" s="15" t="str">
        <f>'2 Pareto Analysis'!D9</f>
        <v>Make Choice</v>
      </c>
      <c r="X23" s="15" t="str">
        <f>'2 Pareto Analysis'!D11</f>
        <v>Select (if applicable)</v>
      </c>
      <c r="AA23" s="37">
        <f ca="1">AA22</f>
        <v>0.8</v>
      </c>
      <c r="AB23" s="15" t="str">
        <f t="shared" ca="1" si="32"/>
        <v>*</v>
      </c>
      <c r="AC23" s="15">
        <f t="shared" ca="1" si="33"/>
        <v>0</v>
      </c>
      <c r="AD23" s="36">
        <f t="shared" ref="AD23:AD31" ca="1" si="34">AC23/SUM(AC$22:AC$31)</f>
        <v>0</v>
      </c>
      <c r="AE23" s="36">
        <f ca="1">SUM(AD$22:AD23)</f>
        <v>1</v>
      </c>
      <c r="AF23" s="34"/>
      <c r="AG23" s="36"/>
      <c r="AI23" s="35"/>
    </row>
    <row r="24" spans="1:46" x14ac:dyDescent="0.55000000000000004">
      <c r="A24" s="7">
        <v>22</v>
      </c>
      <c r="B24" s="8">
        <f t="shared" si="9"/>
        <v>22</v>
      </c>
      <c r="C24" s="9">
        <f>IF('2 Pareto Analysis'!$D$12='Pareto Math'!V$23,'Pareto Math'!B24,IF(HLOOKUP(X$23,'1 Data Entry'!A$1:Q23,A25,FALSE)="","",HLOOKUP(X$23,'1 Data Entry'!A$1:Q23,A25,FALSE)))</f>
        <v>22</v>
      </c>
      <c r="D24" s="7" t="e">
        <f>HLOOKUP(V$23,'1 Data Entry'!A$1:Q23,A25,FALSE)</f>
        <v>#N/A</v>
      </c>
      <c r="E24" s="15" t="e">
        <f>IF(C24="","",HLOOKUP(W$23,'1 Data Entry'!A$1:S23,A25,FALSE))</f>
        <v>#N/A</v>
      </c>
      <c r="F24" s="15">
        <f>(COUNTIF(D$3:D24,D24))</f>
        <v>22</v>
      </c>
      <c r="G24" s="15">
        <f t="shared" si="2"/>
        <v>999</v>
      </c>
      <c r="H24" s="15" t="e">
        <f t="shared" si="3"/>
        <v>#N/A</v>
      </c>
      <c r="I24" s="16" t="str">
        <f t="shared" si="4"/>
        <v/>
      </c>
      <c r="J24" s="16" t="str">
        <f t="shared" ca="1" si="31"/>
        <v/>
      </c>
      <c r="K24" s="16" t="str">
        <f t="shared" ca="1" si="31"/>
        <v/>
      </c>
      <c r="L24" s="16" t="str">
        <f t="shared" ca="1" si="31"/>
        <v/>
      </c>
      <c r="M24" s="16" t="str">
        <f t="shared" ca="1" si="31"/>
        <v/>
      </c>
      <c r="N24" s="16" t="str">
        <f t="shared" ca="1" si="31"/>
        <v/>
      </c>
      <c r="O24" s="16" t="str">
        <f t="shared" ca="1" si="31"/>
        <v/>
      </c>
      <c r="P24" s="16" t="str">
        <f t="shared" ca="1" si="31"/>
        <v/>
      </c>
      <c r="Q24" s="16" t="str">
        <f t="shared" ca="1" si="31"/>
        <v/>
      </c>
      <c r="R24" s="16" t="str">
        <f t="shared" ca="1" si="31"/>
        <v/>
      </c>
      <c r="S24" s="16" t="e">
        <f t="shared" ca="1" si="10"/>
        <v>#N/A</v>
      </c>
      <c r="T24" s="15" t="str">
        <f t="shared" ca="1" si="11"/>
        <v/>
      </c>
      <c r="U24" s="7" t="str">
        <f t="shared" ca="1" si="6"/>
        <v/>
      </c>
      <c r="AA24" s="25">
        <f>MAX(AF22:AF30)</f>
        <v>0</v>
      </c>
      <c r="AB24" s="15" t="str">
        <f t="shared" ca="1" si="32"/>
        <v>*</v>
      </c>
      <c r="AC24" s="15">
        <f t="shared" ca="1" si="33"/>
        <v>0</v>
      </c>
      <c r="AD24" s="36">
        <f t="shared" ca="1" si="34"/>
        <v>0</v>
      </c>
      <c r="AE24" s="36">
        <f ca="1">SUM(AD$22:AD24)</f>
        <v>1</v>
      </c>
      <c r="AF24" s="34"/>
      <c r="AG24" s="36"/>
      <c r="AI24" s="35"/>
    </row>
    <row r="25" spans="1:46" x14ac:dyDescent="0.55000000000000004">
      <c r="A25" s="7">
        <v>23</v>
      </c>
      <c r="B25" s="8">
        <f t="shared" si="9"/>
        <v>23</v>
      </c>
      <c r="C25" s="9">
        <f>IF('2 Pareto Analysis'!$D$12='Pareto Math'!V$23,'Pareto Math'!B25,IF(HLOOKUP(X$23,'1 Data Entry'!A$1:Q24,A26,FALSE)="","",HLOOKUP(X$23,'1 Data Entry'!A$1:Q24,A26,FALSE)))</f>
        <v>23</v>
      </c>
      <c r="D25" s="7" t="e">
        <f>HLOOKUP(V$23,'1 Data Entry'!A$1:Q24,A26,FALSE)</f>
        <v>#N/A</v>
      </c>
      <c r="E25" s="15" t="e">
        <f>IF(C25="","",HLOOKUP(W$23,'1 Data Entry'!A$1:S24,A26,FALSE))</f>
        <v>#N/A</v>
      </c>
      <c r="F25" s="15">
        <f>(COUNTIF(D$3:D25,D25))</f>
        <v>23</v>
      </c>
      <c r="G25" s="15">
        <f t="shared" si="2"/>
        <v>999</v>
      </c>
      <c r="H25" s="15" t="e">
        <f t="shared" si="3"/>
        <v>#N/A</v>
      </c>
      <c r="I25" s="16" t="str">
        <f t="shared" si="4"/>
        <v/>
      </c>
      <c r="J25" s="16" t="str">
        <f t="shared" ca="1" si="31"/>
        <v/>
      </c>
      <c r="K25" s="16" t="str">
        <f t="shared" ca="1" si="31"/>
        <v/>
      </c>
      <c r="L25" s="16" t="str">
        <f t="shared" ca="1" si="31"/>
        <v/>
      </c>
      <c r="M25" s="16" t="str">
        <f t="shared" ca="1" si="31"/>
        <v/>
      </c>
      <c r="N25" s="16" t="str">
        <f t="shared" ca="1" si="31"/>
        <v/>
      </c>
      <c r="O25" s="16" t="str">
        <f t="shared" ca="1" si="31"/>
        <v/>
      </c>
      <c r="P25" s="16" t="str">
        <f t="shared" ca="1" si="31"/>
        <v/>
      </c>
      <c r="Q25" s="16" t="str">
        <f t="shared" ca="1" si="31"/>
        <v/>
      </c>
      <c r="R25" s="16" t="str">
        <f t="shared" ca="1" si="31"/>
        <v/>
      </c>
      <c r="S25" s="16" t="e">
        <f t="shared" ca="1" si="10"/>
        <v>#N/A</v>
      </c>
      <c r="T25" s="15" t="str">
        <f t="shared" ca="1" si="11"/>
        <v/>
      </c>
      <c r="U25" s="7" t="str">
        <f t="shared" ca="1" si="6"/>
        <v/>
      </c>
      <c r="AA25" s="25">
        <f t="shared" ref="AA25:AA31" si="35">AA24</f>
        <v>0</v>
      </c>
      <c r="AB25" s="15" t="str">
        <f t="shared" ca="1" si="32"/>
        <v>*</v>
      </c>
      <c r="AC25" s="15">
        <f t="shared" ca="1" si="33"/>
        <v>0</v>
      </c>
      <c r="AD25" s="36">
        <f t="shared" ca="1" si="34"/>
        <v>0</v>
      </c>
      <c r="AE25" s="36">
        <f ca="1">SUM(AD$22:AD25)</f>
        <v>1</v>
      </c>
      <c r="AF25" s="34"/>
      <c r="AG25" s="36"/>
      <c r="AI25" s="35"/>
    </row>
    <row r="26" spans="1:46" x14ac:dyDescent="0.55000000000000004">
      <c r="A26" s="7">
        <v>24</v>
      </c>
      <c r="B26" s="8">
        <f t="shared" si="9"/>
        <v>24</v>
      </c>
      <c r="C26" s="9">
        <f>IF('2 Pareto Analysis'!$D$12='Pareto Math'!V$23,'Pareto Math'!B26,IF(HLOOKUP(X$23,'1 Data Entry'!A$1:Q25,A27,FALSE)="","",HLOOKUP(X$23,'1 Data Entry'!A$1:Q25,A27,FALSE)))</f>
        <v>24</v>
      </c>
      <c r="D26" s="7" t="e">
        <f>HLOOKUP(V$23,'1 Data Entry'!A$1:Q25,A27,FALSE)</f>
        <v>#N/A</v>
      </c>
      <c r="E26" s="15" t="e">
        <f>IF(C26="","",HLOOKUP(W$23,'1 Data Entry'!A$1:S25,A27,FALSE))</f>
        <v>#N/A</v>
      </c>
      <c r="F26" s="15">
        <f>(COUNTIF(D$3:D26,D26))</f>
        <v>24</v>
      </c>
      <c r="G26" s="15">
        <f t="shared" si="2"/>
        <v>999</v>
      </c>
      <c r="H26" s="15" t="e">
        <f t="shared" si="3"/>
        <v>#N/A</v>
      </c>
      <c r="I26" s="16" t="str">
        <f t="shared" si="4"/>
        <v/>
      </c>
      <c r="J26" s="16" t="str">
        <f t="shared" ca="1" si="31"/>
        <v/>
      </c>
      <c r="K26" s="16" t="str">
        <f t="shared" ca="1" si="31"/>
        <v/>
      </c>
      <c r="L26" s="16" t="str">
        <f t="shared" ca="1" si="31"/>
        <v/>
      </c>
      <c r="M26" s="16" t="str">
        <f t="shared" ca="1" si="31"/>
        <v/>
      </c>
      <c r="N26" s="16" t="str">
        <f t="shared" ca="1" si="31"/>
        <v/>
      </c>
      <c r="O26" s="16" t="str">
        <f t="shared" ca="1" si="31"/>
        <v/>
      </c>
      <c r="P26" s="16" t="str">
        <f t="shared" ca="1" si="31"/>
        <v/>
      </c>
      <c r="Q26" s="16" t="str">
        <f t="shared" ca="1" si="31"/>
        <v/>
      </c>
      <c r="R26" s="16" t="str">
        <f t="shared" ca="1" si="31"/>
        <v/>
      </c>
      <c r="S26" s="16" t="e">
        <f t="shared" ca="1" si="10"/>
        <v>#N/A</v>
      </c>
      <c r="T26" s="15" t="str">
        <f t="shared" ca="1" si="11"/>
        <v/>
      </c>
      <c r="U26" s="7" t="str">
        <f t="shared" ca="1" si="6"/>
        <v/>
      </c>
      <c r="AA26" s="25">
        <f t="shared" si="35"/>
        <v>0</v>
      </c>
      <c r="AB26" s="15" t="str">
        <f ca="1">IF(ISERROR(V7),"*",IF(V7=0,"*",V7))</f>
        <v>*</v>
      </c>
      <c r="AC26" s="15">
        <f t="shared" ca="1" si="33"/>
        <v>0</v>
      </c>
      <c r="AD26" s="36">
        <f t="shared" ca="1" si="34"/>
        <v>0</v>
      </c>
      <c r="AE26" s="36">
        <f ca="1">SUM(AD$22:AD26)</f>
        <v>1</v>
      </c>
      <c r="AF26" s="34"/>
      <c r="AG26" s="36"/>
      <c r="AI26" s="35"/>
    </row>
    <row r="27" spans="1:46" x14ac:dyDescent="0.55000000000000004">
      <c r="A27" s="7">
        <v>25</v>
      </c>
      <c r="B27" s="8">
        <f t="shared" si="9"/>
        <v>25</v>
      </c>
      <c r="C27" s="9">
        <f>IF('2 Pareto Analysis'!$D$12='Pareto Math'!V$23,'Pareto Math'!B27,IF(HLOOKUP(X$23,'1 Data Entry'!A$1:Q26,A28,FALSE)="","",HLOOKUP(X$23,'1 Data Entry'!A$1:Q26,A28,FALSE)))</f>
        <v>25</v>
      </c>
      <c r="D27" s="7" t="e">
        <f>HLOOKUP(V$23,'1 Data Entry'!A$1:Q26,A28,FALSE)</f>
        <v>#N/A</v>
      </c>
      <c r="E27" s="15" t="e">
        <f>IF(C27="","",HLOOKUP(W$23,'1 Data Entry'!A$1:S26,A28,FALSE))</f>
        <v>#N/A</v>
      </c>
      <c r="F27" s="15">
        <f>(COUNTIF(D$3:D27,D27))</f>
        <v>25</v>
      </c>
      <c r="G27" s="15">
        <f t="shared" si="2"/>
        <v>999</v>
      </c>
      <c r="H27" s="15" t="e">
        <f t="shared" si="3"/>
        <v>#N/A</v>
      </c>
      <c r="I27" s="16" t="str">
        <f t="shared" si="4"/>
        <v/>
      </c>
      <c r="J27" s="16" t="str">
        <f t="shared" ca="1" si="31"/>
        <v/>
      </c>
      <c r="K27" s="16" t="str">
        <f t="shared" ca="1" si="31"/>
        <v/>
      </c>
      <c r="L27" s="16" t="str">
        <f t="shared" ca="1" si="31"/>
        <v/>
      </c>
      <c r="M27" s="16" t="str">
        <f t="shared" ca="1" si="31"/>
        <v/>
      </c>
      <c r="N27" s="16" t="str">
        <f t="shared" ca="1" si="31"/>
        <v/>
      </c>
      <c r="O27" s="16" t="str">
        <f t="shared" ca="1" si="31"/>
        <v/>
      </c>
      <c r="P27" s="16" t="str">
        <f t="shared" ca="1" si="31"/>
        <v/>
      </c>
      <c r="Q27" s="16" t="str">
        <f t="shared" ca="1" si="31"/>
        <v/>
      </c>
      <c r="R27" s="16" t="str">
        <f t="shared" ca="1" si="31"/>
        <v/>
      </c>
      <c r="S27" s="16" t="e">
        <f t="shared" ca="1" si="10"/>
        <v>#N/A</v>
      </c>
      <c r="T27" s="15" t="str">
        <f t="shared" ca="1" si="11"/>
        <v/>
      </c>
      <c r="U27" s="7" t="str">
        <f t="shared" ca="1" si="6"/>
        <v/>
      </c>
      <c r="AA27" s="25">
        <f t="shared" si="35"/>
        <v>0</v>
      </c>
      <c r="AB27" s="15" t="str">
        <f ca="1">IF(ISERROR(V8),"*",IF(V8=0,"*",V8))</f>
        <v>*</v>
      </c>
      <c r="AC27" s="15">
        <f t="shared" ca="1" si="33"/>
        <v>0</v>
      </c>
      <c r="AD27" s="36">
        <f t="shared" ca="1" si="34"/>
        <v>0</v>
      </c>
      <c r="AE27" s="36">
        <f ca="1">SUM(AD$22:AD27)</f>
        <v>1</v>
      </c>
      <c r="AF27" s="34"/>
      <c r="AG27" s="36"/>
      <c r="AI27" s="35"/>
    </row>
    <row r="28" spans="1:46" x14ac:dyDescent="0.55000000000000004">
      <c r="A28" s="7">
        <v>26</v>
      </c>
      <c r="B28" s="8">
        <f t="shared" si="9"/>
        <v>26</v>
      </c>
      <c r="C28" s="9">
        <f>IF('2 Pareto Analysis'!$D$12='Pareto Math'!V$23,'Pareto Math'!B28,IF(HLOOKUP(X$23,'1 Data Entry'!A$1:Q27,A29,FALSE)="","",HLOOKUP(X$23,'1 Data Entry'!A$1:Q27,A29,FALSE)))</f>
        <v>26</v>
      </c>
      <c r="D28" s="7" t="e">
        <f>HLOOKUP(V$23,'1 Data Entry'!A$1:Q27,A29,FALSE)</f>
        <v>#N/A</v>
      </c>
      <c r="E28" s="15" t="e">
        <f>IF(C28="","",HLOOKUP(W$23,'1 Data Entry'!A$1:S27,A29,FALSE))</f>
        <v>#N/A</v>
      </c>
      <c r="F28" s="15">
        <f>(COUNTIF(D$3:D28,D28))</f>
        <v>26</v>
      </c>
      <c r="G28" s="15">
        <f t="shared" si="2"/>
        <v>999</v>
      </c>
      <c r="H28" s="15" t="e">
        <f t="shared" si="3"/>
        <v>#N/A</v>
      </c>
      <c r="I28" s="16" t="str">
        <f t="shared" si="4"/>
        <v/>
      </c>
      <c r="J28" s="16" t="str">
        <f t="shared" ca="1" si="31"/>
        <v/>
      </c>
      <c r="K28" s="16" t="str">
        <f t="shared" ca="1" si="31"/>
        <v/>
      </c>
      <c r="L28" s="16" t="str">
        <f t="shared" ca="1" si="31"/>
        <v/>
      </c>
      <c r="M28" s="16" t="str">
        <f t="shared" ca="1" si="31"/>
        <v/>
      </c>
      <c r="N28" s="16" t="str">
        <f t="shared" ca="1" si="31"/>
        <v/>
      </c>
      <c r="O28" s="16" t="str">
        <f t="shared" ca="1" si="31"/>
        <v/>
      </c>
      <c r="P28" s="16" t="str">
        <f t="shared" ca="1" si="31"/>
        <v/>
      </c>
      <c r="Q28" s="16" t="str">
        <f t="shared" ca="1" si="31"/>
        <v/>
      </c>
      <c r="R28" s="16" t="str">
        <f t="shared" ca="1" si="31"/>
        <v/>
      </c>
      <c r="S28" s="16" t="e">
        <f t="shared" ca="1" si="10"/>
        <v>#N/A</v>
      </c>
      <c r="T28" s="15" t="str">
        <f t="shared" ca="1" si="11"/>
        <v/>
      </c>
      <c r="U28" s="7" t="str">
        <f t="shared" ca="1" si="6"/>
        <v/>
      </c>
      <c r="AA28" s="25">
        <f t="shared" si="35"/>
        <v>0</v>
      </c>
      <c r="AB28" s="15" t="str">
        <f t="shared" ref="AB28:AB30" ca="1" si="36">IF(ISERROR(V9),"*",IF(V9=0,"*",V9))</f>
        <v>*</v>
      </c>
      <c r="AC28" s="15">
        <f t="shared" ca="1" si="33"/>
        <v>0</v>
      </c>
      <c r="AD28" s="36">
        <f t="shared" ca="1" si="34"/>
        <v>0</v>
      </c>
      <c r="AE28" s="36">
        <f ca="1">SUM(AD$22:AD28)</f>
        <v>1</v>
      </c>
      <c r="AF28" s="34"/>
      <c r="AG28" s="36"/>
      <c r="AI28" s="35"/>
    </row>
    <row r="29" spans="1:46" x14ac:dyDescent="0.55000000000000004">
      <c r="A29" s="7">
        <v>27</v>
      </c>
      <c r="B29" s="8">
        <f t="shared" si="9"/>
        <v>27</v>
      </c>
      <c r="C29" s="9">
        <f>IF('2 Pareto Analysis'!$D$12='Pareto Math'!V$23,'Pareto Math'!B29,IF(HLOOKUP(X$23,'1 Data Entry'!A$1:Q28,A30,FALSE)="","",HLOOKUP(X$23,'1 Data Entry'!A$1:Q28,A30,FALSE)))</f>
        <v>27</v>
      </c>
      <c r="D29" s="7" t="e">
        <f>HLOOKUP(V$23,'1 Data Entry'!A$1:Q28,A30,FALSE)</f>
        <v>#N/A</v>
      </c>
      <c r="E29" s="15" t="e">
        <f>IF(C29="","",HLOOKUP(W$23,'1 Data Entry'!A$1:S28,A30,FALSE))</f>
        <v>#N/A</v>
      </c>
      <c r="F29" s="15">
        <f>(COUNTIF(D$3:D29,D29))</f>
        <v>27</v>
      </c>
      <c r="G29" s="15">
        <f t="shared" si="2"/>
        <v>999</v>
      </c>
      <c r="H29" s="15" t="e">
        <f t="shared" si="3"/>
        <v>#N/A</v>
      </c>
      <c r="I29" s="16" t="str">
        <f t="shared" si="4"/>
        <v/>
      </c>
      <c r="J29" s="16" t="str">
        <f t="shared" ca="1" si="31"/>
        <v/>
      </c>
      <c r="K29" s="16" t="str">
        <f t="shared" ca="1" si="31"/>
        <v/>
      </c>
      <c r="L29" s="16" t="str">
        <f t="shared" ca="1" si="31"/>
        <v/>
      </c>
      <c r="M29" s="16" t="str">
        <f t="shared" ca="1" si="31"/>
        <v/>
      </c>
      <c r="N29" s="16" t="str">
        <f t="shared" ca="1" si="31"/>
        <v/>
      </c>
      <c r="O29" s="16" t="str">
        <f t="shared" ca="1" si="31"/>
        <v/>
      </c>
      <c r="P29" s="16" t="str">
        <f t="shared" ca="1" si="31"/>
        <v/>
      </c>
      <c r="Q29" s="16" t="str">
        <f t="shared" ca="1" si="31"/>
        <v/>
      </c>
      <c r="R29" s="16" t="str">
        <f t="shared" ca="1" si="31"/>
        <v/>
      </c>
      <c r="S29" s="16" t="e">
        <f t="shared" ca="1" si="10"/>
        <v>#N/A</v>
      </c>
      <c r="T29" s="15" t="str">
        <f t="shared" ca="1" si="11"/>
        <v/>
      </c>
      <c r="U29" s="7" t="str">
        <f t="shared" ca="1" si="6"/>
        <v/>
      </c>
      <c r="AA29" s="25">
        <f t="shared" si="35"/>
        <v>0</v>
      </c>
      <c r="AB29" s="15" t="str">
        <f t="shared" ca="1" si="36"/>
        <v>*</v>
      </c>
      <c r="AC29" s="15">
        <f t="shared" ca="1" si="33"/>
        <v>0</v>
      </c>
      <c r="AD29" s="36">
        <f t="shared" ca="1" si="34"/>
        <v>0</v>
      </c>
      <c r="AE29" s="36">
        <f ca="1">SUM(AD$22:AD29)</f>
        <v>1</v>
      </c>
      <c r="AF29" s="34"/>
      <c r="AG29" s="36"/>
      <c r="AI29" s="35"/>
    </row>
    <row r="30" spans="1:46" x14ac:dyDescent="0.55000000000000004">
      <c r="A30" s="7">
        <v>28</v>
      </c>
      <c r="B30" s="8">
        <f t="shared" si="9"/>
        <v>28</v>
      </c>
      <c r="C30" s="9">
        <f>IF('2 Pareto Analysis'!$D$12='Pareto Math'!V$23,'Pareto Math'!B30,IF(HLOOKUP(X$23,'1 Data Entry'!A$1:Q29,A31,FALSE)="","",HLOOKUP(X$23,'1 Data Entry'!A$1:Q29,A31,FALSE)))</f>
        <v>28</v>
      </c>
      <c r="D30" s="7" t="e">
        <f>HLOOKUP(V$23,'1 Data Entry'!A$1:Q29,A31,FALSE)</f>
        <v>#N/A</v>
      </c>
      <c r="E30" s="15" t="e">
        <f>IF(C30="","",HLOOKUP(W$23,'1 Data Entry'!A$1:S29,A31,FALSE))</f>
        <v>#N/A</v>
      </c>
      <c r="F30" s="15">
        <f>(COUNTIF(D$3:D30,D30))</f>
        <v>28</v>
      </c>
      <c r="G30" s="15">
        <f t="shared" si="2"/>
        <v>999</v>
      </c>
      <c r="H30" s="15" t="e">
        <f t="shared" si="3"/>
        <v>#N/A</v>
      </c>
      <c r="I30" s="16" t="str">
        <f t="shared" si="4"/>
        <v/>
      </c>
      <c r="J30" s="16" t="str">
        <f t="shared" ca="1" si="31"/>
        <v/>
      </c>
      <c r="K30" s="16" t="str">
        <f t="shared" ca="1" si="31"/>
        <v/>
      </c>
      <c r="L30" s="16" t="str">
        <f t="shared" ca="1" si="31"/>
        <v/>
      </c>
      <c r="M30" s="16" t="str">
        <f t="shared" ca="1" si="31"/>
        <v/>
      </c>
      <c r="N30" s="16" t="str">
        <f t="shared" ca="1" si="31"/>
        <v/>
      </c>
      <c r="O30" s="16" t="str">
        <f t="shared" ca="1" si="31"/>
        <v/>
      </c>
      <c r="P30" s="16" t="str">
        <f t="shared" ca="1" si="31"/>
        <v/>
      </c>
      <c r="Q30" s="16" t="str">
        <f t="shared" ca="1" si="31"/>
        <v/>
      </c>
      <c r="R30" s="16" t="str">
        <f t="shared" ca="1" si="31"/>
        <v/>
      </c>
      <c r="S30" s="16" t="e">
        <f t="shared" ca="1" si="10"/>
        <v>#N/A</v>
      </c>
      <c r="T30" s="15" t="str">
        <f t="shared" ca="1" si="11"/>
        <v/>
      </c>
      <c r="U30" s="7" t="str">
        <f t="shared" ca="1" si="6"/>
        <v/>
      </c>
      <c r="AA30" s="25">
        <f t="shared" si="35"/>
        <v>0</v>
      </c>
      <c r="AB30" s="15" t="str">
        <f t="shared" ca="1" si="36"/>
        <v>*</v>
      </c>
      <c r="AC30" s="15">
        <f t="shared" ca="1" si="33"/>
        <v>0</v>
      </c>
      <c r="AD30" s="36">
        <f t="shared" ca="1" si="34"/>
        <v>0</v>
      </c>
      <c r="AE30" s="36">
        <f ca="1">SUM(AD$22:AD30)</f>
        <v>1</v>
      </c>
      <c r="AF30" s="34"/>
      <c r="AG30" s="36"/>
      <c r="AI30" s="35"/>
    </row>
    <row r="31" spans="1:46" x14ac:dyDescent="0.55000000000000004">
      <c r="A31" s="7">
        <v>29</v>
      </c>
      <c r="B31" s="8">
        <f t="shared" si="9"/>
        <v>29</v>
      </c>
      <c r="C31" s="9">
        <f>IF('2 Pareto Analysis'!$D$12='Pareto Math'!V$23,'Pareto Math'!B31,IF(HLOOKUP(X$23,'1 Data Entry'!A$1:Q30,A32,FALSE)="","",HLOOKUP(X$23,'1 Data Entry'!A$1:Q30,A32,FALSE)))</f>
        <v>29</v>
      </c>
      <c r="D31" s="7" t="e">
        <f>HLOOKUP(V$23,'1 Data Entry'!A$1:Q30,A32,FALSE)</f>
        <v>#N/A</v>
      </c>
      <c r="E31" s="15" t="e">
        <f>IF(C31="","",HLOOKUP(W$23,'1 Data Entry'!A$1:S30,A32,FALSE))</f>
        <v>#N/A</v>
      </c>
      <c r="F31" s="15">
        <f>(COUNTIF(D$3:D31,D31))</f>
        <v>29</v>
      </c>
      <c r="G31" s="15">
        <f t="shared" si="2"/>
        <v>999</v>
      </c>
      <c r="H31" s="15" t="e">
        <f t="shared" si="3"/>
        <v>#N/A</v>
      </c>
      <c r="I31" s="16" t="str">
        <f t="shared" si="4"/>
        <v/>
      </c>
      <c r="J31" s="16" t="str">
        <f t="shared" ca="1" si="31"/>
        <v/>
      </c>
      <c r="K31" s="16" t="str">
        <f t="shared" ca="1" si="31"/>
        <v/>
      </c>
      <c r="L31" s="16" t="str">
        <f t="shared" ca="1" si="31"/>
        <v/>
      </c>
      <c r="M31" s="16" t="str">
        <f t="shared" ca="1" si="31"/>
        <v/>
      </c>
      <c r="N31" s="16" t="str">
        <f t="shared" ca="1" si="31"/>
        <v/>
      </c>
      <c r="O31" s="16" t="str">
        <f t="shared" ca="1" si="31"/>
        <v/>
      </c>
      <c r="P31" s="16" t="str">
        <f t="shared" ca="1" si="31"/>
        <v/>
      </c>
      <c r="Q31" s="16" t="str">
        <f t="shared" ca="1" si="31"/>
        <v/>
      </c>
      <c r="R31" s="16" t="str">
        <f t="shared" ca="1" si="31"/>
        <v/>
      </c>
      <c r="S31" s="16" t="e">
        <f t="shared" ca="1" si="10"/>
        <v>#N/A</v>
      </c>
      <c r="T31" s="15" t="str">
        <f t="shared" ca="1" si="11"/>
        <v/>
      </c>
      <c r="U31" s="7" t="str">
        <f t="shared" ca="1" si="6"/>
        <v/>
      </c>
      <c r="AA31" s="25">
        <f t="shared" si="35"/>
        <v>0</v>
      </c>
      <c r="AB31" s="15" t="str">
        <f t="shared" ref="AB31" si="37">IF(ISERROR(V12),"*",V12)</f>
        <v>Other</v>
      </c>
      <c r="AC31" s="15" t="str">
        <f t="shared" si="33"/>
        <v/>
      </c>
      <c r="AD31" s="36" t="e">
        <f t="shared" ca="1" si="34"/>
        <v>#VALUE!</v>
      </c>
      <c r="AE31" s="36" t="e">
        <f ca="1">SUM(AD$22:AD31)</f>
        <v>#VALUE!</v>
      </c>
      <c r="AF31" s="34"/>
      <c r="AG31" s="36"/>
      <c r="AI31" s="35"/>
    </row>
    <row r="32" spans="1:46" x14ac:dyDescent="0.55000000000000004">
      <c r="A32" s="7">
        <v>30</v>
      </c>
      <c r="B32" s="8">
        <f t="shared" si="9"/>
        <v>30</v>
      </c>
      <c r="C32" s="9">
        <f>IF('2 Pareto Analysis'!$D$12='Pareto Math'!V$23,'Pareto Math'!B32,IF(HLOOKUP(X$23,'1 Data Entry'!A$1:Q31,A33,FALSE)="","",HLOOKUP(X$23,'1 Data Entry'!A$1:Q31,A33,FALSE)))</f>
        <v>30</v>
      </c>
      <c r="D32" s="7" t="e">
        <f>HLOOKUP(V$23,'1 Data Entry'!A$1:Q31,A33,FALSE)</f>
        <v>#N/A</v>
      </c>
      <c r="E32" s="15" t="e">
        <f>IF(C32="","",HLOOKUP(W$23,'1 Data Entry'!A$1:S31,A33,FALSE))</f>
        <v>#N/A</v>
      </c>
      <c r="F32" s="15">
        <f>(COUNTIF(D$3:D32,D32))</f>
        <v>30</v>
      </c>
      <c r="G32" s="15">
        <f t="shared" si="2"/>
        <v>999</v>
      </c>
      <c r="H32" s="15" t="e">
        <f t="shared" si="3"/>
        <v>#N/A</v>
      </c>
      <c r="I32" s="16" t="str">
        <f t="shared" si="4"/>
        <v/>
      </c>
      <c r="J32" s="16" t="str">
        <f t="shared" ca="1" si="31"/>
        <v/>
      </c>
      <c r="K32" s="16" t="str">
        <f t="shared" ca="1" si="31"/>
        <v/>
      </c>
      <c r="L32" s="16" t="str">
        <f t="shared" ca="1" si="31"/>
        <v/>
      </c>
      <c r="M32" s="16" t="str">
        <f t="shared" ca="1" si="31"/>
        <v/>
      </c>
      <c r="N32" s="16" t="str">
        <f t="shared" ca="1" si="31"/>
        <v/>
      </c>
      <c r="O32" s="16" t="str">
        <f t="shared" ca="1" si="31"/>
        <v/>
      </c>
      <c r="P32" s="16" t="str">
        <f t="shared" ca="1" si="31"/>
        <v/>
      </c>
      <c r="Q32" s="16" t="str">
        <f t="shared" ca="1" si="31"/>
        <v/>
      </c>
      <c r="R32" s="16" t="str">
        <f t="shared" ca="1" si="31"/>
        <v/>
      </c>
      <c r="S32" s="16" t="e">
        <f t="shared" ca="1" si="10"/>
        <v>#N/A</v>
      </c>
      <c r="T32" s="15" t="str">
        <f t="shared" ca="1" si="11"/>
        <v/>
      </c>
      <c r="U32" s="7" t="str">
        <f t="shared" ca="1" si="6"/>
        <v/>
      </c>
    </row>
    <row r="33" spans="1:33" x14ac:dyDescent="0.55000000000000004">
      <c r="A33" s="7">
        <v>31</v>
      </c>
      <c r="B33" s="8">
        <f t="shared" si="9"/>
        <v>31</v>
      </c>
      <c r="C33" s="9">
        <f>IF('2 Pareto Analysis'!$D$12='Pareto Math'!V$23,'Pareto Math'!B33,IF(HLOOKUP(X$23,'1 Data Entry'!A$1:Q32,A34,FALSE)="","",HLOOKUP(X$23,'1 Data Entry'!A$1:Q32,A34,FALSE)))</f>
        <v>31</v>
      </c>
      <c r="D33" s="7" t="e">
        <f>HLOOKUP(V$23,'1 Data Entry'!A$1:Q32,A34,FALSE)</f>
        <v>#N/A</v>
      </c>
      <c r="E33" s="15" t="e">
        <f>IF(C33="","",HLOOKUP(W$23,'1 Data Entry'!A$1:S32,A34,FALSE))</f>
        <v>#N/A</v>
      </c>
      <c r="F33" s="15">
        <f>(COUNTIF(D$3:D33,D33))</f>
        <v>31</v>
      </c>
      <c r="G33" s="15">
        <f t="shared" si="2"/>
        <v>999</v>
      </c>
      <c r="H33" s="15" t="e">
        <f t="shared" si="3"/>
        <v>#N/A</v>
      </c>
      <c r="I33" s="16" t="str">
        <f t="shared" si="4"/>
        <v/>
      </c>
      <c r="J33" s="16" t="str">
        <f t="shared" ca="1" si="31"/>
        <v/>
      </c>
      <c r="K33" s="16" t="str">
        <f t="shared" ca="1" si="31"/>
        <v/>
      </c>
      <c r="L33" s="16" t="str">
        <f t="shared" ca="1" si="31"/>
        <v/>
      </c>
      <c r="M33" s="16" t="str">
        <f t="shared" ca="1" si="31"/>
        <v/>
      </c>
      <c r="N33" s="16" t="str">
        <f t="shared" ca="1" si="31"/>
        <v/>
      </c>
      <c r="O33" s="16" t="str">
        <f t="shared" ca="1" si="31"/>
        <v/>
      </c>
      <c r="P33" s="16" t="str">
        <f t="shared" ca="1" si="31"/>
        <v/>
      </c>
      <c r="Q33" s="16" t="str">
        <f t="shared" ca="1" si="31"/>
        <v/>
      </c>
      <c r="R33" s="16" t="str">
        <f t="shared" ca="1" si="31"/>
        <v/>
      </c>
      <c r="S33" s="16" t="e">
        <f t="shared" ca="1" si="10"/>
        <v>#N/A</v>
      </c>
      <c r="T33" s="15" t="str">
        <f t="shared" ca="1" si="11"/>
        <v/>
      </c>
      <c r="U33" s="7" t="str">
        <f t="shared" ca="1" si="6"/>
        <v/>
      </c>
      <c r="X33" s="7" t="s">
        <v>56</v>
      </c>
    </row>
    <row r="34" spans="1:33" x14ac:dyDescent="0.55000000000000004">
      <c r="A34" s="7">
        <v>32</v>
      </c>
      <c r="B34" s="8">
        <f t="shared" si="9"/>
        <v>32</v>
      </c>
      <c r="C34" s="9">
        <f>IF('2 Pareto Analysis'!$D$12='Pareto Math'!V$23,'Pareto Math'!B34,IF(HLOOKUP(X$23,'1 Data Entry'!A$1:Q33,A35,FALSE)="","",HLOOKUP(X$23,'1 Data Entry'!A$1:Q33,A35,FALSE)))</f>
        <v>32</v>
      </c>
      <c r="D34" s="7" t="e">
        <f>HLOOKUP(V$23,'1 Data Entry'!A$1:Q33,A35,FALSE)</f>
        <v>#N/A</v>
      </c>
      <c r="E34" s="15" t="e">
        <f>IF(C34="","",HLOOKUP(W$23,'1 Data Entry'!A$1:S33,A35,FALSE))</f>
        <v>#N/A</v>
      </c>
      <c r="F34" s="15">
        <f>(COUNTIF(D$3:D34,D34))</f>
        <v>32</v>
      </c>
      <c r="G34" s="15">
        <f t="shared" si="2"/>
        <v>999</v>
      </c>
      <c r="H34" s="15" t="e">
        <f t="shared" si="3"/>
        <v>#N/A</v>
      </c>
      <c r="I34" s="16" t="str">
        <f t="shared" si="4"/>
        <v/>
      </c>
      <c r="J34" s="16" t="str">
        <f t="shared" ca="1" si="31"/>
        <v/>
      </c>
      <c r="K34" s="16" t="str">
        <f t="shared" ca="1" si="31"/>
        <v/>
      </c>
      <c r="L34" s="16" t="str">
        <f t="shared" ca="1" si="31"/>
        <v/>
      </c>
      <c r="M34" s="16" t="str">
        <f t="shared" ca="1" si="31"/>
        <v/>
      </c>
      <c r="N34" s="16" t="str">
        <f t="shared" ca="1" si="31"/>
        <v/>
      </c>
      <c r="O34" s="16" t="str">
        <f t="shared" ca="1" si="31"/>
        <v/>
      </c>
      <c r="P34" s="16" t="str">
        <f t="shared" ca="1" si="31"/>
        <v/>
      </c>
      <c r="Q34" s="16" t="str">
        <f t="shared" ca="1" si="31"/>
        <v/>
      </c>
      <c r="R34" s="16" t="str">
        <f t="shared" ca="1" si="31"/>
        <v/>
      </c>
      <c r="S34" s="16" t="e">
        <f t="shared" ca="1" si="10"/>
        <v>#N/A</v>
      </c>
      <c r="T34" s="15" t="str">
        <f t="shared" ca="1" si="11"/>
        <v/>
      </c>
      <c r="U34" s="7" t="str">
        <f t="shared" ca="1" si="6"/>
        <v/>
      </c>
      <c r="W34" s="7" t="s">
        <v>57</v>
      </c>
      <c r="X34" s="7">
        <f ca="1">IF(OR(X42=0,ISERROR(X$43)),0,MAX(J:J))</f>
        <v>0</v>
      </c>
      <c r="Y34" s="7">
        <f t="shared" ref="Y34:AF34" ca="1" si="38">IF(OR(Y42=0,ISERROR(Y$43)),0,MAX(K:K))</f>
        <v>0</v>
      </c>
      <c r="Z34" s="7">
        <f t="shared" ca="1" si="38"/>
        <v>0</v>
      </c>
      <c r="AA34" s="7">
        <f t="shared" ca="1" si="38"/>
        <v>0</v>
      </c>
      <c r="AB34" s="7">
        <f t="shared" ca="1" si="38"/>
        <v>0</v>
      </c>
      <c r="AC34" s="7">
        <f t="shared" ca="1" si="38"/>
        <v>0</v>
      </c>
      <c r="AD34" s="7">
        <f t="shared" ca="1" si="38"/>
        <v>0</v>
      </c>
      <c r="AE34" s="7">
        <f t="shared" ca="1" si="38"/>
        <v>0</v>
      </c>
      <c r="AF34" s="7">
        <f t="shared" ca="1" si="38"/>
        <v>0</v>
      </c>
      <c r="AG34" s="7">
        <f ca="1">IF(ISERROR(MAX(S:S)),0,MAX(S:S))</f>
        <v>0</v>
      </c>
    </row>
    <row r="35" spans="1:33" x14ac:dyDescent="0.55000000000000004">
      <c r="A35" s="7">
        <v>33</v>
      </c>
      <c r="B35" s="8">
        <f t="shared" si="9"/>
        <v>33</v>
      </c>
      <c r="C35" s="9">
        <f>IF('2 Pareto Analysis'!$D$12='Pareto Math'!V$23,'Pareto Math'!B35,IF(HLOOKUP(X$23,'1 Data Entry'!A$1:Q34,A36,FALSE)="","",HLOOKUP(X$23,'1 Data Entry'!A$1:Q34,A36,FALSE)))</f>
        <v>33</v>
      </c>
      <c r="D35" s="7" t="e">
        <f>HLOOKUP(V$23,'1 Data Entry'!A$1:Q34,A36,FALSE)</f>
        <v>#N/A</v>
      </c>
      <c r="E35" s="15" t="e">
        <f>IF(C35="","",HLOOKUP(W$23,'1 Data Entry'!A$1:S34,A36,FALSE))</f>
        <v>#N/A</v>
      </c>
      <c r="F35" s="15">
        <f>(COUNTIF(D$3:D35,D35))</f>
        <v>33</v>
      </c>
      <c r="G35" s="15">
        <f t="shared" si="2"/>
        <v>999</v>
      </c>
      <c r="H35" s="15" t="e">
        <f t="shared" si="3"/>
        <v>#N/A</v>
      </c>
      <c r="I35" s="16" t="str">
        <f t="shared" si="4"/>
        <v/>
      </c>
      <c r="J35" s="16" t="str">
        <f t="shared" ca="1" si="31"/>
        <v/>
      </c>
      <c r="K35" s="16" t="str">
        <f t="shared" ca="1" si="31"/>
        <v/>
      </c>
      <c r="L35" s="16" t="str">
        <f t="shared" ca="1" si="31"/>
        <v/>
      </c>
      <c r="M35" s="16" t="str">
        <f t="shared" ca="1" si="31"/>
        <v/>
      </c>
      <c r="N35" s="16" t="str">
        <f t="shared" ca="1" si="31"/>
        <v/>
      </c>
      <c r="O35" s="16" t="str">
        <f t="shared" ca="1" si="31"/>
        <v/>
      </c>
      <c r="P35" s="16" t="str">
        <f t="shared" ca="1" si="31"/>
        <v/>
      </c>
      <c r="Q35" s="16" t="str">
        <f t="shared" ca="1" si="31"/>
        <v/>
      </c>
      <c r="R35" s="16" t="str">
        <f t="shared" ca="1" si="31"/>
        <v/>
      </c>
      <c r="S35" s="16" t="e">
        <f t="shared" ca="1" si="10"/>
        <v>#N/A</v>
      </c>
      <c r="T35" s="15" t="str">
        <f t="shared" ca="1" si="11"/>
        <v/>
      </c>
      <c r="U35" s="7" t="str">
        <f t="shared" ca="1" si="6"/>
        <v/>
      </c>
      <c r="W35" s="7" t="s">
        <v>58</v>
      </c>
      <c r="X35" s="7">
        <f ca="1">IF(OR(X$42=0,ISERROR(X$43)),0,_xlfn.QUARTILE.EXC(J:J,3))</f>
        <v>0</v>
      </c>
      <c r="Y35" s="7">
        <f t="shared" ref="Y35:AF35" ca="1" si="39">IF(OR(Y$42=0,ISERROR(Y$43)),0,_xlfn.QUARTILE.EXC(K:K,3))</f>
        <v>0</v>
      </c>
      <c r="Z35" s="7">
        <f t="shared" ca="1" si="39"/>
        <v>0</v>
      </c>
      <c r="AA35" s="7">
        <f t="shared" ca="1" si="39"/>
        <v>0</v>
      </c>
      <c r="AB35" s="7">
        <f t="shared" ca="1" si="39"/>
        <v>0</v>
      </c>
      <c r="AC35" s="7">
        <f t="shared" ca="1" si="39"/>
        <v>0</v>
      </c>
      <c r="AD35" s="7">
        <f t="shared" ca="1" si="39"/>
        <v>0</v>
      </c>
      <c r="AE35" s="7">
        <f t="shared" ca="1" si="39"/>
        <v>0</v>
      </c>
      <c r="AF35" s="7">
        <f t="shared" ca="1" si="39"/>
        <v>0</v>
      </c>
      <c r="AG35" s="7">
        <f ca="1">IF(ISERROR(_xlfn.QUARTILE.EXC(S:S,3)),0,_xlfn.QUARTILE.EXC(S:S,3))</f>
        <v>0</v>
      </c>
    </row>
    <row r="36" spans="1:33" x14ac:dyDescent="0.55000000000000004">
      <c r="A36" s="7">
        <v>34</v>
      </c>
      <c r="B36" s="8">
        <f t="shared" si="9"/>
        <v>34</v>
      </c>
      <c r="C36" s="9">
        <f>IF('2 Pareto Analysis'!$D$12='Pareto Math'!V$23,'Pareto Math'!B36,IF(HLOOKUP(X$23,'1 Data Entry'!A$1:Q35,A37,FALSE)="","",HLOOKUP(X$23,'1 Data Entry'!A$1:Q35,A37,FALSE)))</f>
        <v>34</v>
      </c>
      <c r="D36" s="7" t="e">
        <f>HLOOKUP(V$23,'1 Data Entry'!A$1:Q35,A37,FALSE)</f>
        <v>#N/A</v>
      </c>
      <c r="E36" s="15" t="e">
        <f>IF(C36="","",HLOOKUP(W$23,'1 Data Entry'!A$1:S35,A37,FALSE))</f>
        <v>#N/A</v>
      </c>
      <c r="F36" s="15">
        <f>(COUNTIF(D$3:D36,D36))</f>
        <v>34</v>
      </c>
      <c r="G36" s="15">
        <f t="shared" si="2"/>
        <v>999</v>
      </c>
      <c r="H36" s="15" t="e">
        <f t="shared" si="3"/>
        <v>#N/A</v>
      </c>
      <c r="I36" s="16" t="str">
        <f t="shared" si="4"/>
        <v/>
      </c>
      <c r="J36" s="16" t="str">
        <f t="shared" ca="1" si="31"/>
        <v/>
      </c>
      <c r="K36" s="16" t="str">
        <f t="shared" ca="1" si="31"/>
        <v/>
      </c>
      <c r="L36" s="16" t="str">
        <f t="shared" ca="1" si="31"/>
        <v/>
      </c>
      <c r="M36" s="16" t="str">
        <f t="shared" ca="1" si="31"/>
        <v/>
      </c>
      <c r="N36" s="16" t="str">
        <f t="shared" ca="1" si="31"/>
        <v/>
      </c>
      <c r="O36" s="16" t="str">
        <f t="shared" ca="1" si="31"/>
        <v/>
      </c>
      <c r="P36" s="16" t="str">
        <f t="shared" ca="1" si="31"/>
        <v/>
      </c>
      <c r="Q36" s="16" t="str">
        <f t="shared" ca="1" si="31"/>
        <v/>
      </c>
      <c r="R36" s="16" t="str">
        <f t="shared" ca="1" si="31"/>
        <v/>
      </c>
      <c r="S36" s="16" t="e">
        <f t="shared" ca="1" si="10"/>
        <v>#N/A</v>
      </c>
      <c r="T36" s="15" t="str">
        <f t="shared" ca="1" si="11"/>
        <v/>
      </c>
      <c r="U36" s="7" t="str">
        <f t="shared" ca="1" si="6"/>
        <v/>
      </c>
      <c r="W36" s="7" t="s">
        <v>59</v>
      </c>
      <c r="X36" s="7">
        <f t="shared" ref="X36:AF36" ca="1" si="40">IF(OR(X$42=0,ISERROR(X$43)),0,_xlfn.QUARTILE.EXC(J:J,2))</f>
        <v>0</v>
      </c>
      <c r="Y36" s="7">
        <f t="shared" ca="1" si="40"/>
        <v>0</v>
      </c>
      <c r="Z36" s="7">
        <f t="shared" ca="1" si="40"/>
        <v>0</v>
      </c>
      <c r="AA36" s="7">
        <f t="shared" ca="1" si="40"/>
        <v>0</v>
      </c>
      <c r="AB36" s="7">
        <f t="shared" ca="1" si="40"/>
        <v>0</v>
      </c>
      <c r="AC36" s="7">
        <f t="shared" ca="1" si="40"/>
        <v>0</v>
      </c>
      <c r="AD36" s="7">
        <f t="shared" ca="1" si="40"/>
        <v>0</v>
      </c>
      <c r="AE36" s="7">
        <f t="shared" ca="1" si="40"/>
        <v>0</v>
      </c>
      <c r="AF36" s="7">
        <f t="shared" ca="1" si="40"/>
        <v>0</v>
      </c>
      <c r="AG36" s="7">
        <f ca="1">IF(ISERROR(_xlfn.QUARTILE.EXC(S:S,2)),0,_xlfn.QUARTILE.EXC(S:S,2))</f>
        <v>0</v>
      </c>
    </row>
    <row r="37" spans="1:33" x14ac:dyDescent="0.55000000000000004">
      <c r="A37" s="7">
        <v>35</v>
      </c>
      <c r="B37" s="8">
        <f t="shared" si="9"/>
        <v>35</v>
      </c>
      <c r="C37" s="9">
        <f>IF('2 Pareto Analysis'!$D$12='Pareto Math'!V$23,'Pareto Math'!B37,IF(HLOOKUP(X$23,'1 Data Entry'!A$1:Q36,A38,FALSE)="","",HLOOKUP(X$23,'1 Data Entry'!A$1:Q36,A38,FALSE)))</f>
        <v>35</v>
      </c>
      <c r="D37" s="7" t="e">
        <f>HLOOKUP(V$23,'1 Data Entry'!A$1:Q36,A38,FALSE)</f>
        <v>#N/A</v>
      </c>
      <c r="E37" s="15" t="e">
        <f>IF(C37="","",HLOOKUP(W$23,'1 Data Entry'!A$1:S36,A38,FALSE))</f>
        <v>#N/A</v>
      </c>
      <c r="F37" s="15">
        <f>(COUNTIF(D$3:D37,D37))</f>
        <v>35</v>
      </c>
      <c r="G37" s="15">
        <f t="shared" si="2"/>
        <v>999</v>
      </c>
      <c r="H37" s="15" t="e">
        <f t="shared" si="3"/>
        <v>#N/A</v>
      </c>
      <c r="I37" s="16" t="str">
        <f t="shared" si="4"/>
        <v/>
      </c>
      <c r="J37" s="16" t="str">
        <f t="shared" ca="1" si="31"/>
        <v/>
      </c>
      <c r="K37" s="16" t="str">
        <f t="shared" ca="1" si="31"/>
        <v/>
      </c>
      <c r="L37" s="16" t="str">
        <f t="shared" ca="1" si="31"/>
        <v/>
      </c>
      <c r="M37" s="16" t="str">
        <f t="shared" ca="1" si="31"/>
        <v/>
      </c>
      <c r="N37" s="16" t="str">
        <f t="shared" ca="1" si="31"/>
        <v/>
      </c>
      <c r="O37" s="16" t="str">
        <f t="shared" ca="1" si="31"/>
        <v/>
      </c>
      <c r="P37" s="16" t="str">
        <f t="shared" ca="1" si="31"/>
        <v/>
      </c>
      <c r="Q37" s="16" t="str">
        <f t="shared" ca="1" si="31"/>
        <v/>
      </c>
      <c r="R37" s="16" t="str">
        <f t="shared" ca="1" si="31"/>
        <v/>
      </c>
      <c r="S37" s="16" t="e">
        <f t="shared" ca="1" si="10"/>
        <v>#N/A</v>
      </c>
      <c r="T37" s="15" t="str">
        <f t="shared" ca="1" si="11"/>
        <v/>
      </c>
      <c r="U37" s="7" t="str">
        <f t="shared" ca="1" si="6"/>
        <v/>
      </c>
      <c r="W37" s="7" t="s">
        <v>60</v>
      </c>
      <c r="X37" s="7">
        <f ca="1">IF(OR(X$42=0,ISERROR(X$43)),0,_xlfn.QUARTILE.EXC(J:J,1))</f>
        <v>0</v>
      </c>
      <c r="Y37" s="7">
        <f t="shared" ref="Y37:AF37" ca="1" si="41">IF(OR(Y$42=0,ISERROR(Y$43)),0,_xlfn.QUARTILE.EXC(K:K,1))</f>
        <v>0</v>
      </c>
      <c r="Z37" s="7">
        <f t="shared" ca="1" si="41"/>
        <v>0</v>
      </c>
      <c r="AA37" s="7">
        <f t="shared" ca="1" si="41"/>
        <v>0</v>
      </c>
      <c r="AB37" s="7">
        <f t="shared" ca="1" si="41"/>
        <v>0</v>
      </c>
      <c r="AC37" s="7">
        <f t="shared" ca="1" si="41"/>
        <v>0</v>
      </c>
      <c r="AD37" s="7">
        <f t="shared" ca="1" si="41"/>
        <v>0</v>
      </c>
      <c r="AE37" s="7">
        <f t="shared" ca="1" si="41"/>
        <v>0</v>
      </c>
      <c r="AF37" s="7">
        <f t="shared" ca="1" si="41"/>
        <v>0</v>
      </c>
      <c r="AG37" s="7">
        <f ca="1">IF(ISERROR(_xlfn.QUARTILE.EXC(S:S,1)),0,_xlfn.QUARTILE.EXC(S:S,1))</f>
        <v>0</v>
      </c>
    </row>
    <row r="38" spans="1:33" x14ac:dyDescent="0.55000000000000004">
      <c r="A38" s="7">
        <v>36</v>
      </c>
      <c r="B38" s="8">
        <f t="shared" si="9"/>
        <v>36</v>
      </c>
      <c r="C38" s="9">
        <f>IF('2 Pareto Analysis'!$D$12='Pareto Math'!V$23,'Pareto Math'!B38,IF(HLOOKUP(X$23,'1 Data Entry'!A$1:Q37,A39,FALSE)="","",HLOOKUP(X$23,'1 Data Entry'!A$1:Q37,A39,FALSE)))</f>
        <v>36</v>
      </c>
      <c r="D38" s="7" t="e">
        <f>HLOOKUP(V$23,'1 Data Entry'!A$1:Q37,A39,FALSE)</f>
        <v>#N/A</v>
      </c>
      <c r="E38" s="15" t="e">
        <f>IF(C38="","",HLOOKUP(W$23,'1 Data Entry'!A$1:S37,A39,FALSE))</f>
        <v>#N/A</v>
      </c>
      <c r="F38" s="15">
        <f>(COUNTIF(D$3:D38,D38))</f>
        <v>36</v>
      </c>
      <c r="G38" s="15">
        <f t="shared" si="2"/>
        <v>999</v>
      </c>
      <c r="H38" s="15" t="e">
        <f t="shared" si="3"/>
        <v>#N/A</v>
      </c>
      <c r="I38" s="16" t="str">
        <f t="shared" si="4"/>
        <v/>
      </c>
      <c r="J38" s="16" t="str">
        <f t="shared" ca="1" si="31"/>
        <v/>
      </c>
      <c r="K38" s="16" t="str">
        <f t="shared" ca="1" si="31"/>
        <v/>
      </c>
      <c r="L38" s="16" t="str">
        <f t="shared" ca="1" si="31"/>
        <v/>
      </c>
      <c r="M38" s="16" t="str">
        <f t="shared" ca="1" si="31"/>
        <v/>
      </c>
      <c r="N38" s="16" t="str">
        <f t="shared" ca="1" si="31"/>
        <v/>
      </c>
      <c r="O38" s="16" t="str">
        <f t="shared" ca="1" si="31"/>
        <v/>
      </c>
      <c r="P38" s="16" t="str">
        <f t="shared" ca="1" si="31"/>
        <v/>
      </c>
      <c r="Q38" s="16" t="str">
        <f t="shared" ca="1" si="31"/>
        <v/>
      </c>
      <c r="R38" s="16" t="str">
        <f t="shared" ca="1" si="31"/>
        <v/>
      </c>
      <c r="S38" s="16" t="e">
        <f t="shared" ca="1" si="10"/>
        <v>#N/A</v>
      </c>
      <c r="T38" s="15" t="str">
        <f t="shared" ca="1" si="11"/>
        <v/>
      </c>
      <c r="U38" s="7" t="str">
        <f t="shared" ca="1" si="6"/>
        <v/>
      </c>
      <c r="W38" s="7" t="s">
        <v>61</v>
      </c>
      <c r="X38" s="29">
        <f ca="1">IF(ISERROR(X$43),0,MIN(J:J))</f>
        <v>0</v>
      </c>
      <c r="Y38" s="29">
        <f t="shared" ref="Y38:AE38" ca="1" si="42">IF(ISERROR(Y$43),0,MIN(K:K))</f>
        <v>0</v>
      </c>
      <c r="Z38" s="29">
        <f t="shared" ca="1" si="42"/>
        <v>0</v>
      </c>
      <c r="AA38" s="29">
        <f t="shared" ca="1" si="42"/>
        <v>0</v>
      </c>
      <c r="AB38" s="29">
        <f t="shared" ca="1" si="42"/>
        <v>0</v>
      </c>
      <c r="AC38" s="29">
        <f t="shared" ca="1" si="42"/>
        <v>0</v>
      </c>
      <c r="AD38" s="29">
        <f t="shared" ca="1" si="42"/>
        <v>0</v>
      </c>
      <c r="AE38" s="29">
        <f t="shared" ca="1" si="42"/>
        <v>0</v>
      </c>
      <c r="AF38" s="29">
        <f ca="1">IF(ISERROR(AF$43),0,MIN(R:R))</f>
        <v>0</v>
      </c>
      <c r="AG38" s="29" t="e">
        <f ca="1">IF(ISERROR(AG$43),0,MIN(S:S))</f>
        <v>#N/A</v>
      </c>
    </row>
    <row r="39" spans="1:33" x14ac:dyDescent="0.55000000000000004">
      <c r="A39" s="7">
        <v>37</v>
      </c>
      <c r="B39" s="8">
        <f t="shared" si="9"/>
        <v>37</v>
      </c>
      <c r="C39" s="9">
        <f>IF('2 Pareto Analysis'!$D$12='Pareto Math'!V$23,'Pareto Math'!B39,IF(HLOOKUP(X$23,'1 Data Entry'!A$1:Q38,A40,FALSE)="","",HLOOKUP(X$23,'1 Data Entry'!A$1:Q38,A40,FALSE)))</f>
        <v>37</v>
      </c>
      <c r="D39" s="7" t="e">
        <f>HLOOKUP(V$23,'1 Data Entry'!A$1:Q38,A40,FALSE)</f>
        <v>#N/A</v>
      </c>
      <c r="E39" s="15" t="e">
        <f>IF(C39="","",HLOOKUP(W$23,'1 Data Entry'!A$1:S38,A40,FALSE))</f>
        <v>#N/A</v>
      </c>
      <c r="F39" s="15">
        <f>(COUNTIF(D$3:D39,D39))</f>
        <v>37</v>
      </c>
      <c r="G39" s="15">
        <f t="shared" si="2"/>
        <v>999</v>
      </c>
      <c r="H39" s="15" t="e">
        <f t="shared" si="3"/>
        <v>#N/A</v>
      </c>
      <c r="I39" s="16" t="str">
        <f t="shared" si="4"/>
        <v/>
      </c>
      <c r="J39" s="16" t="str">
        <f t="shared" ca="1" si="31"/>
        <v/>
      </c>
      <c r="K39" s="16" t="str">
        <f t="shared" ca="1" si="31"/>
        <v/>
      </c>
      <c r="L39" s="16" t="str">
        <f t="shared" ca="1" si="31"/>
        <v/>
      </c>
      <c r="M39" s="16" t="str">
        <f t="shared" ca="1" si="31"/>
        <v/>
      </c>
      <c r="N39" s="16" t="str">
        <f t="shared" ca="1" si="31"/>
        <v/>
      </c>
      <c r="O39" s="16" t="str">
        <f t="shared" ca="1" si="31"/>
        <v/>
      </c>
      <c r="P39" s="16" t="str">
        <f t="shared" ca="1" si="31"/>
        <v/>
      </c>
      <c r="Q39" s="16" t="str">
        <f t="shared" ca="1" si="31"/>
        <v/>
      </c>
      <c r="R39" s="16" t="str">
        <f t="shared" ca="1" si="31"/>
        <v/>
      </c>
      <c r="S39" s="16" t="e">
        <f t="shared" ca="1" si="10"/>
        <v>#N/A</v>
      </c>
      <c r="T39" s="15" t="str">
        <f t="shared" ca="1" si="11"/>
        <v/>
      </c>
      <c r="U39" s="7" t="str">
        <f t="shared" ca="1" si="6"/>
        <v/>
      </c>
      <c r="W39" s="7" t="s">
        <v>62</v>
      </c>
      <c r="X39" s="29">
        <f t="shared" ref="X39:AE39" ca="1" si="43">IF(ISERROR(X$43),0,AVERAGE(J:J))</f>
        <v>0</v>
      </c>
      <c r="Y39" s="29">
        <f t="shared" ca="1" si="43"/>
        <v>0</v>
      </c>
      <c r="Z39" s="29">
        <f t="shared" ca="1" si="43"/>
        <v>0</v>
      </c>
      <c r="AA39" s="29">
        <f t="shared" ca="1" si="43"/>
        <v>0</v>
      </c>
      <c r="AB39" s="29">
        <f t="shared" ca="1" si="43"/>
        <v>0</v>
      </c>
      <c r="AC39" s="29">
        <f t="shared" ca="1" si="43"/>
        <v>0</v>
      </c>
      <c r="AD39" s="29">
        <f t="shared" ca="1" si="43"/>
        <v>0</v>
      </c>
      <c r="AE39" s="29">
        <f t="shared" ca="1" si="43"/>
        <v>0</v>
      </c>
      <c r="AF39" s="29">
        <f ca="1">IF(ISERROR(AF$43),0,AVERAGE(R:R))</f>
        <v>0</v>
      </c>
      <c r="AG39" s="29" t="e">
        <f ca="1">IF(SUM(AG34:AG38)=0,0,AVERAGE(S:S))</f>
        <v>#N/A</v>
      </c>
    </row>
    <row r="40" spans="1:33" x14ac:dyDescent="0.55000000000000004">
      <c r="A40" s="7">
        <v>38</v>
      </c>
      <c r="B40" s="8">
        <f t="shared" si="9"/>
        <v>38</v>
      </c>
      <c r="C40" s="9">
        <f>IF('2 Pareto Analysis'!$D$12='Pareto Math'!V$23,'Pareto Math'!B40,IF(HLOOKUP(X$23,'1 Data Entry'!A$1:Q39,A41,FALSE)="","",HLOOKUP(X$23,'1 Data Entry'!A$1:Q39,A41,FALSE)))</f>
        <v>38</v>
      </c>
      <c r="D40" s="7" t="e">
        <f>HLOOKUP(V$23,'1 Data Entry'!A$1:Q39,A41,FALSE)</f>
        <v>#N/A</v>
      </c>
      <c r="E40" s="15" t="e">
        <f>IF(C40="","",HLOOKUP(W$23,'1 Data Entry'!A$1:S39,A41,FALSE))</f>
        <v>#N/A</v>
      </c>
      <c r="F40" s="15">
        <f>(COUNTIF(D$3:D40,D40))</f>
        <v>38</v>
      </c>
      <c r="G40" s="15">
        <f t="shared" si="2"/>
        <v>999</v>
      </c>
      <c r="H40" s="15" t="e">
        <f t="shared" si="3"/>
        <v>#N/A</v>
      </c>
      <c r="I40" s="16" t="str">
        <f t="shared" si="4"/>
        <v/>
      </c>
      <c r="J40" s="16" t="str">
        <f t="shared" ca="1" si="31"/>
        <v/>
      </c>
      <c r="K40" s="16" t="str">
        <f t="shared" ca="1" si="31"/>
        <v/>
      </c>
      <c r="L40" s="16" t="str">
        <f t="shared" ca="1" si="31"/>
        <v/>
      </c>
      <c r="M40" s="16" t="str">
        <f t="shared" ca="1" si="31"/>
        <v/>
      </c>
      <c r="N40" s="16" t="str">
        <f t="shared" ca="1" si="31"/>
        <v/>
      </c>
      <c r="O40" s="16" t="str">
        <f t="shared" ca="1" si="31"/>
        <v/>
      </c>
      <c r="P40" s="16" t="str">
        <f t="shared" ca="1" si="31"/>
        <v/>
      </c>
      <c r="Q40" s="16" t="str">
        <f t="shared" ca="1" si="31"/>
        <v/>
      </c>
      <c r="R40" s="16" t="str">
        <f t="shared" ca="1" si="31"/>
        <v/>
      </c>
      <c r="S40" s="16" t="e">
        <f t="shared" ca="1" si="10"/>
        <v>#N/A</v>
      </c>
      <c r="T40" s="15" t="str">
        <f t="shared" ca="1" si="11"/>
        <v/>
      </c>
      <c r="U40" s="7" t="str">
        <f t="shared" ca="1" si="6"/>
        <v/>
      </c>
      <c r="W40" s="7" t="s">
        <v>63</v>
      </c>
      <c r="X40" s="29">
        <f t="shared" ref="X40:AE40" ca="1" si="44">IF(ISERROR(X$43),0,X34-X38)</f>
        <v>0</v>
      </c>
      <c r="Y40" s="29">
        <f t="shared" ca="1" si="44"/>
        <v>0</v>
      </c>
      <c r="Z40" s="29">
        <f t="shared" ca="1" si="44"/>
        <v>0</v>
      </c>
      <c r="AA40" s="29">
        <f t="shared" ca="1" si="44"/>
        <v>0</v>
      </c>
      <c r="AB40" s="29">
        <f t="shared" ca="1" si="44"/>
        <v>0</v>
      </c>
      <c r="AC40" s="29">
        <f t="shared" ca="1" si="44"/>
        <v>0</v>
      </c>
      <c r="AD40" s="29">
        <f t="shared" ca="1" si="44"/>
        <v>0</v>
      </c>
      <c r="AE40" s="29">
        <f t="shared" ca="1" si="44"/>
        <v>0</v>
      </c>
      <c r="AF40" s="29">
        <f ca="1">IF(ISERROR(AF$43),0,AF34-AF38)</f>
        <v>0</v>
      </c>
      <c r="AG40" s="29" t="e">
        <f ca="1">IF(ISERROR(AG$43),0,AG34-AG38)</f>
        <v>#N/A</v>
      </c>
    </row>
    <row r="41" spans="1:33" x14ac:dyDescent="0.55000000000000004">
      <c r="A41" s="7">
        <v>39</v>
      </c>
      <c r="B41" s="8">
        <f t="shared" si="9"/>
        <v>39</v>
      </c>
      <c r="C41" s="9">
        <f>IF('2 Pareto Analysis'!$D$12='Pareto Math'!V$23,'Pareto Math'!B41,IF(HLOOKUP(X$23,'1 Data Entry'!A$1:Q40,A42,FALSE)="","",HLOOKUP(X$23,'1 Data Entry'!A$1:Q40,A42,FALSE)))</f>
        <v>39</v>
      </c>
      <c r="D41" s="7" t="e">
        <f>HLOOKUP(V$23,'1 Data Entry'!A$1:Q40,A42,FALSE)</f>
        <v>#N/A</v>
      </c>
      <c r="E41" s="15" t="e">
        <f>IF(C41="","",HLOOKUP(W$23,'1 Data Entry'!A$1:S40,A42,FALSE))</f>
        <v>#N/A</v>
      </c>
      <c r="F41" s="15">
        <f>(COUNTIF(D$3:D41,D41))</f>
        <v>39</v>
      </c>
      <c r="G41" s="15">
        <f t="shared" si="2"/>
        <v>999</v>
      </c>
      <c r="H41" s="15" t="e">
        <f t="shared" si="3"/>
        <v>#N/A</v>
      </c>
      <c r="I41" s="16" t="str">
        <f t="shared" si="4"/>
        <v/>
      </c>
      <c r="J41" s="16" t="str">
        <f t="shared" ca="1" si="31"/>
        <v/>
      </c>
      <c r="K41" s="16" t="str">
        <f t="shared" ca="1" si="31"/>
        <v/>
      </c>
      <c r="L41" s="16" t="str">
        <f t="shared" ca="1" si="31"/>
        <v/>
      </c>
      <c r="M41" s="16" t="str">
        <f t="shared" ca="1" si="31"/>
        <v/>
      </c>
      <c r="N41" s="16" t="str">
        <f t="shared" ca="1" si="31"/>
        <v/>
      </c>
      <c r="O41" s="16" t="str">
        <f t="shared" ca="1" si="31"/>
        <v/>
      </c>
      <c r="P41" s="16" t="str">
        <f t="shared" ca="1" si="31"/>
        <v/>
      </c>
      <c r="Q41" s="16" t="str">
        <f t="shared" ca="1" si="31"/>
        <v/>
      </c>
      <c r="R41" s="16" t="str">
        <f t="shared" ca="1" si="31"/>
        <v/>
      </c>
      <c r="S41" s="16" t="e">
        <f t="shared" ca="1" si="10"/>
        <v>#N/A</v>
      </c>
      <c r="T41" s="15" t="str">
        <f t="shared" ca="1" si="11"/>
        <v/>
      </c>
      <c r="U41" s="7" t="str">
        <f t="shared" ca="1" si="6"/>
        <v/>
      </c>
      <c r="X41" s="7" t="str">
        <f t="shared" ref="X41:AG41" ca="1" si="45">IF(ISERROR(X43),"*",X43)</f>
        <v>*</v>
      </c>
      <c r="Y41" s="7" t="str">
        <f t="shared" ca="1" si="45"/>
        <v>*</v>
      </c>
      <c r="Z41" s="7" t="str">
        <f t="shared" ca="1" si="45"/>
        <v>*</v>
      </c>
      <c r="AA41" s="7" t="str">
        <f t="shared" ca="1" si="45"/>
        <v>*</v>
      </c>
      <c r="AB41" s="7" t="str">
        <f t="shared" ca="1" si="45"/>
        <v>*</v>
      </c>
      <c r="AC41" s="7" t="str">
        <f t="shared" ca="1" si="45"/>
        <v>*</v>
      </c>
      <c r="AD41" s="7" t="str">
        <f t="shared" ca="1" si="45"/>
        <v>*</v>
      </c>
      <c r="AE41" s="7" t="str">
        <f t="shared" ca="1" si="45"/>
        <v>*</v>
      </c>
      <c r="AF41" s="7" t="str">
        <f t="shared" ca="1" si="45"/>
        <v>*</v>
      </c>
      <c r="AG41" s="7" t="str">
        <f t="shared" si="45"/>
        <v>Other</v>
      </c>
    </row>
    <row r="42" spans="1:33" x14ac:dyDescent="0.55000000000000004">
      <c r="A42" s="7">
        <v>40</v>
      </c>
      <c r="B42" s="8">
        <f t="shared" si="9"/>
        <v>40</v>
      </c>
      <c r="C42" s="9">
        <f>IF('2 Pareto Analysis'!$D$12='Pareto Math'!V$23,'Pareto Math'!B42,IF(HLOOKUP(X$23,'1 Data Entry'!A$1:Q41,A43,FALSE)="","",HLOOKUP(X$23,'1 Data Entry'!A$1:Q41,A43,FALSE)))</f>
        <v>40</v>
      </c>
      <c r="D42" s="7" t="e">
        <f>HLOOKUP(V$23,'1 Data Entry'!A$1:Q41,A43,FALSE)</f>
        <v>#N/A</v>
      </c>
      <c r="E42" s="15" t="e">
        <f>IF(C42="","",HLOOKUP(W$23,'1 Data Entry'!A$1:S41,A43,FALSE))</f>
        <v>#N/A</v>
      </c>
      <c r="F42" s="15">
        <f>(COUNTIF(D$3:D42,D42))</f>
        <v>40</v>
      </c>
      <c r="G42" s="15">
        <f t="shared" si="2"/>
        <v>999</v>
      </c>
      <c r="H42" s="15" t="e">
        <f t="shared" si="3"/>
        <v>#N/A</v>
      </c>
      <c r="I42" s="16" t="str">
        <f t="shared" si="4"/>
        <v/>
      </c>
      <c r="J42" s="16" t="str">
        <f t="shared" ca="1" si="31"/>
        <v/>
      </c>
      <c r="K42" s="16" t="str">
        <f t="shared" ca="1" si="31"/>
        <v/>
      </c>
      <c r="L42" s="16" t="str">
        <f t="shared" ca="1" si="31"/>
        <v/>
      </c>
      <c r="M42" s="16" t="str">
        <f t="shared" ca="1" si="31"/>
        <v/>
      </c>
      <c r="N42" s="16" t="str">
        <f t="shared" ca="1" si="31"/>
        <v/>
      </c>
      <c r="O42" s="16" t="str">
        <f t="shared" ca="1" si="31"/>
        <v/>
      </c>
      <c r="P42" s="16" t="str">
        <f t="shared" ca="1" si="31"/>
        <v/>
      </c>
      <c r="Q42" s="16" t="str">
        <f t="shared" ca="1" si="31"/>
        <v/>
      </c>
      <c r="R42" s="16" t="str">
        <f t="shared" ca="1" si="31"/>
        <v/>
      </c>
      <c r="S42" s="16" t="e">
        <f t="shared" ca="1" si="10"/>
        <v>#N/A</v>
      </c>
      <c r="T42" s="15" t="str">
        <f t="shared" ca="1" si="11"/>
        <v/>
      </c>
      <c r="U42" s="7" t="str">
        <f t="shared" ca="1" si="6"/>
        <v/>
      </c>
      <c r="X42" s="7">
        <f ca="1">IF(ISERROR(X47),0,1)</f>
        <v>1</v>
      </c>
      <c r="Y42" s="7">
        <f t="shared" ref="Y42:AG42" ca="1" si="46">IF(ISERROR(Y47),0,1)</f>
        <v>1</v>
      </c>
      <c r="Z42" s="7">
        <f t="shared" ca="1" si="46"/>
        <v>1</v>
      </c>
      <c r="AA42" s="7">
        <f t="shared" ca="1" si="46"/>
        <v>1</v>
      </c>
      <c r="AB42" s="7">
        <f t="shared" ca="1" si="46"/>
        <v>1</v>
      </c>
      <c r="AC42" s="7">
        <f t="shared" ca="1" si="46"/>
        <v>1</v>
      </c>
      <c r="AD42" s="7">
        <f t="shared" ca="1" si="46"/>
        <v>1</v>
      </c>
      <c r="AE42" s="7">
        <f t="shared" ca="1" si="46"/>
        <v>1</v>
      </c>
      <c r="AF42" s="7">
        <f t="shared" ca="1" si="46"/>
        <v>1</v>
      </c>
      <c r="AG42" s="7">
        <f t="shared" si="46"/>
        <v>1</v>
      </c>
    </row>
    <row r="43" spans="1:33" x14ac:dyDescent="0.55000000000000004">
      <c r="A43" s="7">
        <v>41</v>
      </c>
      <c r="B43" s="8">
        <f t="shared" si="9"/>
        <v>41</v>
      </c>
      <c r="C43" s="9">
        <f>IF('2 Pareto Analysis'!$D$12='Pareto Math'!V$23,'Pareto Math'!B43,IF(HLOOKUP(X$23,'1 Data Entry'!A$1:Q42,A44,FALSE)="","",HLOOKUP(X$23,'1 Data Entry'!A$1:Q42,A44,FALSE)))</f>
        <v>41</v>
      </c>
      <c r="D43" s="7" t="e">
        <f>HLOOKUP(V$23,'1 Data Entry'!A$1:Q42,A44,FALSE)</f>
        <v>#N/A</v>
      </c>
      <c r="E43" s="15" t="e">
        <f>IF(C43="","",HLOOKUP(W$23,'1 Data Entry'!A$1:S42,A44,FALSE))</f>
        <v>#N/A</v>
      </c>
      <c r="F43" s="15">
        <f>(COUNTIF(D$3:D43,D43))</f>
        <v>41</v>
      </c>
      <c r="G43" s="15">
        <f t="shared" si="2"/>
        <v>999</v>
      </c>
      <c r="H43" s="15" t="e">
        <f t="shared" si="3"/>
        <v>#N/A</v>
      </c>
      <c r="I43" s="16" t="str">
        <f t="shared" si="4"/>
        <v/>
      </c>
      <c r="J43" s="16" t="str">
        <f t="shared" ca="1" si="31"/>
        <v/>
      </c>
      <c r="K43" s="16" t="str">
        <f t="shared" ca="1" si="31"/>
        <v/>
      </c>
      <c r="L43" s="16" t="str">
        <f t="shared" ca="1" si="31"/>
        <v/>
      </c>
      <c r="M43" s="16" t="str">
        <f t="shared" ca="1" si="31"/>
        <v/>
      </c>
      <c r="N43" s="16" t="str">
        <f t="shared" ca="1" si="31"/>
        <v/>
      </c>
      <c r="O43" s="16" t="str">
        <f t="shared" ca="1" si="31"/>
        <v/>
      </c>
      <c r="P43" s="16" t="str">
        <f t="shared" ca="1" si="31"/>
        <v/>
      </c>
      <c r="Q43" s="16" t="str">
        <f t="shared" ca="1" si="31"/>
        <v/>
      </c>
      <c r="R43" s="16" t="str">
        <f t="shared" ca="1" si="31"/>
        <v/>
      </c>
      <c r="S43" s="16" t="e">
        <f t="shared" ca="1" si="10"/>
        <v>#N/A</v>
      </c>
      <c r="T43" s="15" t="str">
        <f t="shared" ca="1" si="11"/>
        <v/>
      </c>
      <c r="U43" s="7" t="str">
        <f t="shared" ca="1" si="6"/>
        <v/>
      </c>
      <c r="X43" s="7" t="e">
        <f ca="1">V3</f>
        <v>#N/A</v>
      </c>
      <c r="Y43" s="7" t="e">
        <f ca="1">V4</f>
        <v>#N/A</v>
      </c>
      <c r="Z43" s="7" t="e">
        <f ca="1">V5</f>
        <v>#N/A</v>
      </c>
      <c r="AA43" s="7" t="e">
        <f ca="1">V6</f>
        <v>#N/A</v>
      </c>
      <c r="AB43" s="7" t="e">
        <f ca="1">V7</f>
        <v>#N/A</v>
      </c>
      <c r="AC43" s="7" t="e">
        <f ca="1">V8</f>
        <v>#N/A</v>
      </c>
      <c r="AD43" s="7" t="e">
        <f ca="1">V9</f>
        <v>#N/A</v>
      </c>
      <c r="AE43" s="7" t="e">
        <f ca="1">V10</f>
        <v>#N/A</v>
      </c>
      <c r="AF43" s="7" t="e">
        <f ca="1">V11</f>
        <v>#N/A</v>
      </c>
      <c r="AG43" s="7" t="str">
        <f>V12</f>
        <v>Other</v>
      </c>
    </row>
    <row r="44" spans="1:33" x14ac:dyDescent="0.55000000000000004">
      <c r="A44" s="7">
        <v>42</v>
      </c>
      <c r="B44" s="8">
        <f t="shared" si="9"/>
        <v>42</v>
      </c>
      <c r="C44" s="9">
        <f>IF('2 Pareto Analysis'!$D$12='Pareto Math'!V$23,'Pareto Math'!B44,IF(HLOOKUP(X$23,'1 Data Entry'!A$1:Q43,A45,FALSE)="","",HLOOKUP(X$23,'1 Data Entry'!A$1:Q43,A45,FALSE)))</f>
        <v>42</v>
      </c>
      <c r="D44" s="7" t="e">
        <f>HLOOKUP(V$23,'1 Data Entry'!A$1:Q43,A45,FALSE)</f>
        <v>#N/A</v>
      </c>
      <c r="E44" s="15" t="e">
        <f>IF(C44="","",HLOOKUP(W$23,'1 Data Entry'!A$1:S43,A45,FALSE))</f>
        <v>#N/A</v>
      </c>
      <c r="F44" s="15">
        <f>(COUNTIF(D$3:D44,D44))</f>
        <v>42</v>
      </c>
      <c r="G44" s="15">
        <f t="shared" si="2"/>
        <v>999</v>
      </c>
      <c r="H44" s="15" t="e">
        <f t="shared" si="3"/>
        <v>#N/A</v>
      </c>
      <c r="I44" s="16" t="str">
        <f t="shared" si="4"/>
        <v/>
      </c>
      <c r="J44" s="16" t="str">
        <f t="shared" ca="1" si="31"/>
        <v/>
      </c>
      <c r="K44" s="16" t="str">
        <f t="shared" ca="1" si="31"/>
        <v/>
      </c>
      <c r="L44" s="16" t="str">
        <f t="shared" ca="1" si="31"/>
        <v/>
      </c>
      <c r="M44" s="16" t="str">
        <f t="shared" ca="1" si="31"/>
        <v/>
      </c>
      <c r="N44" s="16" t="str">
        <f t="shared" ca="1" si="31"/>
        <v/>
      </c>
      <c r="O44" s="16" t="str">
        <f t="shared" ca="1" si="31"/>
        <v/>
      </c>
      <c r="P44" s="16" t="str">
        <f t="shared" ca="1" si="31"/>
        <v/>
      </c>
      <c r="Q44" s="16" t="str">
        <f t="shared" ca="1" si="31"/>
        <v/>
      </c>
      <c r="R44" s="16" t="str">
        <f t="shared" ca="1" si="31"/>
        <v/>
      </c>
      <c r="S44" s="16" t="e">
        <f t="shared" ca="1" si="10"/>
        <v>#N/A</v>
      </c>
      <c r="T44" s="15" t="str">
        <f t="shared" ca="1" si="11"/>
        <v/>
      </c>
      <c r="U44" s="7" t="str">
        <f t="shared" ca="1" si="6"/>
        <v/>
      </c>
    </row>
    <row r="45" spans="1:33" x14ac:dyDescent="0.55000000000000004">
      <c r="A45" s="7">
        <v>43</v>
      </c>
      <c r="B45" s="8">
        <f t="shared" si="9"/>
        <v>43</v>
      </c>
      <c r="C45" s="9">
        <f>IF('2 Pareto Analysis'!$D$12='Pareto Math'!V$23,'Pareto Math'!B45,IF(HLOOKUP(X$23,'1 Data Entry'!A$1:Q44,A46,FALSE)="","",HLOOKUP(X$23,'1 Data Entry'!A$1:Q44,A46,FALSE)))</f>
        <v>43</v>
      </c>
      <c r="D45" s="7" t="e">
        <f>HLOOKUP(V$23,'1 Data Entry'!A$1:Q44,A46,FALSE)</f>
        <v>#N/A</v>
      </c>
      <c r="E45" s="15" t="e">
        <f>IF(C45="","",HLOOKUP(W$23,'1 Data Entry'!A$1:S44,A46,FALSE))</f>
        <v>#N/A</v>
      </c>
      <c r="F45" s="15">
        <f>(COUNTIF(D$3:D45,D45))</f>
        <v>43</v>
      </c>
      <c r="G45" s="15">
        <f t="shared" si="2"/>
        <v>999</v>
      </c>
      <c r="H45" s="15" t="e">
        <f t="shared" si="3"/>
        <v>#N/A</v>
      </c>
      <c r="I45" s="16" t="str">
        <f t="shared" si="4"/>
        <v/>
      </c>
      <c r="J45" s="16" t="str">
        <f t="shared" ca="1" si="31"/>
        <v/>
      </c>
      <c r="K45" s="16" t="str">
        <f t="shared" ca="1" si="31"/>
        <v/>
      </c>
      <c r="L45" s="16" t="str">
        <f t="shared" ca="1" si="31"/>
        <v/>
      </c>
      <c r="M45" s="16" t="str">
        <f t="shared" ca="1" si="31"/>
        <v/>
      </c>
      <c r="N45" s="16" t="str">
        <f t="shared" ca="1" si="31"/>
        <v/>
      </c>
      <c r="O45" s="16" t="str">
        <f t="shared" ca="1" si="31"/>
        <v/>
      </c>
      <c r="P45" s="16" t="str">
        <f t="shared" ca="1" si="31"/>
        <v/>
      </c>
      <c r="Q45" s="16" t="str">
        <f t="shared" ca="1" si="31"/>
        <v/>
      </c>
      <c r="R45" s="16" t="str">
        <f t="shared" ca="1" si="31"/>
        <v/>
      </c>
      <c r="S45" s="16" t="e">
        <f t="shared" ca="1" si="10"/>
        <v>#N/A</v>
      </c>
      <c r="T45" s="15" t="str">
        <f t="shared" ca="1" si="11"/>
        <v/>
      </c>
      <c r="U45" s="7" t="str">
        <f t="shared" ca="1" si="6"/>
        <v/>
      </c>
      <c r="X45" s="7" t="s">
        <v>64</v>
      </c>
    </row>
    <row r="46" spans="1:33" x14ac:dyDescent="0.55000000000000004">
      <c r="A46" s="7">
        <v>44</v>
      </c>
      <c r="B46" s="8">
        <f t="shared" si="9"/>
        <v>44</v>
      </c>
      <c r="C46" s="9">
        <f>IF('2 Pareto Analysis'!$D$12='Pareto Math'!V$23,'Pareto Math'!B46,IF(HLOOKUP(X$23,'1 Data Entry'!A$1:Q45,A47,FALSE)="","",HLOOKUP(X$23,'1 Data Entry'!A$1:Q45,A47,FALSE)))</f>
        <v>44</v>
      </c>
      <c r="D46" s="7" t="e">
        <f>HLOOKUP(V$23,'1 Data Entry'!A$1:Q45,A47,FALSE)</f>
        <v>#N/A</v>
      </c>
      <c r="E46" s="15" t="e">
        <f>IF(C46="","",HLOOKUP(W$23,'1 Data Entry'!A$1:S45,A47,FALSE))</f>
        <v>#N/A</v>
      </c>
      <c r="F46" s="15">
        <f>(COUNTIF(D$3:D46,D46))</f>
        <v>44</v>
      </c>
      <c r="G46" s="15">
        <f t="shared" si="2"/>
        <v>999</v>
      </c>
      <c r="H46" s="15" t="e">
        <f t="shared" si="3"/>
        <v>#N/A</v>
      </c>
      <c r="I46" s="16" t="str">
        <f t="shared" si="4"/>
        <v/>
      </c>
      <c r="J46" s="16" t="str">
        <f t="shared" ca="1" si="31"/>
        <v/>
      </c>
      <c r="K46" s="16" t="str">
        <f t="shared" ca="1" si="31"/>
        <v/>
      </c>
      <c r="L46" s="16" t="str">
        <f t="shared" ca="1" si="31"/>
        <v/>
      </c>
      <c r="M46" s="16" t="str">
        <f t="shared" ca="1" si="31"/>
        <v/>
      </c>
      <c r="N46" s="16" t="str">
        <f t="shared" ca="1" si="31"/>
        <v/>
      </c>
      <c r="O46" s="16" t="str">
        <f t="shared" ca="1" si="31"/>
        <v/>
      </c>
      <c r="P46" s="16" t="str">
        <f t="shared" ca="1" si="31"/>
        <v/>
      </c>
      <c r="Q46" s="16" t="str">
        <f t="shared" ca="1" si="31"/>
        <v/>
      </c>
      <c r="R46" s="16" t="str">
        <f t="shared" ca="1" si="31"/>
        <v/>
      </c>
      <c r="S46" s="16" t="e">
        <f t="shared" ca="1" si="10"/>
        <v>#N/A</v>
      </c>
      <c r="T46" s="15" t="str">
        <f t="shared" ca="1" si="11"/>
        <v/>
      </c>
      <c r="U46" s="7" t="str">
        <f t="shared" ca="1" si="6"/>
        <v/>
      </c>
      <c r="W46" s="7" t="s">
        <v>65</v>
      </c>
      <c r="X46" s="7" t="e">
        <f>MIN($E:$E)</f>
        <v>#N/A</v>
      </c>
      <c r="Y46" s="7" t="e">
        <f t="shared" ref="Y46:Z46" si="47">MIN($E:$E)</f>
        <v>#N/A</v>
      </c>
      <c r="Z46" s="7" t="e">
        <f t="shared" si="47"/>
        <v>#N/A</v>
      </c>
      <c r="AA46" s="7" t="e">
        <f t="shared" ref="AA46:AG46" si="48">Z46</f>
        <v>#N/A</v>
      </c>
      <c r="AB46" s="7" t="e">
        <f t="shared" si="48"/>
        <v>#N/A</v>
      </c>
      <c r="AC46" s="7" t="e">
        <f t="shared" si="48"/>
        <v>#N/A</v>
      </c>
      <c r="AD46" s="7" t="e">
        <f t="shared" si="48"/>
        <v>#N/A</v>
      </c>
      <c r="AE46" s="7" t="e">
        <f t="shared" si="48"/>
        <v>#N/A</v>
      </c>
      <c r="AF46" s="7" t="e">
        <f t="shared" si="48"/>
        <v>#N/A</v>
      </c>
      <c r="AG46" s="7" t="e">
        <f t="shared" si="48"/>
        <v>#N/A</v>
      </c>
    </row>
    <row r="47" spans="1:33" x14ac:dyDescent="0.55000000000000004">
      <c r="A47" s="7">
        <v>45</v>
      </c>
      <c r="B47" s="8">
        <f t="shared" si="9"/>
        <v>45</v>
      </c>
      <c r="C47" s="9">
        <f>IF('2 Pareto Analysis'!$D$12='Pareto Math'!V$23,'Pareto Math'!B47,IF(HLOOKUP(X$23,'1 Data Entry'!A$1:Q46,A48,FALSE)="","",HLOOKUP(X$23,'1 Data Entry'!A$1:Q46,A48,FALSE)))</f>
        <v>45</v>
      </c>
      <c r="D47" s="7" t="e">
        <f>HLOOKUP(V$23,'1 Data Entry'!A$1:Q46,A48,FALSE)</f>
        <v>#N/A</v>
      </c>
      <c r="E47" s="15" t="e">
        <f>IF(C47="","",HLOOKUP(W$23,'1 Data Entry'!A$1:S46,A48,FALSE))</f>
        <v>#N/A</v>
      </c>
      <c r="F47" s="15">
        <f>(COUNTIF(D$3:D47,D47))</f>
        <v>45</v>
      </c>
      <c r="G47" s="15">
        <f t="shared" si="2"/>
        <v>999</v>
      </c>
      <c r="H47" s="15" t="e">
        <f t="shared" si="3"/>
        <v>#N/A</v>
      </c>
      <c r="I47" s="16" t="str">
        <f t="shared" si="4"/>
        <v/>
      </c>
      <c r="J47" s="16" t="str">
        <f t="shared" ca="1" si="31"/>
        <v/>
      </c>
      <c r="K47" s="16" t="str">
        <f t="shared" ca="1" si="31"/>
        <v/>
      </c>
      <c r="L47" s="16" t="str">
        <f t="shared" ca="1" si="31"/>
        <v/>
      </c>
      <c r="M47" s="16" t="str">
        <f t="shared" ref="M47:R89" ca="1" si="49">IF(ISERROR(AA$43),"",IF($D47&lt;&gt;AA$43,"",$E47))</f>
        <v/>
      </c>
      <c r="N47" s="16" t="str">
        <f t="shared" ca="1" si="49"/>
        <v/>
      </c>
      <c r="O47" s="16" t="str">
        <f t="shared" ca="1" si="49"/>
        <v/>
      </c>
      <c r="P47" s="16" t="str">
        <f t="shared" ca="1" si="49"/>
        <v/>
      </c>
      <c r="Q47" s="16" t="str">
        <f t="shared" ca="1" si="49"/>
        <v/>
      </c>
      <c r="R47" s="16" t="str">
        <f t="shared" ca="1" si="49"/>
        <v/>
      </c>
      <c r="S47" s="16" t="e">
        <f t="shared" ca="1" si="10"/>
        <v>#N/A</v>
      </c>
      <c r="T47" s="15" t="str">
        <f t="shared" ca="1" si="11"/>
        <v/>
      </c>
      <c r="U47" s="7" t="str">
        <f t="shared" ca="1" si="6"/>
        <v/>
      </c>
      <c r="W47" s="7" t="str">
        <f>W38</f>
        <v>MIN</v>
      </c>
      <c r="X47" s="7">
        <f ca="1">IF(X54="*",0,X38-X$46)</f>
        <v>0</v>
      </c>
      <c r="Y47" s="7">
        <f t="shared" ref="Y47:AF47" ca="1" si="50">IF(Y54="*",0,Y38-Y$46)</f>
        <v>0</v>
      </c>
      <c r="Z47" s="7">
        <f t="shared" ca="1" si="50"/>
        <v>0</v>
      </c>
      <c r="AA47" s="7">
        <f t="shared" ca="1" si="50"/>
        <v>0</v>
      </c>
      <c r="AB47" s="7">
        <f t="shared" ca="1" si="50"/>
        <v>0</v>
      </c>
      <c r="AC47" s="7">
        <f t="shared" ca="1" si="50"/>
        <v>0</v>
      </c>
      <c r="AD47" s="7">
        <f t="shared" ca="1" si="50"/>
        <v>0</v>
      </c>
      <c r="AE47" s="7">
        <f t="shared" ca="1" si="50"/>
        <v>0</v>
      </c>
      <c r="AF47" s="7">
        <f t="shared" ca="1" si="50"/>
        <v>0</v>
      </c>
      <c r="AG47" s="7">
        <v>0</v>
      </c>
    </row>
    <row r="48" spans="1:33" x14ac:dyDescent="0.55000000000000004">
      <c r="A48" s="7">
        <v>46</v>
      </c>
      <c r="B48" s="8">
        <f t="shared" si="9"/>
        <v>46</v>
      </c>
      <c r="C48" s="9">
        <f>IF('2 Pareto Analysis'!$D$12='Pareto Math'!V$23,'Pareto Math'!B48,IF(HLOOKUP(X$23,'1 Data Entry'!A$1:Q47,A49,FALSE)="","",HLOOKUP(X$23,'1 Data Entry'!A$1:Q47,A49,FALSE)))</f>
        <v>46</v>
      </c>
      <c r="D48" s="7" t="e">
        <f>HLOOKUP(V$23,'1 Data Entry'!A$1:Q47,A49,FALSE)</f>
        <v>#N/A</v>
      </c>
      <c r="E48" s="15" t="e">
        <f>IF(C48="","",HLOOKUP(W$23,'1 Data Entry'!A$1:S47,A49,FALSE))</f>
        <v>#N/A</v>
      </c>
      <c r="F48" s="15">
        <f>(COUNTIF(D$3:D48,D48))</f>
        <v>46</v>
      </c>
      <c r="G48" s="15">
        <f t="shared" si="2"/>
        <v>999</v>
      </c>
      <c r="H48" s="15" t="e">
        <f t="shared" si="3"/>
        <v>#N/A</v>
      </c>
      <c r="I48" s="16" t="str">
        <f t="shared" si="4"/>
        <v/>
      </c>
      <c r="J48" s="16" t="str">
        <f t="shared" ref="J48:O111" ca="1" si="51">IF(ISERROR(X$43),"",IF($D48&lt;&gt;X$43,"",$E48))</f>
        <v/>
      </c>
      <c r="K48" s="16" t="str">
        <f t="shared" ca="1" si="51"/>
        <v/>
      </c>
      <c r="L48" s="16" t="str">
        <f t="shared" ca="1" si="51"/>
        <v/>
      </c>
      <c r="M48" s="16" t="str">
        <f t="shared" ca="1" si="49"/>
        <v/>
      </c>
      <c r="N48" s="16" t="str">
        <f t="shared" ca="1" si="49"/>
        <v/>
      </c>
      <c r="O48" s="16" t="str">
        <f t="shared" ca="1" si="49"/>
        <v/>
      </c>
      <c r="P48" s="16" t="str">
        <f t="shared" ca="1" si="49"/>
        <v/>
      </c>
      <c r="Q48" s="16" t="str">
        <f t="shared" ca="1" si="49"/>
        <v/>
      </c>
      <c r="R48" s="16" t="str">
        <f t="shared" ca="1" si="49"/>
        <v/>
      </c>
      <c r="S48" s="16" t="e">
        <f t="shared" ca="1" si="10"/>
        <v>#N/A</v>
      </c>
      <c r="T48" s="15" t="str">
        <f t="shared" ca="1" si="11"/>
        <v/>
      </c>
      <c r="U48" s="7" t="str">
        <f t="shared" ca="1" si="6"/>
        <v/>
      </c>
      <c r="W48" s="7" t="str">
        <f>W37</f>
        <v>Q1</v>
      </c>
      <c r="X48" s="7">
        <f ca="1">IF(X$54="*",0,X$37-X38)</f>
        <v>0</v>
      </c>
      <c r="Y48" s="7">
        <f t="shared" ref="Y48:AF48" ca="1" si="52">IF(Y$54="*",0,Y$37-Y38)</f>
        <v>0</v>
      </c>
      <c r="Z48" s="7">
        <f t="shared" ca="1" si="52"/>
        <v>0</v>
      </c>
      <c r="AA48" s="7">
        <f t="shared" ca="1" si="52"/>
        <v>0</v>
      </c>
      <c r="AB48" s="7">
        <f t="shared" ca="1" si="52"/>
        <v>0</v>
      </c>
      <c r="AC48" s="7">
        <f t="shared" ca="1" si="52"/>
        <v>0</v>
      </c>
      <c r="AD48" s="7">
        <f t="shared" ca="1" si="52"/>
        <v>0</v>
      </c>
      <c r="AE48" s="7">
        <f t="shared" ca="1" si="52"/>
        <v>0</v>
      </c>
      <c r="AF48" s="7">
        <f t="shared" ca="1" si="52"/>
        <v>0</v>
      </c>
      <c r="AG48" s="7" t="e">
        <f t="shared" ref="AG48:AG49" si="53">IF(AG$47=AG$46,AG$46,AG34-AG35)</f>
        <v>#N/A</v>
      </c>
    </row>
    <row r="49" spans="1:33" x14ac:dyDescent="0.55000000000000004">
      <c r="A49" s="7">
        <v>47</v>
      </c>
      <c r="B49" s="8">
        <f t="shared" si="9"/>
        <v>47</v>
      </c>
      <c r="C49" s="9">
        <f>IF('2 Pareto Analysis'!$D$12='Pareto Math'!V$23,'Pareto Math'!B49,IF(HLOOKUP(X$23,'1 Data Entry'!A$1:Q48,A50,FALSE)="","",HLOOKUP(X$23,'1 Data Entry'!A$1:Q48,A50,FALSE)))</f>
        <v>47</v>
      </c>
      <c r="D49" s="7" t="e">
        <f>HLOOKUP(V$23,'1 Data Entry'!A$1:Q48,A50,FALSE)</f>
        <v>#N/A</v>
      </c>
      <c r="E49" s="15" t="e">
        <f>IF(C49="","",HLOOKUP(W$23,'1 Data Entry'!A$1:S48,A50,FALSE))</f>
        <v>#N/A</v>
      </c>
      <c r="F49" s="15">
        <f>(COUNTIF(D$3:D49,D49))</f>
        <v>47</v>
      </c>
      <c r="G49" s="15">
        <f t="shared" si="2"/>
        <v>999</v>
      </c>
      <c r="H49" s="15" t="e">
        <f t="shared" si="3"/>
        <v>#N/A</v>
      </c>
      <c r="I49" s="16" t="str">
        <f t="shared" si="4"/>
        <v/>
      </c>
      <c r="J49" s="16" t="str">
        <f t="shared" ca="1" si="51"/>
        <v/>
      </c>
      <c r="K49" s="16" t="str">
        <f t="shared" ca="1" si="51"/>
        <v/>
      </c>
      <c r="L49" s="16" t="str">
        <f t="shared" ca="1" si="51"/>
        <v/>
      </c>
      <c r="M49" s="16" t="str">
        <f t="shared" ca="1" si="49"/>
        <v/>
      </c>
      <c r="N49" s="16" t="str">
        <f t="shared" ca="1" si="49"/>
        <v/>
      </c>
      <c r="O49" s="16" t="str">
        <f t="shared" ca="1" si="49"/>
        <v/>
      </c>
      <c r="P49" s="16" t="str">
        <f t="shared" ca="1" si="49"/>
        <v/>
      </c>
      <c r="Q49" s="16" t="str">
        <f t="shared" ca="1" si="49"/>
        <v/>
      </c>
      <c r="R49" s="16" t="str">
        <f t="shared" ca="1" si="49"/>
        <v/>
      </c>
      <c r="S49" s="16" t="e">
        <f t="shared" ca="1" si="10"/>
        <v>#N/A</v>
      </c>
      <c r="T49" s="15" t="str">
        <f t="shared" ca="1" si="11"/>
        <v/>
      </c>
      <c r="U49" s="7" t="str">
        <f t="shared" ca="1" si="6"/>
        <v/>
      </c>
      <c r="W49" s="7" t="str">
        <f t="shared" ref="W49:W53" si="54">W36</f>
        <v>MEDIAN</v>
      </c>
      <c r="X49" s="7">
        <f ca="1">IF(X$54="*",0,X36-X37)</f>
        <v>0</v>
      </c>
      <c r="Y49" s="7">
        <f t="shared" ref="Y49:AF49" ca="1" si="55">IF(Y$54="*",0,Y36-Y37)</f>
        <v>0</v>
      </c>
      <c r="Z49" s="7">
        <f t="shared" ca="1" si="55"/>
        <v>0</v>
      </c>
      <c r="AA49" s="7">
        <f t="shared" ca="1" si="55"/>
        <v>0</v>
      </c>
      <c r="AB49" s="7">
        <f t="shared" ca="1" si="55"/>
        <v>0</v>
      </c>
      <c r="AC49" s="7">
        <f t="shared" ca="1" si="55"/>
        <v>0</v>
      </c>
      <c r="AD49" s="7">
        <f t="shared" ca="1" si="55"/>
        <v>0</v>
      </c>
      <c r="AE49" s="7">
        <f t="shared" ca="1" si="55"/>
        <v>0</v>
      </c>
      <c r="AF49" s="7">
        <f t="shared" ca="1" si="55"/>
        <v>0</v>
      </c>
      <c r="AG49" s="7" t="e">
        <f t="shared" si="53"/>
        <v>#N/A</v>
      </c>
    </row>
    <row r="50" spans="1:33" x14ac:dyDescent="0.55000000000000004">
      <c r="A50" s="7">
        <v>48</v>
      </c>
      <c r="B50" s="8">
        <f t="shared" si="9"/>
        <v>48</v>
      </c>
      <c r="C50" s="9">
        <f>IF('2 Pareto Analysis'!$D$12='Pareto Math'!V$23,'Pareto Math'!B50,IF(HLOOKUP(X$23,'1 Data Entry'!A$1:Q49,A51,FALSE)="","",HLOOKUP(X$23,'1 Data Entry'!A$1:Q49,A51,FALSE)))</f>
        <v>48</v>
      </c>
      <c r="D50" s="7" t="e">
        <f>HLOOKUP(V$23,'1 Data Entry'!A$1:Q49,A51,FALSE)</f>
        <v>#N/A</v>
      </c>
      <c r="E50" s="15" t="e">
        <f>IF(C50="","",HLOOKUP(W$23,'1 Data Entry'!A$1:S49,A51,FALSE))</f>
        <v>#N/A</v>
      </c>
      <c r="F50" s="15">
        <f>(COUNTIF(D$3:D50,D50))</f>
        <v>48</v>
      </c>
      <c r="G50" s="15">
        <f t="shared" si="2"/>
        <v>999</v>
      </c>
      <c r="H50" s="15" t="e">
        <f t="shared" si="3"/>
        <v>#N/A</v>
      </c>
      <c r="I50" s="16" t="str">
        <f t="shared" si="4"/>
        <v/>
      </c>
      <c r="J50" s="16" t="str">
        <f t="shared" ca="1" si="51"/>
        <v/>
      </c>
      <c r="K50" s="16" t="str">
        <f t="shared" ca="1" si="51"/>
        <v/>
      </c>
      <c r="L50" s="16" t="str">
        <f t="shared" ca="1" si="51"/>
        <v/>
      </c>
      <c r="M50" s="16" t="str">
        <f t="shared" ca="1" si="49"/>
        <v/>
      </c>
      <c r="N50" s="16" t="str">
        <f t="shared" ca="1" si="49"/>
        <v/>
      </c>
      <c r="O50" s="16" t="str">
        <f t="shared" ca="1" si="49"/>
        <v/>
      </c>
      <c r="P50" s="16" t="str">
        <f t="shared" ca="1" si="49"/>
        <v/>
      </c>
      <c r="Q50" s="16" t="str">
        <f t="shared" ca="1" si="49"/>
        <v/>
      </c>
      <c r="R50" s="16" t="str">
        <f t="shared" ca="1" si="49"/>
        <v/>
      </c>
      <c r="S50" s="16" t="e">
        <f t="shared" ca="1" si="10"/>
        <v>#N/A</v>
      </c>
      <c r="T50" s="15" t="str">
        <f t="shared" ca="1" si="11"/>
        <v/>
      </c>
      <c r="U50" s="7" t="str">
        <f t="shared" ca="1" si="6"/>
        <v/>
      </c>
      <c r="W50" s="7" t="str">
        <f>W35</f>
        <v>Q3</v>
      </c>
      <c r="X50" s="7">
        <f ca="1">IF(X$54="*",0,X35-X36)</f>
        <v>0</v>
      </c>
      <c r="Y50" s="7">
        <f t="shared" ref="Y50:AF50" ca="1" si="56">IF(Y$54="*",0,Y35-Y36)</f>
        <v>0</v>
      </c>
      <c r="Z50" s="7">
        <f t="shared" ca="1" si="56"/>
        <v>0</v>
      </c>
      <c r="AA50" s="7">
        <f t="shared" ca="1" si="56"/>
        <v>0</v>
      </c>
      <c r="AB50" s="7">
        <f t="shared" ca="1" si="56"/>
        <v>0</v>
      </c>
      <c r="AC50" s="7">
        <f t="shared" ca="1" si="56"/>
        <v>0</v>
      </c>
      <c r="AD50" s="7">
        <f t="shared" ca="1" si="56"/>
        <v>0</v>
      </c>
      <c r="AE50" s="7">
        <f t="shared" ca="1" si="56"/>
        <v>0</v>
      </c>
      <c r="AF50" s="7">
        <f t="shared" ca="1" si="56"/>
        <v>0</v>
      </c>
      <c r="AG50" s="7" t="e">
        <f>IF(AG$47=AG$46,AG$46,AG36-AG37)</f>
        <v>#N/A</v>
      </c>
    </row>
    <row r="51" spans="1:33" x14ac:dyDescent="0.55000000000000004">
      <c r="A51" s="7">
        <v>49</v>
      </c>
      <c r="B51" s="8">
        <f t="shared" si="9"/>
        <v>49</v>
      </c>
      <c r="C51" s="9">
        <f>IF('2 Pareto Analysis'!$D$12='Pareto Math'!V$23,'Pareto Math'!B51,IF(HLOOKUP(X$23,'1 Data Entry'!A$1:Q50,A52,FALSE)="","",HLOOKUP(X$23,'1 Data Entry'!A$1:Q50,A52,FALSE)))</f>
        <v>49</v>
      </c>
      <c r="D51" s="7" t="e">
        <f>HLOOKUP(V$23,'1 Data Entry'!A$1:Q50,A52,FALSE)</f>
        <v>#N/A</v>
      </c>
      <c r="E51" s="15" t="e">
        <f>IF(C51="","",HLOOKUP(W$23,'1 Data Entry'!A$1:S50,A52,FALSE))</f>
        <v>#N/A</v>
      </c>
      <c r="F51" s="15">
        <f>(COUNTIF(D$3:D51,D51))</f>
        <v>49</v>
      </c>
      <c r="G51" s="15">
        <f t="shared" si="2"/>
        <v>999</v>
      </c>
      <c r="H51" s="15" t="e">
        <f t="shared" si="3"/>
        <v>#N/A</v>
      </c>
      <c r="I51" s="16" t="str">
        <f t="shared" si="4"/>
        <v/>
      </c>
      <c r="J51" s="16" t="str">
        <f t="shared" ca="1" si="51"/>
        <v/>
      </c>
      <c r="K51" s="16" t="str">
        <f t="shared" ca="1" si="51"/>
        <v/>
      </c>
      <c r="L51" s="16" t="str">
        <f t="shared" ca="1" si="51"/>
        <v/>
      </c>
      <c r="M51" s="16" t="str">
        <f t="shared" ca="1" si="49"/>
        <v/>
      </c>
      <c r="N51" s="16" t="str">
        <f t="shared" ca="1" si="49"/>
        <v/>
      </c>
      <c r="O51" s="16" t="str">
        <f t="shared" ca="1" si="49"/>
        <v/>
      </c>
      <c r="P51" s="16" t="str">
        <f t="shared" ca="1" si="49"/>
        <v/>
      </c>
      <c r="Q51" s="16" t="str">
        <f t="shared" ca="1" si="49"/>
        <v/>
      </c>
      <c r="R51" s="16" t="str">
        <f t="shared" ca="1" si="49"/>
        <v/>
      </c>
      <c r="S51" s="16" t="e">
        <f t="shared" ca="1" si="10"/>
        <v>#N/A</v>
      </c>
      <c r="T51" s="15" t="str">
        <f t="shared" ca="1" si="11"/>
        <v/>
      </c>
      <c r="U51" s="7" t="str">
        <f t="shared" ca="1" si="6"/>
        <v/>
      </c>
      <c r="W51" s="7" t="str">
        <f>W34</f>
        <v>MAX</v>
      </c>
      <c r="X51" s="7">
        <f ca="1">IF(X$54="*",0,X34-X35)</f>
        <v>0</v>
      </c>
      <c r="Y51" s="7">
        <f t="shared" ref="Y51:AF51" ca="1" si="57">IF(Y$54="*",0,Y34-Y35)</f>
        <v>0</v>
      </c>
      <c r="Z51" s="7">
        <f t="shared" ca="1" si="57"/>
        <v>0</v>
      </c>
      <c r="AA51" s="7">
        <f t="shared" ca="1" si="57"/>
        <v>0</v>
      </c>
      <c r="AB51" s="7">
        <f t="shared" ca="1" si="57"/>
        <v>0</v>
      </c>
      <c r="AC51" s="7">
        <f t="shared" ca="1" si="57"/>
        <v>0</v>
      </c>
      <c r="AD51" s="7">
        <f t="shared" ca="1" si="57"/>
        <v>0</v>
      </c>
      <c r="AE51" s="7">
        <f t="shared" ca="1" si="57"/>
        <v>0</v>
      </c>
      <c r="AF51" s="7">
        <f t="shared" ca="1" si="57"/>
        <v>0</v>
      </c>
      <c r="AG51" s="7" t="e">
        <f>IF(AG$47=AG$46,AG$46,AG37-AG38)</f>
        <v>#N/A</v>
      </c>
    </row>
    <row r="52" spans="1:33" x14ac:dyDescent="0.55000000000000004">
      <c r="A52" s="7">
        <v>50</v>
      </c>
      <c r="B52" s="8">
        <f t="shared" si="9"/>
        <v>50</v>
      </c>
      <c r="C52" s="9">
        <f>IF('2 Pareto Analysis'!$D$12='Pareto Math'!V$23,'Pareto Math'!B52,IF(HLOOKUP(X$23,'1 Data Entry'!A$1:Q51,A53,FALSE)="","",HLOOKUP(X$23,'1 Data Entry'!A$1:Q51,A53,FALSE)))</f>
        <v>50</v>
      </c>
      <c r="D52" s="7" t="e">
        <f>HLOOKUP(V$23,'1 Data Entry'!A$1:Q51,A53,FALSE)</f>
        <v>#N/A</v>
      </c>
      <c r="E52" s="15" t="e">
        <f>IF(C52="","",HLOOKUP(W$23,'1 Data Entry'!A$1:S51,A53,FALSE))</f>
        <v>#N/A</v>
      </c>
      <c r="F52" s="15">
        <f>(COUNTIF(D$3:D52,D52))</f>
        <v>50</v>
      </c>
      <c r="G52" s="15">
        <f t="shared" si="2"/>
        <v>999</v>
      </c>
      <c r="H52" s="15" t="e">
        <f t="shared" si="3"/>
        <v>#N/A</v>
      </c>
      <c r="I52" s="16" t="str">
        <f t="shared" si="4"/>
        <v/>
      </c>
      <c r="J52" s="16" t="str">
        <f t="shared" ca="1" si="51"/>
        <v/>
      </c>
      <c r="K52" s="16" t="str">
        <f t="shared" ca="1" si="51"/>
        <v/>
      </c>
      <c r="L52" s="16" t="str">
        <f t="shared" ca="1" si="51"/>
        <v/>
      </c>
      <c r="M52" s="16" t="str">
        <f t="shared" ca="1" si="49"/>
        <v/>
      </c>
      <c r="N52" s="16" t="str">
        <f t="shared" ca="1" si="49"/>
        <v/>
      </c>
      <c r="O52" s="16" t="str">
        <f t="shared" ca="1" si="49"/>
        <v/>
      </c>
      <c r="P52" s="16" t="str">
        <f t="shared" ca="1" si="49"/>
        <v/>
      </c>
      <c r="Q52" s="16" t="str">
        <f t="shared" ca="1" si="49"/>
        <v/>
      </c>
      <c r="R52" s="16" t="str">
        <f t="shared" ca="1" si="49"/>
        <v/>
      </c>
      <c r="S52" s="16" t="e">
        <f t="shared" ca="1" si="10"/>
        <v>#N/A</v>
      </c>
      <c r="T52" s="15" t="str">
        <f t="shared" ca="1" si="11"/>
        <v/>
      </c>
      <c r="U52" s="7" t="str">
        <f t="shared" ca="1" si="6"/>
        <v/>
      </c>
      <c r="W52" s="7" t="str">
        <f t="shared" si="54"/>
        <v>AVG</v>
      </c>
      <c r="X52" s="7" t="str">
        <f t="shared" ref="X52:Z53" ca="1" si="58">IF(X$54="*","N/A",X39)</f>
        <v>N/A</v>
      </c>
      <c r="Y52" s="7" t="str">
        <f t="shared" ca="1" si="58"/>
        <v>N/A</v>
      </c>
      <c r="Z52" s="7" t="str">
        <f t="shared" ca="1" si="58"/>
        <v>N/A</v>
      </c>
      <c r="AA52" s="7" t="str">
        <f ca="1">IF(AA$54="*","N/A",AA39)</f>
        <v>N/A</v>
      </c>
      <c r="AB52" s="7" t="str">
        <f t="shared" ref="AB52:AF53" ca="1" si="59">IF(AB$54="*","N/A",AB39)</f>
        <v>N/A</v>
      </c>
      <c r="AC52" s="7" t="str">
        <f t="shared" ca="1" si="59"/>
        <v>N/A</v>
      </c>
      <c r="AD52" s="7" t="str">
        <f t="shared" ca="1" si="59"/>
        <v>N/A</v>
      </c>
      <c r="AE52" s="7" t="str">
        <f t="shared" ca="1" si="59"/>
        <v>N/A</v>
      </c>
      <c r="AF52" s="7" t="str">
        <f t="shared" ca="1" si="59"/>
        <v>N/A</v>
      </c>
      <c r="AG52" s="7" t="e">
        <f ca="1">IF(AG$39=AG34,"N/A",AG39)</f>
        <v>#N/A</v>
      </c>
    </row>
    <row r="53" spans="1:33" x14ac:dyDescent="0.55000000000000004">
      <c r="A53" s="7">
        <v>51</v>
      </c>
      <c r="B53" s="8">
        <f t="shared" si="9"/>
        <v>51</v>
      </c>
      <c r="C53" s="9">
        <f>IF('2 Pareto Analysis'!$D$12='Pareto Math'!V$23,'Pareto Math'!B53,IF(HLOOKUP(X$23,'1 Data Entry'!A$1:Q52,A54,FALSE)="","",HLOOKUP(X$23,'1 Data Entry'!A$1:Q52,A54,FALSE)))</f>
        <v>51</v>
      </c>
      <c r="D53" s="7" t="e">
        <f>HLOOKUP(V$23,'1 Data Entry'!A$1:Q52,A54,FALSE)</f>
        <v>#N/A</v>
      </c>
      <c r="E53" s="15" t="e">
        <f>IF(C53="","",HLOOKUP(W$23,'1 Data Entry'!A$1:S52,A54,FALSE))</f>
        <v>#N/A</v>
      </c>
      <c r="F53" s="15">
        <f>(COUNTIF(D$3:D53,D53))</f>
        <v>51</v>
      </c>
      <c r="G53" s="15">
        <f t="shared" si="2"/>
        <v>999</v>
      </c>
      <c r="H53" s="15" t="e">
        <f t="shared" si="3"/>
        <v>#N/A</v>
      </c>
      <c r="I53" s="16" t="str">
        <f t="shared" si="4"/>
        <v/>
      </c>
      <c r="J53" s="16" t="str">
        <f t="shared" ca="1" si="51"/>
        <v/>
      </c>
      <c r="K53" s="16" t="str">
        <f t="shared" ca="1" si="51"/>
        <v/>
      </c>
      <c r="L53" s="16" t="str">
        <f t="shared" ca="1" si="51"/>
        <v/>
      </c>
      <c r="M53" s="16" t="str">
        <f t="shared" ca="1" si="49"/>
        <v/>
      </c>
      <c r="N53" s="16" t="str">
        <f t="shared" ca="1" si="49"/>
        <v/>
      </c>
      <c r="O53" s="16" t="str">
        <f t="shared" ca="1" si="49"/>
        <v/>
      </c>
      <c r="P53" s="16" t="str">
        <f t="shared" ca="1" si="49"/>
        <v/>
      </c>
      <c r="Q53" s="16" t="str">
        <f t="shared" ca="1" si="49"/>
        <v/>
      </c>
      <c r="R53" s="16" t="str">
        <f t="shared" ca="1" si="49"/>
        <v/>
      </c>
      <c r="S53" s="16" t="e">
        <f t="shared" ca="1" si="10"/>
        <v>#N/A</v>
      </c>
      <c r="T53" s="15" t="str">
        <f t="shared" ca="1" si="11"/>
        <v/>
      </c>
      <c r="U53" s="7" t="str">
        <f t="shared" ca="1" si="6"/>
        <v/>
      </c>
      <c r="W53" s="7" t="str">
        <f t="shared" si="54"/>
        <v>RANGE</v>
      </c>
      <c r="X53" s="7" t="str">
        <f t="shared" ca="1" si="58"/>
        <v>N/A</v>
      </c>
      <c r="Y53" s="7" t="str">
        <f t="shared" ca="1" si="58"/>
        <v>N/A</v>
      </c>
      <c r="Z53" s="7" t="str">
        <f t="shared" ca="1" si="58"/>
        <v>N/A</v>
      </c>
      <c r="AA53" s="7" t="str">
        <f ca="1">IF(AA$54="*","N/A",AA40)</f>
        <v>N/A</v>
      </c>
      <c r="AB53" s="7" t="str">
        <f t="shared" ca="1" si="59"/>
        <v>N/A</v>
      </c>
      <c r="AC53" s="7" t="str">
        <f t="shared" ca="1" si="59"/>
        <v>N/A</v>
      </c>
      <c r="AD53" s="7" t="str">
        <f t="shared" ca="1" si="59"/>
        <v>N/A</v>
      </c>
      <c r="AE53" s="7" t="str">
        <f t="shared" ca="1" si="59"/>
        <v>N/A</v>
      </c>
      <c r="AF53" s="7" t="str">
        <f t="shared" ca="1" si="59"/>
        <v>N/A</v>
      </c>
      <c r="AG53" s="7" t="e">
        <f ca="1">IF(AG$40=AG34,"N/A",AG40)</f>
        <v>#N/A</v>
      </c>
    </row>
    <row r="54" spans="1:33" x14ac:dyDescent="0.55000000000000004">
      <c r="A54" s="7">
        <v>52</v>
      </c>
      <c r="B54" s="8">
        <f t="shared" si="9"/>
        <v>52</v>
      </c>
      <c r="C54" s="9">
        <f>IF('2 Pareto Analysis'!$D$12='Pareto Math'!V$23,'Pareto Math'!B54,IF(HLOOKUP(X$23,'1 Data Entry'!A$1:Q53,A55,FALSE)="","",HLOOKUP(X$23,'1 Data Entry'!A$1:Q53,A55,FALSE)))</f>
        <v>52</v>
      </c>
      <c r="D54" s="7" t="e">
        <f>HLOOKUP(V$23,'1 Data Entry'!A$1:Q53,A55,FALSE)</f>
        <v>#N/A</v>
      </c>
      <c r="E54" s="15" t="e">
        <f>IF(C54="","",HLOOKUP(W$23,'1 Data Entry'!A$1:S53,A55,FALSE))</f>
        <v>#N/A</v>
      </c>
      <c r="F54" s="15">
        <f>(COUNTIF(D$3:D54,D54))</f>
        <v>52</v>
      </c>
      <c r="G54" s="15">
        <f t="shared" si="2"/>
        <v>999</v>
      </c>
      <c r="H54" s="15" t="e">
        <f t="shared" si="3"/>
        <v>#N/A</v>
      </c>
      <c r="I54" s="16" t="str">
        <f t="shared" si="4"/>
        <v/>
      </c>
      <c r="J54" s="16" t="str">
        <f t="shared" ca="1" si="51"/>
        <v/>
      </c>
      <c r="K54" s="16" t="str">
        <f t="shared" ca="1" si="51"/>
        <v/>
      </c>
      <c r="L54" s="16" t="str">
        <f t="shared" ca="1" si="51"/>
        <v/>
      </c>
      <c r="M54" s="16" t="str">
        <f t="shared" ca="1" si="49"/>
        <v/>
      </c>
      <c r="N54" s="16" t="str">
        <f t="shared" ca="1" si="49"/>
        <v/>
      </c>
      <c r="O54" s="16" t="str">
        <f t="shared" ca="1" si="49"/>
        <v/>
      </c>
      <c r="P54" s="16" t="str">
        <f t="shared" ca="1" si="49"/>
        <v/>
      </c>
      <c r="Q54" s="16" t="str">
        <f t="shared" ca="1" si="49"/>
        <v/>
      </c>
      <c r="R54" s="16" t="str">
        <f t="shared" ca="1" si="49"/>
        <v/>
      </c>
      <c r="S54" s="16" t="e">
        <f t="shared" ca="1" si="10"/>
        <v>#N/A</v>
      </c>
      <c r="T54" s="15" t="str">
        <f t="shared" ca="1" si="11"/>
        <v/>
      </c>
      <c r="U54" s="7" t="str">
        <f t="shared" ca="1" si="6"/>
        <v/>
      </c>
      <c r="W54" s="7" t="s">
        <v>3</v>
      </c>
      <c r="X54" s="7" t="str">
        <f ca="1">X41</f>
        <v>*</v>
      </c>
      <c r="Y54" s="7" t="str">
        <f t="shared" ref="Y54:AG54" ca="1" si="60">Y41</f>
        <v>*</v>
      </c>
      <c r="Z54" s="7" t="str">
        <f t="shared" ca="1" si="60"/>
        <v>*</v>
      </c>
      <c r="AA54" s="7" t="str">
        <f t="shared" ca="1" si="60"/>
        <v>*</v>
      </c>
      <c r="AB54" s="7" t="str">
        <f t="shared" ca="1" si="60"/>
        <v>*</v>
      </c>
      <c r="AC54" s="7" t="str">
        <f t="shared" ca="1" si="60"/>
        <v>*</v>
      </c>
      <c r="AD54" s="7" t="str">
        <f t="shared" ca="1" si="60"/>
        <v>*</v>
      </c>
      <c r="AE54" s="7" t="str">
        <f t="shared" ca="1" si="60"/>
        <v>*</v>
      </c>
      <c r="AF54" s="7" t="str">
        <f t="shared" ca="1" si="60"/>
        <v>*</v>
      </c>
      <c r="AG54" s="7" t="str">
        <f t="shared" si="60"/>
        <v>Other</v>
      </c>
    </row>
    <row r="55" spans="1:33" x14ac:dyDescent="0.55000000000000004">
      <c r="A55" s="7">
        <v>53</v>
      </c>
      <c r="B55" s="8">
        <f t="shared" si="9"/>
        <v>53</v>
      </c>
      <c r="C55" s="9">
        <f>IF('2 Pareto Analysis'!$D$12='Pareto Math'!V$23,'Pareto Math'!B55,IF(HLOOKUP(X$23,'1 Data Entry'!A$1:Q54,A56,FALSE)="","",HLOOKUP(X$23,'1 Data Entry'!A$1:Q54,A56,FALSE)))</f>
        <v>53</v>
      </c>
      <c r="D55" s="7" t="e">
        <f>HLOOKUP(V$23,'1 Data Entry'!A$1:Q54,A56,FALSE)</f>
        <v>#N/A</v>
      </c>
      <c r="E55" s="15" t="e">
        <f>IF(C55="","",HLOOKUP(W$23,'1 Data Entry'!A$1:S54,A56,FALSE))</f>
        <v>#N/A</v>
      </c>
      <c r="F55" s="15">
        <f>(COUNTIF(D$3:D55,D55))</f>
        <v>53</v>
      </c>
      <c r="G55" s="15">
        <f t="shared" si="2"/>
        <v>999</v>
      </c>
      <c r="H55" s="15" t="e">
        <f t="shared" si="3"/>
        <v>#N/A</v>
      </c>
      <c r="I55" s="16" t="str">
        <f t="shared" si="4"/>
        <v/>
      </c>
      <c r="J55" s="16" t="str">
        <f t="shared" ca="1" si="51"/>
        <v/>
      </c>
      <c r="K55" s="16" t="str">
        <f t="shared" ca="1" si="51"/>
        <v/>
      </c>
      <c r="L55" s="16" t="str">
        <f t="shared" ca="1" si="51"/>
        <v/>
      </c>
      <c r="M55" s="16" t="str">
        <f t="shared" ca="1" si="49"/>
        <v/>
      </c>
      <c r="N55" s="16" t="str">
        <f t="shared" ca="1" si="49"/>
        <v/>
      </c>
      <c r="O55" s="16" t="str">
        <f t="shared" ca="1" si="49"/>
        <v/>
      </c>
      <c r="P55" s="16" t="str">
        <f t="shared" ca="1" si="49"/>
        <v/>
      </c>
      <c r="Q55" s="16" t="str">
        <f t="shared" ca="1" si="49"/>
        <v/>
      </c>
      <c r="R55" s="16" t="str">
        <f t="shared" ca="1" si="49"/>
        <v/>
      </c>
      <c r="S55" s="16" t="e">
        <f t="shared" ca="1" si="10"/>
        <v>#N/A</v>
      </c>
      <c r="T55" s="15" t="str">
        <f t="shared" ca="1" si="11"/>
        <v/>
      </c>
      <c r="U55" s="7" t="str">
        <f t="shared" ca="1" si="6"/>
        <v/>
      </c>
    </row>
    <row r="56" spans="1:33" x14ac:dyDescent="0.55000000000000004">
      <c r="A56" s="7">
        <v>54</v>
      </c>
      <c r="B56" s="8">
        <f t="shared" si="9"/>
        <v>54</v>
      </c>
      <c r="C56" s="9">
        <f>IF('2 Pareto Analysis'!$D$12='Pareto Math'!V$23,'Pareto Math'!B56,IF(HLOOKUP(X$23,'1 Data Entry'!A$1:Q55,A57,FALSE)="","",HLOOKUP(X$23,'1 Data Entry'!A$1:Q55,A57,FALSE)))</f>
        <v>54</v>
      </c>
      <c r="D56" s="7" t="e">
        <f>HLOOKUP(V$23,'1 Data Entry'!A$1:Q55,A57,FALSE)</f>
        <v>#N/A</v>
      </c>
      <c r="E56" s="15" t="e">
        <f>IF(C56="","",HLOOKUP(W$23,'1 Data Entry'!A$1:S55,A57,FALSE))</f>
        <v>#N/A</v>
      </c>
      <c r="F56" s="15">
        <f>(COUNTIF(D$3:D56,D56))</f>
        <v>54</v>
      </c>
      <c r="G56" s="15">
        <f t="shared" si="2"/>
        <v>999</v>
      </c>
      <c r="H56" s="15" t="e">
        <f t="shared" si="3"/>
        <v>#N/A</v>
      </c>
      <c r="I56" s="16" t="str">
        <f t="shared" si="4"/>
        <v/>
      </c>
      <c r="J56" s="16" t="str">
        <f t="shared" ca="1" si="51"/>
        <v/>
      </c>
      <c r="K56" s="16" t="str">
        <f t="shared" ca="1" si="51"/>
        <v/>
      </c>
      <c r="L56" s="16" t="str">
        <f t="shared" ca="1" si="51"/>
        <v/>
      </c>
      <c r="M56" s="16" t="str">
        <f t="shared" ca="1" si="49"/>
        <v/>
      </c>
      <c r="N56" s="16" t="str">
        <f t="shared" ca="1" si="49"/>
        <v/>
      </c>
      <c r="O56" s="16" t="str">
        <f t="shared" ca="1" si="49"/>
        <v/>
      </c>
      <c r="P56" s="16" t="str">
        <f t="shared" ca="1" si="49"/>
        <v/>
      </c>
      <c r="Q56" s="16" t="str">
        <f t="shared" ca="1" si="49"/>
        <v/>
      </c>
      <c r="R56" s="16" t="str">
        <f t="shared" ca="1" si="49"/>
        <v/>
      </c>
      <c r="S56" s="16" t="e">
        <f t="shared" ca="1" si="10"/>
        <v>#N/A</v>
      </c>
      <c r="T56" s="15" t="str">
        <f t="shared" ca="1" si="11"/>
        <v/>
      </c>
      <c r="U56" s="7" t="str">
        <f t="shared" ca="1" si="6"/>
        <v/>
      </c>
      <c r="X56" s="7" t="e">
        <f ca="1">IF(X$54="*",X$46,X37-X38)</f>
        <v>#N/A</v>
      </c>
    </row>
    <row r="57" spans="1:33" x14ac:dyDescent="0.55000000000000004">
      <c r="A57" s="7">
        <v>55</v>
      </c>
      <c r="B57" s="8">
        <f t="shared" si="9"/>
        <v>55</v>
      </c>
      <c r="C57" s="9">
        <f>IF('2 Pareto Analysis'!$D$12='Pareto Math'!V$23,'Pareto Math'!B57,IF(HLOOKUP(X$23,'1 Data Entry'!A$1:Q56,A58,FALSE)="","",HLOOKUP(X$23,'1 Data Entry'!A$1:Q56,A58,FALSE)))</f>
        <v>55</v>
      </c>
      <c r="D57" s="7" t="e">
        <f>HLOOKUP(V$23,'1 Data Entry'!A$1:Q56,A58,FALSE)</f>
        <v>#N/A</v>
      </c>
      <c r="E57" s="15" t="e">
        <f>IF(C57="","",HLOOKUP(W$23,'1 Data Entry'!A$1:S56,A58,FALSE))</f>
        <v>#N/A</v>
      </c>
      <c r="F57" s="15">
        <f>(COUNTIF(D$3:D57,D57))</f>
        <v>55</v>
      </c>
      <c r="G57" s="15">
        <f t="shared" si="2"/>
        <v>999</v>
      </c>
      <c r="H57" s="15" t="e">
        <f t="shared" si="3"/>
        <v>#N/A</v>
      </c>
      <c r="I57" s="16" t="str">
        <f t="shared" si="4"/>
        <v/>
      </c>
      <c r="J57" s="16" t="str">
        <f t="shared" ca="1" si="51"/>
        <v/>
      </c>
      <c r="K57" s="16" t="str">
        <f t="shared" ca="1" si="51"/>
        <v/>
      </c>
      <c r="L57" s="16" t="str">
        <f t="shared" ca="1" si="51"/>
        <v/>
      </c>
      <c r="M57" s="16" t="str">
        <f t="shared" ca="1" si="49"/>
        <v/>
      </c>
      <c r="N57" s="16" t="str">
        <f t="shared" ca="1" si="49"/>
        <v/>
      </c>
      <c r="O57" s="16" t="str">
        <f t="shared" ca="1" si="49"/>
        <v/>
      </c>
      <c r="P57" s="16" t="str">
        <f t="shared" ca="1" si="49"/>
        <v/>
      </c>
      <c r="Q57" s="16" t="str">
        <f t="shared" ca="1" si="49"/>
        <v/>
      </c>
      <c r="R57" s="16" t="str">
        <f t="shared" ca="1" si="49"/>
        <v/>
      </c>
      <c r="S57" s="16" t="e">
        <f t="shared" ca="1" si="10"/>
        <v>#N/A</v>
      </c>
      <c r="T57" s="15" t="str">
        <f t="shared" ca="1" si="11"/>
        <v/>
      </c>
      <c r="U57" s="7" t="str">
        <f t="shared" ca="1" si="6"/>
        <v/>
      </c>
      <c r="X57" s="7" t="e">
        <f ca="1">IF(X$54="*",X$46,X36-X37)</f>
        <v>#N/A</v>
      </c>
    </row>
    <row r="58" spans="1:33" x14ac:dyDescent="0.55000000000000004">
      <c r="A58" s="7">
        <v>56</v>
      </c>
      <c r="B58" s="8">
        <f t="shared" si="9"/>
        <v>56</v>
      </c>
      <c r="C58" s="9">
        <f>IF('2 Pareto Analysis'!$D$12='Pareto Math'!V$23,'Pareto Math'!B58,IF(HLOOKUP(X$23,'1 Data Entry'!A$1:Q57,A59,FALSE)="","",HLOOKUP(X$23,'1 Data Entry'!A$1:Q57,A59,FALSE)))</f>
        <v>56</v>
      </c>
      <c r="D58" s="7" t="e">
        <f>HLOOKUP(V$23,'1 Data Entry'!A$1:Q57,A59,FALSE)</f>
        <v>#N/A</v>
      </c>
      <c r="E58" s="15" t="e">
        <f>IF(C58="","",HLOOKUP(W$23,'1 Data Entry'!A$1:S57,A59,FALSE))</f>
        <v>#N/A</v>
      </c>
      <c r="F58" s="15">
        <f>(COUNTIF(D$3:D58,D58))</f>
        <v>56</v>
      </c>
      <c r="G58" s="15">
        <f t="shared" si="2"/>
        <v>999</v>
      </c>
      <c r="H58" s="15" t="e">
        <f t="shared" si="3"/>
        <v>#N/A</v>
      </c>
      <c r="I58" s="16" t="str">
        <f t="shared" si="4"/>
        <v/>
      </c>
      <c r="J58" s="16" t="str">
        <f t="shared" ca="1" si="51"/>
        <v/>
      </c>
      <c r="K58" s="16" t="str">
        <f t="shared" ca="1" si="51"/>
        <v/>
      </c>
      <c r="L58" s="16" t="str">
        <f t="shared" ca="1" si="51"/>
        <v/>
      </c>
      <c r="M58" s="16" t="str">
        <f t="shared" ca="1" si="49"/>
        <v/>
      </c>
      <c r="N58" s="16" t="str">
        <f t="shared" ca="1" si="49"/>
        <v/>
      </c>
      <c r="O58" s="16" t="str">
        <f t="shared" ca="1" si="49"/>
        <v/>
      </c>
      <c r="P58" s="16" t="str">
        <f t="shared" ca="1" si="49"/>
        <v/>
      </c>
      <c r="Q58" s="16" t="str">
        <f t="shared" ca="1" si="49"/>
        <v/>
      </c>
      <c r="R58" s="16" t="str">
        <f t="shared" ca="1" si="49"/>
        <v/>
      </c>
      <c r="S58" s="16" t="e">
        <f t="shared" ca="1" si="10"/>
        <v>#N/A</v>
      </c>
      <c r="T58" s="15" t="str">
        <f t="shared" ca="1" si="11"/>
        <v/>
      </c>
      <c r="U58" s="7" t="str">
        <f t="shared" ca="1" si="6"/>
        <v/>
      </c>
      <c r="X58" s="7" t="e">
        <f ca="1">IF(X$54="*",X$46,X35-X36)</f>
        <v>#N/A</v>
      </c>
    </row>
    <row r="59" spans="1:33" x14ac:dyDescent="0.55000000000000004">
      <c r="A59" s="7">
        <v>57</v>
      </c>
      <c r="B59" s="8">
        <f t="shared" si="9"/>
        <v>57</v>
      </c>
      <c r="C59" s="9">
        <f>IF('2 Pareto Analysis'!$D$12='Pareto Math'!V$23,'Pareto Math'!B59,IF(HLOOKUP(X$23,'1 Data Entry'!A$1:Q58,A60,FALSE)="","",HLOOKUP(X$23,'1 Data Entry'!A$1:Q58,A60,FALSE)))</f>
        <v>57</v>
      </c>
      <c r="D59" s="7" t="e">
        <f>HLOOKUP(V$23,'1 Data Entry'!A$1:Q58,A60,FALSE)</f>
        <v>#N/A</v>
      </c>
      <c r="E59" s="15" t="e">
        <f>IF(C59="","",HLOOKUP(W$23,'1 Data Entry'!A$1:S58,A60,FALSE))</f>
        <v>#N/A</v>
      </c>
      <c r="F59" s="15">
        <f>(COUNTIF(D$3:D59,D59))</f>
        <v>57</v>
      </c>
      <c r="G59" s="15">
        <f t="shared" si="2"/>
        <v>999</v>
      </c>
      <c r="H59" s="15" t="e">
        <f t="shared" si="3"/>
        <v>#N/A</v>
      </c>
      <c r="I59" s="16" t="str">
        <f t="shared" si="4"/>
        <v/>
      </c>
      <c r="J59" s="16" t="str">
        <f t="shared" ca="1" si="51"/>
        <v/>
      </c>
      <c r="K59" s="16" t="str">
        <f t="shared" ca="1" si="51"/>
        <v/>
      </c>
      <c r="L59" s="16" t="str">
        <f t="shared" ca="1" si="51"/>
        <v/>
      </c>
      <c r="M59" s="16" t="str">
        <f t="shared" ca="1" si="49"/>
        <v/>
      </c>
      <c r="N59" s="16" t="str">
        <f t="shared" ca="1" si="49"/>
        <v/>
      </c>
      <c r="O59" s="16" t="str">
        <f t="shared" ca="1" si="49"/>
        <v/>
      </c>
      <c r="P59" s="16" t="str">
        <f t="shared" ca="1" si="49"/>
        <v/>
      </c>
      <c r="Q59" s="16" t="str">
        <f t="shared" ca="1" si="49"/>
        <v/>
      </c>
      <c r="R59" s="16" t="str">
        <f t="shared" ca="1" si="49"/>
        <v/>
      </c>
      <c r="S59" s="16" t="e">
        <f t="shared" ca="1" si="10"/>
        <v>#N/A</v>
      </c>
      <c r="T59" s="15" t="str">
        <f t="shared" ca="1" si="11"/>
        <v/>
      </c>
      <c r="U59" s="7" t="str">
        <f t="shared" ca="1" si="6"/>
        <v/>
      </c>
      <c r="X59" s="7" t="e">
        <f ca="1">IF(X$54="*",X$46,X$34-X35)</f>
        <v>#N/A</v>
      </c>
    </row>
    <row r="60" spans="1:33" x14ac:dyDescent="0.55000000000000004">
      <c r="A60" s="7">
        <v>58</v>
      </c>
      <c r="B60" s="8">
        <f t="shared" si="9"/>
        <v>58</v>
      </c>
      <c r="C60" s="9">
        <f>IF('2 Pareto Analysis'!$D$12='Pareto Math'!V$23,'Pareto Math'!B60,IF(HLOOKUP(X$23,'1 Data Entry'!A$1:Q59,A61,FALSE)="","",HLOOKUP(X$23,'1 Data Entry'!A$1:Q59,A61,FALSE)))</f>
        <v>58</v>
      </c>
      <c r="D60" s="7" t="e">
        <f>HLOOKUP(V$23,'1 Data Entry'!A$1:Q59,A61,FALSE)</f>
        <v>#N/A</v>
      </c>
      <c r="E60" s="15" t="e">
        <f>IF(C60="","",HLOOKUP(W$23,'1 Data Entry'!A$1:S59,A61,FALSE))</f>
        <v>#N/A</v>
      </c>
      <c r="F60" s="15">
        <f>(COUNTIF(D$3:D60,D60))</f>
        <v>58</v>
      </c>
      <c r="G60" s="15">
        <f t="shared" si="2"/>
        <v>999</v>
      </c>
      <c r="H60" s="15" t="e">
        <f t="shared" si="3"/>
        <v>#N/A</v>
      </c>
      <c r="I60" s="16" t="str">
        <f t="shared" si="4"/>
        <v/>
      </c>
      <c r="J60" s="16" t="str">
        <f t="shared" ca="1" si="51"/>
        <v/>
      </c>
      <c r="K60" s="16" t="str">
        <f t="shared" ca="1" si="51"/>
        <v/>
      </c>
      <c r="L60" s="16" t="str">
        <f t="shared" ca="1" si="51"/>
        <v/>
      </c>
      <c r="M60" s="16" t="str">
        <f t="shared" ca="1" si="49"/>
        <v/>
      </c>
      <c r="N60" s="16" t="str">
        <f t="shared" ca="1" si="49"/>
        <v/>
      </c>
      <c r="O60" s="16" t="str">
        <f t="shared" ca="1" si="49"/>
        <v/>
      </c>
      <c r="P60" s="16" t="str">
        <f t="shared" ca="1" si="49"/>
        <v/>
      </c>
      <c r="Q60" s="16" t="str">
        <f t="shared" ca="1" si="49"/>
        <v/>
      </c>
      <c r="R60" s="16" t="str">
        <f t="shared" ca="1" si="49"/>
        <v/>
      </c>
      <c r="S60" s="16" t="e">
        <f t="shared" ca="1" si="10"/>
        <v>#N/A</v>
      </c>
      <c r="T60" s="15" t="str">
        <f t="shared" ca="1" si="11"/>
        <v/>
      </c>
      <c r="U60" s="7" t="str">
        <f t="shared" ca="1" si="6"/>
        <v/>
      </c>
      <c r="X60" s="7" t="e">
        <f ca="1">IF(X54="*",X46,X$46-X34)</f>
        <v>#N/A</v>
      </c>
    </row>
    <row r="61" spans="1:33" x14ac:dyDescent="0.55000000000000004">
      <c r="A61" s="7">
        <v>59</v>
      </c>
      <c r="B61" s="8">
        <f t="shared" si="9"/>
        <v>59</v>
      </c>
      <c r="C61" s="9">
        <f>IF('2 Pareto Analysis'!$D$12='Pareto Math'!V$23,'Pareto Math'!B61,IF(HLOOKUP(X$23,'1 Data Entry'!A$1:Q60,A62,FALSE)="","",HLOOKUP(X$23,'1 Data Entry'!A$1:Q60,A62,FALSE)))</f>
        <v>59</v>
      </c>
      <c r="D61" s="7" t="e">
        <f>HLOOKUP(V$23,'1 Data Entry'!A$1:Q60,A62,FALSE)</f>
        <v>#N/A</v>
      </c>
      <c r="E61" s="15" t="e">
        <f>IF(C61="","",HLOOKUP(W$23,'1 Data Entry'!A$1:S60,A62,FALSE))</f>
        <v>#N/A</v>
      </c>
      <c r="F61" s="15">
        <f>(COUNTIF(D$3:D61,D61))</f>
        <v>59</v>
      </c>
      <c r="G61" s="15">
        <f t="shared" si="2"/>
        <v>999</v>
      </c>
      <c r="H61" s="15" t="e">
        <f t="shared" si="3"/>
        <v>#N/A</v>
      </c>
      <c r="I61" s="16" t="str">
        <f t="shared" si="4"/>
        <v/>
      </c>
      <c r="J61" s="16" t="str">
        <f t="shared" ca="1" si="51"/>
        <v/>
      </c>
      <c r="K61" s="16" t="str">
        <f t="shared" ca="1" si="51"/>
        <v/>
      </c>
      <c r="L61" s="16" t="str">
        <f t="shared" ca="1" si="51"/>
        <v/>
      </c>
      <c r="M61" s="16" t="str">
        <f t="shared" ca="1" si="49"/>
        <v/>
      </c>
      <c r="N61" s="16" t="str">
        <f t="shared" ca="1" si="49"/>
        <v/>
      </c>
      <c r="O61" s="16" t="str">
        <f t="shared" ca="1" si="49"/>
        <v/>
      </c>
      <c r="P61" s="16" t="str">
        <f t="shared" ca="1" si="49"/>
        <v/>
      </c>
      <c r="Q61" s="16" t="str">
        <f t="shared" ca="1" si="49"/>
        <v/>
      </c>
      <c r="R61" s="16" t="str">
        <f t="shared" ca="1" si="49"/>
        <v/>
      </c>
      <c r="S61" s="16" t="e">
        <f t="shared" ca="1" si="10"/>
        <v>#N/A</v>
      </c>
      <c r="T61" s="15" t="str">
        <f t="shared" ca="1" si="11"/>
        <v/>
      </c>
      <c r="U61" s="7" t="str">
        <f t="shared" ca="1" si="6"/>
        <v/>
      </c>
    </row>
    <row r="62" spans="1:33" x14ac:dyDescent="0.55000000000000004">
      <c r="A62" s="7">
        <v>60</v>
      </c>
      <c r="B62" s="8">
        <f t="shared" si="9"/>
        <v>60</v>
      </c>
      <c r="C62" s="9">
        <f>IF('2 Pareto Analysis'!$D$12='Pareto Math'!V$23,'Pareto Math'!B62,IF(HLOOKUP(X$23,'1 Data Entry'!A$1:Q61,A63,FALSE)="","",HLOOKUP(X$23,'1 Data Entry'!A$1:Q61,A63,FALSE)))</f>
        <v>60</v>
      </c>
      <c r="D62" s="7" t="e">
        <f>HLOOKUP(V$23,'1 Data Entry'!A$1:Q61,A63,FALSE)</f>
        <v>#N/A</v>
      </c>
      <c r="E62" s="15" t="e">
        <f>IF(C62="","",HLOOKUP(W$23,'1 Data Entry'!A$1:S61,A63,FALSE))</f>
        <v>#N/A</v>
      </c>
      <c r="F62" s="15">
        <f>(COUNTIF(D$3:D62,D62))</f>
        <v>60</v>
      </c>
      <c r="G62" s="15">
        <f t="shared" si="2"/>
        <v>999</v>
      </c>
      <c r="H62" s="15" t="e">
        <f t="shared" si="3"/>
        <v>#N/A</v>
      </c>
      <c r="I62" s="16" t="str">
        <f t="shared" si="4"/>
        <v/>
      </c>
      <c r="J62" s="16" t="str">
        <f t="shared" ca="1" si="51"/>
        <v/>
      </c>
      <c r="K62" s="16" t="str">
        <f t="shared" ca="1" si="51"/>
        <v/>
      </c>
      <c r="L62" s="16" t="str">
        <f t="shared" ca="1" si="51"/>
        <v/>
      </c>
      <c r="M62" s="16" t="str">
        <f t="shared" ca="1" si="49"/>
        <v/>
      </c>
      <c r="N62" s="16" t="str">
        <f t="shared" ca="1" si="49"/>
        <v/>
      </c>
      <c r="O62" s="16" t="str">
        <f t="shared" ca="1" si="49"/>
        <v/>
      </c>
      <c r="P62" s="16" t="str">
        <f t="shared" ca="1" si="49"/>
        <v/>
      </c>
      <c r="Q62" s="16" t="str">
        <f t="shared" ca="1" si="49"/>
        <v/>
      </c>
      <c r="R62" s="16" t="str">
        <f t="shared" ca="1" si="49"/>
        <v/>
      </c>
      <c r="S62" s="16" t="e">
        <f t="shared" ca="1" si="10"/>
        <v>#N/A</v>
      </c>
      <c r="T62" s="15" t="str">
        <f t="shared" ca="1" si="11"/>
        <v/>
      </c>
      <c r="U62" s="7" t="str">
        <f t="shared" ca="1" si="6"/>
        <v/>
      </c>
      <c r="X62" s="7" t="e">
        <f>X46</f>
        <v>#N/A</v>
      </c>
      <c r="Y62" s="7" t="e">
        <f t="shared" ref="Y62:AG62" si="61">Y46</f>
        <v>#N/A</v>
      </c>
      <c r="Z62" s="7" t="e">
        <f t="shared" si="61"/>
        <v>#N/A</v>
      </c>
      <c r="AA62" s="7" t="e">
        <f t="shared" si="61"/>
        <v>#N/A</v>
      </c>
      <c r="AB62" s="7" t="e">
        <f t="shared" si="61"/>
        <v>#N/A</v>
      </c>
      <c r="AC62" s="7" t="e">
        <f t="shared" si="61"/>
        <v>#N/A</v>
      </c>
      <c r="AD62" s="7" t="e">
        <f t="shared" si="61"/>
        <v>#N/A</v>
      </c>
      <c r="AE62" s="7" t="e">
        <f t="shared" si="61"/>
        <v>#N/A</v>
      </c>
      <c r="AF62" s="7" t="e">
        <f>AF46</f>
        <v>#N/A</v>
      </c>
      <c r="AG62" s="7" t="e">
        <f t="shared" si="61"/>
        <v>#N/A</v>
      </c>
    </row>
    <row r="63" spans="1:33" x14ac:dyDescent="0.55000000000000004">
      <c r="A63" s="7">
        <v>61</v>
      </c>
      <c r="B63" s="8">
        <f t="shared" si="9"/>
        <v>61</v>
      </c>
      <c r="C63" s="9">
        <f>IF('2 Pareto Analysis'!$D$12='Pareto Math'!V$23,'Pareto Math'!B63,IF(HLOOKUP(X$23,'1 Data Entry'!A$1:Q62,A64,FALSE)="","",HLOOKUP(X$23,'1 Data Entry'!A$1:Q62,A64,FALSE)))</f>
        <v>61</v>
      </c>
      <c r="D63" s="7" t="e">
        <f>HLOOKUP(V$23,'1 Data Entry'!A$1:Q62,A64,FALSE)</f>
        <v>#N/A</v>
      </c>
      <c r="E63" s="15" t="e">
        <f>IF(C63="","",HLOOKUP(W$23,'1 Data Entry'!A$1:S62,A64,FALSE))</f>
        <v>#N/A</v>
      </c>
      <c r="F63" s="15">
        <f>(COUNTIF(D$3:D63,D63))</f>
        <v>61</v>
      </c>
      <c r="G63" s="15">
        <f t="shared" si="2"/>
        <v>999</v>
      </c>
      <c r="H63" s="15" t="e">
        <f t="shared" si="3"/>
        <v>#N/A</v>
      </c>
      <c r="I63" s="16" t="str">
        <f t="shared" si="4"/>
        <v/>
      </c>
      <c r="J63" s="16" t="str">
        <f t="shared" ca="1" si="51"/>
        <v/>
      </c>
      <c r="K63" s="16" t="str">
        <f t="shared" ca="1" si="51"/>
        <v/>
      </c>
      <c r="L63" s="16" t="str">
        <f t="shared" ca="1" si="51"/>
        <v/>
      </c>
      <c r="M63" s="16" t="str">
        <f t="shared" ca="1" si="49"/>
        <v/>
      </c>
      <c r="N63" s="16" t="str">
        <f t="shared" ca="1" si="49"/>
        <v/>
      </c>
      <c r="O63" s="16" t="str">
        <f t="shared" ca="1" si="49"/>
        <v/>
      </c>
      <c r="P63" s="16" t="str">
        <f t="shared" ca="1" si="49"/>
        <v/>
      </c>
      <c r="Q63" s="16" t="str">
        <f t="shared" ca="1" si="49"/>
        <v/>
      </c>
      <c r="R63" s="16" t="str">
        <f t="shared" ca="1" si="49"/>
        <v/>
      </c>
      <c r="S63" s="16" t="e">
        <f t="shared" ca="1" si="10"/>
        <v>#N/A</v>
      </c>
      <c r="T63" s="15" t="str">
        <f t="shared" ca="1" si="11"/>
        <v/>
      </c>
      <c r="U63" s="7" t="str">
        <f t="shared" ca="1" si="6"/>
        <v/>
      </c>
      <c r="X63" s="7" t="e">
        <f ca="1">X47+X62</f>
        <v>#N/A</v>
      </c>
      <c r="Y63" s="7" t="e">
        <f t="shared" ref="Y63:AG66" ca="1" si="62">Y47+Y62</f>
        <v>#N/A</v>
      </c>
      <c r="Z63" s="7" t="e">
        <f t="shared" ca="1" si="62"/>
        <v>#N/A</v>
      </c>
      <c r="AA63" s="7" t="e">
        <f t="shared" ca="1" si="62"/>
        <v>#N/A</v>
      </c>
      <c r="AB63" s="7" t="e">
        <f t="shared" ca="1" si="62"/>
        <v>#N/A</v>
      </c>
      <c r="AC63" s="7" t="e">
        <f t="shared" ca="1" si="62"/>
        <v>#N/A</v>
      </c>
      <c r="AD63" s="7" t="e">
        <f t="shared" ca="1" si="62"/>
        <v>#N/A</v>
      </c>
      <c r="AE63" s="7" t="e">
        <f t="shared" ca="1" si="62"/>
        <v>#N/A</v>
      </c>
      <c r="AF63" s="7" t="e">
        <f t="shared" ca="1" si="62"/>
        <v>#N/A</v>
      </c>
      <c r="AG63" s="7" t="e">
        <f t="shared" si="62"/>
        <v>#N/A</v>
      </c>
    </row>
    <row r="64" spans="1:33" x14ac:dyDescent="0.55000000000000004">
      <c r="A64" s="7">
        <v>62</v>
      </c>
      <c r="B64" s="8">
        <f t="shared" si="9"/>
        <v>62</v>
      </c>
      <c r="C64" s="9">
        <f>IF('2 Pareto Analysis'!$D$12='Pareto Math'!V$23,'Pareto Math'!B64,IF(HLOOKUP(X$23,'1 Data Entry'!A$1:Q63,A65,FALSE)="","",HLOOKUP(X$23,'1 Data Entry'!A$1:Q63,A65,FALSE)))</f>
        <v>62</v>
      </c>
      <c r="D64" s="7" t="e">
        <f>HLOOKUP(V$23,'1 Data Entry'!A$1:Q63,A65,FALSE)</f>
        <v>#N/A</v>
      </c>
      <c r="E64" s="15" t="e">
        <f>IF(C64="","",HLOOKUP(W$23,'1 Data Entry'!A$1:S63,A65,FALSE))</f>
        <v>#N/A</v>
      </c>
      <c r="F64" s="15">
        <f>(COUNTIF(D$3:D64,D64))</f>
        <v>62</v>
      </c>
      <c r="G64" s="15">
        <f t="shared" si="2"/>
        <v>999</v>
      </c>
      <c r="H64" s="15" t="e">
        <f t="shared" si="3"/>
        <v>#N/A</v>
      </c>
      <c r="I64" s="16" t="str">
        <f t="shared" si="4"/>
        <v/>
      </c>
      <c r="J64" s="16" t="str">
        <f t="shared" ca="1" si="51"/>
        <v/>
      </c>
      <c r="K64" s="16" t="str">
        <f t="shared" ca="1" si="51"/>
        <v/>
      </c>
      <c r="L64" s="16" t="str">
        <f t="shared" ca="1" si="51"/>
        <v/>
      </c>
      <c r="M64" s="16" t="str">
        <f t="shared" ca="1" si="49"/>
        <v/>
      </c>
      <c r="N64" s="16" t="str">
        <f t="shared" ca="1" si="49"/>
        <v/>
      </c>
      <c r="O64" s="16" t="str">
        <f t="shared" ca="1" si="49"/>
        <v/>
      </c>
      <c r="P64" s="16" t="str">
        <f t="shared" ca="1" si="49"/>
        <v/>
      </c>
      <c r="Q64" s="16" t="str">
        <f t="shared" ca="1" si="49"/>
        <v/>
      </c>
      <c r="R64" s="16" t="str">
        <f t="shared" ca="1" si="49"/>
        <v/>
      </c>
      <c r="S64" s="16" t="e">
        <f t="shared" ca="1" si="10"/>
        <v>#N/A</v>
      </c>
      <c r="T64" s="15" t="str">
        <f t="shared" ca="1" si="11"/>
        <v/>
      </c>
      <c r="U64" s="7" t="str">
        <f t="shared" ca="1" si="6"/>
        <v/>
      </c>
      <c r="X64" s="7" t="e">
        <f t="shared" ref="X64:X66" ca="1" si="63">X48+X63</f>
        <v>#N/A</v>
      </c>
      <c r="Y64" s="7" t="e">
        <f t="shared" ca="1" si="62"/>
        <v>#N/A</v>
      </c>
      <c r="Z64" s="7" t="e">
        <f t="shared" ca="1" si="62"/>
        <v>#N/A</v>
      </c>
      <c r="AA64" s="7" t="e">
        <f t="shared" ca="1" si="62"/>
        <v>#N/A</v>
      </c>
      <c r="AB64" s="7" t="e">
        <f t="shared" ca="1" si="62"/>
        <v>#N/A</v>
      </c>
      <c r="AC64" s="7" t="e">
        <f t="shared" ca="1" si="62"/>
        <v>#N/A</v>
      </c>
      <c r="AD64" s="7" t="e">
        <f t="shared" ca="1" si="62"/>
        <v>#N/A</v>
      </c>
      <c r="AE64" s="7" t="e">
        <f t="shared" ca="1" si="62"/>
        <v>#N/A</v>
      </c>
      <c r="AF64" s="7" t="e">
        <f t="shared" ca="1" si="62"/>
        <v>#N/A</v>
      </c>
      <c r="AG64" s="7" t="e">
        <f t="shared" si="62"/>
        <v>#N/A</v>
      </c>
    </row>
    <row r="65" spans="1:33" x14ac:dyDescent="0.55000000000000004">
      <c r="A65" s="7">
        <v>63</v>
      </c>
      <c r="B65" s="8">
        <f t="shared" si="9"/>
        <v>63</v>
      </c>
      <c r="C65" s="9">
        <f>IF('2 Pareto Analysis'!$D$12='Pareto Math'!V$23,'Pareto Math'!B65,IF(HLOOKUP(X$23,'1 Data Entry'!A$1:Q64,A66,FALSE)="","",HLOOKUP(X$23,'1 Data Entry'!A$1:Q64,A66,FALSE)))</f>
        <v>63</v>
      </c>
      <c r="D65" s="7" t="e">
        <f>HLOOKUP(V$23,'1 Data Entry'!A$1:Q64,A66,FALSE)</f>
        <v>#N/A</v>
      </c>
      <c r="E65" s="15" t="e">
        <f>IF(C65="","",HLOOKUP(W$23,'1 Data Entry'!A$1:S64,A66,FALSE))</f>
        <v>#N/A</v>
      </c>
      <c r="F65" s="15">
        <f>(COUNTIF(D$3:D65,D65))</f>
        <v>63</v>
      </c>
      <c r="G65" s="15">
        <f t="shared" si="2"/>
        <v>999</v>
      </c>
      <c r="H65" s="15" t="e">
        <f t="shared" si="3"/>
        <v>#N/A</v>
      </c>
      <c r="I65" s="16" t="str">
        <f t="shared" si="4"/>
        <v/>
      </c>
      <c r="J65" s="16" t="str">
        <f t="shared" ca="1" si="51"/>
        <v/>
      </c>
      <c r="K65" s="16" t="str">
        <f t="shared" ca="1" si="51"/>
        <v/>
      </c>
      <c r="L65" s="16" t="str">
        <f t="shared" ca="1" si="51"/>
        <v/>
      </c>
      <c r="M65" s="16" t="str">
        <f t="shared" ca="1" si="49"/>
        <v/>
      </c>
      <c r="N65" s="16" t="str">
        <f t="shared" ca="1" si="49"/>
        <v/>
      </c>
      <c r="O65" s="16" t="str">
        <f t="shared" ca="1" si="49"/>
        <v/>
      </c>
      <c r="P65" s="16" t="str">
        <f t="shared" ca="1" si="49"/>
        <v/>
      </c>
      <c r="Q65" s="16" t="str">
        <f t="shared" ca="1" si="49"/>
        <v/>
      </c>
      <c r="R65" s="16" t="str">
        <f t="shared" ca="1" si="49"/>
        <v/>
      </c>
      <c r="S65" s="16" t="e">
        <f t="shared" ca="1" si="10"/>
        <v>#N/A</v>
      </c>
      <c r="T65" s="15" t="str">
        <f t="shared" ca="1" si="11"/>
        <v/>
      </c>
      <c r="U65" s="7" t="str">
        <f t="shared" ca="1" si="6"/>
        <v/>
      </c>
      <c r="X65" s="7" t="e">
        <f t="shared" ca="1" si="63"/>
        <v>#N/A</v>
      </c>
      <c r="Y65" s="7" t="e">
        <f t="shared" ca="1" si="62"/>
        <v>#N/A</v>
      </c>
      <c r="Z65" s="7" t="e">
        <f t="shared" ca="1" si="62"/>
        <v>#N/A</v>
      </c>
      <c r="AA65" s="7" t="e">
        <f t="shared" ca="1" si="62"/>
        <v>#N/A</v>
      </c>
      <c r="AB65" s="7" t="e">
        <f t="shared" ca="1" si="62"/>
        <v>#N/A</v>
      </c>
      <c r="AC65" s="7" t="e">
        <f t="shared" ca="1" si="62"/>
        <v>#N/A</v>
      </c>
      <c r="AD65" s="7" t="e">
        <f t="shared" ca="1" si="62"/>
        <v>#N/A</v>
      </c>
      <c r="AE65" s="7" t="e">
        <f t="shared" ca="1" si="62"/>
        <v>#N/A</v>
      </c>
      <c r="AF65" s="7" t="e">
        <f t="shared" ca="1" si="62"/>
        <v>#N/A</v>
      </c>
      <c r="AG65" s="7" t="e">
        <f t="shared" si="62"/>
        <v>#N/A</v>
      </c>
    </row>
    <row r="66" spans="1:33" x14ac:dyDescent="0.55000000000000004">
      <c r="A66" s="7">
        <v>64</v>
      </c>
      <c r="B66" s="8">
        <f t="shared" si="9"/>
        <v>64</v>
      </c>
      <c r="C66" s="9">
        <f>IF('2 Pareto Analysis'!$D$12='Pareto Math'!V$23,'Pareto Math'!B66,IF(HLOOKUP(X$23,'1 Data Entry'!A$1:Q65,A67,FALSE)="","",HLOOKUP(X$23,'1 Data Entry'!A$1:Q65,A67,FALSE)))</f>
        <v>64</v>
      </c>
      <c r="D66" s="7" t="e">
        <f>HLOOKUP(V$23,'1 Data Entry'!A$1:Q65,A67,FALSE)</f>
        <v>#N/A</v>
      </c>
      <c r="E66" s="15" t="e">
        <f>IF(C66="","",HLOOKUP(W$23,'1 Data Entry'!A$1:S65,A67,FALSE))</f>
        <v>#N/A</v>
      </c>
      <c r="F66" s="15">
        <f>(COUNTIF(D$3:D66,D66))</f>
        <v>64</v>
      </c>
      <c r="G66" s="15">
        <f t="shared" si="2"/>
        <v>999</v>
      </c>
      <c r="H66" s="15" t="e">
        <f t="shared" si="3"/>
        <v>#N/A</v>
      </c>
      <c r="I66" s="16" t="str">
        <f t="shared" si="4"/>
        <v/>
      </c>
      <c r="J66" s="16" t="str">
        <f t="shared" ca="1" si="51"/>
        <v/>
      </c>
      <c r="K66" s="16" t="str">
        <f t="shared" ca="1" si="51"/>
        <v/>
      </c>
      <c r="L66" s="16" t="str">
        <f t="shared" ca="1" si="51"/>
        <v/>
      </c>
      <c r="M66" s="16" t="str">
        <f t="shared" ca="1" si="49"/>
        <v/>
      </c>
      <c r="N66" s="16" t="str">
        <f t="shared" ca="1" si="49"/>
        <v/>
      </c>
      <c r="O66" s="16" t="str">
        <f t="shared" ca="1" si="49"/>
        <v/>
      </c>
      <c r="P66" s="16" t="str">
        <f t="shared" ca="1" si="49"/>
        <v/>
      </c>
      <c r="Q66" s="16" t="str">
        <f t="shared" ca="1" si="49"/>
        <v/>
      </c>
      <c r="R66" s="16" t="str">
        <f t="shared" ca="1" si="49"/>
        <v/>
      </c>
      <c r="S66" s="16" t="e">
        <f t="shared" ca="1" si="10"/>
        <v>#N/A</v>
      </c>
      <c r="T66" s="15" t="str">
        <f t="shared" ca="1" si="11"/>
        <v/>
      </c>
      <c r="U66" s="7" t="str">
        <f t="shared" ca="1" si="6"/>
        <v/>
      </c>
      <c r="X66" s="7" t="e">
        <f t="shared" ca="1" si="63"/>
        <v>#N/A</v>
      </c>
      <c r="Y66" s="7" t="e">
        <f t="shared" ca="1" si="62"/>
        <v>#N/A</v>
      </c>
      <c r="Z66" s="7" t="e">
        <f t="shared" ca="1" si="62"/>
        <v>#N/A</v>
      </c>
      <c r="AA66" s="7" t="e">
        <f t="shared" ca="1" si="62"/>
        <v>#N/A</v>
      </c>
      <c r="AB66" s="7" t="e">
        <f t="shared" ca="1" si="62"/>
        <v>#N/A</v>
      </c>
      <c r="AC66" s="7" t="e">
        <f t="shared" ca="1" si="62"/>
        <v>#N/A</v>
      </c>
      <c r="AD66" s="7" t="e">
        <f t="shared" ca="1" si="62"/>
        <v>#N/A</v>
      </c>
      <c r="AE66" s="7" t="e">
        <f t="shared" ca="1" si="62"/>
        <v>#N/A</v>
      </c>
      <c r="AF66" s="7" t="e">
        <f t="shared" ca="1" si="62"/>
        <v>#N/A</v>
      </c>
      <c r="AG66" s="7" t="e">
        <f t="shared" si="62"/>
        <v>#N/A</v>
      </c>
    </row>
    <row r="67" spans="1:33" x14ac:dyDescent="0.55000000000000004">
      <c r="A67" s="7">
        <v>65</v>
      </c>
      <c r="B67" s="8">
        <f t="shared" si="9"/>
        <v>65</v>
      </c>
      <c r="C67" s="9">
        <f>IF('2 Pareto Analysis'!$D$12='Pareto Math'!V$23,'Pareto Math'!B67,IF(HLOOKUP(X$23,'1 Data Entry'!A$1:Q66,A68,FALSE)="","",HLOOKUP(X$23,'1 Data Entry'!A$1:Q66,A68,FALSE)))</f>
        <v>65</v>
      </c>
      <c r="D67" s="7" t="e">
        <f>HLOOKUP(V$23,'1 Data Entry'!A$1:Q66,A68,FALSE)</f>
        <v>#N/A</v>
      </c>
      <c r="E67" s="15" t="e">
        <f>IF(C67="","",HLOOKUP(W$23,'1 Data Entry'!A$1:S66,A68,FALSE))</f>
        <v>#N/A</v>
      </c>
      <c r="F67" s="15">
        <f>(COUNTIF(D$3:D67,D67))</f>
        <v>65</v>
      </c>
      <c r="G67" s="15">
        <f t="shared" si="2"/>
        <v>999</v>
      </c>
      <c r="H67" s="15" t="e">
        <f t="shared" ref="H67:H130" si="64">(SUMIF(D$3:D$1002,D67,E$3:E$1002))</f>
        <v>#N/A</v>
      </c>
      <c r="I67" s="16" t="str">
        <f t="shared" ref="I67:I130" si="65">IF(F67=G67,IF(ISNA(H67),G67,H67),"")</f>
        <v/>
      </c>
      <c r="J67" s="16" t="str">
        <f t="shared" ca="1" si="51"/>
        <v/>
      </c>
      <c r="K67" s="16" t="str">
        <f t="shared" ca="1" si="51"/>
        <v/>
      </c>
      <c r="L67" s="16" t="str">
        <f t="shared" ca="1" si="51"/>
        <v/>
      </c>
      <c r="M67" s="16" t="str">
        <f t="shared" ca="1" si="49"/>
        <v/>
      </c>
      <c r="N67" s="16" t="str">
        <f t="shared" ca="1" si="49"/>
        <v/>
      </c>
      <c r="O67" s="16" t="str">
        <f t="shared" ca="1" si="49"/>
        <v/>
      </c>
      <c r="P67" s="16" t="str">
        <f t="shared" ca="1" si="49"/>
        <v/>
      </c>
      <c r="Q67" s="16" t="str">
        <f t="shared" ca="1" si="49"/>
        <v/>
      </c>
      <c r="R67" s="16" t="str">
        <f t="shared" ca="1" si="49"/>
        <v/>
      </c>
      <c r="S67" s="16" t="e">
        <f t="shared" ca="1" si="10"/>
        <v>#N/A</v>
      </c>
      <c r="T67" s="15" t="str">
        <f t="shared" ca="1" si="11"/>
        <v/>
      </c>
      <c r="U67" s="7" t="str">
        <f t="shared" ref="U67:U130" ca="1" si="66">IF(T67="","",D67)</f>
        <v/>
      </c>
    </row>
    <row r="68" spans="1:33" x14ac:dyDescent="0.55000000000000004">
      <c r="A68" s="7">
        <v>66</v>
      </c>
      <c r="B68" s="8">
        <f t="shared" ref="B68:B131" si="67">IF(A68&gt;999-COUNTIF(D:D,0),"",A68)</f>
        <v>66</v>
      </c>
      <c r="C68" s="9">
        <f>IF('2 Pareto Analysis'!$D$12='Pareto Math'!V$23,'Pareto Math'!B68,IF(HLOOKUP(X$23,'1 Data Entry'!A$1:Q67,A69,FALSE)="","",HLOOKUP(X$23,'1 Data Entry'!A$1:Q67,A69,FALSE)))</f>
        <v>66</v>
      </c>
      <c r="D68" s="7" t="e">
        <f>HLOOKUP(V$23,'1 Data Entry'!A$1:Q67,A69,FALSE)</f>
        <v>#N/A</v>
      </c>
      <c r="E68" s="15" t="e">
        <f>IF(C68="","",HLOOKUP(W$23,'1 Data Entry'!A$1:S67,A69,FALSE))</f>
        <v>#N/A</v>
      </c>
      <c r="F68" s="15">
        <f>(COUNTIF(D$3:D68,D68))</f>
        <v>66</v>
      </c>
      <c r="G68" s="15">
        <f t="shared" ref="G68:G131" si="68">IF(B68="","",COUNTIF(D$3:D$1002,D68))</f>
        <v>999</v>
      </c>
      <c r="H68" s="15" t="e">
        <f t="shared" si="64"/>
        <v>#N/A</v>
      </c>
      <c r="I68" s="16" t="str">
        <f t="shared" si="65"/>
        <v/>
      </c>
      <c r="J68" s="16" t="str">
        <f t="shared" ca="1" si="51"/>
        <v/>
      </c>
      <c r="K68" s="16" t="str">
        <f t="shared" ca="1" si="51"/>
        <v/>
      </c>
      <c r="L68" s="16" t="str">
        <f t="shared" ca="1" si="51"/>
        <v/>
      </c>
      <c r="M68" s="16" t="str">
        <f t="shared" ca="1" si="49"/>
        <v/>
      </c>
      <c r="N68" s="16" t="str">
        <f t="shared" ca="1" si="49"/>
        <v/>
      </c>
      <c r="O68" s="16" t="str">
        <f t="shared" ca="1" si="49"/>
        <v/>
      </c>
      <c r="P68" s="16" t="str">
        <f t="shared" ca="1" si="49"/>
        <v/>
      </c>
      <c r="Q68" s="16" t="str">
        <f t="shared" ca="1" si="49"/>
        <v/>
      </c>
      <c r="R68" s="16" t="str">
        <f t="shared" ca="1" si="49"/>
        <v/>
      </c>
      <c r="S68" s="16" t="e">
        <f t="shared" ref="S68:S131" ca="1" si="69">IF(SUM(J68:R68)=0,$E68,"")</f>
        <v>#N/A</v>
      </c>
      <c r="T68" s="15" t="str">
        <f t="shared" ref="T68:T131" ca="1" si="70">IF(F68=G68,IF(ISNA(H68),G68+(RAND()*0.01),H68+(RAND()*0.0000000001)),"")</f>
        <v/>
      </c>
      <c r="U68" s="7" t="str">
        <f t="shared" ca="1" si="66"/>
        <v/>
      </c>
    </row>
    <row r="69" spans="1:33" x14ac:dyDescent="0.55000000000000004">
      <c r="A69" s="7">
        <v>67</v>
      </c>
      <c r="B69" s="8">
        <f t="shared" si="67"/>
        <v>67</v>
      </c>
      <c r="C69" s="9">
        <f>IF('2 Pareto Analysis'!$D$12='Pareto Math'!V$23,'Pareto Math'!B69,IF(HLOOKUP(X$23,'1 Data Entry'!A$1:Q68,A70,FALSE)="","",HLOOKUP(X$23,'1 Data Entry'!A$1:Q68,A70,FALSE)))</f>
        <v>67</v>
      </c>
      <c r="D69" s="7" t="e">
        <f>HLOOKUP(V$23,'1 Data Entry'!A$1:Q68,A70,FALSE)</f>
        <v>#N/A</v>
      </c>
      <c r="E69" s="15" t="e">
        <f>IF(C69="","",HLOOKUP(W$23,'1 Data Entry'!A$1:S68,A70,FALSE))</f>
        <v>#N/A</v>
      </c>
      <c r="F69" s="15">
        <f>(COUNTIF(D$3:D69,D69))</f>
        <v>67</v>
      </c>
      <c r="G69" s="15">
        <f t="shared" si="68"/>
        <v>999</v>
      </c>
      <c r="H69" s="15" t="e">
        <f t="shared" si="64"/>
        <v>#N/A</v>
      </c>
      <c r="I69" s="16" t="str">
        <f t="shared" si="65"/>
        <v/>
      </c>
      <c r="J69" s="16" t="str">
        <f t="shared" ca="1" si="51"/>
        <v/>
      </c>
      <c r="K69" s="16" t="str">
        <f t="shared" ca="1" si="51"/>
        <v/>
      </c>
      <c r="L69" s="16" t="str">
        <f t="shared" ca="1" si="51"/>
        <v/>
      </c>
      <c r="M69" s="16" t="str">
        <f t="shared" ca="1" si="49"/>
        <v/>
      </c>
      <c r="N69" s="16" t="str">
        <f t="shared" ca="1" si="49"/>
        <v/>
      </c>
      <c r="O69" s="16" t="str">
        <f t="shared" ca="1" si="49"/>
        <v/>
      </c>
      <c r="P69" s="16" t="str">
        <f t="shared" ca="1" si="49"/>
        <v/>
      </c>
      <c r="Q69" s="16" t="str">
        <f t="shared" ca="1" si="49"/>
        <v/>
      </c>
      <c r="R69" s="16" t="str">
        <f t="shared" ca="1" si="49"/>
        <v/>
      </c>
      <c r="S69" s="16" t="e">
        <f t="shared" ca="1" si="69"/>
        <v>#N/A</v>
      </c>
      <c r="T69" s="15" t="str">
        <f t="shared" ca="1" si="70"/>
        <v/>
      </c>
      <c r="U69" s="7" t="str">
        <f t="shared" ca="1" si="66"/>
        <v/>
      </c>
    </row>
    <row r="70" spans="1:33" x14ac:dyDescent="0.55000000000000004">
      <c r="A70" s="7">
        <v>68</v>
      </c>
      <c r="B70" s="8">
        <f t="shared" si="67"/>
        <v>68</v>
      </c>
      <c r="C70" s="9">
        <f>IF('2 Pareto Analysis'!$D$12='Pareto Math'!V$23,'Pareto Math'!B70,IF(HLOOKUP(X$23,'1 Data Entry'!A$1:Q69,A71,FALSE)="","",HLOOKUP(X$23,'1 Data Entry'!A$1:Q69,A71,FALSE)))</f>
        <v>68</v>
      </c>
      <c r="D70" s="7" t="e">
        <f>HLOOKUP(V$23,'1 Data Entry'!A$1:Q69,A71,FALSE)</f>
        <v>#N/A</v>
      </c>
      <c r="E70" s="15" t="e">
        <f>IF(C70="","",HLOOKUP(W$23,'1 Data Entry'!A$1:S69,A71,FALSE))</f>
        <v>#N/A</v>
      </c>
      <c r="F70" s="15">
        <f>(COUNTIF(D$3:D70,D70))</f>
        <v>68</v>
      </c>
      <c r="G70" s="15">
        <f t="shared" si="68"/>
        <v>999</v>
      </c>
      <c r="H70" s="15" t="e">
        <f t="shared" si="64"/>
        <v>#N/A</v>
      </c>
      <c r="I70" s="16" t="str">
        <f t="shared" si="65"/>
        <v/>
      </c>
      <c r="J70" s="16" t="str">
        <f t="shared" ca="1" si="51"/>
        <v/>
      </c>
      <c r="K70" s="16" t="str">
        <f t="shared" ca="1" si="51"/>
        <v/>
      </c>
      <c r="L70" s="16" t="str">
        <f t="shared" ca="1" si="51"/>
        <v/>
      </c>
      <c r="M70" s="16" t="str">
        <f t="shared" ca="1" si="49"/>
        <v/>
      </c>
      <c r="N70" s="16" t="str">
        <f t="shared" ca="1" si="49"/>
        <v/>
      </c>
      <c r="O70" s="16" t="str">
        <f t="shared" ca="1" si="49"/>
        <v/>
      </c>
      <c r="P70" s="16" t="str">
        <f t="shared" ca="1" si="49"/>
        <v/>
      </c>
      <c r="Q70" s="16" t="str">
        <f t="shared" ca="1" si="49"/>
        <v/>
      </c>
      <c r="R70" s="16" t="str">
        <f t="shared" ca="1" si="49"/>
        <v/>
      </c>
      <c r="S70" s="16" t="e">
        <f t="shared" ca="1" si="69"/>
        <v>#N/A</v>
      </c>
      <c r="T70" s="15" t="str">
        <f t="shared" ca="1" si="70"/>
        <v/>
      </c>
      <c r="U70" s="7" t="str">
        <f t="shared" ca="1" si="66"/>
        <v/>
      </c>
    </row>
    <row r="71" spans="1:33" x14ac:dyDescent="0.55000000000000004">
      <c r="A71" s="7">
        <v>69</v>
      </c>
      <c r="B71" s="8">
        <f t="shared" si="67"/>
        <v>69</v>
      </c>
      <c r="C71" s="9">
        <f>IF('2 Pareto Analysis'!$D$12='Pareto Math'!V$23,'Pareto Math'!B71,IF(HLOOKUP(X$23,'1 Data Entry'!A$1:Q70,A72,FALSE)="","",HLOOKUP(X$23,'1 Data Entry'!A$1:Q70,A72,FALSE)))</f>
        <v>69</v>
      </c>
      <c r="D71" s="7" t="e">
        <f>HLOOKUP(V$23,'1 Data Entry'!A$1:Q70,A72,FALSE)</f>
        <v>#N/A</v>
      </c>
      <c r="E71" s="15" t="e">
        <f>IF(C71="","",HLOOKUP(W$23,'1 Data Entry'!A$1:S70,A72,FALSE))</f>
        <v>#N/A</v>
      </c>
      <c r="F71" s="15">
        <f>(COUNTIF(D$3:D71,D71))</f>
        <v>69</v>
      </c>
      <c r="G71" s="15">
        <f t="shared" si="68"/>
        <v>999</v>
      </c>
      <c r="H71" s="15" t="e">
        <f t="shared" si="64"/>
        <v>#N/A</v>
      </c>
      <c r="I71" s="16" t="str">
        <f t="shared" si="65"/>
        <v/>
      </c>
      <c r="J71" s="16" t="str">
        <f t="shared" ca="1" si="51"/>
        <v/>
      </c>
      <c r="K71" s="16" t="str">
        <f t="shared" ca="1" si="51"/>
        <v/>
      </c>
      <c r="L71" s="16" t="str">
        <f t="shared" ca="1" si="51"/>
        <v/>
      </c>
      <c r="M71" s="16" t="str">
        <f t="shared" ca="1" si="49"/>
        <v/>
      </c>
      <c r="N71" s="16" t="str">
        <f t="shared" ca="1" si="49"/>
        <v/>
      </c>
      <c r="O71" s="16" t="str">
        <f t="shared" ca="1" si="49"/>
        <v/>
      </c>
      <c r="P71" s="16" t="str">
        <f t="shared" ca="1" si="49"/>
        <v/>
      </c>
      <c r="Q71" s="16" t="str">
        <f t="shared" ca="1" si="49"/>
        <v/>
      </c>
      <c r="R71" s="16" t="str">
        <f t="shared" ca="1" si="49"/>
        <v/>
      </c>
      <c r="S71" s="16" t="e">
        <f t="shared" ca="1" si="69"/>
        <v>#N/A</v>
      </c>
      <c r="T71" s="15" t="str">
        <f t="shared" ca="1" si="70"/>
        <v/>
      </c>
      <c r="U71" s="7" t="str">
        <f t="shared" ca="1" si="66"/>
        <v/>
      </c>
    </row>
    <row r="72" spans="1:33" x14ac:dyDescent="0.55000000000000004">
      <c r="A72" s="7">
        <v>70</v>
      </c>
      <c r="B72" s="8">
        <f t="shared" si="67"/>
        <v>70</v>
      </c>
      <c r="C72" s="9">
        <f>IF('2 Pareto Analysis'!$D$12='Pareto Math'!V$23,'Pareto Math'!B72,IF(HLOOKUP(X$23,'1 Data Entry'!A$1:Q71,A73,FALSE)="","",HLOOKUP(X$23,'1 Data Entry'!A$1:Q71,A73,FALSE)))</f>
        <v>70</v>
      </c>
      <c r="D72" s="7" t="e">
        <f>HLOOKUP(V$23,'1 Data Entry'!A$1:Q71,A73,FALSE)</f>
        <v>#N/A</v>
      </c>
      <c r="E72" s="15" t="e">
        <f>IF(C72="","",HLOOKUP(W$23,'1 Data Entry'!A$1:S71,A73,FALSE))</f>
        <v>#N/A</v>
      </c>
      <c r="F72" s="15">
        <f>(COUNTIF(D$3:D72,D72))</f>
        <v>70</v>
      </c>
      <c r="G72" s="15">
        <f t="shared" si="68"/>
        <v>999</v>
      </c>
      <c r="H72" s="15" t="e">
        <f t="shared" si="64"/>
        <v>#N/A</v>
      </c>
      <c r="I72" s="16" t="str">
        <f t="shared" si="65"/>
        <v/>
      </c>
      <c r="J72" s="16" t="str">
        <f t="shared" ca="1" si="51"/>
        <v/>
      </c>
      <c r="K72" s="16" t="str">
        <f t="shared" ca="1" si="51"/>
        <v/>
      </c>
      <c r="L72" s="16" t="str">
        <f t="shared" ca="1" si="51"/>
        <v/>
      </c>
      <c r="M72" s="16" t="str">
        <f t="shared" ca="1" si="49"/>
        <v/>
      </c>
      <c r="N72" s="16" t="str">
        <f t="shared" ca="1" si="49"/>
        <v/>
      </c>
      <c r="O72" s="16" t="str">
        <f t="shared" ca="1" si="49"/>
        <v/>
      </c>
      <c r="P72" s="16" t="str">
        <f t="shared" ca="1" si="49"/>
        <v/>
      </c>
      <c r="Q72" s="16" t="str">
        <f t="shared" ca="1" si="49"/>
        <v/>
      </c>
      <c r="R72" s="16" t="str">
        <f t="shared" ca="1" si="49"/>
        <v/>
      </c>
      <c r="S72" s="16" t="e">
        <f t="shared" ca="1" si="69"/>
        <v>#N/A</v>
      </c>
      <c r="T72" s="15" t="str">
        <f t="shared" ca="1" si="70"/>
        <v/>
      </c>
      <c r="U72" s="7" t="str">
        <f t="shared" ca="1" si="66"/>
        <v/>
      </c>
    </row>
    <row r="73" spans="1:33" x14ac:dyDescent="0.55000000000000004">
      <c r="A73" s="7">
        <v>71</v>
      </c>
      <c r="B73" s="8">
        <f t="shared" si="67"/>
        <v>71</v>
      </c>
      <c r="C73" s="9">
        <f>IF('2 Pareto Analysis'!$D$12='Pareto Math'!V$23,'Pareto Math'!B73,IF(HLOOKUP(X$23,'1 Data Entry'!A$1:Q72,A74,FALSE)="","",HLOOKUP(X$23,'1 Data Entry'!A$1:Q72,A74,FALSE)))</f>
        <v>71</v>
      </c>
      <c r="D73" s="7" t="e">
        <f>HLOOKUP(V$23,'1 Data Entry'!A$1:Q72,A74,FALSE)</f>
        <v>#N/A</v>
      </c>
      <c r="E73" s="15" t="e">
        <f>IF(C73="","",HLOOKUP(W$23,'1 Data Entry'!A$1:S72,A74,FALSE))</f>
        <v>#N/A</v>
      </c>
      <c r="F73" s="15">
        <f>(COUNTIF(D$3:D73,D73))</f>
        <v>71</v>
      </c>
      <c r="G73" s="15">
        <f t="shared" si="68"/>
        <v>999</v>
      </c>
      <c r="H73" s="15" t="e">
        <f t="shared" si="64"/>
        <v>#N/A</v>
      </c>
      <c r="I73" s="16" t="str">
        <f t="shared" si="65"/>
        <v/>
      </c>
      <c r="J73" s="16" t="str">
        <f t="shared" ca="1" si="51"/>
        <v/>
      </c>
      <c r="K73" s="16" t="str">
        <f t="shared" ca="1" si="51"/>
        <v/>
      </c>
      <c r="L73" s="16" t="str">
        <f t="shared" ca="1" si="51"/>
        <v/>
      </c>
      <c r="M73" s="16" t="str">
        <f t="shared" ca="1" si="49"/>
        <v/>
      </c>
      <c r="N73" s="16" t="str">
        <f t="shared" ca="1" si="49"/>
        <v/>
      </c>
      <c r="O73" s="16" t="str">
        <f t="shared" ca="1" si="49"/>
        <v/>
      </c>
      <c r="P73" s="16" t="str">
        <f t="shared" ca="1" si="49"/>
        <v/>
      </c>
      <c r="Q73" s="16" t="str">
        <f t="shared" ca="1" si="49"/>
        <v/>
      </c>
      <c r="R73" s="16" t="str">
        <f t="shared" ca="1" si="49"/>
        <v/>
      </c>
      <c r="S73" s="16" t="e">
        <f t="shared" ca="1" si="69"/>
        <v>#N/A</v>
      </c>
      <c r="T73" s="15" t="str">
        <f t="shared" ca="1" si="70"/>
        <v/>
      </c>
      <c r="U73" s="7" t="str">
        <f t="shared" ca="1" si="66"/>
        <v/>
      </c>
    </row>
    <row r="74" spans="1:33" x14ac:dyDescent="0.55000000000000004">
      <c r="A74" s="7">
        <v>72</v>
      </c>
      <c r="B74" s="8">
        <f t="shared" si="67"/>
        <v>72</v>
      </c>
      <c r="C74" s="9">
        <f>IF('2 Pareto Analysis'!$D$12='Pareto Math'!V$23,'Pareto Math'!B74,IF(HLOOKUP(X$23,'1 Data Entry'!A$1:Q73,A75,FALSE)="","",HLOOKUP(X$23,'1 Data Entry'!A$1:Q73,A75,FALSE)))</f>
        <v>72</v>
      </c>
      <c r="D74" s="7" t="e">
        <f>HLOOKUP(V$23,'1 Data Entry'!A$1:Q73,A75,FALSE)</f>
        <v>#N/A</v>
      </c>
      <c r="E74" s="15" t="e">
        <f>IF(C74="","",HLOOKUP(W$23,'1 Data Entry'!A$1:S73,A75,FALSE))</f>
        <v>#N/A</v>
      </c>
      <c r="F74" s="15">
        <f>(COUNTIF(D$3:D74,D74))</f>
        <v>72</v>
      </c>
      <c r="G74" s="15">
        <f t="shared" si="68"/>
        <v>999</v>
      </c>
      <c r="H74" s="15" t="e">
        <f t="shared" si="64"/>
        <v>#N/A</v>
      </c>
      <c r="I74" s="16" t="str">
        <f t="shared" si="65"/>
        <v/>
      </c>
      <c r="J74" s="16" t="str">
        <f t="shared" ca="1" si="51"/>
        <v/>
      </c>
      <c r="K74" s="16" t="str">
        <f t="shared" ca="1" si="51"/>
        <v/>
      </c>
      <c r="L74" s="16" t="str">
        <f t="shared" ca="1" si="51"/>
        <v/>
      </c>
      <c r="M74" s="16" t="str">
        <f t="shared" ca="1" si="49"/>
        <v/>
      </c>
      <c r="N74" s="16" t="str">
        <f t="shared" ca="1" si="49"/>
        <v/>
      </c>
      <c r="O74" s="16" t="str">
        <f t="shared" ca="1" si="49"/>
        <v/>
      </c>
      <c r="P74" s="16" t="str">
        <f t="shared" ca="1" si="49"/>
        <v/>
      </c>
      <c r="Q74" s="16" t="str">
        <f t="shared" ca="1" si="49"/>
        <v/>
      </c>
      <c r="R74" s="16" t="str">
        <f t="shared" ca="1" si="49"/>
        <v/>
      </c>
      <c r="S74" s="16" t="e">
        <f t="shared" ca="1" si="69"/>
        <v>#N/A</v>
      </c>
      <c r="T74" s="15" t="str">
        <f t="shared" ca="1" si="70"/>
        <v/>
      </c>
      <c r="U74" s="7" t="str">
        <f t="shared" ca="1" si="66"/>
        <v/>
      </c>
    </row>
    <row r="75" spans="1:33" x14ac:dyDescent="0.55000000000000004">
      <c r="A75" s="7">
        <v>73</v>
      </c>
      <c r="B75" s="8">
        <f t="shared" si="67"/>
        <v>73</v>
      </c>
      <c r="C75" s="9">
        <f>IF('2 Pareto Analysis'!$D$12='Pareto Math'!V$23,'Pareto Math'!B75,IF(HLOOKUP(X$23,'1 Data Entry'!A$1:Q74,A76,FALSE)="","",HLOOKUP(X$23,'1 Data Entry'!A$1:Q74,A76,FALSE)))</f>
        <v>73</v>
      </c>
      <c r="D75" s="7" t="e">
        <f>HLOOKUP(V$23,'1 Data Entry'!A$1:Q74,A76,FALSE)</f>
        <v>#N/A</v>
      </c>
      <c r="E75" s="15" t="e">
        <f>IF(C75="","",HLOOKUP(W$23,'1 Data Entry'!A$1:S74,A76,FALSE))</f>
        <v>#N/A</v>
      </c>
      <c r="F75" s="15">
        <f>(COUNTIF(D$3:D75,D75))</f>
        <v>73</v>
      </c>
      <c r="G75" s="15">
        <f t="shared" si="68"/>
        <v>999</v>
      </c>
      <c r="H75" s="15" t="e">
        <f t="shared" si="64"/>
        <v>#N/A</v>
      </c>
      <c r="I75" s="16" t="str">
        <f t="shared" si="65"/>
        <v/>
      </c>
      <c r="J75" s="16" t="str">
        <f t="shared" ca="1" si="51"/>
        <v/>
      </c>
      <c r="K75" s="16" t="str">
        <f t="shared" ca="1" si="51"/>
        <v/>
      </c>
      <c r="L75" s="16" t="str">
        <f t="shared" ca="1" si="51"/>
        <v/>
      </c>
      <c r="M75" s="16" t="str">
        <f t="shared" ca="1" si="49"/>
        <v/>
      </c>
      <c r="N75" s="16" t="str">
        <f t="shared" ca="1" si="49"/>
        <v/>
      </c>
      <c r="O75" s="16" t="str">
        <f t="shared" ca="1" si="49"/>
        <v/>
      </c>
      <c r="P75" s="16" t="str">
        <f t="shared" ca="1" si="49"/>
        <v/>
      </c>
      <c r="Q75" s="16" t="str">
        <f t="shared" ca="1" si="49"/>
        <v/>
      </c>
      <c r="R75" s="16" t="str">
        <f t="shared" ca="1" si="49"/>
        <v/>
      </c>
      <c r="S75" s="16" t="e">
        <f t="shared" ca="1" si="69"/>
        <v>#N/A</v>
      </c>
      <c r="T75" s="15" t="str">
        <f t="shared" ca="1" si="70"/>
        <v/>
      </c>
      <c r="U75" s="7" t="str">
        <f t="shared" ca="1" si="66"/>
        <v/>
      </c>
    </row>
    <row r="76" spans="1:33" x14ac:dyDescent="0.55000000000000004">
      <c r="A76" s="7">
        <v>74</v>
      </c>
      <c r="B76" s="8">
        <f t="shared" si="67"/>
        <v>74</v>
      </c>
      <c r="C76" s="9">
        <f>IF('2 Pareto Analysis'!$D$12='Pareto Math'!V$23,'Pareto Math'!B76,IF(HLOOKUP(X$23,'1 Data Entry'!A$1:Q75,A77,FALSE)="","",HLOOKUP(X$23,'1 Data Entry'!A$1:Q75,A77,FALSE)))</f>
        <v>74</v>
      </c>
      <c r="D76" s="7" t="e">
        <f>HLOOKUP(V$23,'1 Data Entry'!A$1:Q75,A77,FALSE)</f>
        <v>#N/A</v>
      </c>
      <c r="E76" s="15" t="e">
        <f>IF(C76="","",HLOOKUP(W$23,'1 Data Entry'!A$1:S75,A77,FALSE))</f>
        <v>#N/A</v>
      </c>
      <c r="F76" s="15">
        <f>(COUNTIF(D$3:D76,D76))</f>
        <v>74</v>
      </c>
      <c r="G76" s="15">
        <f t="shared" si="68"/>
        <v>999</v>
      </c>
      <c r="H76" s="15" t="e">
        <f t="shared" si="64"/>
        <v>#N/A</v>
      </c>
      <c r="I76" s="16" t="str">
        <f t="shared" si="65"/>
        <v/>
      </c>
      <c r="J76" s="16" t="str">
        <f t="shared" ca="1" si="51"/>
        <v/>
      </c>
      <c r="K76" s="16" t="str">
        <f t="shared" ca="1" si="51"/>
        <v/>
      </c>
      <c r="L76" s="16" t="str">
        <f t="shared" ca="1" si="51"/>
        <v/>
      </c>
      <c r="M76" s="16" t="str">
        <f t="shared" ca="1" si="49"/>
        <v/>
      </c>
      <c r="N76" s="16" t="str">
        <f t="shared" ca="1" si="49"/>
        <v/>
      </c>
      <c r="O76" s="16" t="str">
        <f t="shared" ca="1" si="49"/>
        <v/>
      </c>
      <c r="P76" s="16" t="str">
        <f t="shared" ca="1" si="49"/>
        <v/>
      </c>
      <c r="Q76" s="16" t="str">
        <f t="shared" ca="1" si="49"/>
        <v/>
      </c>
      <c r="R76" s="16" t="str">
        <f t="shared" ca="1" si="49"/>
        <v/>
      </c>
      <c r="S76" s="16" t="e">
        <f t="shared" ca="1" si="69"/>
        <v>#N/A</v>
      </c>
      <c r="T76" s="15" t="str">
        <f t="shared" ca="1" si="70"/>
        <v/>
      </c>
      <c r="U76" s="7" t="str">
        <f t="shared" ca="1" si="66"/>
        <v/>
      </c>
    </row>
    <row r="77" spans="1:33" x14ac:dyDescent="0.55000000000000004">
      <c r="A77" s="7">
        <v>75</v>
      </c>
      <c r="B77" s="8">
        <f t="shared" si="67"/>
        <v>75</v>
      </c>
      <c r="C77" s="9">
        <f>IF('2 Pareto Analysis'!$D$12='Pareto Math'!V$23,'Pareto Math'!B77,IF(HLOOKUP(X$23,'1 Data Entry'!A$1:Q76,A78,FALSE)="","",HLOOKUP(X$23,'1 Data Entry'!A$1:Q76,A78,FALSE)))</f>
        <v>75</v>
      </c>
      <c r="D77" s="7" t="e">
        <f>HLOOKUP(V$23,'1 Data Entry'!A$1:Q76,A78,FALSE)</f>
        <v>#N/A</v>
      </c>
      <c r="E77" s="15" t="e">
        <f>IF(C77="","",HLOOKUP(W$23,'1 Data Entry'!A$1:S76,A78,FALSE))</f>
        <v>#N/A</v>
      </c>
      <c r="F77" s="15">
        <f>(COUNTIF(D$3:D77,D77))</f>
        <v>75</v>
      </c>
      <c r="G77" s="15">
        <f t="shared" si="68"/>
        <v>999</v>
      </c>
      <c r="H77" s="15" t="e">
        <f t="shared" si="64"/>
        <v>#N/A</v>
      </c>
      <c r="I77" s="16" t="str">
        <f t="shared" si="65"/>
        <v/>
      </c>
      <c r="J77" s="16" t="str">
        <f t="shared" ca="1" si="51"/>
        <v/>
      </c>
      <c r="K77" s="16" t="str">
        <f t="shared" ca="1" si="51"/>
        <v/>
      </c>
      <c r="L77" s="16" t="str">
        <f t="shared" ca="1" si="51"/>
        <v/>
      </c>
      <c r="M77" s="16" t="str">
        <f t="shared" ca="1" si="49"/>
        <v/>
      </c>
      <c r="N77" s="16" t="str">
        <f t="shared" ca="1" si="49"/>
        <v/>
      </c>
      <c r="O77" s="16" t="str">
        <f t="shared" ca="1" si="49"/>
        <v/>
      </c>
      <c r="P77" s="16" t="str">
        <f t="shared" ca="1" si="49"/>
        <v/>
      </c>
      <c r="Q77" s="16" t="str">
        <f t="shared" ca="1" si="49"/>
        <v/>
      </c>
      <c r="R77" s="16" t="str">
        <f t="shared" ca="1" si="49"/>
        <v/>
      </c>
      <c r="S77" s="16" t="e">
        <f t="shared" ca="1" si="69"/>
        <v>#N/A</v>
      </c>
      <c r="T77" s="15" t="str">
        <f t="shared" ca="1" si="70"/>
        <v/>
      </c>
      <c r="U77" s="7" t="str">
        <f t="shared" ca="1" si="66"/>
        <v/>
      </c>
    </row>
    <row r="78" spans="1:33" x14ac:dyDescent="0.55000000000000004">
      <c r="A78" s="7">
        <v>76</v>
      </c>
      <c r="B78" s="8">
        <f t="shared" si="67"/>
        <v>76</v>
      </c>
      <c r="C78" s="9">
        <f>IF('2 Pareto Analysis'!$D$12='Pareto Math'!V$23,'Pareto Math'!B78,IF(HLOOKUP(X$23,'1 Data Entry'!A$1:Q77,A79,FALSE)="","",HLOOKUP(X$23,'1 Data Entry'!A$1:Q77,A79,FALSE)))</f>
        <v>76</v>
      </c>
      <c r="D78" s="7" t="e">
        <f>HLOOKUP(V$23,'1 Data Entry'!A$1:Q77,A79,FALSE)</f>
        <v>#N/A</v>
      </c>
      <c r="E78" s="15" t="e">
        <f>IF(C78="","",HLOOKUP(W$23,'1 Data Entry'!A$1:S77,A79,FALSE))</f>
        <v>#N/A</v>
      </c>
      <c r="F78" s="15">
        <f>(COUNTIF(D$3:D78,D78))</f>
        <v>76</v>
      </c>
      <c r="G78" s="15">
        <f t="shared" si="68"/>
        <v>999</v>
      </c>
      <c r="H78" s="15" t="e">
        <f t="shared" si="64"/>
        <v>#N/A</v>
      </c>
      <c r="I78" s="16" t="str">
        <f t="shared" si="65"/>
        <v/>
      </c>
      <c r="J78" s="16" t="str">
        <f t="shared" ca="1" si="51"/>
        <v/>
      </c>
      <c r="K78" s="16" t="str">
        <f t="shared" ca="1" si="51"/>
        <v/>
      </c>
      <c r="L78" s="16" t="str">
        <f t="shared" ca="1" si="51"/>
        <v/>
      </c>
      <c r="M78" s="16" t="str">
        <f t="shared" ca="1" si="49"/>
        <v/>
      </c>
      <c r="N78" s="16" t="str">
        <f t="shared" ca="1" si="49"/>
        <v/>
      </c>
      <c r="O78" s="16" t="str">
        <f t="shared" ca="1" si="49"/>
        <v/>
      </c>
      <c r="P78" s="16" t="str">
        <f t="shared" ca="1" si="49"/>
        <v/>
      </c>
      <c r="Q78" s="16" t="str">
        <f t="shared" ca="1" si="49"/>
        <v/>
      </c>
      <c r="R78" s="16" t="str">
        <f t="shared" ca="1" si="49"/>
        <v/>
      </c>
      <c r="S78" s="16" t="e">
        <f t="shared" ca="1" si="69"/>
        <v>#N/A</v>
      </c>
      <c r="T78" s="15" t="str">
        <f t="shared" ca="1" si="70"/>
        <v/>
      </c>
      <c r="U78" s="7" t="str">
        <f t="shared" ca="1" si="66"/>
        <v/>
      </c>
    </row>
    <row r="79" spans="1:33" x14ac:dyDescent="0.55000000000000004">
      <c r="A79" s="7">
        <v>77</v>
      </c>
      <c r="B79" s="8">
        <f t="shared" si="67"/>
        <v>77</v>
      </c>
      <c r="C79" s="9">
        <f>IF('2 Pareto Analysis'!$D$12='Pareto Math'!V$23,'Pareto Math'!B79,IF(HLOOKUP(X$23,'1 Data Entry'!A$1:Q78,A80,FALSE)="","",HLOOKUP(X$23,'1 Data Entry'!A$1:Q78,A80,FALSE)))</f>
        <v>77</v>
      </c>
      <c r="D79" s="7" t="e">
        <f>HLOOKUP(V$23,'1 Data Entry'!A$1:Q78,A80,FALSE)</f>
        <v>#N/A</v>
      </c>
      <c r="E79" s="15" t="e">
        <f>IF(C79="","",HLOOKUP(W$23,'1 Data Entry'!A$1:S78,A80,FALSE))</f>
        <v>#N/A</v>
      </c>
      <c r="F79" s="15">
        <f>(COUNTIF(D$3:D79,D79))</f>
        <v>77</v>
      </c>
      <c r="G79" s="15">
        <f t="shared" si="68"/>
        <v>999</v>
      </c>
      <c r="H79" s="15" t="e">
        <f t="shared" si="64"/>
        <v>#N/A</v>
      </c>
      <c r="I79" s="16" t="str">
        <f t="shared" si="65"/>
        <v/>
      </c>
      <c r="J79" s="16" t="str">
        <f t="shared" ca="1" si="51"/>
        <v/>
      </c>
      <c r="K79" s="16" t="str">
        <f t="shared" ca="1" si="51"/>
        <v/>
      </c>
      <c r="L79" s="16" t="str">
        <f t="shared" ca="1" si="51"/>
        <v/>
      </c>
      <c r="M79" s="16" t="str">
        <f t="shared" ca="1" si="49"/>
        <v/>
      </c>
      <c r="N79" s="16" t="str">
        <f t="shared" ca="1" si="49"/>
        <v/>
      </c>
      <c r="O79" s="16" t="str">
        <f t="shared" ca="1" si="49"/>
        <v/>
      </c>
      <c r="P79" s="16" t="str">
        <f t="shared" ca="1" si="49"/>
        <v/>
      </c>
      <c r="Q79" s="16" t="str">
        <f t="shared" ca="1" si="49"/>
        <v/>
      </c>
      <c r="R79" s="16" t="str">
        <f t="shared" ca="1" si="49"/>
        <v/>
      </c>
      <c r="S79" s="16" t="e">
        <f t="shared" ca="1" si="69"/>
        <v>#N/A</v>
      </c>
      <c r="T79" s="15" t="str">
        <f t="shared" ca="1" si="70"/>
        <v/>
      </c>
      <c r="U79" s="7" t="str">
        <f t="shared" ca="1" si="66"/>
        <v/>
      </c>
    </row>
    <row r="80" spans="1:33" x14ac:dyDescent="0.55000000000000004">
      <c r="A80" s="7">
        <v>78</v>
      </c>
      <c r="B80" s="8">
        <f t="shared" si="67"/>
        <v>78</v>
      </c>
      <c r="C80" s="9">
        <f>IF('2 Pareto Analysis'!$D$12='Pareto Math'!V$23,'Pareto Math'!B80,IF(HLOOKUP(X$23,'1 Data Entry'!A$1:Q79,A81,FALSE)="","",HLOOKUP(X$23,'1 Data Entry'!A$1:Q79,A81,FALSE)))</f>
        <v>78</v>
      </c>
      <c r="D80" s="7" t="e">
        <f>HLOOKUP(V$23,'1 Data Entry'!A$1:Q79,A81,FALSE)</f>
        <v>#N/A</v>
      </c>
      <c r="E80" s="15" t="e">
        <f>IF(C80="","",HLOOKUP(W$23,'1 Data Entry'!A$1:S79,A81,FALSE))</f>
        <v>#N/A</v>
      </c>
      <c r="F80" s="15">
        <f>(COUNTIF(D$3:D80,D80))</f>
        <v>78</v>
      </c>
      <c r="G80" s="15">
        <f t="shared" si="68"/>
        <v>999</v>
      </c>
      <c r="H80" s="15" t="e">
        <f t="shared" si="64"/>
        <v>#N/A</v>
      </c>
      <c r="I80" s="16" t="str">
        <f t="shared" si="65"/>
        <v/>
      </c>
      <c r="J80" s="16" t="str">
        <f t="shared" ca="1" si="51"/>
        <v/>
      </c>
      <c r="K80" s="16" t="str">
        <f t="shared" ca="1" si="51"/>
        <v/>
      </c>
      <c r="L80" s="16" t="str">
        <f t="shared" ca="1" si="51"/>
        <v/>
      </c>
      <c r="M80" s="16" t="str">
        <f t="shared" ca="1" si="49"/>
        <v/>
      </c>
      <c r="N80" s="16" t="str">
        <f t="shared" ca="1" si="49"/>
        <v/>
      </c>
      <c r="O80" s="16" t="str">
        <f t="shared" ca="1" si="49"/>
        <v/>
      </c>
      <c r="P80" s="16" t="str">
        <f t="shared" ca="1" si="49"/>
        <v/>
      </c>
      <c r="Q80" s="16" t="str">
        <f t="shared" ca="1" si="49"/>
        <v/>
      </c>
      <c r="R80" s="16" t="str">
        <f t="shared" ca="1" si="49"/>
        <v/>
      </c>
      <c r="S80" s="16" t="e">
        <f t="shared" ca="1" si="69"/>
        <v>#N/A</v>
      </c>
      <c r="T80" s="15" t="str">
        <f t="shared" ca="1" si="70"/>
        <v/>
      </c>
      <c r="U80" s="7" t="str">
        <f t="shared" ca="1" si="66"/>
        <v/>
      </c>
    </row>
    <row r="81" spans="1:21" x14ac:dyDescent="0.55000000000000004">
      <c r="A81" s="7">
        <v>79</v>
      </c>
      <c r="B81" s="8">
        <f t="shared" si="67"/>
        <v>79</v>
      </c>
      <c r="C81" s="9">
        <f>IF('2 Pareto Analysis'!$D$12='Pareto Math'!V$23,'Pareto Math'!B81,IF(HLOOKUP(X$23,'1 Data Entry'!A$1:Q80,A82,FALSE)="","",HLOOKUP(X$23,'1 Data Entry'!A$1:Q80,A82,FALSE)))</f>
        <v>79</v>
      </c>
      <c r="D81" s="7" t="e">
        <f>HLOOKUP(V$23,'1 Data Entry'!A$1:Q80,A82,FALSE)</f>
        <v>#N/A</v>
      </c>
      <c r="E81" s="15" t="e">
        <f>IF(C81="","",HLOOKUP(W$23,'1 Data Entry'!A$1:S80,A82,FALSE))</f>
        <v>#N/A</v>
      </c>
      <c r="F81" s="15">
        <f>(COUNTIF(D$3:D81,D81))</f>
        <v>79</v>
      </c>
      <c r="G81" s="15">
        <f t="shared" si="68"/>
        <v>999</v>
      </c>
      <c r="H81" s="15" t="e">
        <f t="shared" si="64"/>
        <v>#N/A</v>
      </c>
      <c r="I81" s="16" t="str">
        <f t="shared" si="65"/>
        <v/>
      </c>
      <c r="J81" s="16" t="str">
        <f t="shared" ca="1" si="51"/>
        <v/>
      </c>
      <c r="K81" s="16" t="str">
        <f t="shared" ca="1" si="51"/>
        <v/>
      </c>
      <c r="L81" s="16" t="str">
        <f t="shared" ca="1" si="51"/>
        <v/>
      </c>
      <c r="M81" s="16" t="str">
        <f t="shared" ca="1" si="49"/>
        <v/>
      </c>
      <c r="N81" s="16" t="str">
        <f t="shared" ca="1" si="49"/>
        <v/>
      </c>
      <c r="O81" s="16" t="str">
        <f t="shared" ca="1" si="49"/>
        <v/>
      </c>
      <c r="P81" s="16" t="str">
        <f t="shared" ca="1" si="49"/>
        <v/>
      </c>
      <c r="Q81" s="16" t="str">
        <f t="shared" ca="1" si="49"/>
        <v/>
      </c>
      <c r="R81" s="16" t="str">
        <f t="shared" ca="1" si="49"/>
        <v/>
      </c>
      <c r="S81" s="16" t="e">
        <f t="shared" ca="1" si="69"/>
        <v>#N/A</v>
      </c>
      <c r="T81" s="15" t="str">
        <f t="shared" ca="1" si="70"/>
        <v/>
      </c>
      <c r="U81" s="7" t="str">
        <f t="shared" ca="1" si="66"/>
        <v/>
      </c>
    </row>
    <row r="82" spans="1:21" x14ac:dyDescent="0.55000000000000004">
      <c r="A82" s="7">
        <v>80</v>
      </c>
      <c r="B82" s="8">
        <f t="shared" si="67"/>
        <v>80</v>
      </c>
      <c r="C82" s="9">
        <f>IF('2 Pareto Analysis'!$D$12='Pareto Math'!V$23,'Pareto Math'!B82,IF(HLOOKUP(X$23,'1 Data Entry'!A$1:Q81,A83,FALSE)="","",HLOOKUP(X$23,'1 Data Entry'!A$1:Q81,A83,FALSE)))</f>
        <v>80</v>
      </c>
      <c r="D82" s="7" t="e">
        <f>HLOOKUP(V$23,'1 Data Entry'!A$1:Q81,A83,FALSE)</f>
        <v>#N/A</v>
      </c>
      <c r="E82" s="15" t="e">
        <f>IF(C82="","",HLOOKUP(W$23,'1 Data Entry'!A$1:S81,A83,FALSE))</f>
        <v>#N/A</v>
      </c>
      <c r="F82" s="15">
        <f>(COUNTIF(D$3:D82,D82))</f>
        <v>80</v>
      </c>
      <c r="G82" s="15">
        <f t="shared" si="68"/>
        <v>999</v>
      </c>
      <c r="H82" s="15" t="e">
        <f t="shared" si="64"/>
        <v>#N/A</v>
      </c>
      <c r="I82" s="16" t="str">
        <f t="shared" si="65"/>
        <v/>
      </c>
      <c r="J82" s="16" t="str">
        <f t="shared" ca="1" si="51"/>
        <v/>
      </c>
      <c r="K82" s="16" t="str">
        <f t="shared" ca="1" si="51"/>
        <v/>
      </c>
      <c r="L82" s="16" t="str">
        <f t="shared" ca="1" si="51"/>
        <v/>
      </c>
      <c r="M82" s="16" t="str">
        <f t="shared" ca="1" si="49"/>
        <v/>
      </c>
      <c r="N82" s="16" t="str">
        <f t="shared" ca="1" si="49"/>
        <v/>
      </c>
      <c r="O82" s="16" t="str">
        <f t="shared" ca="1" si="49"/>
        <v/>
      </c>
      <c r="P82" s="16" t="str">
        <f t="shared" ca="1" si="49"/>
        <v/>
      </c>
      <c r="Q82" s="16" t="str">
        <f t="shared" ca="1" si="49"/>
        <v/>
      </c>
      <c r="R82" s="16" t="str">
        <f t="shared" ca="1" si="49"/>
        <v/>
      </c>
      <c r="S82" s="16" t="e">
        <f t="shared" ca="1" si="69"/>
        <v>#N/A</v>
      </c>
      <c r="T82" s="15" t="str">
        <f t="shared" ca="1" si="70"/>
        <v/>
      </c>
      <c r="U82" s="7" t="str">
        <f t="shared" ca="1" si="66"/>
        <v/>
      </c>
    </row>
    <row r="83" spans="1:21" x14ac:dyDescent="0.55000000000000004">
      <c r="A83" s="7">
        <v>81</v>
      </c>
      <c r="B83" s="8">
        <f t="shared" si="67"/>
        <v>81</v>
      </c>
      <c r="C83" s="9">
        <f>IF('2 Pareto Analysis'!$D$12='Pareto Math'!V$23,'Pareto Math'!B83,IF(HLOOKUP(X$23,'1 Data Entry'!A$1:Q82,A84,FALSE)="","",HLOOKUP(X$23,'1 Data Entry'!A$1:Q82,A84,FALSE)))</f>
        <v>81</v>
      </c>
      <c r="D83" s="7" t="e">
        <f>HLOOKUP(V$23,'1 Data Entry'!A$1:Q82,A84,FALSE)</f>
        <v>#N/A</v>
      </c>
      <c r="E83" s="15" t="e">
        <f>IF(C83="","",HLOOKUP(W$23,'1 Data Entry'!A$1:S82,A84,FALSE))</f>
        <v>#N/A</v>
      </c>
      <c r="F83" s="15">
        <f>(COUNTIF(D$3:D83,D83))</f>
        <v>81</v>
      </c>
      <c r="G83" s="15">
        <f t="shared" si="68"/>
        <v>999</v>
      </c>
      <c r="H83" s="15" t="e">
        <f t="shared" si="64"/>
        <v>#N/A</v>
      </c>
      <c r="I83" s="16" t="str">
        <f t="shared" si="65"/>
        <v/>
      </c>
      <c r="J83" s="16" t="str">
        <f t="shared" ca="1" si="51"/>
        <v/>
      </c>
      <c r="K83" s="16" t="str">
        <f t="shared" ca="1" si="51"/>
        <v/>
      </c>
      <c r="L83" s="16" t="str">
        <f t="shared" ca="1" si="51"/>
        <v/>
      </c>
      <c r="M83" s="16" t="str">
        <f t="shared" ca="1" si="49"/>
        <v/>
      </c>
      <c r="N83" s="16" t="str">
        <f t="shared" ca="1" si="49"/>
        <v/>
      </c>
      <c r="O83" s="16" t="str">
        <f t="shared" ca="1" si="49"/>
        <v/>
      </c>
      <c r="P83" s="16" t="str">
        <f t="shared" ca="1" si="49"/>
        <v/>
      </c>
      <c r="Q83" s="16" t="str">
        <f t="shared" ca="1" si="49"/>
        <v/>
      </c>
      <c r="R83" s="16" t="str">
        <f t="shared" ca="1" si="49"/>
        <v/>
      </c>
      <c r="S83" s="16" t="e">
        <f t="shared" ca="1" si="69"/>
        <v>#N/A</v>
      </c>
      <c r="T83" s="15" t="str">
        <f t="shared" ca="1" si="70"/>
        <v/>
      </c>
      <c r="U83" s="7" t="str">
        <f t="shared" ca="1" si="66"/>
        <v/>
      </c>
    </row>
    <row r="84" spans="1:21" x14ac:dyDescent="0.55000000000000004">
      <c r="A84" s="7">
        <v>82</v>
      </c>
      <c r="B84" s="8">
        <f t="shared" si="67"/>
        <v>82</v>
      </c>
      <c r="C84" s="9">
        <f>IF('2 Pareto Analysis'!$D$12='Pareto Math'!V$23,'Pareto Math'!B84,IF(HLOOKUP(X$23,'1 Data Entry'!A$1:Q83,A85,FALSE)="","",HLOOKUP(X$23,'1 Data Entry'!A$1:Q83,A85,FALSE)))</f>
        <v>82</v>
      </c>
      <c r="D84" s="7" t="e">
        <f>HLOOKUP(V$23,'1 Data Entry'!A$1:Q83,A85,FALSE)</f>
        <v>#N/A</v>
      </c>
      <c r="E84" s="15" t="e">
        <f>IF(C84="","",HLOOKUP(W$23,'1 Data Entry'!A$1:S83,A85,FALSE))</f>
        <v>#N/A</v>
      </c>
      <c r="F84" s="15">
        <f>(COUNTIF(D$3:D84,D84))</f>
        <v>82</v>
      </c>
      <c r="G84" s="15">
        <f t="shared" si="68"/>
        <v>999</v>
      </c>
      <c r="H84" s="15" t="e">
        <f t="shared" si="64"/>
        <v>#N/A</v>
      </c>
      <c r="I84" s="16" t="str">
        <f t="shared" si="65"/>
        <v/>
      </c>
      <c r="J84" s="16" t="str">
        <f t="shared" ca="1" si="51"/>
        <v/>
      </c>
      <c r="K84" s="16" t="str">
        <f t="shared" ca="1" si="51"/>
        <v/>
      </c>
      <c r="L84" s="16" t="str">
        <f t="shared" ca="1" si="51"/>
        <v/>
      </c>
      <c r="M84" s="16" t="str">
        <f t="shared" ca="1" si="49"/>
        <v/>
      </c>
      <c r="N84" s="16" t="str">
        <f t="shared" ca="1" si="49"/>
        <v/>
      </c>
      <c r="O84" s="16" t="str">
        <f t="shared" ca="1" si="49"/>
        <v/>
      </c>
      <c r="P84" s="16" t="str">
        <f t="shared" ca="1" si="49"/>
        <v/>
      </c>
      <c r="Q84" s="16" t="str">
        <f t="shared" ca="1" si="49"/>
        <v/>
      </c>
      <c r="R84" s="16" t="str">
        <f t="shared" ca="1" si="49"/>
        <v/>
      </c>
      <c r="S84" s="16" t="e">
        <f t="shared" ca="1" si="69"/>
        <v>#N/A</v>
      </c>
      <c r="T84" s="15" t="str">
        <f t="shared" ca="1" si="70"/>
        <v/>
      </c>
      <c r="U84" s="7" t="str">
        <f t="shared" ca="1" si="66"/>
        <v/>
      </c>
    </row>
    <row r="85" spans="1:21" x14ac:dyDescent="0.55000000000000004">
      <c r="A85" s="7">
        <v>83</v>
      </c>
      <c r="B85" s="8">
        <f t="shared" si="67"/>
        <v>83</v>
      </c>
      <c r="C85" s="9">
        <f>IF('2 Pareto Analysis'!$D$12='Pareto Math'!V$23,'Pareto Math'!B85,IF(HLOOKUP(X$23,'1 Data Entry'!A$1:Q84,A86,FALSE)="","",HLOOKUP(X$23,'1 Data Entry'!A$1:Q84,A86,FALSE)))</f>
        <v>83</v>
      </c>
      <c r="D85" s="7" t="e">
        <f>HLOOKUP(V$23,'1 Data Entry'!A$1:Q84,A86,FALSE)</f>
        <v>#N/A</v>
      </c>
      <c r="E85" s="15" t="e">
        <f>IF(C85="","",HLOOKUP(W$23,'1 Data Entry'!A$1:S84,A86,FALSE))</f>
        <v>#N/A</v>
      </c>
      <c r="F85" s="15">
        <f>(COUNTIF(D$3:D85,D85))</f>
        <v>83</v>
      </c>
      <c r="G85" s="15">
        <f t="shared" si="68"/>
        <v>999</v>
      </c>
      <c r="H85" s="15" t="e">
        <f t="shared" si="64"/>
        <v>#N/A</v>
      </c>
      <c r="I85" s="16" t="str">
        <f t="shared" si="65"/>
        <v/>
      </c>
      <c r="J85" s="16" t="str">
        <f t="shared" ca="1" si="51"/>
        <v/>
      </c>
      <c r="K85" s="16" t="str">
        <f t="shared" ca="1" si="51"/>
        <v/>
      </c>
      <c r="L85" s="16" t="str">
        <f t="shared" ca="1" si="51"/>
        <v/>
      </c>
      <c r="M85" s="16" t="str">
        <f t="shared" ca="1" si="49"/>
        <v/>
      </c>
      <c r="N85" s="16" t="str">
        <f t="shared" ca="1" si="49"/>
        <v/>
      </c>
      <c r="O85" s="16" t="str">
        <f t="shared" ca="1" si="49"/>
        <v/>
      </c>
      <c r="P85" s="16" t="str">
        <f t="shared" ca="1" si="49"/>
        <v/>
      </c>
      <c r="Q85" s="16" t="str">
        <f t="shared" ca="1" si="49"/>
        <v/>
      </c>
      <c r="R85" s="16" t="str">
        <f t="shared" ca="1" si="49"/>
        <v/>
      </c>
      <c r="S85" s="16" t="e">
        <f t="shared" ca="1" si="69"/>
        <v>#N/A</v>
      </c>
      <c r="T85" s="15" t="str">
        <f t="shared" ca="1" si="70"/>
        <v/>
      </c>
      <c r="U85" s="7" t="str">
        <f t="shared" ca="1" si="66"/>
        <v/>
      </c>
    </row>
    <row r="86" spans="1:21" x14ac:dyDescent="0.55000000000000004">
      <c r="A86" s="7">
        <v>84</v>
      </c>
      <c r="B86" s="8">
        <f t="shared" si="67"/>
        <v>84</v>
      </c>
      <c r="C86" s="9">
        <f>IF('2 Pareto Analysis'!$D$12='Pareto Math'!V$23,'Pareto Math'!B86,IF(HLOOKUP(X$23,'1 Data Entry'!A$1:Q85,A87,FALSE)="","",HLOOKUP(X$23,'1 Data Entry'!A$1:Q85,A87,FALSE)))</f>
        <v>84</v>
      </c>
      <c r="D86" s="7" t="e">
        <f>HLOOKUP(V$23,'1 Data Entry'!A$1:Q85,A87,FALSE)</f>
        <v>#N/A</v>
      </c>
      <c r="E86" s="15" t="e">
        <f>IF(C86="","",HLOOKUP(W$23,'1 Data Entry'!A$1:S85,A87,FALSE))</f>
        <v>#N/A</v>
      </c>
      <c r="F86" s="15">
        <f>(COUNTIF(D$3:D86,D86))</f>
        <v>84</v>
      </c>
      <c r="G86" s="15">
        <f t="shared" si="68"/>
        <v>999</v>
      </c>
      <c r="H86" s="15" t="e">
        <f t="shared" si="64"/>
        <v>#N/A</v>
      </c>
      <c r="I86" s="16" t="str">
        <f t="shared" si="65"/>
        <v/>
      </c>
      <c r="J86" s="16" t="str">
        <f t="shared" ca="1" si="51"/>
        <v/>
      </c>
      <c r="K86" s="16" t="str">
        <f t="shared" ca="1" si="51"/>
        <v/>
      </c>
      <c r="L86" s="16" t="str">
        <f t="shared" ca="1" si="51"/>
        <v/>
      </c>
      <c r="M86" s="16" t="str">
        <f t="shared" ca="1" si="49"/>
        <v/>
      </c>
      <c r="N86" s="16" t="str">
        <f t="shared" ca="1" si="49"/>
        <v/>
      </c>
      <c r="O86" s="16" t="str">
        <f t="shared" ca="1" si="49"/>
        <v/>
      </c>
      <c r="P86" s="16" t="str">
        <f t="shared" ca="1" si="49"/>
        <v/>
      </c>
      <c r="Q86" s="16" t="str">
        <f t="shared" ca="1" si="49"/>
        <v/>
      </c>
      <c r="R86" s="16" t="str">
        <f t="shared" ca="1" si="49"/>
        <v/>
      </c>
      <c r="S86" s="16" t="e">
        <f t="shared" ca="1" si="69"/>
        <v>#N/A</v>
      </c>
      <c r="T86" s="15" t="str">
        <f t="shared" ca="1" si="70"/>
        <v/>
      </c>
      <c r="U86" s="7" t="str">
        <f t="shared" ca="1" si="66"/>
        <v/>
      </c>
    </row>
    <row r="87" spans="1:21" x14ac:dyDescent="0.55000000000000004">
      <c r="A87" s="7">
        <v>85</v>
      </c>
      <c r="B87" s="8">
        <f t="shared" si="67"/>
        <v>85</v>
      </c>
      <c r="C87" s="9">
        <f>IF('2 Pareto Analysis'!$D$12='Pareto Math'!V$23,'Pareto Math'!B87,IF(HLOOKUP(X$23,'1 Data Entry'!A$1:Q86,A88,FALSE)="","",HLOOKUP(X$23,'1 Data Entry'!A$1:Q86,A88,FALSE)))</f>
        <v>85</v>
      </c>
      <c r="D87" s="7" t="e">
        <f>HLOOKUP(V$23,'1 Data Entry'!A$1:Q86,A88,FALSE)</f>
        <v>#N/A</v>
      </c>
      <c r="E87" s="15" t="e">
        <f>IF(C87="","",HLOOKUP(W$23,'1 Data Entry'!A$1:S86,A88,FALSE))</f>
        <v>#N/A</v>
      </c>
      <c r="F87" s="15">
        <f>(COUNTIF(D$3:D87,D87))</f>
        <v>85</v>
      </c>
      <c r="G87" s="15">
        <f t="shared" si="68"/>
        <v>999</v>
      </c>
      <c r="H87" s="15" t="e">
        <f t="shared" si="64"/>
        <v>#N/A</v>
      </c>
      <c r="I87" s="16" t="str">
        <f t="shared" si="65"/>
        <v/>
      </c>
      <c r="J87" s="16" t="str">
        <f t="shared" ca="1" si="51"/>
        <v/>
      </c>
      <c r="K87" s="16" t="str">
        <f t="shared" ca="1" si="51"/>
        <v/>
      </c>
      <c r="L87" s="16" t="str">
        <f t="shared" ca="1" si="51"/>
        <v/>
      </c>
      <c r="M87" s="16" t="str">
        <f t="shared" ca="1" si="49"/>
        <v/>
      </c>
      <c r="N87" s="16" t="str">
        <f t="shared" ca="1" si="49"/>
        <v/>
      </c>
      <c r="O87" s="16" t="str">
        <f t="shared" ca="1" si="49"/>
        <v/>
      </c>
      <c r="P87" s="16" t="str">
        <f t="shared" ca="1" si="49"/>
        <v/>
      </c>
      <c r="Q87" s="16" t="str">
        <f t="shared" ca="1" si="49"/>
        <v/>
      </c>
      <c r="R87" s="16" t="str">
        <f t="shared" ca="1" si="49"/>
        <v/>
      </c>
      <c r="S87" s="16" t="e">
        <f t="shared" ca="1" si="69"/>
        <v>#N/A</v>
      </c>
      <c r="T87" s="15" t="str">
        <f t="shared" ca="1" si="70"/>
        <v/>
      </c>
      <c r="U87" s="7" t="str">
        <f t="shared" ca="1" si="66"/>
        <v/>
      </c>
    </row>
    <row r="88" spans="1:21" x14ac:dyDescent="0.55000000000000004">
      <c r="A88" s="7">
        <v>86</v>
      </c>
      <c r="B88" s="8">
        <f t="shared" si="67"/>
        <v>86</v>
      </c>
      <c r="C88" s="9">
        <f>IF('2 Pareto Analysis'!$D$12='Pareto Math'!V$23,'Pareto Math'!B88,IF(HLOOKUP(X$23,'1 Data Entry'!A$1:Q87,A89,FALSE)="","",HLOOKUP(X$23,'1 Data Entry'!A$1:Q87,A89,FALSE)))</f>
        <v>86</v>
      </c>
      <c r="D88" s="7" t="e">
        <f>HLOOKUP(V$23,'1 Data Entry'!A$1:Q87,A89,FALSE)</f>
        <v>#N/A</v>
      </c>
      <c r="E88" s="15" t="e">
        <f>IF(C88="","",HLOOKUP(W$23,'1 Data Entry'!A$1:S87,A89,FALSE))</f>
        <v>#N/A</v>
      </c>
      <c r="F88" s="15">
        <f>(COUNTIF(D$3:D88,D88))</f>
        <v>86</v>
      </c>
      <c r="G88" s="15">
        <f t="shared" si="68"/>
        <v>999</v>
      </c>
      <c r="H88" s="15" t="e">
        <f t="shared" si="64"/>
        <v>#N/A</v>
      </c>
      <c r="I88" s="16" t="str">
        <f t="shared" si="65"/>
        <v/>
      </c>
      <c r="J88" s="16" t="str">
        <f t="shared" ca="1" si="51"/>
        <v/>
      </c>
      <c r="K88" s="16" t="str">
        <f t="shared" ca="1" si="51"/>
        <v/>
      </c>
      <c r="L88" s="16" t="str">
        <f t="shared" ca="1" si="51"/>
        <v/>
      </c>
      <c r="M88" s="16" t="str">
        <f t="shared" ca="1" si="49"/>
        <v/>
      </c>
      <c r="N88" s="16" t="str">
        <f t="shared" ca="1" si="49"/>
        <v/>
      </c>
      <c r="O88" s="16" t="str">
        <f t="shared" ca="1" si="49"/>
        <v/>
      </c>
      <c r="P88" s="16" t="str">
        <f t="shared" ca="1" si="49"/>
        <v/>
      </c>
      <c r="Q88" s="16" t="str">
        <f t="shared" ca="1" si="49"/>
        <v/>
      </c>
      <c r="R88" s="16" t="str">
        <f t="shared" ca="1" si="49"/>
        <v/>
      </c>
      <c r="S88" s="16" t="e">
        <f t="shared" ca="1" si="69"/>
        <v>#N/A</v>
      </c>
      <c r="T88" s="15" t="str">
        <f t="shared" ca="1" si="70"/>
        <v/>
      </c>
      <c r="U88" s="7" t="str">
        <f t="shared" ca="1" si="66"/>
        <v/>
      </c>
    </row>
    <row r="89" spans="1:21" x14ac:dyDescent="0.55000000000000004">
      <c r="A89" s="7">
        <v>87</v>
      </c>
      <c r="B89" s="8">
        <f t="shared" si="67"/>
        <v>87</v>
      </c>
      <c r="C89" s="9">
        <f>IF('2 Pareto Analysis'!$D$12='Pareto Math'!V$23,'Pareto Math'!B89,IF(HLOOKUP(X$23,'1 Data Entry'!A$1:Q88,A90,FALSE)="","",HLOOKUP(X$23,'1 Data Entry'!A$1:Q88,A90,FALSE)))</f>
        <v>87</v>
      </c>
      <c r="D89" s="7" t="e">
        <f>HLOOKUP(V$23,'1 Data Entry'!A$1:Q88,A90,FALSE)</f>
        <v>#N/A</v>
      </c>
      <c r="E89" s="15" t="e">
        <f>IF(C89="","",HLOOKUP(W$23,'1 Data Entry'!A$1:S88,A90,FALSE))</f>
        <v>#N/A</v>
      </c>
      <c r="F89" s="15">
        <f>(COUNTIF(D$3:D89,D89))</f>
        <v>87</v>
      </c>
      <c r="G89" s="15">
        <f t="shared" si="68"/>
        <v>999</v>
      </c>
      <c r="H89" s="15" t="e">
        <f t="shared" si="64"/>
        <v>#N/A</v>
      </c>
      <c r="I89" s="16" t="str">
        <f t="shared" si="65"/>
        <v/>
      </c>
      <c r="J89" s="16" t="str">
        <f t="shared" ca="1" si="51"/>
        <v/>
      </c>
      <c r="K89" s="16" t="str">
        <f t="shared" ca="1" si="51"/>
        <v/>
      </c>
      <c r="L89" s="16" t="str">
        <f t="shared" ca="1" si="51"/>
        <v/>
      </c>
      <c r="M89" s="16" t="str">
        <f t="shared" ca="1" si="49"/>
        <v/>
      </c>
      <c r="N89" s="16" t="str">
        <f t="shared" ca="1" si="49"/>
        <v/>
      </c>
      <c r="O89" s="16" t="str">
        <f t="shared" ca="1" si="49"/>
        <v/>
      </c>
      <c r="P89" s="16" t="str">
        <f t="shared" ref="P89:R152" ca="1" si="71">IF(ISERROR(AD$43),"",IF($D89&lt;&gt;AD$43,"",$E89))</f>
        <v/>
      </c>
      <c r="Q89" s="16" t="str">
        <f t="shared" ca="1" si="71"/>
        <v/>
      </c>
      <c r="R89" s="16" t="str">
        <f t="shared" ca="1" si="71"/>
        <v/>
      </c>
      <c r="S89" s="16" t="e">
        <f t="shared" ca="1" si="69"/>
        <v>#N/A</v>
      </c>
      <c r="T89" s="15" t="str">
        <f t="shared" ca="1" si="70"/>
        <v/>
      </c>
      <c r="U89" s="7" t="str">
        <f t="shared" ca="1" si="66"/>
        <v/>
      </c>
    </row>
    <row r="90" spans="1:21" x14ac:dyDescent="0.55000000000000004">
      <c r="A90" s="7">
        <v>88</v>
      </c>
      <c r="B90" s="8">
        <f t="shared" si="67"/>
        <v>88</v>
      </c>
      <c r="C90" s="9">
        <f>IF('2 Pareto Analysis'!$D$12='Pareto Math'!V$23,'Pareto Math'!B90,IF(HLOOKUP(X$23,'1 Data Entry'!A$1:Q89,A91,FALSE)="","",HLOOKUP(X$23,'1 Data Entry'!A$1:Q89,A91,FALSE)))</f>
        <v>88</v>
      </c>
      <c r="D90" s="7" t="e">
        <f>HLOOKUP(V$23,'1 Data Entry'!A$1:Q89,A91,FALSE)</f>
        <v>#N/A</v>
      </c>
      <c r="E90" s="15" t="e">
        <f>IF(C90="","",HLOOKUP(W$23,'1 Data Entry'!A$1:S89,A91,FALSE))</f>
        <v>#N/A</v>
      </c>
      <c r="F90" s="15">
        <f>(COUNTIF(D$3:D90,D90))</f>
        <v>88</v>
      </c>
      <c r="G90" s="15">
        <f t="shared" si="68"/>
        <v>999</v>
      </c>
      <c r="H90" s="15" t="e">
        <f t="shared" si="64"/>
        <v>#N/A</v>
      </c>
      <c r="I90" s="16" t="str">
        <f t="shared" si="65"/>
        <v/>
      </c>
      <c r="J90" s="16" t="str">
        <f t="shared" ca="1" si="51"/>
        <v/>
      </c>
      <c r="K90" s="16" t="str">
        <f t="shared" ca="1" si="51"/>
        <v/>
      </c>
      <c r="L90" s="16" t="str">
        <f t="shared" ca="1" si="51"/>
        <v/>
      </c>
      <c r="M90" s="16" t="str">
        <f t="shared" ca="1" si="51"/>
        <v/>
      </c>
      <c r="N90" s="16" t="str">
        <f t="shared" ca="1" si="51"/>
        <v/>
      </c>
      <c r="O90" s="16" t="str">
        <f t="shared" ca="1" si="51"/>
        <v/>
      </c>
      <c r="P90" s="16" t="str">
        <f t="shared" ca="1" si="71"/>
        <v/>
      </c>
      <c r="Q90" s="16" t="str">
        <f t="shared" ca="1" si="71"/>
        <v/>
      </c>
      <c r="R90" s="16" t="str">
        <f t="shared" ca="1" si="71"/>
        <v/>
      </c>
      <c r="S90" s="16" t="e">
        <f t="shared" ca="1" si="69"/>
        <v>#N/A</v>
      </c>
      <c r="T90" s="15" t="str">
        <f t="shared" ca="1" si="70"/>
        <v/>
      </c>
      <c r="U90" s="7" t="str">
        <f t="shared" ca="1" si="66"/>
        <v/>
      </c>
    </row>
    <row r="91" spans="1:21" x14ac:dyDescent="0.55000000000000004">
      <c r="A91" s="7">
        <v>89</v>
      </c>
      <c r="B91" s="8">
        <f t="shared" si="67"/>
        <v>89</v>
      </c>
      <c r="C91" s="9">
        <f>IF('2 Pareto Analysis'!$D$12='Pareto Math'!V$23,'Pareto Math'!B91,IF(HLOOKUP(X$23,'1 Data Entry'!A$1:Q90,A92,FALSE)="","",HLOOKUP(X$23,'1 Data Entry'!A$1:Q90,A92,FALSE)))</f>
        <v>89</v>
      </c>
      <c r="D91" s="7" t="e">
        <f>HLOOKUP(V$23,'1 Data Entry'!A$1:Q90,A92,FALSE)</f>
        <v>#N/A</v>
      </c>
      <c r="E91" s="15" t="e">
        <f>IF(C91="","",HLOOKUP(W$23,'1 Data Entry'!A$1:S90,A92,FALSE))</f>
        <v>#N/A</v>
      </c>
      <c r="F91" s="15">
        <f>(COUNTIF(D$3:D91,D91))</f>
        <v>89</v>
      </c>
      <c r="G91" s="15">
        <f t="shared" si="68"/>
        <v>999</v>
      </c>
      <c r="H91" s="15" t="e">
        <f t="shared" si="64"/>
        <v>#N/A</v>
      </c>
      <c r="I91" s="16" t="str">
        <f t="shared" si="65"/>
        <v/>
      </c>
      <c r="J91" s="16" t="str">
        <f t="shared" ca="1" si="51"/>
        <v/>
      </c>
      <c r="K91" s="16" t="str">
        <f t="shared" ca="1" si="51"/>
        <v/>
      </c>
      <c r="L91" s="16" t="str">
        <f t="shared" ca="1" si="51"/>
        <v/>
      </c>
      <c r="M91" s="16" t="str">
        <f t="shared" ca="1" si="51"/>
        <v/>
      </c>
      <c r="N91" s="16" t="str">
        <f t="shared" ca="1" si="51"/>
        <v/>
      </c>
      <c r="O91" s="16" t="str">
        <f t="shared" ca="1" si="51"/>
        <v/>
      </c>
      <c r="P91" s="16" t="str">
        <f t="shared" ca="1" si="71"/>
        <v/>
      </c>
      <c r="Q91" s="16" t="str">
        <f t="shared" ca="1" si="71"/>
        <v/>
      </c>
      <c r="R91" s="16" t="str">
        <f t="shared" ca="1" si="71"/>
        <v/>
      </c>
      <c r="S91" s="16" t="e">
        <f t="shared" ca="1" si="69"/>
        <v>#N/A</v>
      </c>
      <c r="T91" s="15" t="str">
        <f t="shared" ca="1" si="70"/>
        <v/>
      </c>
      <c r="U91" s="7" t="str">
        <f t="shared" ca="1" si="66"/>
        <v/>
      </c>
    </row>
    <row r="92" spans="1:21" x14ac:dyDescent="0.55000000000000004">
      <c r="A92" s="7">
        <v>90</v>
      </c>
      <c r="B92" s="8">
        <f t="shared" si="67"/>
        <v>90</v>
      </c>
      <c r="C92" s="9">
        <f>IF('2 Pareto Analysis'!$D$12='Pareto Math'!V$23,'Pareto Math'!B92,IF(HLOOKUP(X$23,'1 Data Entry'!A$1:Q91,A93,FALSE)="","",HLOOKUP(X$23,'1 Data Entry'!A$1:Q91,A93,FALSE)))</f>
        <v>90</v>
      </c>
      <c r="D92" s="7" t="e">
        <f>HLOOKUP(V$23,'1 Data Entry'!A$1:Q91,A93,FALSE)</f>
        <v>#N/A</v>
      </c>
      <c r="E92" s="15" t="e">
        <f>IF(C92="","",HLOOKUP(W$23,'1 Data Entry'!A$1:S91,A93,FALSE))</f>
        <v>#N/A</v>
      </c>
      <c r="F92" s="15">
        <f>(COUNTIF(D$3:D92,D92))</f>
        <v>90</v>
      </c>
      <c r="G92" s="15">
        <f t="shared" si="68"/>
        <v>999</v>
      </c>
      <c r="H92" s="15" t="e">
        <f t="shared" si="64"/>
        <v>#N/A</v>
      </c>
      <c r="I92" s="16" t="str">
        <f t="shared" si="65"/>
        <v/>
      </c>
      <c r="J92" s="16" t="str">
        <f t="shared" ca="1" si="51"/>
        <v/>
      </c>
      <c r="K92" s="16" t="str">
        <f t="shared" ca="1" si="51"/>
        <v/>
      </c>
      <c r="L92" s="16" t="str">
        <f t="shared" ca="1" si="51"/>
        <v/>
      </c>
      <c r="M92" s="16" t="str">
        <f t="shared" ca="1" si="51"/>
        <v/>
      </c>
      <c r="N92" s="16" t="str">
        <f t="shared" ca="1" si="51"/>
        <v/>
      </c>
      <c r="O92" s="16" t="str">
        <f t="shared" ca="1" si="51"/>
        <v/>
      </c>
      <c r="P92" s="16" t="str">
        <f t="shared" ca="1" si="71"/>
        <v/>
      </c>
      <c r="Q92" s="16" t="str">
        <f t="shared" ca="1" si="71"/>
        <v/>
      </c>
      <c r="R92" s="16" t="str">
        <f t="shared" ca="1" si="71"/>
        <v/>
      </c>
      <c r="S92" s="16" t="e">
        <f t="shared" ca="1" si="69"/>
        <v>#N/A</v>
      </c>
      <c r="T92" s="15" t="str">
        <f t="shared" ca="1" si="70"/>
        <v/>
      </c>
      <c r="U92" s="7" t="str">
        <f t="shared" ca="1" si="66"/>
        <v/>
      </c>
    </row>
    <row r="93" spans="1:21" x14ac:dyDescent="0.55000000000000004">
      <c r="A93" s="7">
        <v>91</v>
      </c>
      <c r="B93" s="8">
        <f t="shared" si="67"/>
        <v>91</v>
      </c>
      <c r="C93" s="9">
        <f>IF('2 Pareto Analysis'!$D$12='Pareto Math'!V$23,'Pareto Math'!B93,IF(HLOOKUP(X$23,'1 Data Entry'!A$1:Q92,A94,FALSE)="","",HLOOKUP(X$23,'1 Data Entry'!A$1:Q92,A94,FALSE)))</f>
        <v>91</v>
      </c>
      <c r="D93" s="7" t="e">
        <f>HLOOKUP(V$23,'1 Data Entry'!A$1:Q92,A94,FALSE)</f>
        <v>#N/A</v>
      </c>
      <c r="E93" s="15" t="e">
        <f>IF(C93="","",HLOOKUP(W$23,'1 Data Entry'!A$1:S92,A94,FALSE))</f>
        <v>#N/A</v>
      </c>
      <c r="F93" s="15">
        <f>(COUNTIF(D$3:D93,D93))</f>
        <v>91</v>
      </c>
      <c r="G93" s="15">
        <f t="shared" si="68"/>
        <v>999</v>
      </c>
      <c r="H93" s="15" t="e">
        <f t="shared" si="64"/>
        <v>#N/A</v>
      </c>
      <c r="I93" s="16" t="str">
        <f t="shared" si="65"/>
        <v/>
      </c>
      <c r="J93" s="16" t="str">
        <f t="shared" ca="1" si="51"/>
        <v/>
      </c>
      <c r="K93" s="16" t="str">
        <f t="shared" ca="1" si="51"/>
        <v/>
      </c>
      <c r="L93" s="16" t="str">
        <f t="shared" ca="1" si="51"/>
        <v/>
      </c>
      <c r="M93" s="16" t="str">
        <f t="shared" ca="1" si="51"/>
        <v/>
      </c>
      <c r="N93" s="16" t="str">
        <f t="shared" ca="1" si="51"/>
        <v/>
      </c>
      <c r="O93" s="16" t="str">
        <f t="shared" ca="1" si="51"/>
        <v/>
      </c>
      <c r="P93" s="16" t="str">
        <f t="shared" ca="1" si="71"/>
        <v/>
      </c>
      <c r="Q93" s="16" t="str">
        <f t="shared" ca="1" si="71"/>
        <v/>
      </c>
      <c r="R93" s="16" t="str">
        <f t="shared" ca="1" si="71"/>
        <v/>
      </c>
      <c r="S93" s="16" t="e">
        <f t="shared" ca="1" si="69"/>
        <v>#N/A</v>
      </c>
      <c r="T93" s="15" t="str">
        <f t="shared" ca="1" si="70"/>
        <v/>
      </c>
      <c r="U93" s="7" t="str">
        <f t="shared" ca="1" si="66"/>
        <v/>
      </c>
    </row>
    <row r="94" spans="1:21" x14ac:dyDescent="0.55000000000000004">
      <c r="A94" s="7">
        <v>92</v>
      </c>
      <c r="B94" s="8">
        <f t="shared" si="67"/>
        <v>92</v>
      </c>
      <c r="C94" s="9">
        <f>IF('2 Pareto Analysis'!$D$12='Pareto Math'!V$23,'Pareto Math'!B94,IF(HLOOKUP(X$23,'1 Data Entry'!A$1:Q93,A95,FALSE)="","",HLOOKUP(X$23,'1 Data Entry'!A$1:Q93,A95,FALSE)))</f>
        <v>92</v>
      </c>
      <c r="D94" s="7" t="e">
        <f>HLOOKUP(V$23,'1 Data Entry'!A$1:Q93,A95,FALSE)</f>
        <v>#N/A</v>
      </c>
      <c r="E94" s="15" t="e">
        <f>IF(C94="","",HLOOKUP(W$23,'1 Data Entry'!A$1:S93,A95,FALSE))</f>
        <v>#N/A</v>
      </c>
      <c r="F94" s="15">
        <f>(COUNTIF(D$3:D94,D94))</f>
        <v>92</v>
      </c>
      <c r="G94" s="15">
        <f t="shared" si="68"/>
        <v>999</v>
      </c>
      <c r="H94" s="15" t="e">
        <f t="shared" si="64"/>
        <v>#N/A</v>
      </c>
      <c r="I94" s="16" t="str">
        <f t="shared" si="65"/>
        <v/>
      </c>
      <c r="J94" s="16" t="str">
        <f t="shared" ca="1" si="51"/>
        <v/>
      </c>
      <c r="K94" s="16" t="str">
        <f t="shared" ca="1" si="51"/>
        <v/>
      </c>
      <c r="L94" s="16" t="str">
        <f t="shared" ca="1" si="51"/>
        <v/>
      </c>
      <c r="M94" s="16" t="str">
        <f t="shared" ca="1" si="51"/>
        <v/>
      </c>
      <c r="N94" s="16" t="str">
        <f t="shared" ca="1" si="51"/>
        <v/>
      </c>
      <c r="O94" s="16" t="str">
        <f t="shared" ca="1" si="51"/>
        <v/>
      </c>
      <c r="P94" s="16" t="str">
        <f t="shared" ca="1" si="71"/>
        <v/>
      </c>
      <c r="Q94" s="16" t="str">
        <f t="shared" ca="1" si="71"/>
        <v/>
      </c>
      <c r="R94" s="16" t="str">
        <f t="shared" ca="1" si="71"/>
        <v/>
      </c>
      <c r="S94" s="16" t="e">
        <f t="shared" ca="1" si="69"/>
        <v>#N/A</v>
      </c>
      <c r="T94" s="15" t="str">
        <f t="shared" ca="1" si="70"/>
        <v/>
      </c>
      <c r="U94" s="7" t="str">
        <f t="shared" ca="1" si="66"/>
        <v/>
      </c>
    </row>
    <row r="95" spans="1:21" x14ac:dyDescent="0.55000000000000004">
      <c r="A95" s="7">
        <v>93</v>
      </c>
      <c r="B95" s="8">
        <f t="shared" si="67"/>
        <v>93</v>
      </c>
      <c r="C95" s="9">
        <f>IF('2 Pareto Analysis'!$D$12='Pareto Math'!V$23,'Pareto Math'!B95,IF(HLOOKUP(X$23,'1 Data Entry'!A$1:Q94,A96,FALSE)="","",HLOOKUP(X$23,'1 Data Entry'!A$1:Q94,A96,FALSE)))</f>
        <v>93</v>
      </c>
      <c r="D95" s="7" t="e">
        <f>HLOOKUP(V$23,'1 Data Entry'!A$1:Q94,A96,FALSE)</f>
        <v>#N/A</v>
      </c>
      <c r="E95" s="15" t="e">
        <f>IF(C95="","",HLOOKUP(W$23,'1 Data Entry'!A$1:S94,A96,FALSE))</f>
        <v>#N/A</v>
      </c>
      <c r="F95" s="15">
        <f>(COUNTIF(D$3:D95,D95))</f>
        <v>93</v>
      </c>
      <c r="G95" s="15">
        <f t="shared" si="68"/>
        <v>999</v>
      </c>
      <c r="H95" s="15" t="e">
        <f t="shared" si="64"/>
        <v>#N/A</v>
      </c>
      <c r="I95" s="16" t="str">
        <f t="shared" si="65"/>
        <v/>
      </c>
      <c r="J95" s="16" t="str">
        <f t="shared" ca="1" si="51"/>
        <v/>
      </c>
      <c r="K95" s="16" t="str">
        <f t="shared" ca="1" si="51"/>
        <v/>
      </c>
      <c r="L95" s="16" t="str">
        <f t="shared" ca="1" si="51"/>
        <v/>
      </c>
      <c r="M95" s="16" t="str">
        <f t="shared" ca="1" si="51"/>
        <v/>
      </c>
      <c r="N95" s="16" t="str">
        <f t="shared" ca="1" si="51"/>
        <v/>
      </c>
      <c r="O95" s="16" t="str">
        <f t="shared" ca="1" si="51"/>
        <v/>
      </c>
      <c r="P95" s="16" t="str">
        <f t="shared" ca="1" si="71"/>
        <v/>
      </c>
      <c r="Q95" s="16" t="str">
        <f t="shared" ca="1" si="71"/>
        <v/>
      </c>
      <c r="R95" s="16" t="str">
        <f t="shared" ca="1" si="71"/>
        <v/>
      </c>
      <c r="S95" s="16" t="e">
        <f t="shared" ca="1" si="69"/>
        <v>#N/A</v>
      </c>
      <c r="T95" s="15" t="str">
        <f t="shared" ca="1" si="70"/>
        <v/>
      </c>
      <c r="U95" s="7" t="str">
        <f t="shared" ca="1" si="66"/>
        <v/>
      </c>
    </row>
    <row r="96" spans="1:21" x14ac:dyDescent="0.55000000000000004">
      <c r="A96" s="7">
        <v>94</v>
      </c>
      <c r="B96" s="8">
        <f t="shared" si="67"/>
        <v>94</v>
      </c>
      <c r="C96" s="9">
        <f>IF('2 Pareto Analysis'!$D$12='Pareto Math'!V$23,'Pareto Math'!B96,IF(HLOOKUP(X$23,'1 Data Entry'!A$1:Q95,A97,FALSE)="","",HLOOKUP(X$23,'1 Data Entry'!A$1:Q95,A97,FALSE)))</f>
        <v>94</v>
      </c>
      <c r="D96" s="7" t="e">
        <f>HLOOKUP(V$23,'1 Data Entry'!A$1:Q95,A97,FALSE)</f>
        <v>#N/A</v>
      </c>
      <c r="E96" s="15" t="e">
        <f>IF(C96="","",HLOOKUP(W$23,'1 Data Entry'!A$1:S95,A97,FALSE))</f>
        <v>#N/A</v>
      </c>
      <c r="F96" s="15">
        <f>(COUNTIF(D$3:D96,D96))</f>
        <v>94</v>
      </c>
      <c r="G96" s="15">
        <f t="shared" si="68"/>
        <v>999</v>
      </c>
      <c r="H96" s="15" t="e">
        <f t="shared" si="64"/>
        <v>#N/A</v>
      </c>
      <c r="I96" s="16" t="str">
        <f t="shared" si="65"/>
        <v/>
      </c>
      <c r="J96" s="16" t="str">
        <f t="shared" ca="1" si="51"/>
        <v/>
      </c>
      <c r="K96" s="16" t="str">
        <f t="shared" ca="1" si="51"/>
        <v/>
      </c>
      <c r="L96" s="16" t="str">
        <f t="shared" ca="1" si="51"/>
        <v/>
      </c>
      <c r="M96" s="16" t="str">
        <f t="shared" ca="1" si="51"/>
        <v/>
      </c>
      <c r="N96" s="16" t="str">
        <f t="shared" ca="1" si="51"/>
        <v/>
      </c>
      <c r="O96" s="16" t="str">
        <f t="shared" ca="1" si="51"/>
        <v/>
      </c>
      <c r="P96" s="16" t="str">
        <f t="shared" ca="1" si="71"/>
        <v/>
      </c>
      <c r="Q96" s="16" t="str">
        <f t="shared" ca="1" si="71"/>
        <v/>
      </c>
      <c r="R96" s="16" t="str">
        <f t="shared" ca="1" si="71"/>
        <v/>
      </c>
      <c r="S96" s="16" t="e">
        <f t="shared" ca="1" si="69"/>
        <v>#N/A</v>
      </c>
      <c r="T96" s="15" t="str">
        <f t="shared" ca="1" si="70"/>
        <v/>
      </c>
      <c r="U96" s="7" t="str">
        <f t="shared" ca="1" si="66"/>
        <v/>
      </c>
    </row>
    <row r="97" spans="1:21" x14ac:dyDescent="0.55000000000000004">
      <c r="A97" s="7">
        <v>95</v>
      </c>
      <c r="B97" s="8">
        <f t="shared" si="67"/>
        <v>95</v>
      </c>
      <c r="C97" s="9">
        <f>IF('2 Pareto Analysis'!$D$12='Pareto Math'!V$23,'Pareto Math'!B97,IF(HLOOKUP(X$23,'1 Data Entry'!A$1:Q96,A98,FALSE)="","",HLOOKUP(X$23,'1 Data Entry'!A$1:Q96,A98,FALSE)))</f>
        <v>95</v>
      </c>
      <c r="D97" s="7" t="e">
        <f>HLOOKUP(V$23,'1 Data Entry'!A$1:Q96,A98,FALSE)</f>
        <v>#N/A</v>
      </c>
      <c r="E97" s="15" t="e">
        <f>IF(C97="","",HLOOKUP(W$23,'1 Data Entry'!A$1:S96,A98,FALSE))</f>
        <v>#N/A</v>
      </c>
      <c r="F97" s="15">
        <f>(COUNTIF(D$3:D97,D97))</f>
        <v>95</v>
      </c>
      <c r="G97" s="15">
        <f t="shared" si="68"/>
        <v>999</v>
      </c>
      <c r="H97" s="15" t="e">
        <f t="shared" si="64"/>
        <v>#N/A</v>
      </c>
      <c r="I97" s="16" t="str">
        <f t="shared" si="65"/>
        <v/>
      </c>
      <c r="J97" s="16" t="str">
        <f t="shared" ca="1" si="51"/>
        <v/>
      </c>
      <c r="K97" s="16" t="str">
        <f t="shared" ca="1" si="51"/>
        <v/>
      </c>
      <c r="L97" s="16" t="str">
        <f t="shared" ca="1" si="51"/>
        <v/>
      </c>
      <c r="M97" s="16" t="str">
        <f t="shared" ca="1" si="51"/>
        <v/>
      </c>
      <c r="N97" s="16" t="str">
        <f t="shared" ca="1" si="51"/>
        <v/>
      </c>
      <c r="O97" s="16" t="str">
        <f t="shared" ca="1" si="51"/>
        <v/>
      </c>
      <c r="P97" s="16" t="str">
        <f t="shared" ca="1" si="71"/>
        <v/>
      </c>
      <c r="Q97" s="16" t="str">
        <f t="shared" ca="1" si="71"/>
        <v/>
      </c>
      <c r="R97" s="16" t="str">
        <f t="shared" ca="1" si="71"/>
        <v/>
      </c>
      <c r="S97" s="16" t="e">
        <f t="shared" ca="1" si="69"/>
        <v>#N/A</v>
      </c>
      <c r="T97" s="15" t="str">
        <f t="shared" ca="1" si="70"/>
        <v/>
      </c>
      <c r="U97" s="7" t="str">
        <f t="shared" ca="1" si="66"/>
        <v/>
      </c>
    </row>
    <row r="98" spans="1:21" x14ac:dyDescent="0.55000000000000004">
      <c r="A98" s="7">
        <v>96</v>
      </c>
      <c r="B98" s="8">
        <f t="shared" si="67"/>
        <v>96</v>
      </c>
      <c r="C98" s="9">
        <f>IF('2 Pareto Analysis'!$D$12='Pareto Math'!V$23,'Pareto Math'!B98,IF(HLOOKUP(X$23,'1 Data Entry'!A$1:Q97,A99,FALSE)="","",HLOOKUP(X$23,'1 Data Entry'!A$1:Q97,A99,FALSE)))</f>
        <v>96</v>
      </c>
      <c r="D98" s="7" t="e">
        <f>HLOOKUP(V$23,'1 Data Entry'!A$1:Q97,A99,FALSE)</f>
        <v>#N/A</v>
      </c>
      <c r="E98" s="15" t="e">
        <f>IF(C98="","",HLOOKUP(W$23,'1 Data Entry'!A$1:S97,A99,FALSE))</f>
        <v>#N/A</v>
      </c>
      <c r="F98" s="15">
        <f>(COUNTIF(D$3:D98,D98))</f>
        <v>96</v>
      </c>
      <c r="G98" s="15">
        <f t="shared" si="68"/>
        <v>999</v>
      </c>
      <c r="H98" s="15" t="e">
        <f t="shared" si="64"/>
        <v>#N/A</v>
      </c>
      <c r="I98" s="16" t="str">
        <f t="shared" si="65"/>
        <v/>
      </c>
      <c r="J98" s="16" t="str">
        <f t="shared" ca="1" si="51"/>
        <v/>
      </c>
      <c r="K98" s="16" t="str">
        <f t="shared" ca="1" si="51"/>
        <v/>
      </c>
      <c r="L98" s="16" t="str">
        <f t="shared" ca="1" si="51"/>
        <v/>
      </c>
      <c r="M98" s="16" t="str">
        <f t="shared" ca="1" si="51"/>
        <v/>
      </c>
      <c r="N98" s="16" t="str">
        <f t="shared" ca="1" si="51"/>
        <v/>
      </c>
      <c r="O98" s="16" t="str">
        <f t="shared" ca="1" si="51"/>
        <v/>
      </c>
      <c r="P98" s="16" t="str">
        <f t="shared" ca="1" si="71"/>
        <v/>
      </c>
      <c r="Q98" s="16" t="str">
        <f t="shared" ca="1" si="71"/>
        <v/>
      </c>
      <c r="R98" s="16" t="str">
        <f t="shared" ca="1" si="71"/>
        <v/>
      </c>
      <c r="S98" s="16" t="e">
        <f t="shared" ca="1" si="69"/>
        <v>#N/A</v>
      </c>
      <c r="T98" s="15" t="str">
        <f t="shared" ca="1" si="70"/>
        <v/>
      </c>
      <c r="U98" s="7" t="str">
        <f t="shared" ca="1" si="66"/>
        <v/>
      </c>
    </row>
    <row r="99" spans="1:21" x14ac:dyDescent="0.55000000000000004">
      <c r="A99" s="7">
        <v>97</v>
      </c>
      <c r="B99" s="8">
        <f t="shared" si="67"/>
        <v>97</v>
      </c>
      <c r="C99" s="9">
        <f>IF('2 Pareto Analysis'!$D$12='Pareto Math'!V$23,'Pareto Math'!B99,IF(HLOOKUP(X$23,'1 Data Entry'!A$1:Q98,A100,FALSE)="","",HLOOKUP(X$23,'1 Data Entry'!A$1:Q98,A100,FALSE)))</f>
        <v>97</v>
      </c>
      <c r="D99" s="7" t="e">
        <f>HLOOKUP(V$23,'1 Data Entry'!A$1:Q98,A100,FALSE)</f>
        <v>#N/A</v>
      </c>
      <c r="E99" s="15" t="e">
        <f>IF(C99="","",HLOOKUP(W$23,'1 Data Entry'!A$1:S98,A100,FALSE))</f>
        <v>#N/A</v>
      </c>
      <c r="F99" s="15">
        <f>(COUNTIF(D$3:D99,D99))</f>
        <v>97</v>
      </c>
      <c r="G99" s="15">
        <f t="shared" si="68"/>
        <v>999</v>
      </c>
      <c r="H99" s="15" t="e">
        <f t="shared" si="64"/>
        <v>#N/A</v>
      </c>
      <c r="I99" s="16" t="str">
        <f t="shared" si="65"/>
        <v/>
      </c>
      <c r="J99" s="16" t="str">
        <f t="shared" ca="1" si="51"/>
        <v/>
      </c>
      <c r="K99" s="16" t="str">
        <f t="shared" ca="1" si="51"/>
        <v/>
      </c>
      <c r="L99" s="16" t="str">
        <f t="shared" ca="1" si="51"/>
        <v/>
      </c>
      <c r="M99" s="16" t="str">
        <f t="shared" ca="1" si="51"/>
        <v/>
      </c>
      <c r="N99" s="16" t="str">
        <f t="shared" ca="1" si="51"/>
        <v/>
      </c>
      <c r="O99" s="16" t="str">
        <f t="shared" ca="1" si="51"/>
        <v/>
      </c>
      <c r="P99" s="16" t="str">
        <f t="shared" ca="1" si="71"/>
        <v/>
      </c>
      <c r="Q99" s="16" t="str">
        <f t="shared" ca="1" si="71"/>
        <v/>
      </c>
      <c r="R99" s="16" t="str">
        <f t="shared" ca="1" si="71"/>
        <v/>
      </c>
      <c r="S99" s="16" t="e">
        <f t="shared" ca="1" si="69"/>
        <v>#N/A</v>
      </c>
      <c r="T99" s="15" t="str">
        <f t="shared" ca="1" si="70"/>
        <v/>
      </c>
      <c r="U99" s="7" t="str">
        <f t="shared" ca="1" si="66"/>
        <v/>
      </c>
    </row>
    <row r="100" spans="1:21" x14ac:dyDescent="0.55000000000000004">
      <c r="A100" s="7">
        <v>98</v>
      </c>
      <c r="B100" s="8">
        <f t="shared" si="67"/>
        <v>98</v>
      </c>
      <c r="C100" s="9">
        <f>IF('2 Pareto Analysis'!$D$12='Pareto Math'!V$23,'Pareto Math'!B100,IF(HLOOKUP(X$23,'1 Data Entry'!A$1:Q99,A101,FALSE)="","",HLOOKUP(X$23,'1 Data Entry'!A$1:Q99,A101,FALSE)))</f>
        <v>98</v>
      </c>
      <c r="D100" s="7" t="e">
        <f>HLOOKUP(V$23,'1 Data Entry'!A$1:Q99,A101,FALSE)</f>
        <v>#N/A</v>
      </c>
      <c r="E100" s="15" t="e">
        <f>IF(C100="","",HLOOKUP(W$23,'1 Data Entry'!A$1:S99,A101,FALSE))</f>
        <v>#N/A</v>
      </c>
      <c r="F100" s="15">
        <f>(COUNTIF(D$3:D100,D100))</f>
        <v>98</v>
      </c>
      <c r="G100" s="15">
        <f t="shared" si="68"/>
        <v>999</v>
      </c>
      <c r="H100" s="15" t="e">
        <f t="shared" si="64"/>
        <v>#N/A</v>
      </c>
      <c r="I100" s="16" t="str">
        <f t="shared" si="65"/>
        <v/>
      </c>
      <c r="J100" s="16" t="str">
        <f t="shared" ca="1" si="51"/>
        <v/>
      </c>
      <c r="K100" s="16" t="str">
        <f t="shared" ca="1" si="51"/>
        <v/>
      </c>
      <c r="L100" s="16" t="str">
        <f t="shared" ca="1" si="51"/>
        <v/>
      </c>
      <c r="M100" s="16" t="str">
        <f t="shared" ca="1" si="51"/>
        <v/>
      </c>
      <c r="N100" s="16" t="str">
        <f t="shared" ca="1" si="51"/>
        <v/>
      </c>
      <c r="O100" s="16" t="str">
        <f t="shared" ca="1" si="51"/>
        <v/>
      </c>
      <c r="P100" s="16" t="str">
        <f t="shared" ca="1" si="71"/>
        <v/>
      </c>
      <c r="Q100" s="16" t="str">
        <f t="shared" ca="1" si="71"/>
        <v/>
      </c>
      <c r="R100" s="16" t="str">
        <f t="shared" ca="1" si="71"/>
        <v/>
      </c>
      <c r="S100" s="16" t="e">
        <f t="shared" ca="1" si="69"/>
        <v>#N/A</v>
      </c>
      <c r="T100" s="15" t="str">
        <f t="shared" ca="1" si="70"/>
        <v/>
      </c>
      <c r="U100" s="7" t="str">
        <f t="shared" ca="1" si="66"/>
        <v/>
      </c>
    </row>
    <row r="101" spans="1:21" x14ac:dyDescent="0.55000000000000004">
      <c r="A101" s="7">
        <v>99</v>
      </c>
      <c r="B101" s="8">
        <f t="shared" si="67"/>
        <v>99</v>
      </c>
      <c r="C101" s="9">
        <f>IF('2 Pareto Analysis'!$D$12='Pareto Math'!V$23,'Pareto Math'!B101,IF(HLOOKUP(X$23,'1 Data Entry'!A$1:Q100,A102,FALSE)="","",HLOOKUP(X$23,'1 Data Entry'!A$1:Q100,A102,FALSE)))</f>
        <v>99</v>
      </c>
      <c r="D101" s="7" t="e">
        <f>HLOOKUP(V$23,'1 Data Entry'!A$1:Q100,A102,FALSE)</f>
        <v>#N/A</v>
      </c>
      <c r="E101" s="15" t="e">
        <f>IF(C101="","",HLOOKUP(W$23,'1 Data Entry'!A$1:S100,A102,FALSE))</f>
        <v>#N/A</v>
      </c>
      <c r="F101" s="15">
        <f>(COUNTIF(D$3:D101,D101))</f>
        <v>99</v>
      </c>
      <c r="G101" s="15">
        <f t="shared" si="68"/>
        <v>999</v>
      </c>
      <c r="H101" s="15" t="e">
        <f t="shared" si="64"/>
        <v>#N/A</v>
      </c>
      <c r="I101" s="16" t="str">
        <f t="shared" si="65"/>
        <v/>
      </c>
      <c r="J101" s="16" t="str">
        <f t="shared" ca="1" si="51"/>
        <v/>
      </c>
      <c r="K101" s="16" t="str">
        <f t="shared" ca="1" si="51"/>
        <v/>
      </c>
      <c r="L101" s="16" t="str">
        <f t="shared" ca="1" si="51"/>
        <v/>
      </c>
      <c r="M101" s="16" t="str">
        <f t="shared" ca="1" si="51"/>
        <v/>
      </c>
      <c r="N101" s="16" t="str">
        <f t="shared" ca="1" si="51"/>
        <v/>
      </c>
      <c r="O101" s="16" t="str">
        <f t="shared" ca="1" si="51"/>
        <v/>
      </c>
      <c r="P101" s="16" t="str">
        <f t="shared" ca="1" si="71"/>
        <v/>
      </c>
      <c r="Q101" s="16" t="str">
        <f t="shared" ca="1" si="71"/>
        <v/>
      </c>
      <c r="R101" s="16" t="str">
        <f t="shared" ca="1" si="71"/>
        <v/>
      </c>
      <c r="S101" s="16" t="e">
        <f t="shared" ca="1" si="69"/>
        <v>#N/A</v>
      </c>
      <c r="T101" s="15" t="str">
        <f t="shared" ca="1" si="70"/>
        <v/>
      </c>
      <c r="U101" s="7" t="str">
        <f t="shared" ca="1" si="66"/>
        <v/>
      </c>
    </row>
    <row r="102" spans="1:21" x14ac:dyDescent="0.55000000000000004">
      <c r="A102" s="7">
        <v>100</v>
      </c>
      <c r="B102" s="8">
        <f t="shared" si="67"/>
        <v>100</v>
      </c>
      <c r="C102" s="9">
        <f>IF('2 Pareto Analysis'!$D$12='Pareto Math'!V$23,'Pareto Math'!B102,IF(HLOOKUP(X$23,'1 Data Entry'!A$1:Q101,A103,FALSE)="","",HLOOKUP(X$23,'1 Data Entry'!A$1:Q101,A103,FALSE)))</f>
        <v>100</v>
      </c>
      <c r="D102" s="7" t="e">
        <f>HLOOKUP(V$23,'1 Data Entry'!A$1:Q101,A103,FALSE)</f>
        <v>#N/A</v>
      </c>
      <c r="E102" s="15" t="e">
        <f>IF(C102="","",HLOOKUP(W$23,'1 Data Entry'!A$1:S101,A103,FALSE))</f>
        <v>#N/A</v>
      </c>
      <c r="F102" s="15">
        <f>(COUNTIF(D$3:D102,D102))</f>
        <v>100</v>
      </c>
      <c r="G102" s="15">
        <f t="shared" si="68"/>
        <v>999</v>
      </c>
      <c r="H102" s="15" t="e">
        <f t="shared" si="64"/>
        <v>#N/A</v>
      </c>
      <c r="I102" s="16" t="str">
        <f t="shared" si="65"/>
        <v/>
      </c>
      <c r="J102" s="16" t="str">
        <f t="shared" ca="1" si="51"/>
        <v/>
      </c>
      <c r="K102" s="16" t="str">
        <f t="shared" ca="1" si="51"/>
        <v/>
      </c>
      <c r="L102" s="16" t="str">
        <f t="shared" ca="1" si="51"/>
        <v/>
      </c>
      <c r="M102" s="16" t="str">
        <f t="shared" ca="1" si="51"/>
        <v/>
      </c>
      <c r="N102" s="16" t="str">
        <f t="shared" ca="1" si="51"/>
        <v/>
      </c>
      <c r="O102" s="16" t="str">
        <f t="shared" ca="1" si="51"/>
        <v/>
      </c>
      <c r="P102" s="16" t="str">
        <f t="shared" ca="1" si="71"/>
        <v/>
      </c>
      <c r="Q102" s="16" t="str">
        <f t="shared" ca="1" si="71"/>
        <v/>
      </c>
      <c r="R102" s="16" t="str">
        <f t="shared" ca="1" si="71"/>
        <v/>
      </c>
      <c r="S102" s="16" t="e">
        <f t="shared" ca="1" si="69"/>
        <v>#N/A</v>
      </c>
      <c r="T102" s="15" t="str">
        <f t="shared" ca="1" si="70"/>
        <v/>
      </c>
      <c r="U102" s="7" t="str">
        <f t="shared" ca="1" si="66"/>
        <v/>
      </c>
    </row>
    <row r="103" spans="1:21" x14ac:dyDescent="0.55000000000000004">
      <c r="A103" s="7">
        <v>101</v>
      </c>
      <c r="B103" s="8">
        <f t="shared" si="67"/>
        <v>101</v>
      </c>
      <c r="C103" s="9">
        <f>IF('2 Pareto Analysis'!$D$12='Pareto Math'!V$23,'Pareto Math'!B103,IF(HLOOKUP(X$23,'1 Data Entry'!A$1:Q102,A104,FALSE)="","",HLOOKUP(X$23,'1 Data Entry'!A$1:Q102,A104,FALSE)))</f>
        <v>101</v>
      </c>
      <c r="D103" s="7" t="e">
        <f>HLOOKUP(V$23,'1 Data Entry'!A$1:Q102,A104,FALSE)</f>
        <v>#N/A</v>
      </c>
      <c r="E103" s="15" t="e">
        <f>IF(C103="","",HLOOKUP(W$23,'1 Data Entry'!A$1:S102,A104,FALSE))</f>
        <v>#N/A</v>
      </c>
      <c r="F103" s="15">
        <f>(COUNTIF(D$3:D103,D103))</f>
        <v>101</v>
      </c>
      <c r="G103" s="15">
        <f t="shared" si="68"/>
        <v>999</v>
      </c>
      <c r="H103" s="15" t="e">
        <f t="shared" si="64"/>
        <v>#N/A</v>
      </c>
      <c r="I103" s="16" t="str">
        <f t="shared" si="65"/>
        <v/>
      </c>
      <c r="J103" s="16" t="str">
        <f t="shared" ca="1" si="51"/>
        <v/>
      </c>
      <c r="K103" s="16" t="str">
        <f t="shared" ca="1" si="51"/>
        <v/>
      </c>
      <c r="L103" s="16" t="str">
        <f t="shared" ca="1" si="51"/>
        <v/>
      </c>
      <c r="M103" s="16" t="str">
        <f t="shared" ca="1" si="51"/>
        <v/>
      </c>
      <c r="N103" s="16" t="str">
        <f t="shared" ca="1" si="51"/>
        <v/>
      </c>
      <c r="O103" s="16" t="str">
        <f t="shared" ca="1" si="51"/>
        <v/>
      </c>
      <c r="P103" s="16" t="str">
        <f t="shared" ca="1" si="71"/>
        <v/>
      </c>
      <c r="Q103" s="16" t="str">
        <f t="shared" ca="1" si="71"/>
        <v/>
      </c>
      <c r="R103" s="16" t="str">
        <f t="shared" ca="1" si="71"/>
        <v/>
      </c>
      <c r="S103" s="16" t="e">
        <f t="shared" ca="1" si="69"/>
        <v>#N/A</v>
      </c>
      <c r="T103" s="15" t="str">
        <f t="shared" ca="1" si="70"/>
        <v/>
      </c>
      <c r="U103" s="7" t="str">
        <f t="shared" ca="1" si="66"/>
        <v/>
      </c>
    </row>
    <row r="104" spans="1:21" x14ac:dyDescent="0.55000000000000004">
      <c r="A104" s="7">
        <v>102</v>
      </c>
      <c r="B104" s="8">
        <f t="shared" si="67"/>
        <v>102</v>
      </c>
      <c r="C104" s="9">
        <f>IF('2 Pareto Analysis'!$D$12='Pareto Math'!V$23,'Pareto Math'!B104,IF(HLOOKUP(X$23,'1 Data Entry'!A$1:Q103,A105,FALSE)="","",HLOOKUP(X$23,'1 Data Entry'!A$1:Q103,A105,FALSE)))</f>
        <v>102</v>
      </c>
      <c r="D104" s="7" t="e">
        <f>HLOOKUP(V$23,'1 Data Entry'!A$1:Q103,A105,FALSE)</f>
        <v>#N/A</v>
      </c>
      <c r="E104" s="15" t="e">
        <f>IF(C104="","",HLOOKUP(W$23,'1 Data Entry'!A$1:S103,A105,FALSE))</f>
        <v>#N/A</v>
      </c>
      <c r="F104" s="15">
        <f>(COUNTIF(D$3:D104,D104))</f>
        <v>102</v>
      </c>
      <c r="G104" s="15">
        <f t="shared" si="68"/>
        <v>999</v>
      </c>
      <c r="H104" s="15" t="e">
        <f t="shared" si="64"/>
        <v>#N/A</v>
      </c>
      <c r="I104" s="16" t="str">
        <f t="shared" si="65"/>
        <v/>
      </c>
      <c r="J104" s="16" t="str">
        <f t="shared" ca="1" si="51"/>
        <v/>
      </c>
      <c r="K104" s="16" t="str">
        <f t="shared" ca="1" si="51"/>
        <v/>
      </c>
      <c r="L104" s="16" t="str">
        <f t="shared" ca="1" si="51"/>
        <v/>
      </c>
      <c r="M104" s="16" t="str">
        <f t="shared" ca="1" si="51"/>
        <v/>
      </c>
      <c r="N104" s="16" t="str">
        <f t="shared" ca="1" si="51"/>
        <v/>
      </c>
      <c r="O104" s="16" t="str">
        <f t="shared" ca="1" si="51"/>
        <v/>
      </c>
      <c r="P104" s="16" t="str">
        <f t="shared" ca="1" si="71"/>
        <v/>
      </c>
      <c r="Q104" s="16" t="str">
        <f t="shared" ca="1" si="71"/>
        <v/>
      </c>
      <c r="R104" s="16" t="str">
        <f t="shared" ca="1" si="71"/>
        <v/>
      </c>
      <c r="S104" s="16" t="e">
        <f t="shared" ca="1" si="69"/>
        <v>#N/A</v>
      </c>
      <c r="T104" s="15" t="str">
        <f t="shared" ca="1" si="70"/>
        <v/>
      </c>
      <c r="U104" s="7" t="str">
        <f t="shared" ca="1" si="66"/>
        <v/>
      </c>
    </row>
    <row r="105" spans="1:21" x14ac:dyDescent="0.55000000000000004">
      <c r="A105" s="7">
        <v>103</v>
      </c>
      <c r="B105" s="8">
        <f t="shared" si="67"/>
        <v>103</v>
      </c>
      <c r="C105" s="9">
        <f>IF('2 Pareto Analysis'!$D$12='Pareto Math'!V$23,'Pareto Math'!B105,IF(HLOOKUP(X$23,'1 Data Entry'!A$1:Q104,A106,FALSE)="","",HLOOKUP(X$23,'1 Data Entry'!A$1:Q104,A106,FALSE)))</f>
        <v>103</v>
      </c>
      <c r="D105" s="7" t="e">
        <f>HLOOKUP(V$23,'1 Data Entry'!A$1:Q104,A106,FALSE)</f>
        <v>#N/A</v>
      </c>
      <c r="E105" s="15" t="e">
        <f>IF(C105="","",HLOOKUP(W$23,'1 Data Entry'!A$1:S104,A106,FALSE))</f>
        <v>#N/A</v>
      </c>
      <c r="F105" s="15">
        <f>(COUNTIF(D$3:D105,D105))</f>
        <v>103</v>
      </c>
      <c r="G105" s="15">
        <f t="shared" si="68"/>
        <v>999</v>
      </c>
      <c r="H105" s="15" t="e">
        <f t="shared" si="64"/>
        <v>#N/A</v>
      </c>
      <c r="I105" s="16" t="str">
        <f t="shared" si="65"/>
        <v/>
      </c>
      <c r="J105" s="16" t="str">
        <f t="shared" ca="1" si="51"/>
        <v/>
      </c>
      <c r="K105" s="16" t="str">
        <f t="shared" ca="1" si="51"/>
        <v/>
      </c>
      <c r="L105" s="16" t="str">
        <f t="shared" ca="1" si="51"/>
        <v/>
      </c>
      <c r="M105" s="16" t="str">
        <f t="shared" ca="1" si="51"/>
        <v/>
      </c>
      <c r="N105" s="16" t="str">
        <f t="shared" ca="1" si="51"/>
        <v/>
      </c>
      <c r="O105" s="16" t="str">
        <f t="shared" ca="1" si="51"/>
        <v/>
      </c>
      <c r="P105" s="16" t="str">
        <f t="shared" ca="1" si="71"/>
        <v/>
      </c>
      <c r="Q105" s="16" t="str">
        <f t="shared" ca="1" si="71"/>
        <v/>
      </c>
      <c r="R105" s="16" t="str">
        <f t="shared" ca="1" si="71"/>
        <v/>
      </c>
      <c r="S105" s="16" t="e">
        <f t="shared" ca="1" si="69"/>
        <v>#N/A</v>
      </c>
      <c r="T105" s="15" t="str">
        <f t="shared" ca="1" si="70"/>
        <v/>
      </c>
      <c r="U105" s="7" t="str">
        <f t="shared" ca="1" si="66"/>
        <v/>
      </c>
    </row>
    <row r="106" spans="1:21" x14ac:dyDescent="0.55000000000000004">
      <c r="A106" s="7">
        <v>104</v>
      </c>
      <c r="B106" s="8">
        <f t="shared" si="67"/>
        <v>104</v>
      </c>
      <c r="C106" s="9">
        <f>IF('2 Pareto Analysis'!$D$12='Pareto Math'!V$23,'Pareto Math'!B106,IF(HLOOKUP(X$23,'1 Data Entry'!A$1:Q105,A107,FALSE)="","",HLOOKUP(X$23,'1 Data Entry'!A$1:Q105,A107,FALSE)))</f>
        <v>104</v>
      </c>
      <c r="D106" s="7" t="e">
        <f>HLOOKUP(V$23,'1 Data Entry'!A$1:Q105,A107,FALSE)</f>
        <v>#N/A</v>
      </c>
      <c r="E106" s="15" t="e">
        <f>IF(C106="","",HLOOKUP(W$23,'1 Data Entry'!A$1:S105,A107,FALSE))</f>
        <v>#N/A</v>
      </c>
      <c r="F106" s="15">
        <f>(COUNTIF(D$3:D106,D106))</f>
        <v>104</v>
      </c>
      <c r="G106" s="15">
        <f t="shared" si="68"/>
        <v>999</v>
      </c>
      <c r="H106" s="15" t="e">
        <f t="shared" si="64"/>
        <v>#N/A</v>
      </c>
      <c r="I106" s="16" t="str">
        <f t="shared" si="65"/>
        <v/>
      </c>
      <c r="J106" s="16" t="str">
        <f t="shared" ca="1" si="51"/>
        <v/>
      </c>
      <c r="K106" s="16" t="str">
        <f t="shared" ca="1" si="51"/>
        <v/>
      </c>
      <c r="L106" s="16" t="str">
        <f t="shared" ca="1" si="51"/>
        <v/>
      </c>
      <c r="M106" s="16" t="str">
        <f t="shared" ca="1" si="51"/>
        <v/>
      </c>
      <c r="N106" s="16" t="str">
        <f t="shared" ca="1" si="51"/>
        <v/>
      </c>
      <c r="O106" s="16" t="str">
        <f t="shared" ca="1" si="51"/>
        <v/>
      </c>
      <c r="P106" s="16" t="str">
        <f t="shared" ca="1" si="71"/>
        <v/>
      </c>
      <c r="Q106" s="16" t="str">
        <f t="shared" ca="1" si="71"/>
        <v/>
      </c>
      <c r="R106" s="16" t="str">
        <f t="shared" ca="1" si="71"/>
        <v/>
      </c>
      <c r="S106" s="16" t="e">
        <f t="shared" ca="1" si="69"/>
        <v>#N/A</v>
      </c>
      <c r="T106" s="15" t="str">
        <f t="shared" ca="1" si="70"/>
        <v/>
      </c>
      <c r="U106" s="7" t="str">
        <f t="shared" ca="1" si="66"/>
        <v/>
      </c>
    </row>
    <row r="107" spans="1:21" x14ac:dyDescent="0.55000000000000004">
      <c r="A107" s="7">
        <v>105</v>
      </c>
      <c r="B107" s="8">
        <f t="shared" si="67"/>
        <v>105</v>
      </c>
      <c r="C107" s="9">
        <f>IF('2 Pareto Analysis'!$D$12='Pareto Math'!V$23,'Pareto Math'!B107,IF(HLOOKUP(X$23,'1 Data Entry'!A$1:Q106,A108,FALSE)="","",HLOOKUP(X$23,'1 Data Entry'!A$1:Q106,A108,FALSE)))</f>
        <v>105</v>
      </c>
      <c r="D107" s="7" t="e">
        <f>HLOOKUP(V$23,'1 Data Entry'!A$1:Q106,A108,FALSE)</f>
        <v>#N/A</v>
      </c>
      <c r="E107" s="15" t="e">
        <f>IF(C107="","",HLOOKUP(W$23,'1 Data Entry'!A$1:S106,A108,FALSE))</f>
        <v>#N/A</v>
      </c>
      <c r="F107" s="15">
        <f>(COUNTIF(D$3:D107,D107))</f>
        <v>105</v>
      </c>
      <c r="G107" s="15">
        <f t="shared" si="68"/>
        <v>999</v>
      </c>
      <c r="H107" s="15" t="e">
        <f t="shared" si="64"/>
        <v>#N/A</v>
      </c>
      <c r="I107" s="16" t="str">
        <f t="shared" si="65"/>
        <v/>
      </c>
      <c r="J107" s="16" t="str">
        <f t="shared" ca="1" si="51"/>
        <v/>
      </c>
      <c r="K107" s="16" t="str">
        <f t="shared" ca="1" si="51"/>
        <v/>
      </c>
      <c r="L107" s="16" t="str">
        <f t="shared" ca="1" si="51"/>
        <v/>
      </c>
      <c r="M107" s="16" t="str">
        <f t="shared" ca="1" si="51"/>
        <v/>
      </c>
      <c r="N107" s="16" t="str">
        <f t="shared" ca="1" si="51"/>
        <v/>
      </c>
      <c r="O107" s="16" t="str">
        <f t="shared" ca="1" si="51"/>
        <v/>
      </c>
      <c r="P107" s="16" t="str">
        <f t="shared" ca="1" si="71"/>
        <v/>
      </c>
      <c r="Q107" s="16" t="str">
        <f t="shared" ca="1" si="71"/>
        <v/>
      </c>
      <c r="R107" s="16" t="str">
        <f t="shared" ca="1" si="71"/>
        <v/>
      </c>
      <c r="S107" s="16" t="e">
        <f t="shared" ca="1" si="69"/>
        <v>#N/A</v>
      </c>
      <c r="T107" s="15" t="str">
        <f t="shared" ca="1" si="70"/>
        <v/>
      </c>
      <c r="U107" s="7" t="str">
        <f t="shared" ca="1" si="66"/>
        <v/>
      </c>
    </row>
    <row r="108" spans="1:21" x14ac:dyDescent="0.55000000000000004">
      <c r="A108" s="7">
        <v>106</v>
      </c>
      <c r="B108" s="8">
        <f t="shared" si="67"/>
        <v>106</v>
      </c>
      <c r="C108" s="9">
        <f>IF('2 Pareto Analysis'!$D$12='Pareto Math'!V$23,'Pareto Math'!B108,IF(HLOOKUP(X$23,'1 Data Entry'!A$1:Q107,A109,FALSE)="","",HLOOKUP(X$23,'1 Data Entry'!A$1:Q107,A109,FALSE)))</f>
        <v>106</v>
      </c>
      <c r="D108" s="7" t="e">
        <f>HLOOKUP(V$23,'1 Data Entry'!A$1:Q107,A109,FALSE)</f>
        <v>#N/A</v>
      </c>
      <c r="E108" s="15" t="e">
        <f>IF(C108="","",HLOOKUP(W$23,'1 Data Entry'!A$1:S107,A109,FALSE))</f>
        <v>#N/A</v>
      </c>
      <c r="F108" s="15">
        <f>(COUNTIF(D$3:D108,D108))</f>
        <v>106</v>
      </c>
      <c r="G108" s="15">
        <f t="shared" si="68"/>
        <v>999</v>
      </c>
      <c r="H108" s="15" t="e">
        <f t="shared" si="64"/>
        <v>#N/A</v>
      </c>
      <c r="I108" s="16" t="str">
        <f t="shared" si="65"/>
        <v/>
      </c>
      <c r="J108" s="16" t="str">
        <f t="shared" ca="1" si="51"/>
        <v/>
      </c>
      <c r="K108" s="16" t="str">
        <f t="shared" ca="1" si="51"/>
        <v/>
      </c>
      <c r="L108" s="16" t="str">
        <f t="shared" ca="1" si="51"/>
        <v/>
      </c>
      <c r="M108" s="16" t="str">
        <f t="shared" ca="1" si="51"/>
        <v/>
      </c>
      <c r="N108" s="16" t="str">
        <f t="shared" ca="1" si="51"/>
        <v/>
      </c>
      <c r="O108" s="16" t="str">
        <f t="shared" ca="1" si="51"/>
        <v/>
      </c>
      <c r="P108" s="16" t="str">
        <f t="shared" ca="1" si="71"/>
        <v/>
      </c>
      <c r="Q108" s="16" t="str">
        <f t="shared" ca="1" si="71"/>
        <v/>
      </c>
      <c r="R108" s="16" t="str">
        <f t="shared" ca="1" si="71"/>
        <v/>
      </c>
      <c r="S108" s="16" t="e">
        <f t="shared" ca="1" si="69"/>
        <v>#N/A</v>
      </c>
      <c r="T108" s="15" t="str">
        <f t="shared" ca="1" si="70"/>
        <v/>
      </c>
      <c r="U108" s="7" t="str">
        <f t="shared" ca="1" si="66"/>
        <v/>
      </c>
    </row>
    <row r="109" spans="1:21" x14ac:dyDescent="0.55000000000000004">
      <c r="A109" s="7">
        <v>107</v>
      </c>
      <c r="B109" s="8">
        <f t="shared" si="67"/>
        <v>107</v>
      </c>
      <c r="C109" s="9">
        <f>IF('2 Pareto Analysis'!$D$12='Pareto Math'!V$23,'Pareto Math'!B109,IF(HLOOKUP(X$23,'1 Data Entry'!A$1:Q108,A110,FALSE)="","",HLOOKUP(X$23,'1 Data Entry'!A$1:Q108,A110,FALSE)))</f>
        <v>107</v>
      </c>
      <c r="D109" s="7" t="e">
        <f>HLOOKUP(V$23,'1 Data Entry'!A$1:Q108,A110,FALSE)</f>
        <v>#N/A</v>
      </c>
      <c r="E109" s="15" t="e">
        <f>IF(C109="","",HLOOKUP(W$23,'1 Data Entry'!A$1:S108,A110,FALSE))</f>
        <v>#N/A</v>
      </c>
      <c r="F109" s="15">
        <f>(COUNTIF(D$3:D109,D109))</f>
        <v>107</v>
      </c>
      <c r="G109" s="15">
        <f t="shared" si="68"/>
        <v>999</v>
      </c>
      <c r="H109" s="15" t="e">
        <f t="shared" si="64"/>
        <v>#N/A</v>
      </c>
      <c r="I109" s="16" t="str">
        <f t="shared" si="65"/>
        <v/>
      </c>
      <c r="J109" s="16" t="str">
        <f t="shared" ca="1" si="51"/>
        <v/>
      </c>
      <c r="K109" s="16" t="str">
        <f t="shared" ca="1" si="51"/>
        <v/>
      </c>
      <c r="L109" s="16" t="str">
        <f t="shared" ca="1" si="51"/>
        <v/>
      </c>
      <c r="M109" s="16" t="str">
        <f t="shared" ca="1" si="51"/>
        <v/>
      </c>
      <c r="N109" s="16" t="str">
        <f t="shared" ca="1" si="51"/>
        <v/>
      </c>
      <c r="O109" s="16" t="str">
        <f t="shared" ca="1" si="51"/>
        <v/>
      </c>
      <c r="P109" s="16" t="str">
        <f t="shared" ca="1" si="71"/>
        <v/>
      </c>
      <c r="Q109" s="16" t="str">
        <f t="shared" ca="1" si="71"/>
        <v/>
      </c>
      <c r="R109" s="16" t="str">
        <f t="shared" ca="1" si="71"/>
        <v/>
      </c>
      <c r="S109" s="16" t="e">
        <f t="shared" ca="1" si="69"/>
        <v>#N/A</v>
      </c>
      <c r="T109" s="15" t="str">
        <f t="shared" ca="1" si="70"/>
        <v/>
      </c>
      <c r="U109" s="7" t="str">
        <f t="shared" ca="1" si="66"/>
        <v/>
      </c>
    </row>
    <row r="110" spans="1:21" x14ac:dyDescent="0.55000000000000004">
      <c r="A110" s="7">
        <v>108</v>
      </c>
      <c r="B110" s="8">
        <f t="shared" si="67"/>
        <v>108</v>
      </c>
      <c r="C110" s="9">
        <f>IF('2 Pareto Analysis'!$D$12='Pareto Math'!V$23,'Pareto Math'!B110,IF(HLOOKUP(X$23,'1 Data Entry'!A$1:Q109,A111,FALSE)="","",HLOOKUP(X$23,'1 Data Entry'!A$1:Q109,A111,FALSE)))</f>
        <v>108</v>
      </c>
      <c r="D110" s="7" t="e">
        <f>HLOOKUP(V$23,'1 Data Entry'!A$1:Q109,A111,FALSE)</f>
        <v>#N/A</v>
      </c>
      <c r="E110" s="15" t="e">
        <f>IF(C110="","",HLOOKUP(W$23,'1 Data Entry'!A$1:S109,A111,FALSE))</f>
        <v>#N/A</v>
      </c>
      <c r="F110" s="15">
        <f>(COUNTIF(D$3:D110,D110))</f>
        <v>108</v>
      </c>
      <c r="G110" s="15">
        <f t="shared" si="68"/>
        <v>999</v>
      </c>
      <c r="H110" s="15" t="e">
        <f t="shared" si="64"/>
        <v>#N/A</v>
      </c>
      <c r="I110" s="16" t="str">
        <f t="shared" si="65"/>
        <v/>
      </c>
      <c r="J110" s="16" t="str">
        <f t="shared" ca="1" si="51"/>
        <v/>
      </c>
      <c r="K110" s="16" t="str">
        <f t="shared" ca="1" si="51"/>
        <v/>
      </c>
      <c r="L110" s="16" t="str">
        <f t="shared" ca="1" si="51"/>
        <v/>
      </c>
      <c r="M110" s="16" t="str">
        <f t="shared" ca="1" si="51"/>
        <v/>
      </c>
      <c r="N110" s="16" t="str">
        <f t="shared" ca="1" si="51"/>
        <v/>
      </c>
      <c r="O110" s="16" t="str">
        <f t="shared" ca="1" si="51"/>
        <v/>
      </c>
      <c r="P110" s="16" t="str">
        <f t="shared" ca="1" si="71"/>
        <v/>
      </c>
      <c r="Q110" s="16" t="str">
        <f t="shared" ca="1" si="71"/>
        <v/>
      </c>
      <c r="R110" s="16" t="str">
        <f t="shared" ca="1" si="71"/>
        <v/>
      </c>
      <c r="S110" s="16" t="e">
        <f t="shared" ca="1" si="69"/>
        <v>#N/A</v>
      </c>
      <c r="T110" s="15" t="str">
        <f t="shared" ca="1" si="70"/>
        <v/>
      </c>
      <c r="U110" s="7" t="str">
        <f t="shared" ca="1" si="66"/>
        <v/>
      </c>
    </row>
    <row r="111" spans="1:21" x14ac:dyDescent="0.55000000000000004">
      <c r="A111" s="7">
        <v>109</v>
      </c>
      <c r="B111" s="8">
        <f t="shared" si="67"/>
        <v>109</v>
      </c>
      <c r="C111" s="9">
        <f>IF('2 Pareto Analysis'!$D$12='Pareto Math'!V$23,'Pareto Math'!B111,IF(HLOOKUP(X$23,'1 Data Entry'!A$1:Q110,A112,FALSE)="","",HLOOKUP(X$23,'1 Data Entry'!A$1:Q110,A112,FALSE)))</f>
        <v>109</v>
      </c>
      <c r="D111" s="7" t="e">
        <f>HLOOKUP(V$23,'1 Data Entry'!A$1:Q110,A112,FALSE)</f>
        <v>#N/A</v>
      </c>
      <c r="E111" s="15" t="e">
        <f>IF(C111="","",HLOOKUP(W$23,'1 Data Entry'!A$1:S110,A112,FALSE))</f>
        <v>#N/A</v>
      </c>
      <c r="F111" s="15">
        <f>(COUNTIF(D$3:D111,D111))</f>
        <v>109</v>
      </c>
      <c r="G111" s="15">
        <f t="shared" si="68"/>
        <v>999</v>
      </c>
      <c r="H111" s="15" t="e">
        <f t="shared" si="64"/>
        <v>#N/A</v>
      </c>
      <c r="I111" s="16" t="str">
        <f t="shared" si="65"/>
        <v/>
      </c>
      <c r="J111" s="16" t="str">
        <f t="shared" ca="1" si="51"/>
        <v/>
      </c>
      <c r="K111" s="16" t="str">
        <f t="shared" ca="1" si="51"/>
        <v/>
      </c>
      <c r="L111" s="16" t="str">
        <f t="shared" ca="1" si="51"/>
        <v/>
      </c>
      <c r="M111" s="16" t="str">
        <f t="shared" ref="M111:R174" ca="1" si="72">IF(ISERROR(AA$43),"",IF($D111&lt;&gt;AA$43,"",$E111))</f>
        <v/>
      </c>
      <c r="N111" s="16" t="str">
        <f t="shared" ca="1" si="72"/>
        <v/>
      </c>
      <c r="O111" s="16" t="str">
        <f t="shared" ca="1" si="72"/>
        <v/>
      </c>
      <c r="P111" s="16" t="str">
        <f t="shared" ca="1" si="71"/>
        <v/>
      </c>
      <c r="Q111" s="16" t="str">
        <f t="shared" ca="1" si="71"/>
        <v/>
      </c>
      <c r="R111" s="16" t="str">
        <f t="shared" ca="1" si="71"/>
        <v/>
      </c>
      <c r="S111" s="16" t="e">
        <f t="shared" ca="1" si="69"/>
        <v>#N/A</v>
      </c>
      <c r="T111" s="15" t="str">
        <f t="shared" ca="1" si="70"/>
        <v/>
      </c>
      <c r="U111" s="7" t="str">
        <f t="shared" ca="1" si="66"/>
        <v/>
      </c>
    </row>
    <row r="112" spans="1:21" x14ac:dyDescent="0.55000000000000004">
      <c r="A112" s="7">
        <v>110</v>
      </c>
      <c r="B112" s="8">
        <f t="shared" si="67"/>
        <v>110</v>
      </c>
      <c r="C112" s="9">
        <f>IF('2 Pareto Analysis'!$D$12='Pareto Math'!V$23,'Pareto Math'!B112,IF(HLOOKUP(X$23,'1 Data Entry'!A$1:Q111,A113,FALSE)="","",HLOOKUP(X$23,'1 Data Entry'!A$1:Q111,A113,FALSE)))</f>
        <v>110</v>
      </c>
      <c r="D112" s="7" t="e">
        <f>HLOOKUP(V$23,'1 Data Entry'!A$1:Q111,A113,FALSE)</f>
        <v>#N/A</v>
      </c>
      <c r="E112" s="15" t="e">
        <f>IF(C112="","",HLOOKUP(W$23,'1 Data Entry'!A$1:S111,A113,FALSE))</f>
        <v>#N/A</v>
      </c>
      <c r="F112" s="15">
        <f>(COUNTIF(D$3:D112,D112))</f>
        <v>110</v>
      </c>
      <c r="G112" s="15">
        <f t="shared" si="68"/>
        <v>999</v>
      </c>
      <c r="H112" s="15" t="e">
        <f t="shared" si="64"/>
        <v>#N/A</v>
      </c>
      <c r="I112" s="16" t="str">
        <f t="shared" si="65"/>
        <v/>
      </c>
      <c r="J112" s="16" t="str">
        <f t="shared" ref="J112:O175" ca="1" si="73">IF(ISERROR(X$43),"",IF($D112&lt;&gt;X$43,"",$E112))</f>
        <v/>
      </c>
      <c r="K112" s="16" t="str">
        <f t="shared" ca="1" si="73"/>
        <v/>
      </c>
      <c r="L112" s="16" t="str">
        <f t="shared" ca="1" si="73"/>
        <v/>
      </c>
      <c r="M112" s="16" t="str">
        <f t="shared" ca="1" si="72"/>
        <v/>
      </c>
      <c r="N112" s="16" t="str">
        <f t="shared" ca="1" si="72"/>
        <v/>
      </c>
      <c r="O112" s="16" t="str">
        <f t="shared" ca="1" si="72"/>
        <v/>
      </c>
      <c r="P112" s="16" t="str">
        <f t="shared" ca="1" si="71"/>
        <v/>
      </c>
      <c r="Q112" s="16" t="str">
        <f t="shared" ca="1" si="71"/>
        <v/>
      </c>
      <c r="R112" s="16" t="str">
        <f t="shared" ca="1" si="71"/>
        <v/>
      </c>
      <c r="S112" s="16" t="e">
        <f t="shared" ca="1" si="69"/>
        <v>#N/A</v>
      </c>
      <c r="T112" s="15" t="str">
        <f t="shared" ca="1" si="70"/>
        <v/>
      </c>
      <c r="U112" s="7" t="str">
        <f t="shared" ca="1" si="66"/>
        <v/>
      </c>
    </row>
    <row r="113" spans="1:21" x14ac:dyDescent="0.55000000000000004">
      <c r="A113" s="7">
        <v>111</v>
      </c>
      <c r="B113" s="8">
        <f t="shared" si="67"/>
        <v>111</v>
      </c>
      <c r="C113" s="9">
        <f>IF('2 Pareto Analysis'!$D$12='Pareto Math'!V$23,'Pareto Math'!B113,IF(HLOOKUP(X$23,'1 Data Entry'!A$1:Q112,A114,FALSE)="","",HLOOKUP(X$23,'1 Data Entry'!A$1:Q112,A114,FALSE)))</f>
        <v>111</v>
      </c>
      <c r="D113" s="7" t="e">
        <f>HLOOKUP(V$23,'1 Data Entry'!A$1:Q112,A114,FALSE)</f>
        <v>#N/A</v>
      </c>
      <c r="E113" s="15" t="e">
        <f>IF(C113="","",HLOOKUP(W$23,'1 Data Entry'!A$1:S112,A114,FALSE))</f>
        <v>#N/A</v>
      </c>
      <c r="F113" s="15">
        <f>(COUNTIF(D$3:D113,D113))</f>
        <v>111</v>
      </c>
      <c r="G113" s="15">
        <f t="shared" si="68"/>
        <v>999</v>
      </c>
      <c r="H113" s="15" t="e">
        <f t="shared" si="64"/>
        <v>#N/A</v>
      </c>
      <c r="I113" s="16" t="str">
        <f t="shared" si="65"/>
        <v/>
      </c>
      <c r="J113" s="16" t="str">
        <f t="shared" ca="1" si="73"/>
        <v/>
      </c>
      <c r="K113" s="16" t="str">
        <f t="shared" ca="1" si="73"/>
        <v/>
      </c>
      <c r="L113" s="16" t="str">
        <f t="shared" ca="1" si="73"/>
        <v/>
      </c>
      <c r="M113" s="16" t="str">
        <f t="shared" ca="1" si="72"/>
        <v/>
      </c>
      <c r="N113" s="16" t="str">
        <f t="shared" ca="1" si="72"/>
        <v/>
      </c>
      <c r="O113" s="16" t="str">
        <f t="shared" ca="1" si="72"/>
        <v/>
      </c>
      <c r="P113" s="16" t="str">
        <f t="shared" ca="1" si="71"/>
        <v/>
      </c>
      <c r="Q113" s="16" t="str">
        <f t="shared" ca="1" si="71"/>
        <v/>
      </c>
      <c r="R113" s="16" t="str">
        <f t="shared" ca="1" si="71"/>
        <v/>
      </c>
      <c r="S113" s="16" t="e">
        <f t="shared" ca="1" si="69"/>
        <v>#N/A</v>
      </c>
      <c r="T113" s="15" t="str">
        <f t="shared" ca="1" si="70"/>
        <v/>
      </c>
      <c r="U113" s="7" t="str">
        <f t="shared" ca="1" si="66"/>
        <v/>
      </c>
    </row>
    <row r="114" spans="1:21" x14ac:dyDescent="0.55000000000000004">
      <c r="A114" s="7">
        <v>112</v>
      </c>
      <c r="B114" s="8">
        <f t="shared" si="67"/>
        <v>112</v>
      </c>
      <c r="C114" s="9">
        <f>IF('2 Pareto Analysis'!$D$12='Pareto Math'!V$23,'Pareto Math'!B114,IF(HLOOKUP(X$23,'1 Data Entry'!A$1:Q113,A115,FALSE)="","",HLOOKUP(X$23,'1 Data Entry'!A$1:Q113,A115,FALSE)))</f>
        <v>112</v>
      </c>
      <c r="D114" s="7" t="e">
        <f>HLOOKUP(V$23,'1 Data Entry'!A$1:Q113,A115,FALSE)</f>
        <v>#N/A</v>
      </c>
      <c r="E114" s="15" t="e">
        <f>IF(C114="","",HLOOKUP(W$23,'1 Data Entry'!A$1:S113,A115,FALSE))</f>
        <v>#N/A</v>
      </c>
      <c r="F114" s="15">
        <f>(COUNTIF(D$3:D114,D114))</f>
        <v>112</v>
      </c>
      <c r="G114" s="15">
        <f t="shared" si="68"/>
        <v>999</v>
      </c>
      <c r="H114" s="15" t="e">
        <f t="shared" si="64"/>
        <v>#N/A</v>
      </c>
      <c r="I114" s="16" t="str">
        <f t="shared" si="65"/>
        <v/>
      </c>
      <c r="J114" s="16" t="str">
        <f t="shared" ca="1" si="73"/>
        <v/>
      </c>
      <c r="K114" s="16" t="str">
        <f t="shared" ca="1" si="73"/>
        <v/>
      </c>
      <c r="L114" s="16" t="str">
        <f t="shared" ca="1" si="73"/>
        <v/>
      </c>
      <c r="M114" s="16" t="str">
        <f t="shared" ca="1" si="72"/>
        <v/>
      </c>
      <c r="N114" s="16" t="str">
        <f t="shared" ca="1" si="72"/>
        <v/>
      </c>
      <c r="O114" s="16" t="str">
        <f t="shared" ca="1" si="72"/>
        <v/>
      </c>
      <c r="P114" s="16" t="str">
        <f t="shared" ca="1" si="71"/>
        <v/>
      </c>
      <c r="Q114" s="16" t="str">
        <f t="shared" ca="1" si="71"/>
        <v/>
      </c>
      <c r="R114" s="16" t="str">
        <f t="shared" ca="1" si="71"/>
        <v/>
      </c>
      <c r="S114" s="16" t="e">
        <f t="shared" ca="1" si="69"/>
        <v>#N/A</v>
      </c>
      <c r="T114" s="15" t="str">
        <f t="shared" ca="1" si="70"/>
        <v/>
      </c>
      <c r="U114" s="7" t="str">
        <f t="shared" ca="1" si="66"/>
        <v/>
      </c>
    </row>
    <row r="115" spans="1:21" x14ac:dyDescent="0.55000000000000004">
      <c r="A115" s="7">
        <v>113</v>
      </c>
      <c r="B115" s="8">
        <f t="shared" si="67"/>
        <v>113</v>
      </c>
      <c r="C115" s="9">
        <f>IF('2 Pareto Analysis'!$D$12='Pareto Math'!V$23,'Pareto Math'!B115,IF(HLOOKUP(X$23,'1 Data Entry'!A$1:Q114,A116,FALSE)="","",HLOOKUP(X$23,'1 Data Entry'!A$1:Q114,A116,FALSE)))</f>
        <v>113</v>
      </c>
      <c r="D115" s="7" t="e">
        <f>HLOOKUP(V$23,'1 Data Entry'!A$1:Q114,A116,FALSE)</f>
        <v>#N/A</v>
      </c>
      <c r="E115" s="15" t="e">
        <f>IF(C115="","",HLOOKUP(W$23,'1 Data Entry'!A$1:S114,A116,FALSE))</f>
        <v>#N/A</v>
      </c>
      <c r="F115" s="15">
        <f>(COUNTIF(D$3:D115,D115))</f>
        <v>113</v>
      </c>
      <c r="G115" s="15">
        <f t="shared" si="68"/>
        <v>999</v>
      </c>
      <c r="H115" s="15" t="e">
        <f t="shared" si="64"/>
        <v>#N/A</v>
      </c>
      <c r="I115" s="16" t="str">
        <f t="shared" si="65"/>
        <v/>
      </c>
      <c r="J115" s="16" t="str">
        <f t="shared" ca="1" si="73"/>
        <v/>
      </c>
      <c r="K115" s="16" t="str">
        <f t="shared" ca="1" si="73"/>
        <v/>
      </c>
      <c r="L115" s="16" t="str">
        <f t="shared" ca="1" si="73"/>
        <v/>
      </c>
      <c r="M115" s="16" t="str">
        <f t="shared" ca="1" si="72"/>
        <v/>
      </c>
      <c r="N115" s="16" t="str">
        <f t="shared" ca="1" si="72"/>
        <v/>
      </c>
      <c r="O115" s="16" t="str">
        <f t="shared" ca="1" si="72"/>
        <v/>
      </c>
      <c r="P115" s="16" t="str">
        <f t="shared" ca="1" si="71"/>
        <v/>
      </c>
      <c r="Q115" s="16" t="str">
        <f t="shared" ca="1" si="71"/>
        <v/>
      </c>
      <c r="R115" s="16" t="str">
        <f t="shared" ca="1" si="71"/>
        <v/>
      </c>
      <c r="S115" s="16" t="e">
        <f t="shared" ca="1" si="69"/>
        <v>#N/A</v>
      </c>
      <c r="T115" s="15" t="str">
        <f t="shared" ca="1" si="70"/>
        <v/>
      </c>
      <c r="U115" s="7" t="str">
        <f t="shared" ca="1" si="66"/>
        <v/>
      </c>
    </row>
    <row r="116" spans="1:21" x14ac:dyDescent="0.55000000000000004">
      <c r="A116" s="7">
        <v>114</v>
      </c>
      <c r="B116" s="8">
        <f t="shared" si="67"/>
        <v>114</v>
      </c>
      <c r="C116" s="9">
        <f>IF('2 Pareto Analysis'!$D$12='Pareto Math'!V$23,'Pareto Math'!B116,IF(HLOOKUP(X$23,'1 Data Entry'!A$1:Q115,A117,FALSE)="","",HLOOKUP(X$23,'1 Data Entry'!A$1:Q115,A117,FALSE)))</f>
        <v>114</v>
      </c>
      <c r="D116" s="7" t="e">
        <f>HLOOKUP(V$23,'1 Data Entry'!A$1:Q115,A117,FALSE)</f>
        <v>#N/A</v>
      </c>
      <c r="E116" s="15" t="e">
        <f>IF(C116="","",HLOOKUP(W$23,'1 Data Entry'!A$1:S115,A117,FALSE))</f>
        <v>#N/A</v>
      </c>
      <c r="F116" s="15">
        <f>(COUNTIF(D$3:D116,D116))</f>
        <v>114</v>
      </c>
      <c r="G116" s="15">
        <f t="shared" si="68"/>
        <v>999</v>
      </c>
      <c r="H116" s="15" t="e">
        <f t="shared" si="64"/>
        <v>#N/A</v>
      </c>
      <c r="I116" s="16" t="str">
        <f t="shared" si="65"/>
        <v/>
      </c>
      <c r="J116" s="16" t="str">
        <f t="shared" ca="1" si="73"/>
        <v/>
      </c>
      <c r="K116" s="16" t="str">
        <f t="shared" ca="1" si="73"/>
        <v/>
      </c>
      <c r="L116" s="16" t="str">
        <f t="shared" ca="1" si="73"/>
        <v/>
      </c>
      <c r="M116" s="16" t="str">
        <f t="shared" ca="1" si="72"/>
        <v/>
      </c>
      <c r="N116" s="16" t="str">
        <f t="shared" ca="1" si="72"/>
        <v/>
      </c>
      <c r="O116" s="16" t="str">
        <f t="shared" ca="1" si="72"/>
        <v/>
      </c>
      <c r="P116" s="16" t="str">
        <f t="shared" ca="1" si="71"/>
        <v/>
      </c>
      <c r="Q116" s="16" t="str">
        <f t="shared" ca="1" si="71"/>
        <v/>
      </c>
      <c r="R116" s="16" t="str">
        <f t="shared" ca="1" si="71"/>
        <v/>
      </c>
      <c r="S116" s="16" t="e">
        <f t="shared" ca="1" si="69"/>
        <v>#N/A</v>
      </c>
      <c r="T116" s="15" t="str">
        <f t="shared" ca="1" si="70"/>
        <v/>
      </c>
      <c r="U116" s="7" t="str">
        <f t="shared" ca="1" si="66"/>
        <v/>
      </c>
    </row>
    <row r="117" spans="1:21" x14ac:dyDescent="0.55000000000000004">
      <c r="A117" s="7">
        <v>115</v>
      </c>
      <c r="B117" s="8">
        <f t="shared" si="67"/>
        <v>115</v>
      </c>
      <c r="C117" s="9">
        <f>IF('2 Pareto Analysis'!$D$12='Pareto Math'!V$23,'Pareto Math'!B117,IF(HLOOKUP(X$23,'1 Data Entry'!A$1:Q116,A118,FALSE)="","",HLOOKUP(X$23,'1 Data Entry'!A$1:Q116,A118,FALSE)))</f>
        <v>115</v>
      </c>
      <c r="D117" s="7" t="e">
        <f>HLOOKUP(V$23,'1 Data Entry'!A$1:Q116,A118,FALSE)</f>
        <v>#N/A</v>
      </c>
      <c r="E117" s="15" t="e">
        <f>IF(C117="","",HLOOKUP(W$23,'1 Data Entry'!A$1:S116,A118,FALSE))</f>
        <v>#N/A</v>
      </c>
      <c r="F117" s="15">
        <f>(COUNTIF(D$3:D117,D117))</f>
        <v>115</v>
      </c>
      <c r="G117" s="15">
        <f t="shared" si="68"/>
        <v>999</v>
      </c>
      <c r="H117" s="15" t="e">
        <f t="shared" si="64"/>
        <v>#N/A</v>
      </c>
      <c r="I117" s="16" t="str">
        <f t="shared" si="65"/>
        <v/>
      </c>
      <c r="J117" s="16" t="str">
        <f t="shared" ca="1" si="73"/>
        <v/>
      </c>
      <c r="K117" s="16" t="str">
        <f t="shared" ca="1" si="73"/>
        <v/>
      </c>
      <c r="L117" s="16" t="str">
        <f t="shared" ca="1" si="73"/>
        <v/>
      </c>
      <c r="M117" s="16" t="str">
        <f t="shared" ca="1" si="72"/>
        <v/>
      </c>
      <c r="N117" s="16" t="str">
        <f t="shared" ca="1" si="72"/>
        <v/>
      </c>
      <c r="O117" s="16" t="str">
        <f t="shared" ca="1" si="72"/>
        <v/>
      </c>
      <c r="P117" s="16" t="str">
        <f t="shared" ca="1" si="71"/>
        <v/>
      </c>
      <c r="Q117" s="16" t="str">
        <f t="shared" ca="1" si="71"/>
        <v/>
      </c>
      <c r="R117" s="16" t="str">
        <f t="shared" ca="1" si="71"/>
        <v/>
      </c>
      <c r="S117" s="16" t="e">
        <f t="shared" ca="1" si="69"/>
        <v>#N/A</v>
      </c>
      <c r="T117" s="15" t="str">
        <f t="shared" ca="1" si="70"/>
        <v/>
      </c>
      <c r="U117" s="7" t="str">
        <f t="shared" ca="1" si="66"/>
        <v/>
      </c>
    </row>
    <row r="118" spans="1:21" x14ac:dyDescent="0.55000000000000004">
      <c r="A118" s="7">
        <v>116</v>
      </c>
      <c r="B118" s="8">
        <f t="shared" si="67"/>
        <v>116</v>
      </c>
      <c r="C118" s="9">
        <f>IF('2 Pareto Analysis'!$D$12='Pareto Math'!V$23,'Pareto Math'!B118,IF(HLOOKUP(X$23,'1 Data Entry'!A$1:Q117,A119,FALSE)="","",HLOOKUP(X$23,'1 Data Entry'!A$1:Q117,A119,FALSE)))</f>
        <v>116</v>
      </c>
      <c r="D118" s="7" t="e">
        <f>HLOOKUP(V$23,'1 Data Entry'!A$1:Q117,A119,FALSE)</f>
        <v>#N/A</v>
      </c>
      <c r="E118" s="15" t="e">
        <f>IF(C118="","",HLOOKUP(W$23,'1 Data Entry'!A$1:S117,A119,FALSE))</f>
        <v>#N/A</v>
      </c>
      <c r="F118" s="15">
        <f>(COUNTIF(D$3:D118,D118))</f>
        <v>116</v>
      </c>
      <c r="G118" s="15">
        <f t="shared" si="68"/>
        <v>999</v>
      </c>
      <c r="H118" s="15" t="e">
        <f t="shared" si="64"/>
        <v>#N/A</v>
      </c>
      <c r="I118" s="16" t="str">
        <f t="shared" si="65"/>
        <v/>
      </c>
      <c r="J118" s="16" t="str">
        <f t="shared" ca="1" si="73"/>
        <v/>
      </c>
      <c r="K118" s="16" t="str">
        <f t="shared" ca="1" si="73"/>
        <v/>
      </c>
      <c r="L118" s="16" t="str">
        <f t="shared" ca="1" si="73"/>
        <v/>
      </c>
      <c r="M118" s="16" t="str">
        <f t="shared" ca="1" si="72"/>
        <v/>
      </c>
      <c r="N118" s="16" t="str">
        <f t="shared" ca="1" si="72"/>
        <v/>
      </c>
      <c r="O118" s="16" t="str">
        <f t="shared" ca="1" si="72"/>
        <v/>
      </c>
      <c r="P118" s="16" t="str">
        <f t="shared" ca="1" si="71"/>
        <v/>
      </c>
      <c r="Q118" s="16" t="str">
        <f t="shared" ca="1" si="71"/>
        <v/>
      </c>
      <c r="R118" s="16" t="str">
        <f t="shared" ca="1" si="71"/>
        <v/>
      </c>
      <c r="S118" s="16" t="e">
        <f t="shared" ca="1" si="69"/>
        <v>#N/A</v>
      </c>
      <c r="T118" s="15" t="str">
        <f t="shared" ca="1" si="70"/>
        <v/>
      </c>
      <c r="U118" s="7" t="str">
        <f t="shared" ca="1" si="66"/>
        <v/>
      </c>
    </row>
    <row r="119" spans="1:21" x14ac:dyDescent="0.55000000000000004">
      <c r="A119" s="7">
        <v>117</v>
      </c>
      <c r="B119" s="8">
        <f t="shared" si="67"/>
        <v>117</v>
      </c>
      <c r="C119" s="9">
        <f>IF('2 Pareto Analysis'!$D$12='Pareto Math'!V$23,'Pareto Math'!B119,IF(HLOOKUP(X$23,'1 Data Entry'!A$1:Q118,A120,FALSE)="","",HLOOKUP(X$23,'1 Data Entry'!A$1:Q118,A120,FALSE)))</f>
        <v>117</v>
      </c>
      <c r="D119" s="7" t="e">
        <f>HLOOKUP(V$23,'1 Data Entry'!A$1:Q118,A120,FALSE)</f>
        <v>#N/A</v>
      </c>
      <c r="E119" s="15" t="e">
        <f>IF(C119="","",HLOOKUP(W$23,'1 Data Entry'!A$1:S118,A120,FALSE))</f>
        <v>#N/A</v>
      </c>
      <c r="F119" s="15">
        <f>(COUNTIF(D$3:D119,D119))</f>
        <v>117</v>
      </c>
      <c r="G119" s="15">
        <f t="shared" si="68"/>
        <v>999</v>
      </c>
      <c r="H119" s="15" t="e">
        <f t="shared" si="64"/>
        <v>#N/A</v>
      </c>
      <c r="I119" s="16" t="str">
        <f t="shared" si="65"/>
        <v/>
      </c>
      <c r="J119" s="16" t="str">
        <f t="shared" ca="1" si="73"/>
        <v/>
      </c>
      <c r="K119" s="16" t="str">
        <f t="shared" ca="1" si="73"/>
        <v/>
      </c>
      <c r="L119" s="16" t="str">
        <f t="shared" ca="1" si="73"/>
        <v/>
      </c>
      <c r="M119" s="16" t="str">
        <f t="shared" ca="1" si="72"/>
        <v/>
      </c>
      <c r="N119" s="16" t="str">
        <f t="shared" ca="1" si="72"/>
        <v/>
      </c>
      <c r="O119" s="16" t="str">
        <f t="shared" ca="1" si="72"/>
        <v/>
      </c>
      <c r="P119" s="16" t="str">
        <f t="shared" ca="1" si="71"/>
        <v/>
      </c>
      <c r="Q119" s="16" t="str">
        <f t="shared" ca="1" si="71"/>
        <v/>
      </c>
      <c r="R119" s="16" t="str">
        <f t="shared" ca="1" si="71"/>
        <v/>
      </c>
      <c r="S119" s="16" t="e">
        <f t="shared" ca="1" si="69"/>
        <v>#N/A</v>
      </c>
      <c r="T119" s="15" t="str">
        <f t="shared" ca="1" si="70"/>
        <v/>
      </c>
      <c r="U119" s="7" t="str">
        <f t="shared" ca="1" si="66"/>
        <v/>
      </c>
    </row>
    <row r="120" spans="1:21" x14ac:dyDescent="0.55000000000000004">
      <c r="A120" s="7">
        <v>118</v>
      </c>
      <c r="B120" s="8">
        <f t="shared" si="67"/>
        <v>118</v>
      </c>
      <c r="C120" s="9">
        <f>IF('2 Pareto Analysis'!$D$12='Pareto Math'!V$23,'Pareto Math'!B120,IF(HLOOKUP(X$23,'1 Data Entry'!A$1:Q119,A121,FALSE)="","",HLOOKUP(X$23,'1 Data Entry'!A$1:Q119,A121,FALSE)))</f>
        <v>118</v>
      </c>
      <c r="D120" s="7" t="e">
        <f>HLOOKUP(V$23,'1 Data Entry'!A$1:Q119,A121,FALSE)</f>
        <v>#N/A</v>
      </c>
      <c r="E120" s="15" t="e">
        <f>IF(C120="","",HLOOKUP(W$23,'1 Data Entry'!A$1:S119,A121,FALSE))</f>
        <v>#N/A</v>
      </c>
      <c r="F120" s="15">
        <f>(COUNTIF(D$3:D120,D120))</f>
        <v>118</v>
      </c>
      <c r="G120" s="15">
        <f t="shared" si="68"/>
        <v>999</v>
      </c>
      <c r="H120" s="15" t="e">
        <f t="shared" si="64"/>
        <v>#N/A</v>
      </c>
      <c r="I120" s="16" t="str">
        <f t="shared" si="65"/>
        <v/>
      </c>
      <c r="J120" s="16" t="str">
        <f t="shared" ca="1" si="73"/>
        <v/>
      </c>
      <c r="K120" s="16" t="str">
        <f t="shared" ca="1" si="73"/>
        <v/>
      </c>
      <c r="L120" s="16" t="str">
        <f t="shared" ca="1" si="73"/>
        <v/>
      </c>
      <c r="M120" s="16" t="str">
        <f t="shared" ca="1" si="72"/>
        <v/>
      </c>
      <c r="N120" s="16" t="str">
        <f t="shared" ca="1" si="72"/>
        <v/>
      </c>
      <c r="O120" s="16" t="str">
        <f t="shared" ca="1" si="72"/>
        <v/>
      </c>
      <c r="P120" s="16" t="str">
        <f t="shared" ca="1" si="71"/>
        <v/>
      </c>
      <c r="Q120" s="16" t="str">
        <f t="shared" ca="1" si="71"/>
        <v/>
      </c>
      <c r="R120" s="16" t="str">
        <f t="shared" ca="1" si="71"/>
        <v/>
      </c>
      <c r="S120" s="16" t="e">
        <f t="shared" ca="1" si="69"/>
        <v>#N/A</v>
      </c>
      <c r="T120" s="15" t="str">
        <f t="shared" ca="1" si="70"/>
        <v/>
      </c>
      <c r="U120" s="7" t="str">
        <f t="shared" ca="1" si="66"/>
        <v/>
      </c>
    </row>
    <row r="121" spans="1:21" x14ac:dyDescent="0.55000000000000004">
      <c r="A121" s="7">
        <v>119</v>
      </c>
      <c r="B121" s="8">
        <f t="shared" si="67"/>
        <v>119</v>
      </c>
      <c r="C121" s="9">
        <f>IF('2 Pareto Analysis'!$D$12='Pareto Math'!V$23,'Pareto Math'!B121,IF(HLOOKUP(X$23,'1 Data Entry'!A$1:Q120,A122,FALSE)="","",HLOOKUP(X$23,'1 Data Entry'!A$1:Q120,A122,FALSE)))</f>
        <v>119</v>
      </c>
      <c r="D121" s="7" t="e">
        <f>HLOOKUP(V$23,'1 Data Entry'!A$1:Q120,A122,FALSE)</f>
        <v>#N/A</v>
      </c>
      <c r="E121" s="15" t="e">
        <f>IF(C121="","",HLOOKUP(W$23,'1 Data Entry'!A$1:S120,A122,FALSE))</f>
        <v>#N/A</v>
      </c>
      <c r="F121" s="15">
        <f>(COUNTIF(D$3:D121,D121))</f>
        <v>119</v>
      </c>
      <c r="G121" s="15">
        <f t="shared" si="68"/>
        <v>999</v>
      </c>
      <c r="H121" s="15" t="e">
        <f t="shared" si="64"/>
        <v>#N/A</v>
      </c>
      <c r="I121" s="16" t="str">
        <f t="shared" si="65"/>
        <v/>
      </c>
      <c r="J121" s="16" t="str">
        <f t="shared" ca="1" si="73"/>
        <v/>
      </c>
      <c r="K121" s="16" t="str">
        <f t="shared" ca="1" si="73"/>
        <v/>
      </c>
      <c r="L121" s="16" t="str">
        <f t="shared" ca="1" si="73"/>
        <v/>
      </c>
      <c r="M121" s="16" t="str">
        <f t="shared" ca="1" si="72"/>
        <v/>
      </c>
      <c r="N121" s="16" t="str">
        <f t="shared" ca="1" si="72"/>
        <v/>
      </c>
      <c r="O121" s="16" t="str">
        <f t="shared" ca="1" si="72"/>
        <v/>
      </c>
      <c r="P121" s="16" t="str">
        <f t="shared" ca="1" si="71"/>
        <v/>
      </c>
      <c r="Q121" s="16" t="str">
        <f t="shared" ca="1" si="71"/>
        <v/>
      </c>
      <c r="R121" s="16" t="str">
        <f t="shared" ca="1" si="71"/>
        <v/>
      </c>
      <c r="S121" s="16" t="e">
        <f t="shared" ca="1" si="69"/>
        <v>#N/A</v>
      </c>
      <c r="T121" s="15" t="str">
        <f t="shared" ca="1" si="70"/>
        <v/>
      </c>
      <c r="U121" s="7" t="str">
        <f t="shared" ca="1" si="66"/>
        <v/>
      </c>
    </row>
    <row r="122" spans="1:21" x14ac:dyDescent="0.55000000000000004">
      <c r="A122" s="7">
        <v>120</v>
      </c>
      <c r="B122" s="8">
        <f t="shared" si="67"/>
        <v>120</v>
      </c>
      <c r="C122" s="9">
        <f>IF('2 Pareto Analysis'!$D$12='Pareto Math'!V$23,'Pareto Math'!B122,IF(HLOOKUP(X$23,'1 Data Entry'!A$1:Q121,A123,FALSE)="","",HLOOKUP(X$23,'1 Data Entry'!A$1:Q121,A123,FALSE)))</f>
        <v>120</v>
      </c>
      <c r="D122" s="7" t="e">
        <f>HLOOKUP(V$23,'1 Data Entry'!A$1:Q121,A123,FALSE)</f>
        <v>#N/A</v>
      </c>
      <c r="E122" s="15" t="e">
        <f>IF(C122="","",HLOOKUP(W$23,'1 Data Entry'!A$1:S121,A123,FALSE))</f>
        <v>#N/A</v>
      </c>
      <c r="F122" s="15">
        <f>(COUNTIF(D$3:D122,D122))</f>
        <v>120</v>
      </c>
      <c r="G122" s="15">
        <f t="shared" si="68"/>
        <v>999</v>
      </c>
      <c r="H122" s="15" t="e">
        <f t="shared" si="64"/>
        <v>#N/A</v>
      </c>
      <c r="I122" s="16" t="str">
        <f t="shared" si="65"/>
        <v/>
      </c>
      <c r="J122" s="16" t="str">
        <f t="shared" ca="1" si="73"/>
        <v/>
      </c>
      <c r="K122" s="16" t="str">
        <f t="shared" ca="1" si="73"/>
        <v/>
      </c>
      <c r="L122" s="16" t="str">
        <f t="shared" ca="1" si="73"/>
        <v/>
      </c>
      <c r="M122" s="16" t="str">
        <f t="shared" ca="1" si="72"/>
        <v/>
      </c>
      <c r="N122" s="16" t="str">
        <f t="shared" ca="1" si="72"/>
        <v/>
      </c>
      <c r="O122" s="16" t="str">
        <f t="shared" ca="1" si="72"/>
        <v/>
      </c>
      <c r="P122" s="16" t="str">
        <f t="shared" ca="1" si="71"/>
        <v/>
      </c>
      <c r="Q122" s="16" t="str">
        <f t="shared" ca="1" si="71"/>
        <v/>
      </c>
      <c r="R122" s="16" t="str">
        <f t="shared" ca="1" si="71"/>
        <v/>
      </c>
      <c r="S122" s="16" t="e">
        <f t="shared" ca="1" si="69"/>
        <v>#N/A</v>
      </c>
      <c r="T122" s="15" t="str">
        <f t="shared" ca="1" si="70"/>
        <v/>
      </c>
      <c r="U122" s="7" t="str">
        <f t="shared" ca="1" si="66"/>
        <v/>
      </c>
    </row>
    <row r="123" spans="1:21" x14ac:dyDescent="0.55000000000000004">
      <c r="A123" s="7">
        <v>121</v>
      </c>
      <c r="B123" s="8">
        <f t="shared" si="67"/>
        <v>121</v>
      </c>
      <c r="C123" s="9">
        <f>IF('2 Pareto Analysis'!$D$12='Pareto Math'!V$23,'Pareto Math'!B123,IF(HLOOKUP(X$23,'1 Data Entry'!A$1:Q122,A124,FALSE)="","",HLOOKUP(X$23,'1 Data Entry'!A$1:Q122,A124,FALSE)))</f>
        <v>121</v>
      </c>
      <c r="D123" s="7" t="e">
        <f>HLOOKUP(V$23,'1 Data Entry'!A$1:Q122,A124,FALSE)</f>
        <v>#N/A</v>
      </c>
      <c r="E123" s="15" t="e">
        <f>IF(C123="","",HLOOKUP(W$23,'1 Data Entry'!A$1:S122,A124,FALSE))</f>
        <v>#N/A</v>
      </c>
      <c r="F123" s="15">
        <f>(COUNTIF(D$3:D123,D123))</f>
        <v>121</v>
      </c>
      <c r="G123" s="15">
        <f t="shared" si="68"/>
        <v>999</v>
      </c>
      <c r="H123" s="15" t="e">
        <f t="shared" si="64"/>
        <v>#N/A</v>
      </c>
      <c r="I123" s="16" t="str">
        <f t="shared" si="65"/>
        <v/>
      </c>
      <c r="J123" s="16" t="str">
        <f t="shared" ca="1" si="73"/>
        <v/>
      </c>
      <c r="K123" s="16" t="str">
        <f t="shared" ca="1" si="73"/>
        <v/>
      </c>
      <c r="L123" s="16" t="str">
        <f t="shared" ca="1" si="73"/>
        <v/>
      </c>
      <c r="M123" s="16" t="str">
        <f t="shared" ca="1" si="72"/>
        <v/>
      </c>
      <c r="N123" s="16" t="str">
        <f t="shared" ca="1" si="72"/>
        <v/>
      </c>
      <c r="O123" s="16" t="str">
        <f t="shared" ca="1" si="72"/>
        <v/>
      </c>
      <c r="P123" s="16" t="str">
        <f t="shared" ca="1" si="71"/>
        <v/>
      </c>
      <c r="Q123" s="16" t="str">
        <f t="shared" ca="1" si="71"/>
        <v/>
      </c>
      <c r="R123" s="16" t="str">
        <f t="shared" ca="1" si="71"/>
        <v/>
      </c>
      <c r="S123" s="16" t="e">
        <f t="shared" ca="1" si="69"/>
        <v>#N/A</v>
      </c>
      <c r="T123" s="15" t="str">
        <f t="shared" ca="1" si="70"/>
        <v/>
      </c>
      <c r="U123" s="7" t="str">
        <f t="shared" ca="1" si="66"/>
        <v/>
      </c>
    </row>
    <row r="124" spans="1:21" x14ac:dyDescent="0.55000000000000004">
      <c r="A124" s="7">
        <v>122</v>
      </c>
      <c r="B124" s="8">
        <f t="shared" si="67"/>
        <v>122</v>
      </c>
      <c r="C124" s="9">
        <f>IF('2 Pareto Analysis'!$D$12='Pareto Math'!V$23,'Pareto Math'!B124,IF(HLOOKUP(X$23,'1 Data Entry'!A$1:Q123,A125,FALSE)="","",HLOOKUP(X$23,'1 Data Entry'!A$1:Q123,A125,FALSE)))</f>
        <v>122</v>
      </c>
      <c r="D124" s="7" t="e">
        <f>HLOOKUP(V$23,'1 Data Entry'!A$1:Q123,A125,FALSE)</f>
        <v>#N/A</v>
      </c>
      <c r="E124" s="15" t="e">
        <f>IF(C124="","",HLOOKUP(W$23,'1 Data Entry'!A$1:S123,A125,FALSE))</f>
        <v>#N/A</v>
      </c>
      <c r="F124" s="15">
        <f>(COUNTIF(D$3:D124,D124))</f>
        <v>122</v>
      </c>
      <c r="G124" s="15">
        <f t="shared" si="68"/>
        <v>999</v>
      </c>
      <c r="H124" s="15" t="e">
        <f t="shared" si="64"/>
        <v>#N/A</v>
      </c>
      <c r="I124" s="16" t="str">
        <f t="shared" si="65"/>
        <v/>
      </c>
      <c r="J124" s="16" t="str">
        <f t="shared" ca="1" si="73"/>
        <v/>
      </c>
      <c r="K124" s="16" t="str">
        <f t="shared" ca="1" si="73"/>
        <v/>
      </c>
      <c r="L124" s="16" t="str">
        <f t="shared" ca="1" si="73"/>
        <v/>
      </c>
      <c r="M124" s="16" t="str">
        <f t="shared" ca="1" si="72"/>
        <v/>
      </c>
      <c r="N124" s="16" t="str">
        <f t="shared" ca="1" si="72"/>
        <v/>
      </c>
      <c r="O124" s="16" t="str">
        <f t="shared" ca="1" si="72"/>
        <v/>
      </c>
      <c r="P124" s="16" t="str">
        <f t="shared" ca="1" si="71"/>
        <v/>
      </c>
      <c r="Q124" s="16" t="str">
        <f t="shared" ca="1" si="71"/>
        <v/>
      </c>
      <c r="R124" s="16" t="str">
        <f t="shared" ca="1" si="71"/>
        <v/>
      </c>
      <c r="S124" s="16" t="e">
        <f t="shared" ca="1" si="69"/>
        <v>#N/A</v>
      </c>
      <c r="T124" s="15" t="str">
        <f t="shared" ca="1" si="70"/>
        <v/>
      </c>
      <c r="U124" s="7" t="str">
        <f t="shared" ca="1" si="66"/>
        <v/>
      </c>
    </row>
    <row r="125" spans="1:21" x14ac:dyDescent="0.55000000000000004">
      <c r="A125" s="7">
        <v>123</v>
      </c>
      <c r="B125" s="8">
        <f t="shared" si="67"/>
        <v>123</v>
      </c>
      <c r="C125" s="9">
        <f>IF('2 Pareto Analysis'!$D$12='Pareto Math'!V$23,'Pareto Math'!B125,IF(HLOOKUP(X$23,'1 Data Entry'!A$1:Q124,A126,FALSE)="","",HLOOKUP(X$23,'1 Data Entry'!A$1:Q124,A126,FALSE)))</f>
        <v>123</v>
      </c>
      <c r="D125" s="7" t="e">
        <f>HLOOKUP(V$23,'1 Data Entry'!A$1:Q124,A126,FALSE)</f>
        <v>#N/A</v>
      </c>
      <c r="E125" s="15" t="e">
        <f>IF(C125="","",HLOOKUP(W$23,'1 Data Entry'!A$1:S124,A126,FALSE))</f>
        <v>#N/A</v>
      </c>
      <c r="F125" s="15">
        <f>(COUNTIF(D$3:D125,D125))</f>
        <v>123</v>
      </c>
      <c r="G125" s="15">
        <f t="shared" si="68"/>
        <v>999</v>
      </c>
      <c r="H125" s="15" t="e">
        <f t="shared" si="64"/>
        <v>#N/A</v>
      </c>
      <c r="I125" s="16" t="str">
        <f t="shared" si="65"/>
        <v/>
      </c>
      <c r="J125" s="16" t="str">
        <f t="shared" ca="1" si="73"/>
        <v/>
      </c>
      <c r="K125" s="16" t="str">
        <f t="shared" ca="1" si="73"/>
        <v/>
      </c>
      <c r="L125" s="16" t="str">
        <f t="shared" ca="1" si="73"/>
        <v/>
      </c>
      <c r="M125" s="16" t="str">
        <f t="shared" ca="1" si="72"/>
        <v/>
      </c>
      <c r="N125" s="16" t="str">
        <f t="shared" ca="1" si="72"/>
        <v/>
      </c>
      <c r="O125" s="16" t="str">
        <f t="shared" ca="1" si="72"/>
        <v/>
      </c>
      <c r="P125" s="16" t="str">
        <f t="shared" ca="1" si="71"/>
        <v/>
      </c>
      <c r="Q125" s="16" t="str">
        <f t="shared" ca="1" si="71"/>
        <v/>
      </c>
      <c r="R125" s="16" t="str">
        <f t="shared" ca="1" si="71"/>
        <v/>
      </c>
      <c r="S125" s="16" t="e">
        <f t="shared" ca="1" si="69"/>
        <v>#N/A</v>
      </c>
      <c r="T125" s="15" t="str">
        <f t="shared" ca="1" si="70"/>
        <v/>
      </c>
      <c r="U125" s="7" t="str">
        <f t="shared" ca="1" si="66"/>
        <v/>
      </c>
    </row>
    <row r="126" spans="1:21" x14ac:dyDescent="0.55000000000000004">
      <c r="A126" s="7">
        <v>124</v>
      </c>
      <c r="B126" s="8">
        <f t="shared" si="67"/>
        <v>124</v>
      </c>
      <c r="C126" s="9">
        <f>IF('2 Pareto Analysis'!$D$12='Pareto Math'!V$23,'Pareto Math'!B126,IF(HLOOKUP(X$23,'1 Data Entry'!A$1:Q125,A127,FALSE)="","",HLOOKUP(X$23,'1 Data Entry'!A$1:Q125,A127,FALSE)))</f>
        <v>124</v>
      </c>
      <c r="D126" s="7" t="e">
        <f>HLOOKUP(V$23,'1 Data Entry'!A$1:Q125,A127,FALSE)</f>
        <v>#N/A</v>
      </c>
      <c r="E126" s="15" t="e">
        <f>IF(C126="","",HLOOKUP(W$23,'1 Data Entry'!A$1:S125,A127,FALSE))</f>
        <v>#N/A</v>
      </c>
      <c r="F126" s="15">
        <f>(COUNTIF(D$3:D126,D126))</f>
        <v>124</v>
      </c>
      <c r="G126" s="15">
        <f t="shared" si="68"/>
        <v>999</v>
      </c>
      <c r="H126" s="15" t="e">
        <f t="shared" si="64"/>
        <v>#N/A</v>
      </c>
      <c r="I126" s="16" t="str">
        <f t="shared" si="65"/>
        <v/>
      </c>
      <c r="J126" s="16" t="str">
        <f t="shared" ca="1" si="73"/>
        <v/>
      </c>
      <c r="K126" s="16" t="str">
        <f t="shared" ca="1" si="73"/>
        <v/>
      </c>
      <c r="L126" s="16" t="str">
        <f t="shared" ca="1" si="73"/>
        <v/>
      </c>
      <c r="M126" s="16" t="str">
        <f t="shared" ca="1" si="72"/>
        <v/>
      </c>
      <c r="N126" s="16" t="str">
        <f t="shared" ca="1" si="72"/>
        <v/>
      </c>
      <c r="O126" s="16" t="str">
        <f t="shared" ca="1" si="72"/>
        <v/>
      </c>
      <c r="P126" s="16" t="str">
        <f t="shared" ca="1" si="71"/>
        <v/>
      </c>
      <c r="Q126" s="16" t="str">
        <f t="shared" ca="1" si="71"/>
        <v/>
      </c>
      <c r="R126" s="16" t="str">
        <f t="shared" ca="1" si="71"/>
        <v/>
      </c>
      <c r="S126" s="16" t="e">
        <f t="shared" ca="1" si="69"/>
        <v>#N/A</v>
      </c>
      <c r="T126" s="15" t="str">
        <f t="shared" ca="1" si="70"/>
        <v/>
      </c>
      <c r="U126" s="7" t="str">
        <f t="shared" ca="1" si="66"/>
        <v/>
      </c>
    </row>
    <row r="127" spans="1:21" x14ac:dyDescent="0.55000000000000004">
      <c r="A127" s="7">
        <v>125</v>
      </c>
      <c r="B127" s="8">
        <f t="shared" si="67"/>
        <v>125</v>
      </c>
      <c r="C127" s="9">
        <f>IF('2 Pareto Analysis'!$D$12='Pareto Math'!V$23,'Pareto Math'!B127,IF(HLOOKUP(X$23,'1 Data Entry'!A$1:Q126,A128,FALSE)="","",HLOOKUP(X$23,'1 Data Entry'!A$1:Q126,A128,FALSE)))</f>
        <v>125</v>
      </c>
      <c r="D127" s="7" t="e">
        <f>HLOOKUP(V$23,'1 Data Entry'!A$1:Q126,A128,FALSE)</f>
        <v>#N/A</v>
      </c>
      <c r="E127" s="15" t="e">
        <f>IF(C127="","",HLOOKUP(W$23,'1 Data Entry'!A$1:S126,A128,FALSE))</f>
        <v>#N/A</v>
      </c>
      <c r="F127" s="15">
        <f>(COUNTIF(D$3:D127,D127))</f>
        <v>125</v>
      </c>
      <c r="G127" s="15">
        <f t="shared" si="68"/>
        <v>999</v>
      </c>
      <c r="H127" s="15" t="e">
        <f t="shared" si="64"/>
        <v>#N/A</v>
      </c>
      <c r="I127" s="16" t="str">
        <f t="shared" si="65"/>
        <v/>
      </c>
      <c r="J127" s="16" t="str">
        <f t="shared" ca="1" si="73"/>
        <v/>
      </c>
      <c r="K127" s="16" t="str">
        <f t="shared" ca="1" si="73"/>
        <v/>
      </c>
      <c r="L127" s="16" t="str">
        <f t="shared" ca="1" si="73"/>
        <v/>
      </c>
      <c r="M127" s="16" t="str">
        <f t="shared" ca="1" si="72"/>
        <v/>
      </c>
      <c r="N127" s="16" t="str">
        <f t="shared" ca="1" si="72"/>
        <v/>
      </c>
      <c r="O127" s="16" t="str">
        <f t="shared" ca="1" si="72"/>
        <v/>
      </c>
      <c r="P127" s="16" t="str">
        <f t="shared" ca="1" si="71"/>
        <v/>
      </c>
      <c r="Q127" s="16" t="str">
        <f t="shared" ca="1" si="71"/>
        <v/>
      </c>
      <c r="R127" s="16" t="str">
        <f t="shared" ca="1" si="71"/>
        <v/>
      </c>
      <c r="S127" s="16" t="e">
        <f t="shared" ca="1" si="69"/>
        <v>#N/A</v>
      </c>
      <c r="T127" s="15" t="str">
        <f t="shared" ca="1" si="70"/>
        <v/>
      </c>
      <c r="U127" s="7" t="str">
        <f t="shared" ca="1" si="66"/>
        <v/>
      </c>
    </row>
    <row r="128" spans="1:21" x14ac:dyDescent="0.55000000000000004">
      <c r="A128" s="7">
        <v>126</v>
      </c>
      <c r="B128" s="8">
        <f t="shared" si="67"/>
        <v>126</v>
      </c>
      <c r="C128" s="9">
        <f>IF('2 Pareto Analysis'!$D$12='Pareto Math'!V$23,'Pareto Math'!B128,IF(HLOOKUP(X$23,'1 Data Entry'!A$1:Q127,A129,FALSE)="","",HLOOKUP(X$23,'1 Data Entry'!A$1:Q127,A129,FALSE)))</f>
        <v>126</v>
      </c>
      <c r="D128" s="7" t="e">
        <f>HLOOKUP(V$23,'1 Data Entry'!A$1:Q127,A129,FALSE)</f>
        <v>#N/A</v>
      </c>
      <c r="E128" s="15" t="e">
        <f>IF(C128="","",HLOOKUP(W$23,'1 Data Entry'!A$1:S127,A129,FALSE))</f>
        <v>#N/A</v>
      </c>
      <c r="F128" s="15">
        <f>(COUNTIF(D$3:D128,D128))</f>
        <v>126</v>
      </c>
      <c r="G128" s="15">
        <f t="shared" si="68"/>
        <v>999</v>
      </c>
      <c r="H128" s="15" t="e">
        <f t="shared" si="64"/>
        <v>#N/A</v>
      </c>
      <c r="I128" s="16" t="str">
        <f t="shared" si="65"/>
        <v/>
      </c>
      <c r="J128" s="16" t="str">
        <f t="shared" ca="1" si="73"/>
        <v/>
      </c>
      <c r="K128" s="16" t="str">
        <f t="shared" ca="1" si="73"/>
        <v/>
      </c>
      <c r="L128" s="16" t="str">
        <f t="shared" ca="1" si="73"/>
        <v/>
      </c>
      <c r="M128" s="16" t="str">
        <f t="shared" ca="1" si="72"/>
        <v/>
      </c>
      <c r="N128" s="16" t="str">
        <f t="shared" ca="1" si="72"/>
        <v/>
      </c>
      <c r="O128" s="16" t="str">
        <f t="shared" ca="1" si="72"/>
        <v/>
      </c>
      <c r="P128" s="16" t="str">
        <f t="shared" ca="1" si="71"/>
        <v/>
      </c>
      <c r="Q128" s="16" t="str">
        <f t="shared" ca="1" si="71"/>
        <v/>
      </c>
      <c r="R128" s="16" t="str">
        <f t="shared" ca="1" si="71"/>
        <v/>
      </c>
      <c r="S128" s="16" t="e">
        <f t="shared" ca="1" si="69"/>
        <v>#N/A</v>
      </c>
      <c r="T128" s="15" t="str">
        <f t="shared" ca="1" si="70"/>
        <v/>
      </c>
      <c r="U128" s="7" t="str">
        <f t="shared" ca="1" si="66"/>
        <v/>
      </c>
    </row>
    <row r="129" spans="1:21" x14ac:dyDescent="0.55000000000000004">
      <c r="A129" s="7">
        <v>127</v>
      </c>
      <c r="B129" s="8">
        <f t="shared" si="67"/>
        <v>127</v>
      </c>
      <c r="C129" s="9">
        <f>IF('2 Pareto Analysis'!$D$12='Pareto Math'!V$23,'Pareto Math'!B129,IF(HLOOKUP(X$23,'1 Data Entry'!A$1:Q128,A130,FALSE)="","",HLOOKUP(X$23,'1 Data Entry'!A$1:Q128,A130,FALSE)))</f>
        <v>127</v>
      </c>
      <c r="D129" s="7" t="e">
        <f>HLOOKUP(V$23,'1 Data Entry'!A$1:Q128,A130,FALSE)</f>
        <v>#N/A</v>
      </c>
      <c r="E129" s="15" t="e">
        <f>IF(C129="","",HLOOKUP(W$23,'1 Data Entry'!A$1:S128,A130,FALSE))</f>
        <v>#N/A</v>
      </c>
      <c r="F129" s="15">
        <f>(COUNTIF(D$3:D129,D129))</f>
        <v>127</v>
      </c>
      <c r="G129" s="15">
        <f t="shared" si="68"/>
        <v>999</v>
      </c>
      <c r="H129" s="15" t="e">
        <f t="shared" si="64"/>
        <v>#N/A</v>
      </c>
      <c r="I129" s="16" t="str">
        <f t="shared" si="65"/>
        <v/>
      </c>
      <c r="J129" s="16" t="str">
        <f t="shared" ca="1" si="73"/>
        <v/>
      </c>
      <c r="K129" s="16" t="str">
        <f t="shared" ca="1" si="73"/>
        <v/>
      </c>
      <c r="L129" s="16" t="str">
        <f t="shared" ca="1" si="73"/>
        <v/>
      </c>
      <c r="M129" s="16" t="str">
        <f t="shared" ca="1" si="72"/>
        <v/>
      </c>
      <c r="N129" s="16" t="str">
        <f t="shared" ca="1" si="72"/>
        <v/>
      </c>
      <c r="O129" s="16" t="str">
        <f t="shared" ca="1" si="72"/>
        <v/>
      </c>
      <c r="P129" s="16" t="str">
        <f t="shared" ca="1" si="71"/>
        <v/>
      </c>
      <c r="Q129" s="16" t="str">
        <f t="shared" ca="1" si="71"/>
        <v/>
      </c>
      <c r="R129" s="16" t="str">
        <f t="shared" ca="1" si="71"/>
        <v/>
      </c>
      <c r="S129" s="16" t="e">
        <f t="shared" ca="1" si="69"/>
        <v>#N/A</v>
      </c>
      <c r="T129" s="15" t="str">
        <f t="shared" ca="1" si="70"/>
        <v/>
      </c>
      <c r="U129" s="7" t="str">
        <f t="shared" ca="1" si="66"/>
        <v/>
      </c>
    </row>
    <row r="130" spans="1:21" x14ac:dyDescent="0.55000000000000004">
      <c r="A130" s="7">
        <v>128</v>
      </c>
      <c r="B130" s="8">
        <f t="shared" si="67"/>
        <v>128</v>
      </c>
      <c r="C130" s="9">
        <f>IF('2 Pareto Analysis'!$D$12='Pareto Math'!V$23,'Pareto Math'!B130,IF(HLOOKUP(X$23,'1 Data Entry'!A$1:Q129,A131,FALSE)="","",HLOOKUP(X$23,'1 Data Entry'!A$1:Q129,A131,FALSE)))</f>
        <v>128</v>
      </c>
      <c r="D130" s="7" t="e">
        <f>HLOOKUP(V$23,'1 Data Entry'!A$1:Q129,A131,FALSE)</f>
        <v>#N/A</v>
      </c>
      <c r="E130" s="15" t="e">
        <f>IF(C130="","",HLOOKUP(W$23,'1 Data Entry'!A$1:S129,A131,FALSE))</f>
        <v>#N/A</v>
      </c>
      <c r="F130" s="15">
        <f>(COUNTIF(D$3:D130,D130))</f>
        <v>128</v>
      </c>
      <c r="G130" s="15">
        <f t="shared" si="68"/>
        <v>999</v>
      </c>
      <c r="H130" s="15" t="e">
        <f t="shared" si="64"/>
        <v>#N/A</v>
      </c>
      <c r="I130" s="16" t="str">
        <f t="shared" si="65"/>
        <v/>
      </c>
      <c r="J130" s="16" t="str">
        <f t="shared" ca="1" si="73"/>
        <v/>
      </c>
      <c r="K130" s="16" t="str">
        <f t="shared" ca="1" si="73"/>
        <v/>
      </c>
      <c r="L130" s="16" t="str">
        <f t="shared" ca="1" si="73"/>
        <v/>
      </c>
      <c r="M130" s="16" t="str">
        <f t="shared" ca="1" si="72"/>
        <v/>
      </c>
      <c r="N130" s="16" t="str">
        <f t="shared" ca="1" si="72"/>
        <v/>
      </c>
      <c r="O130" s="16" t="str">
        <f t="shared" ca="1" si="72"/>
        <v/>
      </c>
      <c r="P130" s="16" t="str">
        <f t="shared" ca="1" si="71"/>
        <v/>
      </c>
      <c r="Q130" s="16" t="str">
        <f t="shared" ca="1" si="71"/>
        <v/>
      </c>
      <c r="R130" s="16" t="str">
        <f t="shared" ca="1" si="71"/>
        <v/>
      </c>
      <c r="S130" s="16" t="e">
        <f t="shared" ca="1" si="69"/>
        <v>#N/A</v>
      </c>
      <c r="T130" s="15" t="str">
        <f t="shared" ca="1" si="70"/>
        <v/>
      </c>
      <c r="U130" s="7" t="str">
        <f t="shared" ca="1" si="66"/>
        <v/>
      </c>
    </row>
    <row r="131" spans="1:21" x14ac:dyDescent="0.55000000000000004">
      <c r="A131" s="7">
        <v>129</v>
      </c>
      <c r="B131" s="8">
        <f t="shared" si="67"/>
        <v>129</v>
      </c>
      <c r="C131" s="9">
        <f>IF('2 Pareto Analysis'!$D$12='Pareto Math'!V$23,'Pareto Math'!B131,IF(HLOOKUP(X$23,'1 Data Entry'!A$1:Q130,A132,FALSE)="","",HLOOKUP(X$23,'1 Data Entry'!A$1:Q130,A132,FALSE)))</f>
        <v>129</v>
      </c>
      <c r="D131" s="7" t="e">
        <f>HLOOKUP(V$23,'1 Data Entry'!A$1:Q130,A132,FALSE)</f>
        <v>#N/A</v>
      </c>
      <c r="E131" s="15" t="e">
        <f>IF(C131="","",HLOOKUP(W$23,'1 Data Entry'!A$1:S130,A132,FALSE))</f>
        <v>#N/A</v>
      </c>
      <c r="F131" s="15">
        <f>(COUNTIF(D$3:D131,D131))</f>
        <v>129</v>
      </c>
      <c r="G131" s="15">
        <f t="shared" si="68"/>
        <v>999</v>
      </c>
      <c r="H131" s="15" t="e">
        <f t="shared" ref="H131:H194" si="74">(SUMIF(D$3:D$1002,D131,E$3:E$1002))</f>
        <v>#N/A</v>
      </c>
      <c r="I131" s="16" t="str">
        <f t="shared" ref="I131:I194" si="75">IF(F131=G131,IF(ISNA(H131),G131,H131),"")</f>
        <v/>
      </c>
      <c r="J131" s="16" t="str">
        <f t="shared" ca="1" si="73"/>
        <v/>
      </c>
      <c r="K131" s="16" t="str">
        <f t="shared" ca="1" si="73"/>
        <v/>
      </c>
      <c r="L131" s="16" t="str">
        <f t="shared" ca="1" si="73"/>
        <v/>
      </c>
      <c r="M131" s="16" t="str">
        <f t="shared" ca="1" si="72"/>
        <v/>
      </c>
      <c r="N131" s="16" t="str">
        <f t="shared" ca="1" si="72"/>
        <v/>
      </c>
      <c r="O131" s="16" t="str">
        <f t="shared" ca="1" si="72"/>
        <v/>
      </c>
      <c r="P131" s="16" t="str">
        <f t="shared" ca="1" si="71"/>
        <v/>
      </c>
      <c r="Q131" s="16" t="str">
        <f t="shared" ca="1" si="71"/>
        <v/>
      </c>
      <c r="R131" s="16" t="str">
        <f t="shared" ca="1" si="71"/>
        <v/>
      </c>
      <c r="S131" s="16" t="e">
        <f t="shared" ca="1" si="69"/>
        <v>#N/A</v>
      </c>
      <c r="T131" s="15" t="str">
        <f t="shared" ca="1" si="70"/>
        <v/>
      </c>
      <c r="U131" s="7" t="str">
        <f t="shared" ref="U131:U194" ca="1" si="76">IF(T131="","",D131)</f>
        <v/>
      </c>
    </row>
    <row r="132" spans="1:21" x14ac:dyDescent="0.55000000000000004">
      <c r="A132" s="7">
        <v>130</v>
      </c>
      <c r="B132" s="8">
        <f t="shared" ref="B132:B195" si="77">IF(A132&gt;999-COUNTIF(D:D,0),"",A132)</f>
        <v>130</v>
      </c>
      <c r="C132" s="9">
        <f>IF('2 Pareto Analysis'!$D$12='Pareto Math'!V$23,'Pareto Math'!B132,IF(HLOOKUP(X$23,'1 Data Entry'!A$1:Q131,A133,FALSE)="","",HLOOKUP(X$23,'1 Data Entry'!A$1:Q131,A133,FALSE)))</f>
        <v>130</v>
      </c>
      <c r="D132" s="7" t="e">
        <f>HLOOKUP(V$23,'1 Data Entry'!A$1:Q131,A133,FALSE)</f>
        <v>#N/A</v>
      </c>
      <c r="E132" s="15" t="e">
        <f>IF(C132="","",HLOOKUP(W$23,'1 Data Entry'!A$1:S131,A133,FALSE))</f>
        <v>#N/A</v>
      </c>
      <c r="F132" s="15">
        <f>(COUNTIF(D$3:D132,D132))</f>
        <v>130</v>
      </c>
      <c r="G132" s="15">
        <f t="shared" ref="G132:G195" si="78">IF(B132="","",COUNTIF(D$3:D$1002,D132))</f>
        <v>999</v>
      </c>
      <c r="H132" s="15" t="e">
        <f t="shared" si="74"/>
        <v>#N/A</v>
      </c>
      <c r="I132" s="16" t="str">
        <f t="shared" si="75"/>
        <v/>
      </c>
      <c r="J132" s="16" t="str">
        <f t="shared" ca="1" si="73"/>
        <v/>
      </c>
      <c r="K132" s="16" t="str">
        <f t="shared" ca="1" si="73"/>
        <v/>
      </c>
      <c r="L132" s="16" t="str">
        <f t="shared" ca="1" si="73"/>
        <v/>
      </c>
      <c r="M132" s="16" t="str">
        <f t="shared" ca="1" si="72"/>
        <v/>
      </c>
      <c r="N132" s="16" t="str">
        <f t="shared" ca="1" si="72"/>
        <v/>
      </c>
      <c r="O132" s="16" t="str">
        <f t="shared" ca="1" si="72"/>
        <v/>
      </c>
      <c r="P132" s="16" t="str">
        <f t="shared" ca="1" si="71"/>
        <v/>
      </c>
      <c r="Q132" s="16" t="str">
        <f t="shared" ca="1" si="71"/>
        <v/>
      </c>
      <c r="R132" s="16" t="str">
        <f t="shared" ca="1" si="71"/>
        <v/>
      </c>
      <c r="S132" s="16" t="e">
        <f t="shared" ref="S132:S195" ca="1" si="79">IF(SUM(J132:R132)=0,$E132,"")</f>
        <v>#N/A</v>
      </c>
      <c r="T132" s="15" t="str">
        <f t="shared" ref="T132:T195" ca="1" si="80">IF(F132=G132,IF(ISNA(H132),G132+(RAND()*0.01),H132+(RAND()*0.0000000001)),"")</f>
        <v/>
      </c>
      <c r="U132" s="7" t="str">
        <f t="shared" ca="1" si="76"/>
        <v/>
      </c>
    </row>
    <row r="133" spans="1:21" x14ac:dyDescent="0.55000000000000004">
      <c r="A133" s="7">
        <v>131</v>
      </c>
      <c r="B133" s="8">
        <f t="shared" si="77"/>
        <v>131</v>
      </c>
      <c r="C133" s="9">
        <f>IF('2 Pareto Analysis'!$D$12='Pareto Math'!V$23,'Pareto Math'!B133,IF(HLOOKUP(X$23,'1 Data Entry'!A$1:Q132,A134,FALSE)="","",HLOOKUP(X$23,'1 Data Entry'!A$1:Q132,A134,FALSE)))</f>
        <v>131</v>
      </c>
      <c r="D133" s="7" t="e">
        <f>HLOOKUP(V$23,'1 Data Entry'!A$1:Q132,A134,FALSE)</f>
        <v>#N/A</v>
      </c>
      <c r="E133" s="15" t="e">
        <f>IF(C133="","",HLOOKUP(W$23,'1 Data Entry'!A$1:S132,A134,FALSE))</f>
        <v>#N/A</v>
      </c>
      <c r="F133" s="15">
        <f>(COUNTIF(D$3:D133,D133))</f>
        <v>131</v>
      </c>
      <c r="G133" s="15">
        <f t="shared" si="78"/>
        <v>999</v>
      </c>
      <c r="H133" s="15" t="e">
        <f t="shared" si="74"/>
        <v>#N/A</v>
      </c>
      <c r="I133" s="16" t="str">
        <f t="shared" si="75"/>
        <v/>
      </c>
      <c r="J133" s="16" t="str">
        <f t="shared" ca="1" si="73"/>
        <v/>
      </c>
      <c r="K133" s="16" t="str">
        <f t="shared" ca="1" si="73"/>
        <v/>
      </c>
      <c r="L133" s="16" t="str">
        <f t="shared" ca="1" si="73"/>
        <v/>
      </c>
      <c r="M133" s="16" t="str">
        <f t="shared" ca="1" si="72"/>
        <v/>
      </c>
      <c r="N133" s="16" t="str">
        <f t="shared" ca="1" si="72"/>
        <v/>
      </c>
      <c r="O133" s="16" t="str">
        <f t="shared" ca="1" si="72"/>
        <v/>
      </c>
      <c r="P133" s="16" t="str">
        <f t="shared" ca="1" si="71"/>
        <v/>
      </c>
      <c r="Q133" s="16" t="str">
        <f t="shared" ca="1" si="71"/>
        <v/>
      </c>
      <c r="R133" s="16" t="str">
        <f t="shared" ca="1" si="71"/>
        <v/>
      </c>
      <c r="S133" s="16" t="e">
        <f t="shared" ca="1" si="79"/>
        <v>#N/A</v>
      </c>
      <c r="T133" s="15" t="str">
        <f t="shared" ca="1" si="80"/>
        <v/>
      </c>
      <c r="U133" s="7" t="str">
        <f t="shared" ca="1" si="76"/>
        <v/>
      </c>
    </row>
    <row r="134" spans="1:21" x14ac:dyDescent="0.55000000000000004">
      <c r="A134" s="7">
        <v>132</v>
      </c>
      <c r="B134" s="8">
        <f t="shared" si="77"/>
        <v>132</v>
      </c>
      <c r="C134" s="9">
        <f>IF('2 Pareto Analysis'!$D$12='Pareto Math'!V$23,'Pareto Math'!B134,IF(HLOOKUP(X$23,'1 Data Entry'!A$1:Q133,A135,FALSE)="","",HLOOKUP(X$23,'1 Data Entry'!A$1:Q133,A135,FALSE)))</f>
        <v>132</v>
      </c>
      <c r="D134" s="7" t="e">
        <f>HLOOKUP(V$23,'1 Data Entry'!A$1:Q133,A135,FALSE)</f>
        <v>#N/A</v>
      </c>
      <c r="E134" s="15" t="e">
        <f>IF(C134="","",HLOOKUP(W$23,'1 Data Entry'!A$1:S133,A135,FALSE))</f>
        <v>#N/A</v>
      </c>
      <c r="F134" s="15">
        <f>(COUNTIF(D$3:D134,D134))</f>
        <v>132</v>
      </c>
      <c r="G134" s="15">
        <f t="shared" si="78"/>
        <v>999</v>
      </c>
      <c r="H134" s="15" t="e">
        <f t="shared" si="74"/>
        <v>#N/A</v>
      </c>
      <c r="I134" s="16" t="str">
        <f t="shared" si="75"/>
        <v/>
      </c>
      <c r="J134" s="16" t="str">
        <f t="shared" ca="1" si="73"/>
        <v/>
      </c>
      <c r="K134" s="16" t="str">
        <f t="shared" ca="1" si="73"/>
        <v/>
      </c>
      <c r="L134" s="16" t="str">
        <f t="shared" ca="1" si="73"/>
        <v/>
      </c>
      <c r="M134" s="16" t="str">
        <f t="shared" ca="1" si="72"/>
        <v/>
      </c>
      <c r="N134" s="16" t="str">
        <f t="shared" ca="1" si="72"/>
        <v/>
      </c>
      <c r="O134" s="16" t="str">
        <f t="shared" ca="1" si="72"/>
        <v/>
      </c>
      <c r="P134" s="16" t="str">
        <f t="shared" ca="1" si="71"/>
        <v/>
      </c>
      <c r="Q134" s="16" t="str">
        <f t="shared" ca="1" si="71"/>
        <v/>
      </c>
      <c r="R134" s="16" t="str">
        <f t="shared" ca="1" si="71"/>
        <v/>
      </c>
      <c r="S134" s="16" t="e">
        <f t="shared" ca="1" si="79"/>
        <v>#N/A</v>
      </c>
      <c r="T134" s="15" t="str">
        <f t="shared" ca="1" si="80"/>
        <v/>
      </c>
      <c r="U134" s="7" t="str">
        <f t="shared" ca="1" si="76"/>
        <v/>
      </c>
    </row>
    <row r="135" spans="1:21" x14ac:dyDescent="0.55000000000000004">
      <c r="A135" s="7">
        <v>133</v>
      </c>
      <c r="B135" s="8">
        <f t="shared" si="77"/>
        <v>133</v>
      </c>
      <c r="C135" s="9">
        <f>IF('2 Pareto Analysis'!$D$12='Pareto Math'!V$23,'Pareto Math'!B135,IF(HLOOKUP(X$23,'1 Data Entry'!A$1:Q134,A136,FALSE)="","",HLOOKUP(X$23,'1 Data Entry'!A$1:Q134,A136,FALSE)))</f>
        <v>133</v>
      </c>
      <c r="D135" s="7" t="e">
        <f>HLOOKUP(V$23,'1 Data Entry'!A$1:Q134,A136,FALSE)</f>
        <v>#N/A</v>
      </c>
      <c r="E135" s="15" t="e">
        <f>IF(C135="","",HLOOKUP(W$23,'1 Data Entry'!A$1:S134,A136,FALSE))</f>
        <v>#N/A</v>
      </c>
      <c r="F135" s="15">
        <f>(COUNTIF(D$3:D135,D135))</f>
        <v>133</v>
      </c>
      <c r="G135" s="15">
        <f t="shared" si="78"/>
        <v>999</v>
      </c>
      <c r="H135" s="15" t="e">
        <f t="shared" si="74"/>
        <v>#N/A</v>
      </c>
      <c r="I135" s="16" t="str">
        <f t="shared" si="75"/>
        <v/>
      </c>
      <c r="J135" s="16" t="str">
        <f t="shared" ca="1" si="73"/>
        <v/>
      </c>
      <c r="K135" s="16" t="str">
        <f t="shared" ca="1" si="73"/>
        <v/>
      </c>
      <c r="L135" s="16" t="str">
        <f t="shared" ca="1" si="73"/>
        <v/>
      </c>
      <c r="M135" s="16" t="str">
        <f t="shared" ca="1" si="72"/>
        <v/>
      </c>
      <c r="N135" s="16" t="str">
        <f t="shared" ca="1" si="72"/>
        <v/>
      </c>
      <c r="O135" s="16" t="str">
        <f t="shared" ca="1" si="72"/>
        <v/>
      </c>
      <c r="P135" s="16" t="str">
        <f t="shared" ca="1" si="71"/>
        <v/>
      </c>
      <c r="Q135" s="16" t="str">
        <f t="shared" ca="1" si="71"/>
        <v/>
      </c>
      <c r="R135" s="16" t="str">
        <f t="shared" ca="1" si="71"/>
        <v/>
      </c>
      <c r="S135" s="16" t="e">
        <f t="shared" ca="1" si="79"/>
        <v>#N/A</v>
      </c>
      <c r="T135" s="15" t="str">
        <f t="shared" ca="1" si="80"/>
        <v/>
      </c>
      <c r="U135" s="7" t="str">
        <f t="shared" ca="1" si="76"/>
        <v/>
      </c>
    </row>
    <row r="136" spans="1:21" x14ac:dyDescent="0.55000000000000004">
      <c r="A136" s="7">
        <v>134</v>
      </c>
      <c r="B136" s="8">
        <f t="shared" si="77"/>
        <v>134</v>
      </c>
      <c r="C136" s="9">
        <f>IF('2 Pareto Analysis'!$D$12='Pareto Math'!V$23,'Pareto Math'!B136,IF(HLOOKUP(X$23,'1 Data Entry'!A$1:Q135,A137,FALSE)="","",HLOOKUP(X$23,'1 Data Entry'!A$1:Q135,A137,FALSE)))</f>
        <v>134</v>
      </c>
      <c r="D136" s="7" t="e">
        <f>HLOOKUP(V$23,'1 Data Entry'!A$1:Q135,A137,FALSE)</f>
        <v>#N/A</v>
      </c>
      <c r="E136" s="15" t="e">
        <f>IF(C136="","",HLOOKUP(W$23,'1 Data Entry'!A$1:S135,A137,FALSE))</f>
        <v>#N/A</v>
      </c>
      <c r="F136" s="15">
        <f>(COUNTIF(D$3:D136,D136))</f>
        <v>134</v>
      </c>
      <c r="G136" s="15">
        <f t="shared" si="78"/>
        <v>999</v>
      </c>
      <c r="H136" s="15" t="e">
        <f t="shared" si="74"/>
        <v>#N/A</v>
      </c>
      <c r="I136" s="16" t="str">
        <f t="shared" si="75"/>
        <v/>
      </c>
      <c r="J136" s="16" t="str">
        <f t="shared" ca="1" si="73"/>
        <v/>
      </c>
      <c r="K136" s="16" t="str">
        <f t="shared" ca="1" si="73"/>
        <v/>
      </c>
      <c r="L136" s="16" t="str">
        <f t="shared" ca="1" si="73"/>
        <v/>
      </c>
      <c r="M136" s="16" t="str">
        <f t="shared" ca="1" si="72"/>
        <v/>
      </c>
      <c r="N136" s="16" t="str">
        <f t="shared" ca="1" si="72"/>
        <v/>
      </c>
      <c r="O136" s="16" t="str">
        <f t="shared" ca="1" si="72"/>
        <v/>
      </c>
      <c r="P136" s="16" t="str">
        <f t="shared" ca="1" si="71"/>
        <v/>
      </c>
      <c r="Q136" s="16" t="str">
        <f t="shared" ca="1" si="71"/>
        <v/>
      </c>
      <c r="R136" s="16" t="str">
        <f t="shared" ca="1" si="71"/>
        <v/>
      </c>
      <c r="S136" s="16" t="e">
        <f t="shared" ca="1" si="79"/>
        <v>#N/A</v>
      </c>
      <c r="T136" s="15" t="str">
        <f t="shared" ca="1" si="80"/>
        <v/>
      </c>
      <c r="U136" s="7" t="str">
        <f t="shared" ca="1" si="76"/>
        <v/>
      </c>
    </row>
    <row r="137" spans="1:21" x14ac:dyDescent="0.55000000000000004">
      <c r="A137" s="7">
        <v>135</v>
      </c>
      <c r="B137" s="8">
        <f t="shared" si="77"/>
        <v>135</v>
      </c>
      <c r="C137" s="9">
        <f>IF('2 Pareto Analysis'!$D$12='Pareto Math'!V$23,'Pareto Math'!B137,IF(HLOOKUP(X$23,'1 Data Entry'!A$1:Q136,A138,FALSE)="","",HLOOKUP(X$23,'1 Data Entry'!A$1:Q136,A138,FALSE)))</f>
        <v>135</v>
      </c>
      <c r="D137" s="7" t="e">
        <f>HLOOKUP(V$23,'1 Data Entry'!A$1:Q136,A138,FALSE)</f>
        <v>#N/A</v>
      </c>
      <c r="E137" s="15" t="e">
        <f>IF(C137="","",HLOOKUP(W$23,'1 Data Entry'!A$1:S136,A138,FALSE))</f>
        <v>#N/A</v>
      </c>
      <c r="F137" s="15">
        <f>(COUNTIF(D$3:D137,D137))</f>
        <v>135</v>
      </c>
      <c r="G137" s="15">
        <f t="shared" si="78"/>
        <v>999</v>
      </c>
      <c r="H137" s="15" t="e">
        <f t="shared" si="74"/>
        <v>#N/A</v>
      </c>
      <c r="I137" s="16" t="str">
        <f t="shared" si="75"/>
        <v/>
      </c>
      <c r="J137" s="16" t="str">
        <f t="shared" ca="1" si="73"/>
        <v/>
      </c>
      <c r="K137" s="16" t="str">
        <f t="shared" ca="1" si="73"/>
        <v/>
      </c>
      <c r="L137" s="16" t="str">
        <f t="shared" ca="1" si="73"/>
        <v/>
      </c>
      <c r="M137" s="16" t="str">
        <f t="shared" ca="1" si="72"/>
        <v/>
      </c>
      <c r="N137" s="16" t="str">
        <f t="shared" ca="1" si="72"/>
        <v/>
      </c>
      <c r="O137" s="16" t="str">
        <f t="shared" ca="1" si="72"/>
        <v/>
      </c>
      <c r="P137" s="16" t="str">
        <f t="shared" ca="1" si="71"/>
        <v/>
      </c>
      <c r="Q137" s="16" t="str">
        <f t="shared" ca="1" si="71"/>
        <v/>
      </c>
      <c r="R137" s="16" t="str">
        <f t="shared" ca="1" si="71"/>
        <v/>
      </c>
      <c r="S137" s="16" t="e">
        <f t="shared" ca="1" si="79"/>
        <v>#N/A</v>
      </c>
      <c r="T137" s="15" t="str">
        <f t="shared" ca="1" si="80"/>
        <v/>
      </c>
      <c r="U137" s="7" t="str">
        <f t="shared" ca="1" si="76"/>
        <v/>
      </c>
    </row>
    <row r="138" spans="1:21" x14ac:dyDescent="0.55000000000000004">
      <c r="A138" s="7">
        <v>136</v>
      </c>
      <c r="B138" s="8">
        <f t="shared" si="77"/>
        <v>136</v>
      </c>
      <c r="C138" s="9">
        <f>IF('2 Pareto Analysis'!$D$12='Pareto Math'!V$23,'Pareto Math'!B138,IF(HLOOKUP(X$23,'1 Data Entry'!A$1:Q137,A139,FALSE)="","",HLOOKUP(X$23,'1 Data Entry'!A$1:Q137,A139,FALSE)))</f>
        <v>136</v>
      </c>
      <c r="D138" s="7" t="e">
        <f>HLOOKUP(V$23,'1 Data Entry'!A$1:Q137,A139,FALSE)</f>
        <v>#N/A</v>
      </c>
      <c r="E138" s="15" t="e">
        <f>IF(C138="","",HLOOKUP(W$23,'1 Data Entry'!A$1:S137,A139,FALSE))</f>
        <v>#N/A</v>
      </c>
      <c r="F138" s="15">
        <f>(COUNTIF(D$3:D138,D138))</f>
        <v>136</v>
      </c>
      <c r="G138" s="15">
        <f t="shared" si="78"/>
        <v>999</v>
      </c>
      <c r="H138" s="15" t="e">
        <f t="shared" si="74"/>
        <v>#N/A</v>
      </c>
      <c r="I138" s="16" t="str">
        <f t="shared" si="75"/>
        <v/>
      </c>
      <c r="J138" s="16" t="str">
        <f t="shared" ca="1" si="73"/>
        <v/>
      </c>
      <c r="K138" s="16" t="str">
        <f t="shared" ca="1" si="73"/>
        <v/>
      </c>
      <c r="L138" s="16" t="str">
        <f t="shared" ca="1" si="73"/>
        <v/>
      </c>
      <c r="M138" s="16" t="str">
        <f t="shared" ca="1" si="72"/>
        <v/>
      </c>
      <c r="N138" s="16" t="str">
        <f t="shared" ca="1" si="72"/>
        <v/>
      </c>
      <c r="O138" s="16" t="str">
        <f t="shared" ca="1" si="72"/>
        <v/>
      </c>
      <c r="P138" s="16" t="str">
        <f t="shared" ca="1" si="71"/>
        <v/>
      </c>
      <c r="Q138" s="16" t="str">
        <f t="shared" ca="1" si="71"/>
        <v/>
      </c>
      <c r="R138" s="16" t="str">
        <f t="shared" ca="1" si="71"/>
        <v/>
      </c>
      <c r="S138" s="16" t="e">
        <f t="shared" ca="1" si="79"/>
        <v>#N/A</v>
      </c>
      <c r="T138" s="15" t="str">
        <f t="shared" ca="1" si="80"/>
        <v/>
      </c>
      <c r="U138" s="7" t="str">
        <f t="shared" ca="1" si="76"/>
        <v/>
      </c>
    </row>
    <row r="139" spans="1:21" x14ac:dyDescent="0.55000000000000004">
      <c r="A139" s="7">
        <v>137</v>
      </c>
      <c r="B139" s="8">
        <f t="shared" si="77"/>
        <v>137</v>
      </c>
      <c r="C139" s="9">
        <f>IF('2 Pareto Analysis'!$D$12='Pareto Math'!V$23,'Pareto Math'!B139,IF(HLOOKUP(X$23,'1 Data Entry'!A$1:Q138,A140,FALSE)="","",HLOOKUP(X$23,'1 Data Entry'!A$1:Q138,A140,FALSE)))</f>
        <v>137</v>
      </c>
      <c r="D139" s="7" t="e">
        <f>HLOOKUP(V$23,'1 Data Entry'!A$1:Q138,A140,FALSE)</f>
        <v>#N/A</v>
      </c>
      <c r="E139" s="15" t="e">
        <f>IF(C139="","",HLOOKUP(W$23,'1 Data Entry'!A$1:S138,A140,FALSE))</f>
        <v>#N/A</v>
      </c>
      <c r="F139" s="15">
        <f>(COUNTIF(D$3:D139,D139))</f>
        <v>137</v>
      </c>
      <c r="G139" s="15">
        <f t="shared" si="78"/>
        <v>999</v>
      </c>
      <c r="H139" s="15" t="e">
        <f t="shared" si="74"/>
        <v>#N/A</v>
      </c>
      <c r="I139" s="16" t="str">
        <f t="shared" si="75"/>
        <v/>
      </c>
      <c r="J139" s="16" t="str">
        <f t="shared" ca="1" si="73"/>
        <v/>
      </c>
      <c r="K139" s="16" t="str">
        <f t="shared" ca="1" si="73"/>
        <v/>
      </c>
      <c r="L139" s="16" t="str">
        <f t="shared" ca="1" si="73"/>
        <v/>
      </c>
      <c r="M139" s="16" t="str">
        <f t="shared" ca="1" si="72"/>
        <v/>
      </c>
      <c r="N139" s="16" t="str">
        <f t="shared" ca="1" si="72"/>
        <v/>
      </c>
      <c r="O139" s="16" t="str">
        <f t="shared" ca="1" si="72"/>
        <v/>
      </c>
      <c r="P139" s="16" t="str">
        <f t="shared" ca="1" si="71"/>
        <v/>
      </c>
      <c r="Q139" s="16" t="str">
        <f t="shared" ca="1" si="71"/>
        <v/>
      </c>
      <c r="R139" s="16" t="str">
        <f t="shared" ca="1" si="71"/>
        <v/>
      </c>
      <c r="S139" s="16" t="e">
        <f t="shared" ca="1" si="79"/>
        <v>#N/A</v>
      </c>
      <c r="T139" s="15" t="str">
        <f t="shared" ca="1" si="80"/>
        <v/>
      </c>
      <c r="U139" s="7" t="str">
        <f t="shared" ca="1" si="76"/>
        <v/>
      </c>
    </row>
    <row r="140" spans="1:21" x14ac:dyDescent="0.55000000000000004">
      <c r="A140" s="7">
        <v>138</v>
      </c>
      <c r="B140" s="8">
        <f t="shared" si="77"/>
        <v>138</v>
      </c>
      <c r="C140" s="9">
        <f>IF('2 Pareto Analysis'!$D$12='Pareto Math'!V$23,'Pareto Math'!B140,IF(HLOOKUP(X$23,'1 Data Entry'!A$1:Q139,A141,FALSE)="","",HLOOKUP(X$23,'1 Data Entry'!A$1:Q139,A141,FALSE)))</f>
        <v>138</v>
      </c>
      <c r="D140" s="7" t="e">
        <f>HLOOKUP(V$23,'1 Data Entry'!A$1:Q139,A141,FALSE)</f>
        <v>#N/A</v>
      </c>
      <c r="E140" s="15" t="e">
        <f>IF(C140="","",HLOOKUP(W$23,'1 Data Entry'!A$1:S139,A141,FALSE))</f>
        <v>#N/A</v>
      </c>
      <c r="F140" s="15">
        <f>(COUNTIF(D$3:D140,D140))</f>
        <v>138</v>
      </c>
      <c r="G140" s="15">
        <f t="shared" si="78"/>
        <v>999</v>
      </c>
      <c r="H140" s="15" t="e">
        <f t="shared" si="74"/>
        <v>#N/A</v>
      </c>
      <c r="I140" s="16" t="str">
        <f t="shared" si="75"/>
        <v/>
      </c>
      <c r="J140" s="16" t="str">
        <f t="shared" ca="1" si="73"/>
        <v/>
      </c>
      <c r="K140" s="16" t="str">
        <f t="shared" ca="1" si="73"/>
        <v/>
      </c>
      <c r="L140" s="16" t="str">
        <f t="shared" ca="1" si="73"/>
        <v/>
      </c>
      <c r="M140" s="16" t="str">
        <f t="shared" ca="1" si="72"/>
        <v/>
      </c>
      <c r="N140" s="16" t="str">
        <f t="shared" ca="1" si="72"/>
        <v/>
      </c>
      <c r="O140" s="16" t="str">
        <f t="shared" ca="1" si="72"/>
        <v/>
      </c>
      <c r="P140" s="16" t="str">
        <f t="shared" ca="1" si="71"/>
        <v/>
      </c>
      <c r="Q140" s="16" t="str">
        <f t="shared" ca="1" si="71"/>
        <v/>
      </c>
      <c r="R140" s="16" t="str">
        <f t="shared" ca="1" si="71"/>
        <v/>
      </c>
      <c r="S140" s="16" t="e">
        <f t="shared" ca="1" si="79"/>
        <v>#N/A</v>
      </c>
      <c r="T140" s="15" t="str">
        <f t="shared" ca="1" si="80"/>
        <v/>
      </c>
      <c r="U140" s="7" t="str">
        <f t="shared" ca="1" si="76"/>
        <v/>
      </c>
    </row>
    <row r="141" spans="1:21" x14ac:dyDescent="0.55000000000000004">
      <c r="A141" s="7">
        <v>139</v>
      </c>
      <c r="B141" s="8">
        <f t="shared" si="77"/>
        <v>139</v>
      </c>
      <c r="C141" s="9">
        <f>IF('2 Pareto Analysis'!$D$12='Pareto Math'!V$23,'Pareto Math'!B141,IF(HLOOKUP(X$23,'1 Data Entry'!A$1:Q140,A142,FALSE)="","",HLOOKUP(X$23,'1 Data Entry'!A$1:Q140,A142,FALSE)))</f>
        <v>139</v>
      </c>
      <c r="D141" s="7" t="e">
        <f>HLOOKUP(V$23,'1 Data Entry'!A$1:Q140,A142,FALSE)</f>
        <v>#N/A</v>
      </c>
      <c r="E141" s="15" t="e">
        <f>IF(C141="","",HLOOKUP(W$23,'1 Data Entry'!A$1:S140,A142,FALSE))</f>
        <v>#N/A</v>
      </c>
      <c r="F141" s="15">
        <f>(COUNTIF(D$3:D141,D141))</f>
        <v>139</v>
      </c>
      <c r="G141" s="15">
        <f t="shared" si="78"/>
        <v>999</v>
      </c>
      <c r="H141" s="15" t="e">
        <f t="shared" si="74"/>
        <v>#N/A</v>
      </c>
      <c r="I141" s="16" t="str">
        <f t="shared" si="75"/>
        <v/>
      </c>
      <c r="J141" s="16" t="str">
        <f t="shared" ca="1" si="73"/>
        <v/>
      </c>
      <c r="K141" s="16" t="str">
        <f t="shared" ca="1" si="73"/>
        <v/>
      </c>
      <c r="L141" s="16" t="str">
        <f t="shared" ca="1" si="73"/>
        <v/>
      </c>
      <c r="M141" s="16" t="str">
        <f t="shared" ca="1" si="72"/>
        <v/>
      </c>
      <c r="N141" s="16" t="str">
        <f t="shared" ca="1" si="72"/>
        <v/>
      </c>
      <c r="O141" s="16" t="str">
        <f t="shared" ca="1" si="72"/>
        <v/>
      </c>
      <c r="P141" s="16" t="str">
        <f t="shared" ca="1" si="71"/>
        <v/>
      </c>
      <c r="Q141" s="16" t="str">
        <f t="shared" ca="1" si="71"/>
        <v/>
      </c>
      <c r="R141" s="16" t="str">
        <f t="shared" ca="1" si="71"/>
        <v/>
      </c>
      <c r="S141" s="16" t="e">
        <f t="shared" ca="1" si="79"/>
        <v>#N/A</v>
      </c>
      <c r="T141" s="15" t="str">
        <f t="shared" ca="1" si="80"/>
        <v/>
      </c>
      <c r="U141" s="7" t="str">
        <f t="shared" ca="1" si="76"/>
        <v/>
      </c>
    </row>
    <row r="142" spans="1:21" x14ac:dyDescent="0.55000000000000004">
      <c r="A142" s="7">
        <v>140</v>
      </c>
      <c r="B142" s="8">
        <f t="shared" si="77"/>
        <v>140</v>
      </c>
      <c r="C142" s="9">
        <f>IF('2 Pareto Analysis'!$D$12='Pareto Math'!V$23,'Pareto Math'!B142,IF(HLOOKUP(X$23,'1 Data Entry'!A$1:Q141,A143,FALSE)="","",HLOOKUP(X$23,'1 Data Entry'!A$1:Q141,A143,FALSE)))</f>
        <v>140</v>
      </c>
      <c r="D142" s="7" t="e">
        <f>HLOOKUP(V$23,'1 Data Entry'!A$1:Q141,A143,FALSE)</f>
        <v>#N/A</v>
      </c>
      <c r="E142" s="15" t="e">
        <f>IF(C142="","",HLOOKUP(W$23,'1 Data Entry'!A$1:S141,A143,FALSE))</f>
        <v>#N/A</v>
      </c>
      <c r="F142" s="15">
        <f>(COUNTIF(D$3:D142,D142))</f>
        <v>140</v>
      </c>
      <c r="G142" s="15">
        <f t="shared" si="78"/>
        <v>999</v>
      </c>
      <c r="H142" s="15" t="e">
        <f t="shared" si="74"/>
        <v>#N/A</v>
      </c>
      <c r="I142" s="16" t="str">
        <f t="shared" si="75"/>
        <v/>
      </c>
      <c r="J142" s="16" t="str">
        <f t="shared" ca="1" si="73"/>
        <v/>
      </c>
      <c r="K142" s="16" t="str">
        <f t="shared" ca="1" si="73"/>
        <v/>
      </c>
      <c r="L142" s="16" t="str">
        <f t="shared" ca="1" si="73"/>
        <v/>
      </c>
      <c r="M142" s="16" t="str">
        <f t="shared" ca="1" si="72"/>
        <v/>
      </c>
      <c r="N142" s="16" t="str">
        <f t="shared" ca="1" si="72"/>
        <v/>
      </c>
      <c r="O142" s="16" t="str">
        <f t="shared" ca="1" si="72"/>
        <v/>
      </c>
      <c r="P142" s="16" t="str">
        <f t="shared" ca="1" si="71"/>
        <v/>
      </c>
      <c r="Q142" s="16" t="str">
        <f t="shared" ca="1" si="71"/>
        <v/>
      </c>
      <c r="R142" s="16" t="str">
        <f t="shared" ca="1" si="71"/>
        <v/>
      </c>
      <c r="S142" s="16" t="e">
        <f t="shared" ca="1" si="79"/>
        <v>#N/A</v>
      </c>
      <c r="T142" s="15" t="str">
        <f t="shared" ca="1" si="80"/>
        <v/>
      </c>
      <c r="U142" s="7" t="str">
        <f t="shared" ca="1" si="76"/>
        <v/>
      </c>
    </row>
    <row r="143" spans="1:21" x14ac:dyDescent="0.55000000000000004">
      <c r="A143" s="7">
        <v>141</v>
      </c>
      <c r="B143" s="8">
        <f t="shared" si="77"/>
        <v>141</v>
      </c>
      <c r="C143" s="9">
        <f>IF('2 Pareto Analysis'!$D$12='Pareto Math'!V$23,'Pareto Math'!B143,IF(HLOOKUP(X$23,'1 Data Entry'!A$1:Q142,A144,FALSE)="","",HLOOKUP(X$23,'1 Data Entry'!A$1:Q142,A144,FALSE)))</f>
        <v>141</v>
      </c>
      <c r="D143" s="7" t="e">
        <f>HLOOKUP(V$23,'1 Data Entry'!A$1:Q142,A144,FALSE)</f>
        <v>#N/A</v>
      </c>
      <c r="E143" s="15" t="e">
        <f>IF(C143="","",HLOOKUP(W$23,'1 Data Entry'!A$1:S142,A144,FALSE))</f>
        <v>#N/A</v>
      </c>
      <c r="F143" s="15">
        <f>(COUNTIF(D$3:D143,D143))</f>
        <v>141</v>
      </c>
      <c r="G143" s="15">
        <f t="shared" si="78"/>
        <v>999</v>
      </c>
      <c r="H143" s="15" t="e">
        <f t="shared" si="74"/>
        <v>#N/A</v>
      </c>
      <c r="I143" s="16" t="str">
        <f t="shared" si="75"/>
        <v/>
      </c>
      <c r="J143" s="16" t="str">
        <f t="shared" ca="1" si="73"/>
        <v/>
      </c>
      <c r="K143" s="16" t="str">
        <f t="shared" ca="1" si="73"/>
        <v/>
      </c>
      <c r="L143" s="16" t="str">
        <f t="shared" ca="1" si="73"/>
        <v/>
      </c>
      <c r="M143" s="16" t="str">
        <f t="shared" ca="1" si="72"/>
        <v/>
      </c>
      <c r="N143" s="16" t="str">
        <f t="shared" ca="1" si="72"/>
        <v/>
      </c>
      <c r="O143" s="16" t="str">
        <f t="shared" ca="1" si="72"/>
        <v/>
      </c>
      <c r="P143" s="16" t="str">
        <f t="shared" ca="1" si="71"/>
        <v/>
      </c>
      <c r="Q143" s="16" t="str">
        <f t="shared" ca="1" si="71"/>
        <v/>
      </c>
      <c r="R143" s="16" t="str">
        <f t="shared" ca="1" si="71"/>
        <v/>
      </c>
      <c r="S143" s="16" t="e">
        <f t="shared" ca="1" si="79"/>
        <v>#N/A</v>
      </c>
      <c r="T143" s="15" t="str">
        <f t="shared" ca="1" si="80"/>
        <v/>
      </c>
      <c r="U143" s="7" t="str">
        <f t="shared" ca="1" si="76"/>
        <v/>
      </c>
    </row>
    <row r="144" spans="1:21" x14ac:dyDescent="0.55000000000000004">
      <c r="A144" s="7">
        <v>142</v>
      </c>
      <c r="B144" s="8">
        <f t="shared" si="77"/>
        <v>142</v>
      </c>
      <c r="C144" s="9">
        <f>IF('2 Pareto Analysis'!$D$12='Pareto Math'!V$23,'Pareto Math'!B144,IF(HLOOKUP(X$23,'1 Data Entry'!A$1:Q143,A145,FALSE)="","",HLOOKUP(X$23,'1 Data Entry'!A$1:Q143,A145,FALSE)))</f>
        <v>142</v>
      </c>
      <c r="D144" s="7" t="e">
        <f>HLOOKUP(V$23,'1 Data Entry'!A$1:Q143,A145,FALSE)</f>
        <v>#N/A</v>
      </c>
      <c r="E144" s="15" t="e">
        <f>IF(C144="","",HLOOKUP(W$23,'1 Data Entry'!A$1:S143,A145,FALSE))</f>
        <v>#N/A</v>
      </c>
      <c r="F144" s="15">
        <f>(COUNTIF(D$3:D144,D144))</f>
        <v>142</v>
      </c>
      <c r="G144" s="15">
        <f t="shared" si="78"/>
        <v>999</v>
      </c>
      <c r="H144" s="15" t="e">
        <f t="shared" si="74"/>
        <v>#N/A</v>
      </c>
      <c r="I144" s="16" t="str">
        <f t="shared" si="75"/>
        <v/>
      </c>
      <c r="J144" s="16" t="str">
        <f t="shared" ca="1" si="73"/>
        <v/>
      </c>
      <c r="K144" s="16" t="str">
        <f t="shared" ca="1" si="73"/>
        <v/>
      </c>
      <c r="L144" s="16" t="str">
        <f t="shared" ca="1" si="73"/>
        <v/>
      </c>
      <c r="M144" s="16" t="str">
        <f t="shared" ca="1" si="72"/>
        <v/>
      </c>
      <c r="N144" s="16" t="str">
        <f t="shared" ca="1" si="72"/>
        <v/>
      </c>
      <c r="O144" s="16" t="str">
        <f t="shared" ca="1" si="72"/>
        <v/>
      </c>
      <c r="P144" s="16" t="str">
        <f t="shared" ca="1" si="71"/>
        <v/>
      </c>
      <c r="Q144" s="16" t="str">
        <f t="shared" ca="1" si="71"/>
        <v/>
      </c>
      <c r="R144" s="16" t="str">
        <f t="shared" ca="1" si="71"/>
        <v/>
      </c>
      <c r="S144" s="16" t="e">
        <f t="shared" ca="1" si="79"/>
        <v>#N/A</v>
      </c>
      <c r="T144" s="15" t="str">
        <f t="shared" ca="1" si="80"/>
        <v/>
      </c>
      <c r="U144" s="7" t="str">
        <f t="shared" ca="1" si="76"/>
        <v/>
      </c>
    </row>
    <row r="145" spans="1:21" x14ac:dyDescent="0.55000000000000004">
      <c r="A145" s="7">
        <v>143</v>
      </c>
      <c r="B145" s="8">
        <f t="shared" si="77"/>
        <v>143</v>
      </c>
      <c r="C145" s="9">
        <f>IF('2 Pareto Analysis'!$D$12='Pareto Math'!V$23,'Pareto Math'!B145,IF(HLOOKUP(X$23,'1 Data Entry'!A$1:Q144,A146,FALSE)="","",HLOOKUP(X$23,'1 Data Entry'!A$1:Q144,A146,FALSE)))</f>
        <v>143</v>
      </c>
      <c r="D145" s="7" t="e">
        <f>HLOOKUP(V$23,'1 Data Entry'!A$1:Q144,A146,FALSE)</f>
        <v>#N/A</v>
      </c>
      <c r="E145" s="15" t="e">
        <f>IF(C145="","",HLOOKUP(W$23,'1 Data Entry'!A$1:S144,A146,FALSE))</f>
        <v>#N/A</v>
      </c>
      <c r="F145" s="15">
        <f>(COUNTIF(D$3:D145,D145))</f>
        <v>143</v>
      </c>
      <c r="G145" s="15">
        <f t="shared" si="78"/>
        <v>999</v>
      </c>
      <c r="H145" s="15" t="e">
        <f t="shared" si="74"/>
        <v>#N/A</v>
      </c>
      <c r="I145" s="16" t="str">
        <f t="shared" si="75"/>
        <v/>
      </c>
      <c r="J145" s="16" t="str">
        <f t="shared" ca="1" si="73"/>
        <v/>
      </c>
      <c r="K145" s="16" t="str">
        <f t="shared" ca="1" si="73"/>
        <v/>
      </c>
      <c r="L145" s="16" t="str">
        <f t="shared" ca="1" si="73"/>
        <v/>
      </c>
      <c r="M145" s="16" t="str">
        <f t="shared" ca="1" si="72"/>
        <v/>
      </c>
      <c r="N145" s="16" t="str">
        <f t="shared" ca="1" si="72"/>
        <v/>
      </c>
      <c r="O145" s="16" t="str">
        <f t="shared" ca="1" si="72"/>
        <v/>
      </c>
      <c r="P145" s="16" t="str">
        <f t="shared" ca="1" si="71"/>
        <v/>
      </c>
      <c r="Q145" s="16" t="str">
        <f t="shared" ca="1" si="71"/>
        <v/>
      </c>
      <c r="R145" s="16" t="str">
        <f t="shared" ca="1" si="71"/>
        <v/>
      </c>
      <c r="S145" s="16" t="e">
        <f t="shared" ca="1" si="79"/>
        <v>#N/A</v>
      </c>
      <c r="T145" s="15" t="str">
        <f t="shared" ca="1" si="80"/>
        <v/>
      </c>
      <c r="U145" s="7" t="str">
        <f t="shared" ca="1" si="76"/>
        <v/>
      </c>
    </row>
    <row r="146" spans="1:21" x14ac:dyDescent="0.55000000000000004">
      <c r="A146" s="7">
        <v>144</v>
      </c>
      <c r="B146" s="8">
        <f t="shared" si="77"/>
        <v>144</v>
      </c>
      <c r="C146" s="9">
        <f>IF('2 Pareto Analysis'!$D$12='Pareto Math'!V$23,'Pareto Math'!B146,IF(HLOOKUP(X$23,'1 Data Entry'!A$1:Q145,A147,FALSE)="","",HLOOKUP(X$23,'1 Data Entry'!A$1:Q145,A147,FALSE)))</f>
        <v>144</v>
      </c>
      <c r="D146" s="7" t="e">
        <f>HLOOKUP(V$23,'1 Data Entry'!A$1:Q145,A147,FALSE)</f>
        <v>#N/A</v>
      </c>
      <c r="E146" s="15" t="e">
        <f>IF(C146="","",HLOOKUP(W$23,'1 Data Entry'!A$1:S145,A147,FALSE))</f>
        <v>#N/A</v>
      </c>
      <c r="F146" s="15">
        <f>(COUNTIF(D$3:D146,D146))</f>
        <v>144</v>
      </c>
      <c r="G146" s="15">
        <f t="shared" si="78"/>
        <v>999</v>
      </c>
      <c r="H146" s="15" t="e">
        <f t="shared" si="74"/>
        <v>#N/A</v>
      </c>
      <c r="I146" s="16" t="str">
        <f t="shared" si="75"/>
        <v/>
      </c>
      <c r="J146" s="16" t="str">
        <f t="shared" ca="1" si="73"/>
        <v/>
      </c>
      <c r="K146" s="16" t="str">
        <f t="shared" ca="1" si="73"/>
        <v/>
      </c>
      <c r="L146" s="16" t="str">
        <f t="shared" ca="1" si="73"/>
        <v/>
      </c>
      <c r="M146" s="16" t="str">
        <f t="shared" ca="1" si="72"/>
        <v/>
      </c>
      <c r="N146" s="16" t="str">
        <f t="shared" ca="1" si="72"/>
        <v/>
      </c>
      <c r="O146" s="16" t="str">
        <f t="shared" ca="1" si="72"/>
        <v/>
      </c>
      <c r="P146" s="16" t="str">
        <f t="shared" ca="1" si="71"/>
        <v/>
      </c>
      <c r="Q146" s="16" t="str">
        <f t="shared" ca="1" si="71"/>
        <v/>
      </c>
      <c r="R146" s="16" t="str">
        <f t="shared" ca="1" si="71"/>
        <v/>
      </c>
      <c r="S146" s="16" t="e">
        <f t="shared" ca="1" si="79"/>
        <v>#N/A</v>
      </c>
      <c r="T146" s="15" t="str">
        <f t="shared" ca="1" si="80"/>
        <v/>
      </c>
      <c r="U146" s="7" t="str">
        <f t="shared" ca="1" si="76"/>
        <v/>
      </c>
    </row>
    <row r="147" spans="1:21" x14ac:dyDescent="0.55000000000000004">
      <c r="A147" s="7">
        <v>145</v>
      </c>
      <c r="B147" s="8">
        <f t="shared" si="77"/>
        <v>145</v>
      </c>
      <c r="C147" s="9">
        <f>IF('2 Pareto Analysis'!$D$12='Pareto Math'!V$23,'Pareto Math'!B147,IF(HLOOKUP(X$23,'1 Data Entry'!A$1:Q146,A148,FALSE)="","",HLOOKUP(X$23,'1 Data Entry'!A$1:Q146,A148,FALSE)))</f>
        <v>145</v>
      </c>
      <c r="D147" s="7" t="e">
        <f>HLOOKUP(V$23,'1 Data Entry'!A$1:Q146,A148,FALSE)</f>
        <v>#N/A</v>
      </c>
      <c r="E147" s="15" t="e">
        <f>IF(C147="","",HLOOKUP(W$23,'1 Data Entry'!A$1:S146,A148,FALSE))</f>
        <v>#N/A</v>
      </c>
      <c r="F147" s="15">
        <f>(COUNTIF(D$3:D147,D147))</f>
        <v>145</v>
      </c>
      <c r="G147" s="15">
        <f t="shared" si="78"/>
        <v>999</v>
      </c>
      <c r="H147" s="15" t="e">
        <f t="shared" si="74"/>
        <v>#N/A</v>
      </c>
      <c r="I147" s="16" t="str">
        <f t="shared" si="75"/>
        <v/>
      </c>
      <c r="J147" s="16" t="str">
        <f t="shared" ca="1" si="73"/>
        <v/>
      </c>
      <c r="K147" s="16" t="str">
        <f t="shared" ca="1" si="73"/>
        <v/>
      </c>
      <c r="L147" s="16" t="str">
        <f t="shared" ca="1" si="73"/>
        <v/>
      </c>
      <c r="M147" s="16" t="str">
        <f t="shared" ca="1" si="72"/>
        <v/>
      </c>
      <c r="N147" s="16" t="str">
        <f t="shared" ca="1" si="72"/>
        <v/>
      </c>
      <c r="O147" s="16" t="str">
        <f t="shared" ca="1" si="72"/>
        <v/>
      </c>
      <c r="P147" s="16" t="str">
        <f t="shared" ca="1" si="71"/>
        <v/>
      </c>
      <c r="Q147" s="16" t="str">
        <f t="shared" ca="1" si="71"/>
        <v/>
      </c>
      <c r="R147" s="16" t="str">
        <f t="shared" ca="1" si="71"/>
        <v/>
      </c>
      <c r="S147" s="16" t="e">
        <f t="shared" ca="1" si="79"/>
        <v>#N/A</v>
      </c>
      <c r="T147" s="15" t="str">
        <f t="shared" ca="1" si="80"/>
        <v/>
      </c>
      <c r="U147" s="7" t="str">
        <f t="shared" ca="1" si="76"/>
        <v/>
      </c>
    </row>
    <row r="148" spans="1:21" x14ac:dyDescent="0.55000000000000004">
      <c r="A148" s="7">
        <v>146</v>
      </c>
      <c r="B148" s="8">
        <f t="shared" si="77"/>
        <v>146</v>
      </c>
      <c r="C148" s="9">
        <f>IF('2 Pareto Analysis'!$D$12='Pareto Math'!V$23,'Pareto Math'!B148,IF(HLOOKUP(X$23,'1 Data Entry'!A$1:Q147,A149,FALSE)="","",HLOOKUP(X$23,'1 Data Entry'!A$1:Q147,A149,FALSE)))</f>
        <v>146</v>
      </c>
      <c r="D148" s="7" t="e">
        <f>HLOOKUP(V$23,'1 Data Entry'!A$1:Q147,A149,FALSE)</f>
        <v>#N/A</v>
      </c>
      <c r="E148" s="15" t="e">
        <f>IF(C148="","",HLOOKUP(W$23,'1 Data Entry'!A$1:S147,A149,FALSE))</f>
        <v>#N/A</v>
      </c>
      <c r="F148" s="15">
        <f>(COUNTIF(D$3:D148,D148))</f>
        <v>146</v>
      </c>
      <c r="G148" s="15">
        <f t="shared" si="78"/>
        <v>999</v>
      </c>
      <c r="H148" s="15" t="e">
        <f t="shared" si="74"/>
        <v>#N/A</v>
      </c>
      <c r="I148" s="16" t="str">
        <f t="shared" si="75"/>
        <v/>
      </c>
      <c r="J148" s="16" t="str">
        <f t="shared" ca="1" si="73"/>
        <v/>
      </c>
      <c r="K148" s="16" t="str">
        <f t="shared" ca="1" si="73"/>
        <v/>
      </c>
      <c r="L148" s="16" t="str">
        <f t="shared" ca="1" si="73"/>
        <v/>
      </c>
      <c r="M148" s="16" t="str">
        <f t="shared" ca="1" si="72"/>
        <v/>
      </c>
      <c r="N148" s="16" t="str">
        <f t="shared" ca="1" si="72"/>
        <v/>
      </c>
      <c r="O148" s="16" t="str">
        <f t="shared" ca="1" si="72"/>
        <v/>
      </c>
      <c r="P148" s="16" t="str">
        <f t="shared" ca="1" si="71"/>
        <v/>
      </c>
      <c r="Q148" s="16" t="str">
        <f t="shared" ca="1" si="71"/>
        <v/>
      </c>
      <c r="R148" s="16" t="str">
        <f t="shared" ca="1" si="71"/>
        <v/>
      </c>
      <c r="S148" s="16" t="e">
        <f t="shared" ca="1" si="79"/>
        <v>#N/A</v>
      </c>
      <c r="T148" s="15" t="str">
        <f t="shared" ca="1" si="80"/>
        <v/>
      </c>
      <c r="U148" s="7" t="str">
        <f t="shared" ca="1" si="76"/>
        <v/>
      </c>
    </row>
    <row r="149" spans="1:21" x14ac:dyDescent="0.55000000000000004">
      <c r="A149" s="7">
        <v>147</v>
      </c>
      <c r="B149" s="8">
        <f t="shared" si="77"/>
        <v>147</v>
      </c>
      <c r="C149" s="9">
        <f>IF('2 Pareto Analysis'!$D$12='Pareto Math'!V$23,'Pareto Math'!B149,IF(HLOOKUP(X$23,'1 Data Entry'!A$1:Q148,A150,FALSE)="","",HLOOKUP(X$23,'1 Data Entry'!A$1:Q148,A150,FALSE)))</f>
        <v>147</v>
      </c>
      <c r="D149" s="7" t="e">
        <f>HLOOKUP(V$23,'1 Data Entry'!A$1:Q148,A150,FALSE)</f>
        <v>#N/A</v>
      </c>
      <c r="E149" s="15" t="e">
        <f>IF(C149="","",HLOOKUP(W$23,'1 Data Entry'!A$1:S148,A150,FALSE))</f>
        <v>#N/A</v>
      </c>
      <c r="F149" s="15">
        <f>(COUNTIF(D$3:D149,D149))</f>
        <v>147</v>
      </c>
      <c r="G149" s="15">
        <f t="shared" si="78"/>
        <v>999</v>
      </c>
      <c r="H149" s="15" t="e">
        <f t="shared" si="74"/>
        <v>#N/A</v>
      </c>
      <c r="I149" s="16" t="str">
        <f t="shared" si="75"/>
        <v/>
      </c>
      <c r="J149" s="16" t="str">
        <f t="shared" ca="1" si="73"/>
        <v/>
      </c>
      <c r="K149" s="16" t="str">
        <f t="shared" ca="1" si="73"/>
        <v/>
      </c>
      <c r="L149" s="16" t="str">
        <f t="shared" ca="1" si="73"/>
        <v/>
      </c>
      <c r="M149" s="16" t="str">
        <f t="shared" ca="1" si="72"/>
        <v/>
      </c>
      <c r="N149" s="16" t="str">
        <f t="shared" ca="1" si="72"/>
        <v/>
      </c>
      <c r="O149" s="16" t="str">
        <f t="shared" ca="1" si="72"/>
        <v/>
      </c>
      <c r="P149" s="16" t="str">
        <f t="shared" ca="1" si="71"/>
        <v/>
      </c>
      <c r="Q149" s="16" t="str">
        <f t="shared" ca="1" si="71"/>
        <v/>
      </c>
      <c r="R149" s="16" t="str">
        <f t="shared" ca="1" si="71"/>
        <v/>
      </c>
      <c r="S149" s="16" t="e">
        <f t="shared" ca="1" si="79"/>
        <v>#N/A</v>
      </c>
      <c r="T149" s="15" t="str">
        <f t="shared" ca="1" si="80"/>
        <v/>
      </c>
      <c r="U149" s="7" t="str">
        <f t="shared" ca="1" si="76"/>
        <v/>
      </c>
    </row>
    <row r="150" spans="1:21" x14ac:dyDescent="0.55000000000000004">
      <c r="A150" s="7">
        <v>148</v>
      </c>
      <c r="B150" s="8">
        <f t="shared" si="77"/>
        <v>148</v>
      </c>
      <c r="C150" s="9">
        <f>IF('2 Pareto Analysis'!$D$12='Pareto Math'!V$23,'Pareto Math'!B150,IF(HLOOKUP(X$23,'1 Data Entry'!A$1:Q149,A151,FALSE)="","",HLOOKUP(X$23,'1 Data Entry'!A$1:Q149,A151,FALSE)))</f>
        <v>148</v>
      </c>
      <c r="D150" s="7" t="e">
        <f>HLOOKUP(V$23,'1 Data Entry'!A$1:Q149,A151,FALSE)</f>
        <v>#N/A</v>
      </c>
      <c r="E150" s="15" t="e">
        <f>IF(C150="","",HLOOKUP(W$23,'1 Data Entry'!A$1:S149,A151,FALSE))</f>
        <v>#N/A</v>
      </c>
      <c r="F150" s="15">
        <f>(COUNTIF(D$3:D150,D150))</f>
        <v>148</v>
      </c>
      <c r="G150" s="15">
        <f t="shared" si="78"/>
        <v>999</v>
      </c>
      <c r="H150" s="15" t="e">
        <f t="shared" si="74"/>
        <v>#N/A</v>
      </c>
      <c r="I150" s="16" t="str">
        <f t="shared" si="75"/>
        <v/>
      </c>
      <c r="J150" s="16" t="str">
        <f t="shared" ca="1" si="73"/>
        <v/>
      </c>
      <c r="K150" s="16" t="str">
        <f t="shared" ca="1" si="73"/>
        <v/>
      </c>
      <c r="L150" s="16" t="str">
        <f t="shared" ca="1" si="73"/>
        <v/>
      </c>
      <c r="M150" s="16" t="str">
        <f t="shared" ca="1" si="72"/>
        <v/>
      </c>
      <c r="N150" s="16" t="str">
        <f t="shared" ca="1" si="72"/>
        <v/>
      </c>
      <c r="O150" s="16" t="str">
        <f t="shared" ca="1" si="72"/>
        <v/>
      </c>
      <c r="P150" s="16" t="str">
        <f t="shared" ca="1" si="71"/>
        <v/>
      </c>
      <c r="Q150" s="16" t="str">
        <f t="shared" ca="1" si="71"/>
        <v/>
      </c>
      <c r="R150" s="16" t="str">
        <f t="shared" ca="1" si="71"/>
        <v/>
      </c>
      <c r="S150" s="16" t="e">
        <f t="shared" ca="1" si="79"/>
        <v>#N/A</v>
      </c>
      <c r="T150" s="15" t="str">
        <f t="shared" ca="1" si="80"/>
        <v/>
      </c>
      <c r="U150" s="7" t="str">
        <f t="shared" ca="1" si="76"/>
        <v/>
      </c>
    </row>
    <row r="151" spans="1:21" x14ac:dyDescent="0.55000000000000004">
      <c r="A151" s="7">
        <v>149</v>
      </c>
      <c r="B151" s="8">
        <f t="shared" si="77"/>
        <v>149</v>
      </c>
      <c r="C151" s="9">
        <f>IF('2 Pareto Analysis'!$D$12='Pareto Math'!V$23,'Pareto Math'!B151,IF(HLOOKUP(X$23,'1 Data Entry'!A$1:Q150,A152,FALSE)="","",HLOOKUP(X$23,'1 Data Entry'!A$1:Q150,A152,FALSE)))</f>
        <v>149</v>
      </c>
      <c r="D151" s="7" t="e">
        <f>HLOOKUP(V$23,'1 Data Entry'!A$1:Q150,A152,FALSE)</f>
        <v>#N/A</v>
      </c>
      <c r="E151" s="15" t="e">
        <f>IF(C151="","",HLOOKUP(W$23,'1 Data Entry'!A$1:S150,A152,FALSE))</f>
        <v>#N/A</v>
      </c>
      <c r="F151" s="15">
        <f>(COUNTIF(D$3:D151,D151))</f>
        <v>149</v>
      </c>
      <c r="G151" s="15">
        <f t="shared" si="78"/>
        <v>999</v>
      </c>
      <c r="H151" s="15" t="e">
        <f t="shared" si="74"/>
        <v>#N/A</v>
      </c>
      <c r="I151" s="16" t="str">
        <f t="shared" si="75"/>
        <v/>
      </c>
      <c r="J151" s="16" t="str">
        <f t="shared" ca="1" si="73"/>
        <v/>
      </c>
      <c r="K151" s="16" t="str">
        <f t="shared" ca="1" si="73"/>
        <v/>
      </c>
      <c r="L151" s="16" t="str">
        <f t="shared" ca="1" si="73"/>
        <v/>
      </c>
      <c r="M151" s="16" t="str">
        <f t="shared" ca="1" si="72"/>
        <v/>
      </c>
      <c r="N151" s="16" t="str">
        <f t="shared" ca="1" si="72"/>
        <v/>
      </c>
      <c r="O151" s="16" t="str">
        <f t="shared" ca="1" si="72"/>
        <v/>
      </c>
      <c r="P151" s="16" t="str">
        <f t="shared" ca="1" si="71"/>
        <v/>
      </c>
      <c r="Q151" s="16" t="str">
        <f t="shared" ca="1" si="71"/>
        <v/>
      </c>
      <c r="R151" s="16" t="str">
        <f t="shared" ca="1" si="71"/>
        <v/>
      </c>
      <c r="S151" s="16" t="e">
        <f t="shared" ca="1" si="79"/>
        <v>#N/A</v>
      </c>
      <c r="T151" s="15" t="str">
        <f t="shared" ca="1" si="80"/>
        <v/>
      </c>
      <c r="U151" s="7" t="str">
        <f t="shared" ca="1" si="76"/>
        <v/>
      </c>
    </row>
    <row r="152" spans="1:21" x14ac:dyDescent="0.55000000000000004">
      <c r="A152" s="7">
        <v>150</v>
      </c>
      <c r="B152" s="8">
        <f t="shared" si="77"/>
        <v>150</v>
      </c>
      <c r="C152" s="9">
        <f>IF('2 Pareto Analysis'!$D$12='Pareto Math'!V$23,'Pareto Math'!B152,IF(HLOOKUP(X$23,'1 Data Entry'!A$1:Q151,A153,FALSE)="","",HLOOKUP(X$23,'1 Data Entry'!A$1:Q151,A153,FALSE)))</f>
        <v>150</v>
      </c>
      <c r="D152" s="7" t="e">
        <f>HLOOKUP(V$23,'1 Data Entry'!A$1:Q151,A153,FALSE)</f>
        <v>#N/A</v>
      </c>
      <c r="E152" s="15" t="e">
        <f>IF(C152="","",HLOOKUP(W$23,'1 Data Entry'!A$1:S151,A153,FALSE))</f>
        <v>#N/A</v>
      </c>
      <c r="F152" s="15">
        <f>(COUNTIF(D$3:D152,D152))</f>
        <v>150</v>
      </c>
      <c r="G152" s="15">
        <f t="shared" si="78"/>
        <v>999</v>
      </c>
      <c r="H152" s="15" t="e">
        <f t="shared" si="74"/>
        <v>#N/A</v>
      </c>
      <c r="I152" s="16" t="str">
        <f t="shared" si="75"/>
        <v/>
      </c>
      <c r="J152" s="16" t="str">
        <f t="shared" ca="1" si="73"/>
        <v/>
      </c>
      <c r="K152" s="16" t="str">
        <f t="shared" ca="1" si="73"/>
        <v/>
      </c>
      <c r="L152" s="16" t="str">
        <f t="shared" ca="1" si="73"/>
        <v/>
      </c>
      <c r="M152" s="16" t="str">
        <f t="shared" ca="1" si="72"/>
        <v/>
      </c>
      <c r="N152" s="16" t="str">
        <f t="shared" ca="1" si="72"/>
        <v/>
      </c>
      <c r="O152" s="16" t="str">
        <f t="shared" ca="1" si="72"/>
        <v/>
      </c>
      <c r="P152" s="16" t="str">
        <f t="shared" ca="1" si="71"/>
        <v/>
      </c>
      <c r="Q152" s="16" t="str">
        <f t="shared" ca="1" si="71"/>
        <v/>
      </c>
      <c r="R152" s="16" t="str">
        <f t="shared" ca="1" si="71"/>
        <v/>
      </c>
      <c r="S152" s="16" t="e">
        <f t="shared" ca="1" si="79"/>
        <v>#N/A</v>
      </c>
      <c r="T152" s="15" t="str">
        <f t="shared" ca="1" si="80"/>
        <v/>
      </c>
      <c r="U152" s="7" t="str">
        <f t="shared" ca="1" si="76"/>
        <v/>
      </c>
    </row>
    <row r="153" spans="1:21" x14ac:dyDescent="0.55000000000000004">
      <c r="A153" s="7">
        <v>151</v>
      </c>
      <c r="B153" s="8">
        <f t="shared" si="77"/>
        <v>151</v>
      </c>
      <c r="C153" s="9">
        <f>IF('2 Pareto Analysis'!$D$12='Pareto Math'!V$23,'Pareto Math'!B153,IF(HLOOKUP(X$23,'1 Data Entry'!A$1:Q152,A154,FALSE)="","",HLOOKUP(X$23,'1 Data Entry'!A$1:Q152,A154,FALSE)))</f>
        <v>151</v>
      </c>
      <c r="D153" s="7" t="e">
        <f>HLOOKUP(V$23,'1 Data Entry'!A$1:Q152,A154,FALSE)</f>
        <v>#N/A</v>
      </c>
      <c r="E153" s="15" t="e">
        <f>IF(C153="","",HLOOKUP(W$23,'1 Data Entry'!A$1:S152,A154,FALSE))</f>
        <v>#N/A</v>
      </c>
      <c r="F153" s="15">
        <f>(COUNTIF(D$3:D153,D153))</f>
        <v>151</v>
      </c>
      <c r="G153" s="15">
        <f t="shared" si="78"/>
        <v>999</v>
      </c>
      <c r="H153" s="15" t="e">
        <f t="shared" si="74"/>
        <v>#N/A</v>
      </c>
      <c r="I153" s="16" t="str">
        <f t="shared" si="75"/>
        <v/>
      </c>
      <c r="J153" s="16" t="str">
        <f t="shared" ca="1" si="73"/>
        <v/>
      </c>
      <c r="K153" s="16" t="str">
        <f t="shared" ca="1" si="73"/>
        <v/>
      </c>
      <c r="L153" s="16" t="str">
        <f t="shared" ca="1" si="73"/>
        <v/>
      </c>
      <c r="M153" s="16" t="str">
        <f t="shared" ca="1" si="72"/>
        <v/>
      </c>
      <c r="N153" s="16" t="str">
        <f t="shared" ca="1" si="72"/>
        <v/>
      </c>
      <c r="O153" s="16" t="str">
        <f t="shared" ca="1" si="72"/>
        <v/>
      </c>
      <c r="P153" s="16" t="str">
        <f t="shared" ca="1" si="72"/>
        <v/>
      </c>
      <c r="Q153" s="16" t="str">
        <f t="shared" ca="1" si="72"/>
        <v/>
      </c>
      <c r="R153" s="16" t="str">
        <f t="shared" ca="1" si="72"/>
        <v/>
      </c>
      <c r="S153" s="16" t="e">
        <f t="shared" ca="1" si="79"/>
        <v>#N/A</v>
      </c>
      <c r="T153" s="15" t="str">
        <f t="shared" ca="1" si="80"/>
        <v/>
      </c>
      <c r="U153" s="7" t="str">
        <f t="shared" ca="1" si="76"/>
        <v/>
      </c>
    </row>
    <row r="154" spans="1:21" x14ac:dyDescent="0.55000000000000004">
      <c r="A154" s="7">
        <v>152</v>
      </c>
      <c r="B154" s="8">
        <f t="shared" si="77"/>
        <v>152</v>
      </c>
      <c r="C154" s="9">
        <f>IF('2 Pareto Analysis'!$D$12='Pareto Math'!V$23,'Pareto Math'!B154,IF(HLOOKUP(X$23,'1 Data Entry'!A$1:Q153,A155,FALSE)="","",HLOOKUP(X$23,'1 Data Entry'!A$1:Q153,A155,FALSE)))</f>
        <v>152</v>
      </c>
      <c r="D154" s="7" t="e">
        <f>HLOOKUP(V$23,'1 Data Entry'!A$1:Q153,A155,FALSE)</f>
        <v>#N/A</v>
      </c>
      <c r="E154" s="15" t="e">
        <f>IF(C154="","",HLOOKUP(W$23,'1 Data Entry'!A$1:S153,A155,FALSE))</f>
        <v>#N/A</v>
      </c>
      <c r="F154" s="15">
        <f>(COUNTIF(D$3:D154,D154))</f>
        <v>152</v>
      </c>
      <c r="G154" s="15">
        <f t="shared" si="78"/>
        <v>999</v>
      </c>
      <c r="H154" s="15" t="e">
        <f t="shared" si="74"/>
        <v>#N/A</v>
      </c>
      <c r="I154" s="16" t="str">
        <f t="shared" si="75"/>
        <v/>
      </c>
      <c r="J154" s="16" t="str">
        <f t="shared" ca="1" si="73"/>
        <v/>
      </c>
      <c r="K154" s="16" t="str">
        <f t="shared" ca="1" si="73"/>
        <v/>
      </c>
      <c r="L154" s="16" t="str">
        <f t="shared" ca="1" si="73"/>
        <v/>
      </c>
      <c r="M154" s="16" t="str">
        <f t="shared" ca="1" si="72"/>
        <v/>
      </c>
      <c r="N154" s="16" t="str">
        <f t="shared" ca="1" si="72"/>
        <v/>
      </c>
      <c r="O154" s="16" t="str">
        <f t="shared" ca="1" si="72"/>
        <v/>
      </c>
      <c r="P154" s="16" t="str">
        <f t="shared" ca="1" si="72"/>
        <v/>
      </c>
      <c r="Q154" s="16" t="str">
        <f t="shared" ca="1" si="72"/>
        <v/>
      </c>
      <c r="R154" s="16" t="str">
        <f t="shared" ca="1" si="72"/>
        <v/>
      </c>
      <c r="S154" s="16" t="e">
        <f t="shared" ca="1" si="79"/>
        <v>#N/A</v>
      </c>
      <c r="T154" s="15" t="str">
        <f t="shared" ca="1" si="80"/>
        <v/>
      </c>
      <c r="U154" s="7" t="str">
        <f t="shared" ca="1" si="76"/>
        <v/>
      </c>
    </row>
    <row r="155" spans="1:21" x14ac:dyDescent="0.55000000000000004">
      <c r="A155" s="7">
        <v>153</v>
      </c>
      <c r="B155" s="8">
        <f t="shared" si="77"/>
        <v>153</v>
      </c>
      <c r="C155" s="9">
        <f>IF('2 Pareto Analysis'!$D$12='Pareto Math'!V$23,'Pareto Math'!B155,IF(HLOOKUP(X$23,'1 Data Entry'!A$1:Q154,A156,FALSE)="","",HLOOKUP(X$23,'1 Data Entry'!A$1:Q154,A156,FALSE)))</f>
        <v>153</v>
      </c>
      <c r="D155" s="7" t="e">
        <f>HLOOKUP(V$23,'1 Data Entry'!A$1:Q154,A156,FALSE)</f>
        <v>#N/A</v>
      </c>
      <c r="E155" s="15" t="e">
        <f>IF(C155="","",HLOOKUP(W$23,'1 Data Entry'!A$1:S154,A156,FALSE))</f>
        <v>#N/A</v>
      </c>
      <c r="F155" s="15">
        <f>(COUNTIF(D$3:D155,D155))</f>
        <v>153</v>
      </c>
      <c r="G155" s="15">
        <f t="shared" si="78"/>
        <v>999</v>
      </c>
      <c r="H155" s="15" t="e">
        <f t="shared" si="74"/>
        <v>#N/A</v>
      </c>
      <c r="I155" s="16" t="str">
        <f t="shared" si="75"/>
        <v/>
      </c>
      <c r="J155" s="16" t="str">
        <f t="shared" ca="1" si="73"/>
        <v/>
      </c>
      <c r="K155" s="16" t="str">
        <f t="shared" ca="1" si="73"/>
        <v/>
      </c>
      <c r="L155" s="16" t="str">
        <f t="shared" ca="1" si="73"/>
        <v/>
      </c>
      <c r="M155" s="16" t="str">
        <f t="shared" ca="1" si="72"/>
        <v/>
      </c>
      <c r="N155" s="16" t="str">
        <f t="shared" ca="1" si="72"/>
        <v/>
      </c>
      <c r="O155" s="16" t="str">
        <f t="shared" ca="1" si="72"/>
        <v/>
      </c>
      <c r="P155" s="16" t="str">
        <f t="shared" ca="1" si="72"/>
        <v/>
      </c>
      <c r="Q155" s="16" t="str">
        <f t="shared" ca="1" si="72"/>
        <v/>
      </c>
      <c r="R155" s="16" t="str">
        <f t="shared" ca="1" si="72"/>
        <v/>
      </c>
      <c r="S155" s="16" t="e">
        <f t="shared" ca="1" si="79"/>
        <v>#N/A</v>
      </c>
      <c r="T155" s="15" t="str">
        <f t="shared" ca="1" si="80"/>
        <v/>
      </c>
      <c r="U155" s="7" t="str">
        <f t="shared" ca="1" si="76"/>
        <v/>
      </c>
    </row>
    <row r="156" spans="1:21" x14ac:dyDescent="0.55000000000000004">
      <c r="A156" s="7">
        <v>154</v>
      </c>
      <c r="B156" s="8">
        <f t="shared" si="77"/>
        <v>154</v>
      </c>
      <c r="C156" s="9">
        <f>IF('2 Pareto Analysis'!$D$12='Pareto Math'!V$23,'Pareto Math'!B156,IF(HLOOKUP(X$23,'1 Data Entry'!A$1:Q155,A157,FALSE)="","",HLOOKUP(X$23,'1 Data Entry'!A$1:Q155,A157,FALSE)))</f>
        <v>154</v>
      </c>
      <c r="D156" s="7" t="e">
        <f>HLOOKUP(V$23,'1 Data Entry'!A$1:Q155,A157,FALSE)</f>
        <v>#N/A</v>
      </c>
      <c r="E156" s="15" t="e">
        <f>IF(C156="","",HLOOKUP(W$23,'1 Data Entry'!A$1:S155,A157,FALSE))</f>
        <v>#N/A</v>
      </c>
      <c r="F156" s="15">
        <f>(COUNTIF(D$3:D156,D156))</f>
        <v>154</v>
      </c>
      <c r="G156" s="15">
        <f t="shared" si="78"/>
        <v>999</v>
      </c>
      <c r="H156" s="15" t="e">
        <f t="shared" si="74"/>
        <v>#N/A</v>
      </c>
      <c r="I156" s="16" t="str">
        <f t="shared" si="75"/>
        <v/>
      </c>
      <c r="J156" s="16" t="str">
        <f t="shared" ca="1" si="73"/>
        <v/>
      </c>
      <c r="K156" s="16" t="str">
        <f t="shared" ca="1" si="73"/>
        <v/>
      </c>
      <c r="L156" s="16" t="str">
        <f t="shared" ca="1" si="73"/>
        <v/>
      </c>
      <c r="M156" s="16" t="str">
        <f t="shared" ca="1" si="72"/>
        <v/>
      </c>
      <c r="N156" s="16" t="str">
        <f t="shared" ca="1" si="72"/>
        <v/>
      </c>
      <c r="O156" s="16" t="str">
        <f t="shared" ca="1" si="72"/>
        <v/>
      </c>
      <c r="P156" s="16" t="str">
        <f t="shared" ca="1" si="72"/>
        <v/>
      </c>
      <c r="Q156" s="16" t="str">
        <f t="shared" ca="1" si="72"/>
        <v/>
      </c>
      <c r="R156" s="16" t="str">
        <f t="shared" ca="1" si="72"/>
        <v/>
      </c>
      <c r="S156" s="16" t="e">
        <f t="shared" ca="1" si="79"/>
        <v>#N/A</v>
      </c>
      <c r="T156" s="15" t="str">
        <f t="shared" ca="1" si="80"/>
        <v/>
      </c>
      <c r="U156" s="7" t="str">
        <f t="shared" ca="1" si="76"/>
        <v/>
      </c>
    </row>
    <row r="157" spans="1:21" x14ac:dyDescent="0.55000000000000004">
      <c r="A157" s="7">
        <v>155</v>
      </c>
      <c r="B157" s="8">
        <f t="shared" si="77"/>
        <v>155</v>
      </c>
      <c r="C157" s="9">
        <f>IF('2 Pareto Analysis'!$D$12='Pareto Math'!V$23,'Pareto Math'!B157,IF(HLOOKUP(X$23,'1 Data Entry'!A$1:Q156,A158,FALSE)="","",HLOOKUP(X$23,'1 Data Entry'!A$1:Q156,A158,FALSE)))</f>
        <v>155</v>
      </c>
      <c r="D157" s="7" t="e">
        <f>HLOOKUP(V$23,'1 Data Entry'!A$1:Q156,A158,FALSE)</f>
        <v>#N/A</v>
      </c>
      <c r="E157" s="15" t="e">
        <f>IF(C157="","",HLOOKUP(W$23,'1 Data Entry'!A$1:S156,A158,FALSE))</f>
        <v>#N/A</v>
      </c>
      <c r="F157" s="15">
        <f>(COUNTIF(D$3:D157,D157))</f>
        <v>155</v>
      </c>
      <c r="G157" s="15">
        <f t="shared" si="78"/>
        <v>999</v>
      </c>
      <c r="H157" s="15" t="e">
        <f t="shared" si="74"/>
        <v>#N/A</v>
      </c>
      <c r="I157" s="16" t="str">
        <f t="shared" si="75"/>
        <v/>
      </c>
      <c r="J157" s="16" t="str">
        <f t="shared" ca="1" si="73"/>
        <v/>
      </c>
      <c r="K157" s="16" t="str">
        <f t="shared" ca="1" si="73"/>
        <v/>
      </c>
      <c r="L157" s="16" t="str">
        <f t="shared" ca="1" si="73"/>
        <v/>
      </c>
      <c r="M157" s="16" t="str">
        <f t="shared" ca="1" si="72"/>
        <v/>
      </c>
      <c r="N157" s="16" t="str">
        <f t="shared" ca="1" si="72"/>
        <v/>
      </c>
      <c r="O157" s="16" t="str">
        <f t="shared" ca="1" si="72"/>
        <v/>
      </c>
      <c r="P157" s="16" t="str">
        <f t="shared" ca="1" si="72"/>
        <v/>
      </c>
      <c r="Q157" s="16" t="str">
        <f t="shared" ca="1" si="72"/>
        <v/>
      </c>
      <c r="R157" s="16" t="str">
        <f t="shared" ca="1" si="72"/>
        <v/>
      </c>
      <c r="S157" s="16" t="e">
        <f t="shared" ca="1" si="79"/>
        <v>#N/A</v>
      </c>
      <c r="T157" s="15" t="str">
        <f t="shared" ca="1" si="80"/>
        <v/>
      </c>
      <c r="U157" s="7" t="str">
        <f t="shared" ca="1" si="76"/>
        <v/>
      </c>
    </row>
    <row r="158" spans="1:21" x14ac:dyDescent="0.55000000000000004">
      <c r="A158" s="7">
        <v>156</v>
      </c>
      <c r="B158" s="8">
        <f t="shared" si="77"/>
        <v>156</v>
      </c>
      <c r="C158" s="9">
        <f>IF('2 Pareto Analysis'!$D$12='Pareto Math'!V$23,'Pareto Math'!B158,IF(HLOOKUP(X$23,'1 Data Entry'!A$1:Q157,A159,FALSE)="","",HLOOKUP(X$23,'1 Data Entry'!A$1:Q157,A159,FALSE)))</f>
        <v>156</v>
      </c>
      <c r="D158" s="7" t="e">
        <f>HLOOKUP(V$23,'1 Data Entry'!A$1:Q157,A159,FALSE)</f>
        <v>#N/A</v>
      </c>
      <c r="E158" s="15" t="e">
        <f>IF(C158="","",HLOOKUP(W$23,'1 Data Entry'!A$1:S157,A159,FALSE))</f>
        <v>#N/A</v>
      </c>
      <c r="F158" s="15">
        <f>(COUNTIF(D$3:D158,D158))</f>
        <v>156</v>
      </c>
      <c r="G158" s="15">
        <f t="shared" si="78"/>
        <v>999</v>
      </c>
      <c r="H158" s="15" t="e">
        <f t="shared" si="74"/>
        <v>#N/A</v>
      </c>
      <c r="I158" s="16" t="str">
        <f t="shared" si="75"/>
        <v/>
      </c>
      <c r="J158" s="16" t="str">
        <f t="shared" ca="1" si="73"/>
        <v/>
      </c>
      <c r="K158" s="16" t="str">
        <f t="shared" ca="1" si="73"/>
        <v/>
      </c>
      <c r="L158" s="16" t="str">
        <f t="shared" ca="1" si="73"/>
        <v/>
      </c>
      <c r="M158" s="16" t="str">
        <f t="shared" ca="1" si="72"/>
        <v/>
      </c>
      <c r="N158" s="16" t="str">
        <f t="shared" ca="1" si="72"/>
        <v/>
      </c>
      <c r="O158" s="16" t="str">
        <f t="shared" ca="1" si="72"/>
        <v/>
      </c>
      <c r="P158" s="16" t="str">
        <f t="shared" ca="1" si="72"/>
        <v/>
      </c>
      <c r="Q158" s="16" t="str">
        <f t="shared" ca="1" si="72"/>
        <v/>
      </c>
      <c r="R158" s="16" t="str">
        <f t="shared" ca="1" si="72"/>
        <v/>
      </c>
      <c r="S158" s="16" t="e">
        <f t="shared" ca="1" si="79"/>
        <v>#N/A</v>
      </c>
      <c r="T158" s="15" t="str">
        <f t="shared" ca="1" si="80"/>
        <v/>
      </c>
      <c r="U158" s="7" t="str">
        <f t="shared" ca="1" si="76"/>
        <v/>
      </c>
    </row>
    <row r="159" spans="1:21" x14ac:dyDescent="0.55000000000000004">
      <c r="A159" s="7">
        <v>157</v>
      </c>
      <c r="B159" s="8">
        <f t="shared" si="77"/>
        <v>157</v>
      </c>
      <c r="C159" s="9">
        <f>IF('2 Pareto Analysis'!$D$12='Pareto Math'!V$23,'Pareto Math'!B159,IF(HLOOKUP(X$23,'1 Data Entry'!A$1:Q158,A160,FALSE)="","",HLOOKUP(X$23,'1 Data Entry'!A$1:Q158,A160,FALSE)))</f>
        <v>157</v>
      </c>
      <c r="D159" s="7" t="e">
        <f>HLOOKUP(V$23,'1 Data Entry'!A$1:Q158,A160,FALSE)</f>
        <v>#N/A</v>
      </c>
      <c r="E159" s="15" t="e">
        <f>IF(C159="","",HLOOKUP(W$23,'1 Data Entry'!A$1:S158,A160,FALSE))</f>
        <v>#N/A</v>
      </c>
      <c r="F159" s="15">
        <f>(COUNTIF(D$3:D159,D159))</f>
        <v>157</v>
      </c>
      <c r="G159" s="15">
        <f t="shared" si="78"/>
        <v>999</v>
      </c>
      <c r="H159" s="15" t="e">
        <f t="shared" si="74"/>
        <v>#N/A</v>
      </c>
      <c r="I159" s="16" t="str">
        <f t="shared" si="75"/>
        <v/>
      </c>
      <c r="J159" s="16" t="str">
        <f t="shared" ca="1" si="73"/>
        <v/>
      </c>
      <c r="K159" s="16" t="str">
        <f t="shared" ca="1" si="73"/>
        <v/>
      </c>
      <c r="L159" s="16" t="str">
        <f t="shared" ca="1" si="73"/>
        <v/>
      </c>
      <c r="M159" s="16" t="str">
        <f t="shared" ca="1" si="72"/>
        <v/>
      </c>
      <c r="N159" s="16" t="str">
        <f t="shared" ca="1" si="72"/>
        <v/>
      </c>
      <c r="O159" s="16" t="str">
        <f t="shared" ca="1" si="72"/>
        <v/>
      </c>
      <c r="P159" s="16" t="str">
        <f t="shared" ca="1" si="72"/>
        <v/>
      </c>
      <c r="Q159" s="16" t="str">
        <f t="shared" ca="1" si="72"/>
        <v/>
      </c>
      <c r="R159" s="16" t="str">
        <f t="shared" ca="1" si="72"/>
        <v/>
      </c>
      <c r="S159" s="16" t="e">
        <f t="shared" ca="1" si="79"/>
        <v>#N/A</v>
      </c>
      <c r="T159" s="15" t="str">
        <f t="shared" ca="1" si="80"/>
        <v/>
      </c>
      <c r="U159" s="7" t="str">
        <f t="shared" ca="1" si="76"/>
        <v/>
      </c>
    </row>
    <row r="160" spans="1:21" x14ac:dyDescent="0.55000000000000004">
      <c r="A160" s="7">
        <v>158</v>
      </c>
      <c r="B160" s="8">
        <f t="shared" si="77"/>
        <v>158</v>
      </c>
      <c r="C160" s="9">
        <f>IF('2 Pareto Analysis'!$D$12='Pareto Math'!V$23,'Pareto Math'!B160,IF(HLOOKUP(X$23,'1 Data Entry'!A$1:Q159,A161,FALSE)="","",HLOOKUP(X$23,'1 Data Entry'!A$1:Q159,A161,FALSE)))</f>
        <v>158</v>
      </c>
      <c r="D160" s="7" t="e">
        <f>HLOOKUP(V$23,'1 Data Entry'!A$1:Q159,A161,FALSE)</f>
        <v>#N/A</v>
      </c>
      <c r="E160" s="15" t="e">
        <f>IF(C160="","",HLOOKUP(W$23,'1 Data Entry'!A$1:S159,A161,FALSE))</f>
        <v>#N/A</v>
      </c>
      <c r="F160" s="15">
        <f>(COUNTIF(D$3:D160,D160))</f>
        <v>158</v>
      </c>
      <c r="G160" s="15">
        <f t="shared" si="78"/>
        <v>999</v>
      </c>
      <c r="H160" s="15" t="e">
        <f t="shared" si="74"/>
        <v>#N/A</v>
      </c>
      <c r="I160" s="16" t="str">
        <f t="shared" si="75"/>
        <v/>
      </c>
      <c r="J160" s="16" t="str">
        <f t="shared" ca="1" si="73"/>
        <v/>
      </c>
      <c r="K160" s="16" t="str">
        <f t="shared" ca="1" si="73"/>
        <v/>
      </c>
      <c r="L160" s="16" t="str">
        <f t="shared" ca="1" si="73"/>
        <v/>
      </c>
      <c r="M160" s="16" t="str">
        <f t="shared" ca="1" si="72"/>
        <v/>
      </c>
      <c r="N160" s="16" t="str">
        <f t="shared" ca="1" si="72"/>
        <v/>
      </c>
      <c r="O160" s="16" t="str">
        <f t="shared" ca="1" si="72"/>
        <v/>
      </c>
      <c r="P160" s="16" t="str">
        <f t="shared" ca="1" si="72"/>
        <v/>
      </c>
      <c r="Q160" s="16" t="str">
        <f t="shared" ca="1" si="72"/>
        <v/>
      </c>
      <c r="R160" s="16" t="str">
        <f t="shared" ca="1" si="72"/>
        <v/>
      </c>
      <c r="S160" s="16" t="e">
        <f t="shared" ca="1" si="79"/>
        <v>#N/A</v>
      </c>
      <c r="T160" s="15" t="str">
        <f t="shared" ca="1" si="80"/>
        <v/>
      </c>
      <c r="U160" s="7" t="str">
        <f t="shared" ca="1" si="76"/>
        <v/>
      </c>
    </row>
    <row r="161" spans="1:21" x14ac:dyDescent="0.55000000000000004">
      <c r="A161" s="7">
        <v>159</v>
      </c>
      <c r="B161" s="8">
        <f t="shared" si="77"/>
        <v>159</v>
      </c>
      <c r="C161" s="9">
        <f>IF('2 Pareto Analysis'!$D$12='Pareto Math'!V$23,'Pareto Math'!B161,IF(HLOOKUP(X$23,'1 Data Entry'!A$1:Q160,A162,FALSE)="","",HLOOKUP(X$23,'1 Data Entry'!A$1:Q160,A162,FALSE)))</f>
        <v>159</v>
      </c>
      <c r="D161" s="7" t="e">
        <f>HLOOKUP(V$23,'1 Data Entry'!A$1:Q160,A162,FALSE)</f>
        <v>#N/A</v>
      </c>
      <c r="E161" s="15" t="e">
        <f>IF(C161="","",HLOOKUP(W$23,'1 Data Entry'!A$1:S160,A162,FALSE))</f>
        <v>#N/A</v>
      </c>
      <c r="F161" s="15">
        <f>(COUNTIF(D$3:D161,D161))</f>
        <v>159</v>
      </c>
      <c r="G161" s="15">
        <f t="shared" si="78"/>
        <v>999</v>
      </c>
      <c r="H161" s="15" t="e">
        <f t="shared" si="74"/>
        <v>#N/A</v>
      </c>
      <c r="I161" s="16" t="str">
        <f t="shared" si="75"/>
        <v/>
      </c>
      <c r="J161" s="16" t="str">
        <f t="shared" ca="1" si="73"/>
        <v/>
      </c>
      <c r="K161" s="16" t="str">
        <f t="shared" ca="1" si="73"/>
        <v/>
      </c>
      <c r="L161" s="16" t="str">
        <f t="shared" ca="1" si="73"/>
        <v/>
      </c>
      <c r="M161" s="16" t="str">
        <f t="shared" ca="1" si="72"/>
        <v/>
      </c>
      <c r="N161" s="16" t="str">
        <f t="shared" ca="1" si="72"/>
        <v/>
      </c>
      <c r="O161" s="16" t="str">
        <f t="shared" ca="1" si="72"/>
        <v/>
      </c>
      <c r="P161" s="16" t="str">
        <f t="shared" ca="1" si="72"/>
        <v/>
      </c>
      <c r="Q161" s="16" t="str">
        <f t="shared" ca="1" si="72"/>
        <v/>
      </c>
      <c r="R161" s="16" t="str">
        <f t="shared" ca="1" si="72"/>
        <v/>
      </c>
      <c r="S161" s="16" t="e">
        <f t="shared" ca="1" si="79"/>
        <v>#N/A</v>
      </c>
      <c r="T161" s="15" t="str">
        <f t="shared" ca="1" si="80"/>
        <v/>
      </c>
      <c r="U161" s="7" t="str">
        <f t="shared" ca="1" si="76"/>
        <v/>
      </c>
    </row>
    <row r="162" spans="1:21" x14ac:dyDescent="0.55000000000000004">
      <c r="A162" s="7">
        <v>160</v>
      </c>
      <c r="B162" s="8">
        <f t="shared" si="77"/>
        <v>160</v>
      </c>
      <c r="C162" s="9">
        <f>IF('2 Pareto Analysis'!$D$12='Pareto Math'!V$23,'Pareto Math'!B162,IF(HLOOKUP(X$23,'1 Data Entry'!A$1:Q161,A163,FALSE)="","",HLOOKUP(X$23,'1 Data Entry'!A$1:Q161,A163,FALSE)))</f>
        <v>160</v>
      </c>
      <c r="D162" s="7" t="e">
        <f>HLOOKUP(V$23,'1 Data Entry'!A$1:Q161,A163,FALSE)</f>
        <v>#N/A</v>
      </c>
      <c r="E162" s="15" t="e">
        <f>IF(C162="","",HLOOKUP(W$23,'1 Data Entry'!A$1:S161,A163,FALSE))</f>
        <v>#N/A</v>
      </c>
      <c r="F162" s="15">
        <f>(COUNTIF(D$3:D162,D162))</f>
        <v>160</v>
      </c>
      <c r="G162" s="15">
        <f t="shared" si="78"/>
        <v>999</v>
      </c>
      <c r="H162" s="15" t="e">
        <f t="shared" si="74"/>
        <v>#N/A</v>
      </c>
      <c r="I162" s="16" t="str">
        <f t="shared" si="75"/>
        <v/>
      </c>
      <c r="J162" s="16" t="str">
        <f t="shared" ca="1" si="73"/>
        <v/>
      </c>
      <c r="K162" s="16" t="str">
        <f t="shared" ca="1" si="73"/>
        <v/>
      </c>
      <c r="L162" s="16" t="str">
        <f t="shared" ca="1" si="73"/>
        <v/>
      </c>
      <c r="M162" s="16" t="str">
        <f t="shared" ca="1" si="72"/>
        <v/>
      </c>
      <c r="N162" s="16" t="str">
        <f t="shared" ca="1" si="72"/>
        <v/>
      </c>
      <c r="O162" s="16" t="str">
        <f t="shared" ca="1" si="72"/>
        <v/>
      </c>
      <c r="P162" s="16" t="str">
        <f t="shared" ca="1" si="72"/>
        <v/>
      </c>
      <c r="Q162" s="16" t="str">
        <f t="shared" ca="1" si="72"/>
        <v/>
      </c>
      <c r="R162" s="16" t="str">
        <f t="shared" ca="1" si="72"/>
        <v/>
      </c>
      <c r="S162" s="16" t="e">
        <f t="shared" ca="1" si="79"/>
        <v>#N/A</v>
      </c>
      <c r="T162" s="15" t="str">
        <f t="shared" ca="1" si="80"/>
        <v/>
      </c>
      <c r="U162" s="7" t="str">
        <f t="shared" ca="1" si="76"/>
        <v/>
      </c>
    </row>
    <row r="163" spans="1:21" x14ac:dyDescent="0.55000000000000004">
      <c r="A163" s="7">
        <v>161</v>
      </c>
      <c r="B163" s="8">
        <f t="shared" si="77"/>
        <v>161</v>
      </c>
      <c r="C163" s="9">
        <f>IF('2 Pareto Analysis'!$D$12='Pareto Math'!V$23,'Pareto Math'!B163,IF(HLOOKUP(X$23,'1 Data Entry'!A$1:Q162,A164,FALSE)="","",HLOOKUP(X$23,'1 Data Entry'!A$1:Q162,A164,FALSE)))</f>
        <v>161</v>
      </c>
      <c r="D163" s="7" t="e">
        <f>HLOOKUP(V$23,'1 Data Entry'!A$1:Q162,A164,FALSE)</f>
        <v>#N/A</v>
      </c>
      <c r="E163" s="15" t="e">
        <f>IF(C163="","",HLOOKUP(W$23,'1 Data Entry'!A$1:S162,A164,FALSE))</f>
        <v>#N/A</v>
      </c>
      <c r="F163" s="15">
        <f>(COUNTIF(D$3:D163,D163))</f>
        <v>161</v>
      </c>
      <c r="G163" s="15">
        <f t="shared" si="78"/>
        <v>999</v>
      </c>
      <c r="H163" s="15" t="e">
        <f t="shared" si="74"/>
        <v>#N/A</v>
      </c>
      <c r="I163" s="16" t="str">
        <f t="shared" si="75"/>
        <v/>
      </c>
      <c r="J163" s="16" t="str">
        <f t="shared" ca="1" si="73"/>
        <v/>
      </c>
      <c r="K163" s="16" t="str">
        <f t="shared" ca="1" si="73"/>
        <v/>
      </c>
      <c r="L163" s="16" t="str">
        <f t="shared" ca="1" si="73"/>
        <v/>
      </c>
      <c r="M163" s="16" t="str">
        <f t="shared" ca="1" si="72"/>
        <v/>
      </c>
      <c r="N163" s="16" t="str">
        <f t="shared" ca="1" si="72"/>
        <v/>
      </c>
      <c r="O163" s="16" t="str">
        <f t="shared" ca="1" si="72"/>
        <v/>
      </c>
      <c r="P163" s="16" t="str">
        <f t="shared" ca="1" si="72"/>
        <v/>
      </c>
      <c r="Q163" s="16" t="str">
        <f t="shared" ca="1" si="72"/>
        <v/>
      </c>
      <c r="R163" s="16" t="str">
        <f t="shared" ca="1" si="72"/>
        <v/>
      </c>
      <c r="S163" s="16" t="e">
        <f t="shared" ca="1" si="79"/>
        <v>#N/A</v>
      </c>
      <c r="T163" s="15" t="str">
        <f t="shared" ca="1" si="80"/>
        <v/>
      </c>
      <c r="U163" s="7" t="str">
        <f t="shared" ca="1" si="76"/>
        <v/>
      </c>
    </row>
    <row r="164" spans="1:21" x14ac:dyDescent="0.55000000000000004">
      <c r="A164" s="7">
        <v>162</v>
      </c>
      <c r="B164" s="8">
        <f t="shared" si="77"/>
        <v>162</v>
      </c>
      <c r="C164" s="9">
        <f>IF('2 Pareto Analysis'!$D$12='Pareto Math'!V$23,'Pareto Math'!B164,IF(HLOOKUP(X$23,'1 Data Entry'!A$1:Q163,A165,FALSE)="","",HLOOKUP(X$23,'1 Data Entry'!A$1:Q163,A165,FALSE)))</f>
        <v>162</v>
      </c>
      <c r="D164" s="7" t="e">
        <f>HLOOKUP(V$23,'1 Data Entry'!A$1:Q163,A165,FALSE)</f>
        <v>#N/A</v>
      </c>
      <c r="E164" s="15" t="e">
        <f>IF(C164="","",HLOOKUP(W$23,'1 Data Entry'!A$1:S163,A165,FALSE))</f>
        <v>#N/A</v>
      </c>
      <c r="F164" s="15">
        <f>(COUNTIF(D$3:D164,D164))</f>
        <v>162</v>
      </c>
      <c r="G164" s="15">
        <f t="shared" si="78"/>
        <v>999</v>
      </c>
      <c r="H164" s="15" t="e">
        <f t="shared" si="74"/>
        <v>#N/A</v>
      </c>
      <c r="I164" s="16" t="str">
        <f t="shared" si="75"/>
        <v/>
      </c>
      <c r="J164" s="16" t="str">
        <f t="shared" ca="1" si="73"/>
        <v/>
      </c>
      <c r="K164" s="16" t="str">
        <f t="shared" ca="1" si="73"/>
        <v/>
      </c>
      <c r="L164" s="16" t="str">
        <f t="shared" ca="1" si="73"/>
        <v/>
      </c>
      <c r="M164" s="16" t="str">
        <f t="shared" ca="1" si="72"/>
        <v/>
      </c>
      <c r="N164" s="16" t="str">
        <f t="shared" ca="1" si="72"/>
        <v/>
      </c>
      <c r="O164" s="16" t="str">
        <f t="shared" ca="1" si="72"/>
        <v/>
      </c>
      <c r="P164" s="16" t="str">
        <f t="shared" ca="1" si="72"/>
        <v/>
      </c>
      <c r="Q164" s="16" t="str">
        <f t="shared" ca="1" si="72"/>
        <v/>
      </c>
      <c r="R164" s="16" t="str">
        <f t="shared" ca="1" si="72"/>
        <v/>
      </c>
      <c r="S164" s="16" t="e">
        <f t="shared" ca="1" si="79"/>
        <v>#N/A</v>
      </c>
      <c r="T164" s="15" t="str">
        <f t="shared" ca="1" si="80"/>
        <v/>
      </c>
      <c r="U164" s="7" t="str">
        <f t="shared" ca="1" si="76"/>
        <v/>
      </c>
    </row>
    <row r="165" spans="1:21" x14ac:dyDescent="0.55000000000000004">
      <c r="A165" s="7">
        <v>163</v>
      </c>
      <c r="B165" s="8">
        <f t="shared" si="77"/>
        <v>163</v>
      </c>
      <c r="C165" s="9">
        <f>IF('2 Pareto Analysis'!$D$12='Pareto Math'!V$23,'Pareto Math'!B165,IF(HLOOKUP(X$23,'1 Data Entry'!A$1:Q164,A166,FALSE)="","",HLOOKUP(X$23,'1 Data Entry'!A$1:Q164,A166,FALSE)))</f>
        <v>163</v>
      </c>
      <c r="D165" s="7" t="e">
        <f>HLOOKUP(V$23,'1 Data Entry'!A$1:Q164,A166,FALSE)</f>
        <v>#N/A</v>
      </c>
      <c r="E165" s="15" t="e">
        <f>IF(C165="","",HLOOKUP(W$23,'1 Data Entry'!A$1:S164,A166,FALSE))</f>
        <v>#N/A</v>
      </c>
      <c r="F165" s="15">
        <f>(COUNTIF(D$3:D165,D165))</f>
        <v>163</v>
      </c>
      <c r="G165" s="15">
        <f t="shared" si="78"/>
        <v>999</v>
      </c>
      <c r="H165" s="15" t="e">
        <f t="shared" si="74"/>
        <v>#N/A</v>
      </c>
      <c r="I165" s="16" t="str">
        <f t="shared" si="75"/>
        <v/>
      </c>
      <c r="J165" s="16" t="str">
        <f t="shared" ca="1" si="73"/>
        <v/>
      </c>
      <c r="K165" s="16" t="str">
        <f t="shared" ca="1" si="73"/>
        <v/>
      </c>
      <c r="L165" s="16" t="str">
        <f t="shared" ca="1" si="73"/>
        <v/>
      </c>
      <c r="M165" s="16" t="str">
        <f t="shared" ca="1" si="72"/>
        <v/>
      </c>
      <c r="N165" s="16" t="str">
        <f t="shared" ca="1" si="72"/>
        <v/>
      </c>
      <c r="O165" s="16" t="str">
        <f t="shared" ca="1" si="72"/>
        <v/>
      </c>
      <c r="P165" s="16" t="str">
        <f t="shared" ca="1" si="72"/>
        <v/>
      </c>
      <c r="Q165" s="16" t="str">
        <f t="shared" ca="1" si="72"/>
        <v/>
      </c>
      <c r="R165" s="16" t="str">
        <f t="shared" ca="1" si="72"/>
        <v/>
      </c>
      <c r="S165" s="16" t="e">
        <f t="shared" ca="1" si="79"/>
        <v>#N/A</v>
      </c>
      <c r="T165" s="15" t="str">
        <f t="shared" ca="1" si="80"/>
        <v/>
      </c>
      <c r="U165" s="7" t="str">
        <f t="shared" ca="1" si="76"/>
        <v/>
      </c>
    </row>
    <row r="166" spans="1:21" x14ac:dyDescent="0.55000000000000004">
      <c r="A166" s="7">
        <v>164</v>
      </c>
      <c r="B166" s="8">
        <f t="shared" si="77"/>
        <v>164</v>
      </c>
      <c r="C166" s="9">
        <f>IF('2 Pareto Analysis'!$D$12='Pareto Math'!V$23,'Pareto Math'!B166,IF(HLOOKUP(X$23,'1 Data Entry'!A$1:Q165,A167,FALSE)="","",HLOOKUP(X$23,'1 Data Entry'!A$1:Q165,A167,FALSE)))</f>
        <v>164</v>
      </c>
      <c r="D166" s="7" t="e">
        <f>HLOOKUP(V$23,'1 Data Entry'!A$1:Q165,A167,FALSE)</f>
        <v>#N/A</v>
      </c>
      <c r="E166" s="15" t="e">
        <f>IF(C166="","",HLOOKUP(W$23,'1 Data Entry'!A$1:S165,A167,FALSE))</f>
        <v>#N/A</v>
      </c>
      <c r="F166" s="15">
        <f>(COUNTIF(D$3:D166,D166))</f>
        <v>164</v>
      </c>
      <c r="G166" s="15">
        <f t="shared" si="78"/>
        <v>999</v>
      </c>
      <c r="H166" s="15" t="e">
        <f t="shared" si="74"/>
        <v>#N/A</v>
      </c>
      <c r="I166" s="16" t="str">
        <f t="shared" si="75"/>
        <v/>
      </c>
      <c r="J166" s="16" t="str">
        <f t="shared" ca="1" si="73"/>
        <v/>
      </c>
      <c r="K166" s="16" t="str">
        <f t="shared" ca="1" si="73"/>
        <v/>
      </c>
      <c r="L166" s="16" t="str">
        <f t="shared" ca="1" si="73"/>
        <v/>
      </c>
      <c r="M166" s="16" t="str">
        <f t="shared" ca="1" si="72"/>
        <v/>
      </c>
      <c r="N166" s="16" t="str">
        <f t="shared" ca="1" si="72"/>
        <v/>
      </c>
      <c r="O166" s="16" t="str">
        <f t="shared" ca="1" si="72"/>
        <v/>
      </c>
      <c r="P166" s="16" t="str">
        <f t="shared" ca="1" si="72"/>
        <v/>
      </c>
      <c r="Q166" s="16" t="str">
        <f t="shared" ca="1" si="72"/>
        <v/>
      </c>
      <c r="R166" s="16" t="str">
        <f t="shared" ca="1" si="72"/>
        <v/>
      </c>
      <c r="S166" s="16" t="e">
        <f t="shared" ca="1" si="79"/>
        <v>#N/A</v>
      </c>
      <c r="T166" s="15" t="str">
        <f t="shared" ca="1" si="80"/>
        <v/>
      </c>
      <c r="U166" s="7" t="str">
        <f t="shared" ca="1" si="76"/>
        <v/>
      </c>
    </row>
    <row r="167" spans="1:21" x14ac:dyDescent="0.55000000000000004">
      <c r="A167" s="7">
        <v>165</v>
      </c>
      <c r="B167" s="8">
        <f t="shared" si="77"/>
        <v>165</v>
      </c>
      <c r="C167" s="9">
        <f>IF('2 Pareto Analysis'!$D$12='Pareto Math'!V$23,'Pareto Math'!B167,IF(HLOOKUP(X$23,'1 Data Entry'!A$1:Q166,A168,FALSE)="","",HLOOKUP(X$23,'1 Data Entry'!A$1:Q166,A168,FALSE)))</f>
        <v>165</v>
      </c>
      <c r="D167" s="7" t="e">
        <f>HLOOKUP(V$23,'1 Data Entry'!A$1:Q166,A168,FALSE)</f>
        <v>#N/A</v>
      </c>
      <c r="E167" s="15" t="e">
        <f>IF(C167="","",HLOOKUP(W$23,'1 Data Entry'!A$1:S166,A168,FALSE))</f>
        <v>#N/A</v>
      </c>
      <c r="F167" s="15">
        <f>(COUNTIF(D$3:D167,D167))</f>
        <v>165</v>
      </c>
      <c r="G167" s="15">
        <f t="shared" si="78"/>
        <v>999</v>
      </c>
      <c r="H167" s="15" t="e">
        <f t="shared" si="74"/>
        <v>#N/A</v>
      </c>
      <c r="I167" s="16" t="str">
        <f t="shared" si="75"/>
        <v/>
      </c>
      <c r="J167" s="16" t="str">
        <f t="shared" ca="1" si="73"/>
        <v/>
      </c>
      <c r="K167" s="16" t="str">
        <f t="shared" ca="1" si="73"/>
        <v/>
      </c>
      <c r="L167" s="16" t="str">
        <f t="shared" ca="1" si="73"/>
        <v/>
      </c>
      <c r="M167" s="16" t="str">
        <f t="shared" ca="1" si="72"/>
        <v/>
      </c>
      <c r="N167" s="16" t="str">
        <f t="shared" ca="1" si="72"/>
        <v/>
      </c>
      <c r="O167" s="16" t="str">
        <f t="shared" ca="1" si="72"/>
        <v/>
      </c>
      <c r="P167" s="16" t="str">
        <f t="shared" ca="1" si="72"/>
        <v/>
      </c>
      <c r="Q167" s="16" t="str">
        <f t="shared" ca="1" si="72"/>
        <v/>
      </c>
      <c r="R167" s="16" t="str">
        <f t="shared" ca="1" si="72"/>
        <v/>
      </c>
      <c r="S167" s="16" t="e">
        <f t="shared" ca="1" si="79"/>
        <v>#N/A</v>
      </c>
      <c r="T167" s="15" t="str">
        <f t="shared" ca="1" si="80"/>
        <v/>
      </c>
      <c r="U167" s="7" t="str">
        <f t="shared" ca="1" si="76"/>
        <v/>
      </c>
    </row>
    <row r="168" spans="1:21" x14ac:dyDescent="0.55000000000000004">
      <c r="A168" s="7">
        <v>166</v>
      </c>
      <c r="B168" s="8">
        <f t="shared" si="77"/>
        <v>166</v>
      </c>
      <c r="C168" s="9">
        <f>IF('2 Pareto Analysis'!$D$12='Pareto Math'!V$23,'Pareto Math'!B168,IF(HLOOKUP(X$23,'1 Data Entry'!A$1:Q167,A169,FALSE)="","",HLOOKUP(X$23,'1 Data Entry'!A$1:Q167,A169,FALSE)))</f>
        <v>166</v>
      </c>
      <c r="D168" s="7" t="e">
        <f>HLOOKUP(V$23,'1 Data Entry'!A$1:Q167,A169,FALSE)</f>
        <v>#N/A</v>
      </c>
      <c r="E168" s="15" t="e">
        <f>IF(C168="","",HLOOKUP(W$23,'1 Data Entry'!A$1:S167,A169,FALSE))</f>
        <v>#N/A</v>
      </c>
      <c r="F168" s="15">
        <f>(COUNTIF(D$3:D168,D168))</f>
        <v>166</v>
      </c>
      <c r="G168" s="15">
        <f t="shared" si="78"/>
        <v>999</v>
      </c>
      <c r="H168" s="15" t="e">
        <f t="shared" si="74"/>
        <v>#N/A</v>
      </c>
      <c r="I168" s="16" t="str">
        <f t="shared" si="75"/>
        <v/>
      </c>
      <c r="J168" s="16" t="str">
        <f t="shared" ca="1" si="73"/>
        <v/>
      </c>
      <c r="K168" s="16" t="str">
        <f t="shared" ca="1" si="73"/>
        <v/>
      </c>
      <c r="L168" s="16" t="str">
        <f t="shared" ca="1" si="73"/>
        <v/>
      </c>
      <c r="M168" s="16" t="str">
        <f t="shared" ca="1" si="72"/>
        <v/>
      </c>
      <c r="N168" s="16" t="str">
        <f t="shared" ca="1" si="72"/>
        <v/>
      </c>
      <c r="O168" s="16" t="str">
        <f t="shared" ca="1" si="72"/>
        <v/>
      </c>
      <c r="P168" s="16" t="str">
        <f t="shared" ca="1" si="72"/>
        <v/>
      </c>
      <c r="Q168" s="16" t="str">
        <f t="shared" ca="1" si="72"/>
        <v/>
      </c>
      <c r="R168" s="16" t="str">
        <f t="shared" ca="1" si="72"/>
        <v/>
      </c>
      <c r="S168" s="16" t="e">
        <f t="shared" ca="1" si="79"/>
        <v>#N/A</v>
      </c>
      <c r="T168" s="15" t="str">
        <f t="shared" ca="1" si="80"/>
        <v/>
      </c>
      <c r="U168" s="7" t="str">
        <f t="shared" ca="1" si="76"/>
        <v/>
      </c>
    </row>
    <row r="169" spans="1:21" x14ac:dyDescent="0.55000000000000004">
      <c r="A169" s="7">
        <v>167</v>
      </c>
      <c r="B169" s="8">
        <f t="shared" si="77"/>
        <v>167</v>
      </c>
      <c r="C169" s="9">
        <f>IF('2 Pareto Analysis'!$D$12='Pareto Math'!V$23,'Pareto Math'!B169,IF(HLOOKUP(X$23,'1 Data Entry'!A$1:Q168,A170,FALSE)="","",HLOOKUP(X$23,'1 Data Entry'!A$1:Q168,A170,FALSE)))</f>
        <v>167</v>
      </c>
      <c r="D169" s="7" t="e">
        <f>HLOOKUP(V$23,'1 Data Entry'!A$1:Q168,A170,FALSE)</f>
        <v>#N/A</v>
      </c>
      <c r="E169" s="15" t="e">
        <f>IF(C169="","",HLOOKUP(W$23,'1 Data Entry'!A$1:S168,A170,FALSE))</f>
        <v>#N/A</v>
      </c>
      <c r="F169" s="15">
        <f>(COUNTIF(D$3:D169,D169))</f>
        <v>167</v>
      </c>
      <c r="G169" s="15">
        <f t="shared" si="78"/>
        <v>999</v>
      </c>
      <c r="H169" s="15" t="e">
        <f t="shared" si="74"/>
        <v>#N/A</v>
      </c>
      <c r="I169" s="16" t="str">
        <f t="shared" si="75"/>
        <v/>
      </c>
      <c r="J169" s="16" t="str">
        <f t="shared" ca="1" si="73"/>
        <v/>
      </c>
      <c r="K169" s="16" t="str">
        <f t="shared" ca="1" si="73"/>
        <v/>
      </c>
      <c r="L169" s="16" t="str">
        <f t="shared" ca="1" si="73"/>
        <v/>
      </c>
      <c r="M169" s="16" t="str">
        <f t="shared" ca="1" si="72"/>
        <v/>
      </c>
      <c r="N169" s="16" t="str">
        <f t="shared" ca="1" si="72"/>
        <v/>
      </c>
      <c r="O169" s="16" t="str">
        <f t="shared" ca="1" si="72"/>
        <v/>
      </c>
      <c r="P169" s="16" t="str">
        <f t="shared" ca="1" si="72"/>
        <v/>
      </c>
      <c r="Q169" s="16" t="str">
        <f t="shared" ca="1" si="72"/>
        <v/>
      </c>
      <c r="R169" s="16" t="str">
        <f t="shared" ca="1" si="72"/>
        <v/>
      </c>
      <c r="S169" s="16" t="e">
        <f t="shared" ca="1" si="79"/>
        <v>#N/A</v>
      </c>
      <c r="T169" s="15" t="str">
        <f t="shared" ca="1" si="80"/>
        <v/>
      </c>
      <c r="U169" s="7" t="str">
        <f t="shared" ca="1" si="76"/>
        <v/>
      </c>
    </row>
    <row r="170" spans="1:21" x14ac:dyDescent="0.55000000000000004">
      <c r="A170" s="7">
        <v>168</v>
      </c>
      <c r="B170" s="8">
        <f t="shared" si="77"/>
        <v>168</v>
      </c>
      <c r="C170" s="9">
        <f>IF('2 Pareto Analysis'!$D$12='Pareto Math'!V$23,'Pareto Math'!B170,IF(HLOOKUP(X$23,'1 Data Entry'!A$1:Q169,A171,FALSE)="","",HLOOKUP(X$23,'1 Data Entry'!A$1:Q169,A171,FALSE)))</f>
        <v>168</v>
      </c>
      <c r="D170" s="7" t="e">
        <f>HLOOKUP(V$23,'1 Data Entry'!A$1:Q169,A171,FALSE)</f>
        <v>#N/A</v>
      </c>
      <c r="E170" s="15" t="e">
        <f>IF(C170="","",HLOOKUP(W$23,'1 Data Entry'!A$1:S169,A171,FALSE))</f>
        <v>#N/A</v>
      </c>
      <c r="F170" s="15">
        <f>(COUNTIF(D$3:D170,D170))</f>
        <v>168</v>
      </c>
      <c r="G170" s="15">
        <f t="shared" si="78"/>
        <v>999</v>
      </c>
      <c r="H170" s="15" t="e">
        <f t="shared" si="74"/>
        <v>#N/A</v>
      </c>
      <c r="I170" s="16" t="str">
        <f t="shared" si="75"/>
        <v/>
      </c>
      <c r="J170" s="16" t="str">
        <f t="shared" ca="1" si="73"/>
        <v/>
      </c>
      <c r="K170" s="16" t="str">
        <f t="shared" ca="1" si="73"/>
        <v/>
      </c>
      <c r="L170" s="16" t="str">
        <f t="shared" ca="1" si="73"/>
        <v/>
      </c>
      <c r="M170" s="16" t="str">
        <f t="shared" ca="1" si="72"/>
        <v/>
      </c>
      <c r="N170" s="16" t="str">
        <f t="shared" ca="1" si="72"/>
        <v/>
      </c>
      <c r="O170" s="16" t="str">
        <f t="shared" ca="1" si="72"/>
        <v/>
      </c>
      <c r="P170" s="16" t="str">
        <f t="shared" ca="1" si="72"/>
        <v/>
      </c>
      <c r="Q170" s="16" t="str">
        <f t="shared" ca="1" si="72"/>
        <v/>
      </c>
      <c r="R170" s="16" t="str">
        <f t="shared" ca="1" si="72"/>
        <v/>
      </c>
      <c r="S170" s="16" t="e">
        <f t="shared" ca="1" si="79"/>
        <v>#N/A</v>
      </c>
      <c r="T170" s="15" t="str">
        <f t="shared" ca="1" si="80"/>
        <v/>
      </c>
      <c r="U170" s="7" t="str">
        <f t="shared" ca="1" si="76"/>
        <v/>
      </c>
    </row>
    <row r="171" spans="1:21" x14ac:dyDescent="0.55000000000000004">
      <c r="A171" s="7">
        <v>169</v>
      </c>
      <c r="B171" s="8">
        <f t="shared" si="77"/>
        <v>169</v>
      </c>
      <c r="C171" s="9">
        <f>IF('2 Pareto Analysis'!$D$12='Pareto Math'!V$23,'Pareto Math'!B171,IF(HLOOKUP(X$23,'1 Data Entry'!A$1:Q170,A172,FALSE)="","",HLOOKUP(X$23,'1 Data Entry'!A$1:Q170,A172,FALSE)))</f>
        <v>169</v>
      </c>
      <c r="D171" s="7" t="e">
        <f>HLOOKUP(V$23,'1 Data Entry'!A$1:Q170,A172,FALSE)</f>
        <v>#N/A</v>
      </c>
      <c r="E171" s="15" t="e">
        <f>IF(C171="","",HLOOKUP(W$23,'1 Data Entry'!A$1:S170,A172,FALSE))</f>
        <v>#N/A</v>
      </c>
      <c r="F171" s="15">
        <f>(COUNTIF(D$3:D171,D171))</f>
        <v>169</v>
      </c>
      <c r="G171" s="15">
        <f t="shared" si="78"/>
        <v>999</v>
      </c>
      <c r="H171" s="15" t="e">
        <f t="shared" si="74"/>
        <v>#N/A</v>
      </c>
      <c r="I171" s="16" t="str">
        <f t="shared" si="75"/>
        <v/>
      </c>
      <c r="J171" s="16" t="str">
        <f t="shared" ca="1" si="73"/>
        <v/>
      </c>
      <c r="K171" s="16" t="str">
        <f t="shared" ca="1" si="73"/>
        <v/>
      </c>
      <c r="L171" s="16" t="str">
        <f t="shared" ca="1" si="73"/>
        <v/>
      </c>
      <c r="M171" s="16" t="str">
        <f t="shared" ca="1" si="72"/>
        <v/>
      </c>
      <c r="N171" s="16" t="str">
        <f t="shared" ca="1" si="72"/>
        <v/>
      </c>
      <c r="O171" s="16" t="str">
        <f t="shared" ca="1" si="72"/>
        <v/>
      </c>
      <c r="P171" s="16" t="str">
        <f t="shared" ca="1" si="72"/>
        <v/>
      </c>
      <c r="Q171" s="16" t="str">
        <f t="shared" ca="1" si="72"/>
        <v/>
      </c>
      <c r="R171" s="16" t="str">
        <f t="shared" ca="1" si="72"/>
        <v/>
      </c>
      <c r="S171" s="16" t="e">
        <f t="shared" ca="1" si="79"/>
        <v>#N/A</v>
      </c>
      <c r="T171" s="15" t="str">
        <f t="shared" ca="1" si="80"/>
        <v/>
      </c>
      <c r="U171" s="7" t="str">
        <f t="shared" ca="1" si="76"/>
        <v/>
      </c>
    </row>
    <row r="172" spans="1:21" x14ac:dyDescent="0.55000000000000004">
      <c r="A172" s="7">
        <v>170</v>
      </c>
      <c r="B172" s="8">
        <f t="shared" si="77"/>
        <v>170</v>
      </c>
      <c r="C172" s="9">
        <f>IF('2 Pareto Analysis'!$D$12='Pareto Math'!V$23,'Pareto Math'!B172,IF(HLOOKUP(X$23,'1 Data Entry'!A$1:Q171,A173,FALSE)="","",HLOOKUP(X$23,'1 Data Entry'!A$1:Q171,A173,FALSE)))</f>
        <v>170</v>
      </c>
      <c r="D172" s="7" t="e">
        <f>HLOOKUP(V$23,'1 Data Entry'!A$1:Q171,A173,FALSE)</f>
        <v>#N/A</v>
      </c>
      <c r="E172" s="15" t="e">
        <f>IF(C172="","",HLOOKUP(W$23,'1 Data Entry'!A$1:S171,A173,FALSE))</f>
        <v>#N/A</v>
      </c>
      <c r="F172" s="15">
        <f>(COUNTIF(D$3:D172,D172))</f>
        <v>170</v>
      </c>
      <c r="G172" s="15">
        <f t="shared" si="78"/>
        <v>999</v>
      </c>
      <c r="H172" s="15" t="e">
        <f t="shared" si="74"/>
        <v>#N/A</v>
      </c>
      <c r="I172" s="16" t="str">
        <f t="shared" si="75"/>
        <v/>
      </c>
      <c r="J172" s="16" t="str">
        <f t="shared" ca="1" si="73"/>
        <v/>
      </c>
      <c r="K172" s="16" t="str">
        <f t="shared" ca="1" si="73"/>
        <v/>
      </c>
      <c r="L172" s="16" t="str">
        <f t="shared" ca="1" si="73"/>
        <v/>
      </c>
      <c r="M172" s="16" t="str">
        <f t="shared" ca="1" si="72"/>
        <v/>
      </c>
      <c r="N172" s="16" t="str">
        <f t="shared" ca="1" si="72"/>
        <v/>
      </c>
      <c r="O172" s="16" t="str">
        <f t="shared" ca="1" si="72"/>
        <v/>
      </c>
      <c r="P172" s="16" t="str">
        <f t="shared" ca="1" si="72"/>
        <v/>
      </c>
      <c r="Q172" s="16" t="str">
        <f t="shared" ca="1" si="72"/>
        <v/>
      </c>
      <c r="R172" s="16" t="str">
        <f t="shared" ca="1" si="72"/>
        <v/>
      </c>
      <c r="S172" s="16" t="e">
        <f t="shared" ca="1" si="79"/>
        <v>#N/A</v>
      </c>
      <c r="T172" s="15" t="str">
        <f t="shared" ca="1" si="80"/>
        <v/>
      </c>
      <c r="U172" s="7" t="str">
        <f t="shared" ca="1" si="76"/>
        <v/>
      </c>
    </row>
    <row r="173" spans="1:21" x14ac:dyDescent="0.55000000000000004">
      <c r="A173" s="7">
        <v>171</v>
      </c>
      <c r="B173" s="8">
        <f t="shared" si="77"/>
        <v>171</v>
      </c>
      <c r="C173" s="9">
        <f>IF('2 Pareto Analysis'!$D$12='Pareto Math'!V$23,'Pareto Math'!B173,IF(HLOOKUP(X$23,'1 Data Entry'!A$1:Q172,A174,FALSE)="","",HLOOKUP(X$23,'1 Data Entry'!A$1:Q172,A174,FALSE)))</f>
        <v>171</v>
      </c>
      <c r="D173" s="7" t="e">
        <f>HLOOKUP(V$23,'1 Data Entry'!A$1:Q172,A174,FALSE)</f>
        <v>#N/A</v>
      </c>
      <c r="E173" s="15" t="e">
        <f>IF(C173="","",HLOOKUP(W$23,'1 Data Entry'!A$1:S172,A174,FALSE))</f>
        <v>#N/A</v>
      </c>
      <c r="F173" s="15">
        <f>(COUNTIF(D$3:D173,D173))</f>
        <v>171</v>
      </c>
      <c r="G173" s="15">
        <f t="shared" si="78"/>
        <v>999</v>
      </c>
      <c r="H173" s="15" t="e">
        <f t="shared" si="74"/>
        <v>#N/A</v>
      </c>
      <c r="I173" s="16" t="str">
        <f t="shared" si="75"/>
        <v/>
      </c>
      <c r="J173" s="16" t="str">
        <f t="shared" ca="1" si="73"/>
        <v/>
      </c>
      <c r="K173" s="16" t="str">
        <f t="shared" ca="1" si="73"/>
        <v/>
      </c>
      <c r="L173" s="16" t="str">
        <f t="shared" ca="1" si="73"/>
        <v/>
      </c>
      <c r="M173" s="16" t="str">
        <f t="shared" ca="1" si="72"/>
        <v/>
      </c>
      <c r="N173" s="16" t="str">
        <f t="shared" ca="1" si="72"/>
        <v/>
      </c>
      <c r="O173" s="16" t="str">
        <f t="shared" ca="1" si="72"/>
        <v/>
      </c>
      <c r="P173" s="16" t="str">
        <f t="shared" ca="1" si="72"/>
        <v/>
      </c>
      <c r="Q173" s="16" t="str">
        <f t="shared" ca="1" si="72"/>
        <v/>
      </c>
      <c r="R173" s="16" t="str">
        <f t="shared" ca="1" si="72"/>
        <v/>
      </c>
      <c r="S173" s="16" t="e">
        <f t="shared" ca="1" si="79"/>
        <v>#N/A</v>
      </c>
      <c r="T173" s="15" t="str">
        <f t="shared" ca="1" si="80"/>
        <v/>
      </c>
      <c r="U173" s="7" t="str">
        <f t="shared" ca="1" si="76"/>
        <v/>
      </c>
    </row>
    <row r="174" spans="1:21" x14ac:dyDescent="0.55000000000000004">
      <c r="A174" s="7">
        <v>172</v>
      </c>
      <c r="B174" s="8">
        <f t="shared" si="77"/>
        <v>172</v>
      </c>
      <c r="C174" s="9">
        <f>IF('2 Pareto Analysis'!$D$12='Pareto Math'!V$23,'Pareto Math'!B174,IF(HLOOKUP(X$23,'1 Data Entry'!A$1:Q173,A175,FALSE)="","",HLOOKUP(X$23,'1 Data Entry'!A$1:Q173,A175,FALSE)))</f>
        <v>172</v>
      </c>
      <c r="D174" s="7" t="e">
        <f>HLOOKUP(V$23,'1 Data Entry'!A$1:Q173,A175,FALSE)</f>
        <v>#N/A</v>
      </c>
      <c r="E174" s="15" t="e">
        <f>IF(C174="","",HLOOKUP(W$23,'1 Data Entry'!A$1:S173,A175,FALSE))</f>
        <v>#N/A</v>
      </c>
      <c r="F174" s="15">
        <f>(COUNTIF(D$3:D174,D174))</f>
        <v>172</v>
      </c>
      <c r="G174" s="15">
        <f t="shared" si="78"/>
        <v>999</v>
      </c>
      <c r="H174" s="15" t="e">
        <f t="shared" si="74"/>
        <v>#N/A</v>
      </c>
      <c r="I174" s="16" t="str">
        <f t="shared" si="75"/>
        <v/>
      </c>
      <c r="J174" s="16" t="str">
        <f t="shared" ca="1" si="73"/>
        <v/>
      </c>
      <c r="K174" s="16" t="str">
        <f t="shared" ca="1" si="73"/>
        <v/>
      </c>
      <c r="L174" s="16" t="str">
        <f t="shared" ca="1" si="73"/>
        <v/>
      </c>
      <c r="M174" s="16" t="str">
        <f t="shared" ca="1" si="72"/>
        <v/>
      </c>
      <c r="N174" s="16" t="str">
        <f t="shared" ca="1" si="72"/>
        <v/>
      </c>
      <c r="O174" s="16" t="str">
        <f t="shared" ca="1" si="72"/>
        <v/>
      </c>
      <c r="P174" s="16" t="str">
        <f t="shared" ref="P174:R237" ca="1" si="81">IF(ISERROR(AD$43),"",IF($D174&lt;&gt;AD$43,"",$E174))</f>
        <v/>
      </c>
      <c r="Q174" s="16" t="str">
        <f t="shared" ca="1" si="81"/>
        <v/>
      </c>
      <c r="R174" s="16" t="str">
        <f t="shared" ca="1" si="81"/>
        <v/>
      </c>
      <c r="S174" s="16" t="e">
        <f t="shared" ca="1" si="79"/>
        <v>#N/A</v>
      </c>
      <c r="T174" s="15" t="str">
        <f t="shared" ca="1" si="80"/>
        <v/>
      </c>
      <c r="U174" s="7" t="str">
        <f t="shared" ca="1" si="76"/>
        <v/>
      </c>
    </row>
    <row r="175" spans="1:21" x14ac:dyDescent="0.55000000000000004">
      <c r="A175" s="7">
        <v>173</v>
      </c>
      <c r="B175" s="8">
        <f t="shared" si="77"/>
        <v>173</v>
      </c>
      <c r="C175" s="9">
        <f>IF('2 Pareto Analysis'!$D$12='Pareto Math'!V$23,'Pareto Math'!B175,IF(HLOOKUP(X$23,'1 Data Entry'!A$1:Q174,A176,FALSE)="","",HLOOKUP(X$23,'1 Data Entry'!A$1:Q174,A176,FALSE)))</f>
        <v>173</v>
      </c>
      <c r="D175" s="7" t="e">
        <f>HLOOKUP(V$23,'1 Data Entry'!A$1:Q174,A176,FALSE)</f>
        <v>#N/A</v>
      </c>
      <c r="E175" s="15" t="e">
        <f>IF(C175="","",HLOOKUP(W$23,'1 Data Entry'!A$1:S174,A176,FALSE))</f>
        <v>#N/A</v>
      </c>
      <c r="F175" s="15">
        <f>(COUNTIF(D$3:D175,D175))</f>
        <v>173</v>
      </c>
      <c r="G175" s="15">
        <f t="shared" si="78"/>
        <v>999</v>
      </c>
      <c r="H175" s="15" t="e">
        <f t="shared" si="74"/>
        <v>#N/A</v>
      </c>
      <c r="I175" s="16" t="str">
        <f t="shared" si="75"/>
        <v/>
      </c>
      <c r="J175" s="16" t="str">
        <f t="shared" ca="1" si="73"/>
        <v/>
      </c>
      <c r="K175" s="16" t="str">
        <f t="shared" ca="1" si="73"/>
        <v/>
      </c>
      <c r="L175" s="16" t="str">
        <f t="shared" ca="1" si="73"/>
        <v/>
      </c>
      <c r="M175" s="16" t="str">
        <f t="shared" ca="1" si="73"/>
        <v/>
      </c>
      <c r="N175" s="16" t="str">
        <f t="shared" ca="1" si="73"/>
        <v/>
      </c>
      <c r="O175" s="16" t="str">
        <f t="shared" ca="1" si="73"/>
        <v/>
      </c>
      <c r="P175" s="16" t="str">
        <f t="shared" ca="1" si="81"/>
        <v/>
      </c>
      <c r="Q175" s="16" t="str">
        <f t="shared" ca="1" si="81"/>
        <v/>
      </c>
      <c r="R175" s="16" t="str">
        <f t="shared" ca="1" si="81"/>
        <v/>
      </c>
      <c r="S175" s="16" t="e">
        <f t="shared" ca="1" si="79"/>
        <v>#N/A</v>
      </c>
      <c r="T175" s="15" t="str">
        <f t="shared" ca="1" si="80"/>
        <v/>
      </c>
      <c r="U175" s="7" t="str">
        <f t="shared" ca="1" si="76"/>
        <v/>
      </c>
    </row>
    <row r="176" spans="1:21" x14ac:dyDescent="0.55000000000000004">
      <c r="A176" s="7">
        <v>174</v>
      </c>
      <c r="B176" s="8">
        <f t="shared" si="77"/>
        <v>174</v>
      </c>
      <c r="C176" s="9">
        <f>IF('2 Pareto Analysis'!$D$12='Pareto Math'!V$23,'Pareto Math'!B176,IF(HLOOKUP(X$23,'1 Data Entry'!A$1:Q175,A177,FALSE)="","",HLOOKUP(X$23,'1 Data Entry'!A$1:Q175,A177,FALSE)))</f>
        <v>174</v>
      </c>
      <c r="D176" s="7" t="e">
        <f>HLOOKUP(V$23,'1 Data Entry'!A$1:Q175,A177,FALSE)</f>
        <v>#N/A</v>
      </c>
      <c r="E176" s="15" t="e">
        <f>IF(C176="","",HLOOKUP(W$23,'1 Data Entry'!A$1:S175,A177,FALSE))</f>
        <v>#N/A</v>
      </c>
      <c r="F176" s="15">
        <f>(COUNTIF(D$3:D176,D176))</f>
        <v>174</v>
      </c>
      <c r="G176" s="15">
        <f t="shared" si="78"/>
        <v>999</v>
      </c>
      <c r="H176" s="15" t="e">
        <f t="shared" si="74"/>
        <v>#N/A</v>
      </c>
      <c r="I176" s="16" t="str">
        <f t="shared" si="75"/>
        <v/>
      </c>
      <c r="J176" s="16" t="str">
        <f t="shared" ref="J176:O218" ca="1" si="82">IF(ISERROR(X$43),"",IF($D176&lt;&gt;X$43,"",$E176))</f>
        <v/>
      </c>
      <c r="K176" s="16" t="str">
        <f t="shared" ca="1" si="82"/>
        <v/>
      </c>
      <c r="L176" s="16" t="str">
        <f t="shared" ca="1" si="82"/>
        <v/>
      </c>
      <c r="M176" s="16" t="str">
        <f t="shared" ca="1" si="82"/>
        <v/>
      </c>
      <c r="N176" s="16" t="str">
        <f t="shared" ca="1" si="82"/>
        <v/>
      </c>
      <c r="O176" s="16" t="str">
        <f t="shared" ca="1" si="82"/>
        <v/>
      </c>
      <c r="P176" s="16" t="str">
        <f t="shared" ca="1" si="81"/>
        <v/>
      </c>
      <c r="Q176" s="16" t="str">
        <f t="shared" ca="1" si="81"/>
        <v/>
      </c>
      <c r="R176" s="16" t="str">
        <f t="shared" ca="1" si="81"/>
        <v/>
      </c>
      <c r="S176" s="16" t="e">
        <f t="shared" ca="1" si="79"/>
        <v>#N/A</v>
      </c>
      <c r="T176" s="15" t="str">
        <f t="shared" ca="1" si="80"/>
        <v/>
      </c>
      <c r="U176" s="7" t="str">
        <f t="shared" ca="1" si="76"/>
        <v/>
      </c>
    </row>
    <row r="177" spans="1:21" x14ac:dyDescent="0.55000000000000004">
      <c r="A177" s="7">
        <v>175</v>
      </c>
      <c r="B177" s="8">
        <f t="shared" si="77"/>
        <v>175</v>
      </c>
      <c r="C177" s="9">
        <f>IF('2 Pareto Analysis'!$D$12='Pareto Math'!V$23,'Pareto Math'!B177,IF(HLOOKUP(X$23,'1 Data Entry'!A$1:Q176,A178,FALSE)="","",HLOOKUP(X$23,'1 Data Entry'!A$1:Q176,A178,FALSE)))</f>
        <v>175</v>
      </c>
      <c r="D177" s="7" t="e">
        <f>HLOOKUP(V$23,'1 Data Entry'!A$1:Q176,A178,FALSE)</f>
        <v>#N/A</v>
      </c>
      <c r="E177" s="15" t="e">
        <f>IF(C177="","",HLOOKUP(W$23,'1 Data Entry'!A$1:S176,A178,FALSE))</f>
        <v>#N/A</v>
      </c>
      <c r="F177" s="15">
        <f>(COUNTIF(D$3:D177,D177))</f>
        <v>175</v>
      </c>
      <c r="G177" s="15">
        <f t="shared" si="78"/>
        <v>999</v>
      </c>
      <c r="H177" s="15" t="e">
        <f t="shared" si="74"/>
        <v>#N/A</v>
      </c>
      <c r="I177" s="16" t="str">
        <f t="shared" si="75"/>
        <v/>
      </c>
      <c r="J177" s="16" t="str">
        <f t="shared" ca="1" si="82"/>
        <v/>
      </c>
      <c r="K177" s="16" t="str">
        <f t="shared" ca="1" si="82"/>
        <v/>
      </c>
      <c r="L177" s="16" t="str">
        <f t="shared" ca="1" si="82"/>
        <v/>
      </c>
      <c r="M177" s="16" t="str">
        <f t="shared" ca="1" si="82"/>
        <v/>
      </c>
      <c r="N177" s="16" t="str">
        <f t="shared" ca="1" si="82"/>
        <v/>
      </c>
      <c r="O177" s="16" t="str">
        <f t="shared" ca="1" si="82"/>
        <v/>
      </c>
      <c r="P177" s="16" t="str">
        <f t="shared" ca="1" si="81"/>
        <v/>
      </c>
      <c r="Q177" s="16" t="str">
        <f t="shared" ca="1" si="81"/>
        <v/>
      </c>
      <c r="R177" s="16" t="str">
        <f t="shared" ca="1" si="81"/>
        <v/>
      </c>
      <c r="S177" s="16" t="e">
        <f t="shared" ca="1" si="79"/>
        <v>#N/A</v>
      </c>
      <c r="T177" s="15" t="str">
        <f t="shared" ca="1" si="80"/>
        <v/>
      </c>
      <c r="U177" s="7" t="str">
        <f t="shared" ca="1" si="76"/>
        <v/>
      </c>
    </row>
    <row r="178" spans="1:21" x14ac:dyDescent="0.55000000000000004">
      <c r="A178" s="7">
        <v>176</v>
      </c>
      <c r="B178" s="8">
        <f t="shared" si="77"/>
        <v>176</v>
      </c>
      <c r="C178" s="9">
        <f>IF('2 Pareto Analysis'!$D$12='Pareto Math'!V$23,'Pareto Math'!B178,IF(HLOOKUP(X$23,'1 Data Entry'!A$1:Q177,A179,FALSE)="","",HLOOKUP(X$23,'1 Data Entry'!A$1:Q177,A179,FALSE)))</f>
        <v>176</v>
      </c>
      <c r="D178" s="7" t="e">
        <f>HLOOKUP(V$23,'1 Data Entry'!A$1:Q177,A179,FALSE)</f>
        <v>#N/A</v>
      </c>
      <c r="E178" s="15" t="e">
        <f>IF(C178="","",HLOOKUP(W$23,'1 Data Entry'!A$1:S177,A179,FALSE))</f>
        <v>#N/A</v>
      </c>
      <c r="F178" s="15">
        <f>(COUNTIF(D$3:D178,D178))</f>
        <v>176</v>
      </c>
      <c r="G178" s="15">
        <f t="shared" si="78"/>
        <v>999</v>
      </c>
      <c r="H178" s="15" t="e">
        <f t="shared" si="74"/>
        <v>#N/A</v>
      </c>
      <c r="I178" s="16" t="str">
        <f t="shared" si="75"/>
        <v/>
      </c>
      <c r="J178" s="16" t="str">
        <f t="shared" ca="1" si="82"/>
        <v/>
      </c>
      <c r="K178" s="16" t="str">
        <f t="shared" ca="1" si="82"/>
        <v/>
      </c>
      <c r="L178" s="16" t="str">
        <f t="shared" ca="1" si="82"/>
        <v/>
      </c>
      <c r="M178" s="16" t="str">
        <f t="shared" ca="1" si="82"/>
        <v/>
      </c>
      <c r="N178" s="16" t="str">
        <f t="shared" ca="1" si="82"/>
        <v/>
      </c>
      <c r="O178" s="16" t="str">
        <f t="shared" ca="1" si="82"/>
        <v/>
      </c>
      <c r="P178" s="16" t="str">
        <f t="shared" ca="1" si="81"/>
        <v/>
      </c>
      <c r="Q178" s="16" t="str">
        <f t="shared" ca="1" si="81"/>
        <v/>
      </c>
      <c r="R178" s="16" t="str">
        <f t="shared" ca="1" si="81"/>
        <v/>
      </c>
      <c r="S178" s="16" t="e">
        <f t="shared" ca="1" si="79"/>
        <v>#N/A</v>
      </c>
      <c r="T178" s="15" t="str">
        <f t="shared" ca="1" si="80"/>
        <v/>
      </c>
      <c r="U178" s="7" t="str">
        <f t="shared" ca="1" si="76"/>
        <v/>
      </c>
    </row>
    <row r="179" spans="1:21" x14ac:dyDescent="0.55000000000000004">
      <c r="A179" s="7">
        <v>177</v>
      </c>
      <c r="B179" s="8">
        <f t="shared" si="77"/>
        <v>177</v>
      </c>
      <c r="C179" s="9">
        <f>IF('2 Pareto Analysis'!$D$12='Pareto Math'!V$23,'Pareto Math'!B179,IF(HLOOKUP(X$23,'1 Data Entry'!A$1:Q178,A180,FALSE)="","",HLOOKUP(X$23,'1 Data Entry'!A$1:Q178,A180,FALSE)))</f>
        <v>177</v>
      </c>
      <c r="D179" s="7" t="e">
        <f>HLOOKUP(V$23,'1 Data Entry'!A$1:Q178,A180,FALSE)</f>
        <v>#N/A</v>
      </c>
      <c r="E179" s="15" t="e">
        <f>IF(C179="","",HLOOKUP(W$23,'1 Data Entry'!A$1:S178,A180,FALSE))</f>
        <v>#N/A</v>
      </c>
      <c r="F179" s="15">
        <f>(COUNTIF(D$3:D179,D179))</f>
        <v>177</v>
      </c>
      <c r="G179" s="15">
        <f t="shared" si="78"/>
        <v>999</v>
      </c>
      <c r="H179" s="15" t="e">
        <f t="shared" si="74"/>
        <v>#N/A</v>
      </c>
      <c r="I179" s="16" t="str">
        <f t="shared" si="75"/>
        <v/>
      </c>
      <c r="J179" s="16" t="str">
        <f t="shared" ca="1" si="82"/>
        <v/>
      </c>
      <c r="K179" s="16" t="str">
        <f t="shared" ca="1" si="82"/>
        <v/>
      </c>
      <c r="L179" s="16" t="str">
        <f t="shared" ca="1" si="82"/>
        <v/>
      </c>
      <c r="M179" s="16" t="str">
        <f t="shared" ca="1" si="82"/>
        <v/>
      </c>
      <c r="N179" s="16" t="str">
        <f t="shared" ca="1" si="82"/>
        <v/>
      </c>
      <c r="O179" s="16" t="str">
        <f t="shared" ca="1" si="82"/>
        <v/>
      </c>
      <c r="P179" s="16" t="str">
        <f t="shared" ca="1" si="81"/>
        <v/>
      </c>
      <c r="Q179" s="16" t="str">
        <f t="shared" ca="1" si="81"/>
        <v/>
      </c>
      <c r="R179" s="16" t="str">
        <f t="shared" ca="1" si="81"/>
        <v/>
      </c>
      <c r="S179" s="16" t="e">
        <f t="shared" ca="1" si="79"/>
        <v>#N/A</v>
      </c>
      <c r="T179" s="15" t="str">
        <f t="shared" ca="1" si="80"/>
        <v/>
      </c>
      <c r="U179" s="7" t="str">
        <f t="shared" ca="1" si="76"/>
        <v/>
      </c>
    </row>
    <row r="180" spans="1:21" x14ac:dyDescent="0.55000000000000004">
      <c r="A180" s="7">
        <v>178</v>
      </c>
      <c r="B180" s="8">
        <f t="shared" si="77"/>
        <v>178</v>
      </c>
      <c r="C180" s="9">
        <f>IF('2 Pareto Analysis'!$D$12='Pareto Math'!V$23,'Pareto Math'!B180,IF(HLOOKUP(X$23,'1 Data Entry'!A$1:Q179,A181,FALSE)="","",HLOOKUP(X$23,'1 Data Entry'!A$1:Q179,A181,FALSE)))</f>
        <v>178</v>
      </c>
      <c r="D180" s="7" t="e">
        <f>HLOOKUP(V$23,'1 Data Entry'!A$1:Q179,A181,FALSE)</f>
        <v>#N/A</v>
      </c>
      <c r="E180" s="15" t="e">
        <f>IF(C180="","",HLOOKUP(W$23,'1 Data Entry'!A$1:S179,A181,FALSE))</f>
        <v>#N/A</v>
      </c>
      <c r="F180" s="15">
        <f>(COUNTIF(D$3:D180,D180))</f>
        <v>178</v>
      </c>
      <c r="G180" s="15">
        <f t="shared" si="78"/>
        <v>999</v>
      </c>
      <c r="H180" s="15" t="e">
        <f t="shared" si="74"/>
        <v>#N/A</v>
      </c>
      <c r="I180" s="16" t="str">
        <f t="shared" si="75"/>
        <v/>
      </c>
      <c r="J180" s="16" t="str">
        <f t="shared" ca="1" si="82"/>
        <v/>
      </c>
      <c r="K180" s="16" t="str">
        <f t="shared" ca="1" si="82"/>
        <v/>
      </c>
      <c r="L180" s="16" t="str">
        <f t="shared" ca="1" si="82"/>
        <v/>
      </c>
      <c r="M180" s="16" t="str">
        <f t="shared" ca="1" si="82"/>
        <v/>
      </c>
      <c r="N180" s="16" t="str">
        <f t="shared" ca="1" si="82"/>
        <v/>
      </c>
      <c r="O180" s="16" t="str">
        <f t="shared" ca="1" si="82"/>
        <v/>
      </c>
      <c r="P180" s="16" t="str">
        <f t="shared" ca="1" si="81"/>
        <v/>
      </c>
      <c r="Q180" s="16" t="str">
        <f t="shared" ca="1" si="81"/>
        <v/>
      </c>
      <c r="R180" s="16" t="str">
        <f t="shared" ca="1" si="81"/>
        <v/>
      </c>
      <c r="S180" s="16" t="e">
        <f t="shared" ca="1" si="79"/>
        <v>#N/A</v>
      </c>
      <c r="T180" s="15" t="str">
        <f t="shared" ca="1" si="80"/>
        <v/>
      </c>
      <c r="U180" s="7" t="str">
        <f t="shared" ca="1" si="76"/>
        <v/>
      </c>
    </row>
    <row r="181" spans="1:21" x14ac:dyDescent="0.55000000000000004">
      <c r="A181" s="7">
        <v>179</v>
      </c>
      <c r="B181" s="8">
        <f t="shared" si="77"/>
        <v>179</v>
      </c>
      <c r="C181" s="9">
        <f>IF('2 Pareto Analysis'!$D$12='Pareto Math'!V$23,'Pareto Math'!B181,IF(HLOOKUP(X$23,'1 Data Entry'!A$1:Q180,A182,FALSE)="","",HLOOKUP(X$23,'1 Data Entry'!A$1:Q180,A182,FALSE)))</f>
        <v>179</v>
      </c>
      <c r="D181" s="7" t="e">
        <f>HLOOKUP(V$23,'1 Data Entry'!A$1:Q180,A182,FALSE)</f>
        <v>#N/A</v>
      </c>
      <c r="E181" s="15" t="e">
        <f>IF(C181="","",HLOOKUP(W$23,'1 Data Entry'!A$1:S180,A182,FALSE))</f>
        <v>#N/A</v>
      </c>
      <c r="F181" s="15">
        <f>(COUNTIF(D$3:D181,D181))</f>
        <v>179</v>
      </c>
      <c r="G181" s="15">
        <f t="shared" si="78"/>
        <v>999</v>
      </c>
      <c r="H181" s="15" t="e">
        <f t="shared" si="74"/>
        <v>#N/A</v>
      </c>
      <c r="I181" s="16" t="str">
        <f t="shared" si="75"/>
        <v/>
      </c>
      <c r="J181" s="16" t="str">
        <f t="shared" ca="1" si="82"/>
        <v/>
      </c>
      <c r="K181" s="16" t="str">
        <f t="shared" ca="1" si="82"/>
        <v/>
      </c>
      <c r="L181" s="16" t="str">
        <f t="shared" ca="1" si="82"/>
        <v/>
      </c>
      <c r="M181" s="16" t="str">
        <f t="shared" ca="1" si="82"/>
        <v/>
      </c>
      <c r="N181" s="16" t="str">
        <f t="shared" ca="1" si="82"/>
        <v/>
      </c>
      <c r="O181" s="16" t="str">
        <f t="shared" ca="1" si="82"/>
        <v/>
      </c>
      <c r="P181" s="16" t="str">
        <f t="shared" ca="1" si="81"/>
        <v/>
      </c>
      <c r="Q181" s="16" t="str">
        <f t="shared" ca="1" si="81"/>
        <v/>
      </c>
      <c r="R181" s="16" t="str">
        <f t="shared" ca="1" si="81"/>
        <v/>
      </c>
      <c r="S181" s="16" t="e">
        <f t="shared" ca="1" si="79"/>
        <v>#N/A</v>
      </c>
      <c r="T181" s="15" t="str">
        <f t="shared" ca="1" si="80"/>
        <v/>
      </c>
      <c r="U181" s="7" t="str">
        <f t="shared" ca="1" si="76"/>
        <v/>
      </c>
    </row>
    <row r="182" spans="1:21" x14ac:dyDescent="0.55000000000000004">
      <c r="A182" s="7">
        <v>180</v>
      </c>
      <c r="B182" s="8">
        <f t="shared" si="77"/>
        <v>180</v>
      </c>
      <c r="C182" s="9">
        <f>IF('2 Pareto Analysis'!$D$12='Pareto Math'!V$23,'Pareto Math'!B182,IF(HLOOKUP(X$23,'1 Data Entry'!A$1:Q181,A183,FALSE)="","",HLOOKUP(X$23,'1 Data Entry'!A$1:Q181,A183,FALSE)))</f>
        <v>180</v>
      </c>
      <c r="D182" s="7" t="e">
        <f>HLOOKUP(V$23,'1 Data Entry'!A$1:Q181,A183,FALSE)</f>
        <v>#N/A</v>
      </c>
      <c r="E182" s="15" t="e">
        <f>IF(C182="","",HLOOKUP(W$23,'1 Data Entry'!A$1:S181,A183,FALSE))</f>
        <v>#N/A</v>
      </c>
      <c r="F182" s="15">
        <f>(COUNTIF(D$3:D182,D182))</f>
        <v>180</v>
      </c>
      <c r="G182" s="15">
        <f t="shared" si="78"/>
        <v>999</v>
      </c>
      <c r="H182" s="15" t="e">
        <f t="shared" si="74"/>
        <v>#N/A</v>
      </c>
      <c r="I182" s="16" t="str">
        <f t="shared" si="75"/>
        <v/>
      </c>
      <c r="J182" s="16" t="str">
        <f t="shared" ca="1" si="82"/>
        <v/>
      </c>
      <c r="K182" s="16" t="str">
        <f t="shared" ca="1" si="82"/>
        <v/>
      </c>
      <c r="L182" s="16" t="str">
        <f t="shared" ca="1" si="82"/>
        <v/>
      </c>
      <c r="M182" s="16" t="str">
        <f t="shared" ca="1" si="82"/>
        <v/>
      </c>
      <c r="N182" s="16" t="str">
        <f t="shared" ca="1" si="82"/>
        <v/>
      </c>
      <c r="O182" s="16" t="str">
        <f t="shared" ca="1" si="82"/>
        <v/>
      </c>
      <c r="P182" s="16" t="str">
        <f t="shared" ca="1" si="81"/>
        <v/>
      </c>
      <c r="Q182" s="16" t="str">
        <f t="shared" ca="1" si="81"/>
        <v/>
      </c>
      <c r="R182" s="16" t="str">
        <f t="shared" ca="1" si="81"/>
        <v/>
      </c>
      <c r="S182" s="16" t="e">
        <f t="shared" ca="1" si="79"/>
        <v>#N/A</v>
      </c>
      <c r="T182" s="15" t="str">
        <f t="shared" ca="1" si="80"/>
        <v/>
      </c>
      <c r="U182" s="7" t="str">
        <f t="shared" ca="1" si="76"/>
        <v/>
      </c>
    </row>
    <row r="183" spans="1:21" x14ac:dyDescent="0.55000000000000004">
      <c r="A183" s="7">
        <v>181</v>
      </c>
      <c r="B183" s="8">
        <f t="shared" si="77"/>
        <v>181</v>
      </c>
      <c r="C183" s="9">
        <f>IF('2 Pareto Analysis'!$D$12='Pareto Math'!V$23,'Pareto Math'!B183,IF(HLOOKUP(X$23,'1 Data Entry'!A$1:Q182,A184,FALSE)="","",HLOOKUP(X$23,'1 Data Entry'!A$1:Q182,A184,FALSE)))</f>
        <v>181</v>
      </c>
      <c r="D183" s="7" t="e">
        <f>HLOOKUP(V$23,'1 Data Entry'!A$1:Q182,A184,FALSE)</f>
        <v>#N/A</v>
      </c>
      <c r="E183" s="15" t="e">
        <f>IF(C183="","",HLOOKUP(W$23,'1 Data Entry'!A$1:S182,A184,FALSE))</f>
        <v>#N/A</v>
      </c>
      <c r="F183" s="15">
        <f>(COUNTIF(D$3:D183,D183))</f>
        <v>181</v>
      </c>
      <c r="G183" s="15">
        <f t="shared" si="78"/>
        <v>999</v>
      </c>
      <c r="H183" s="15" t="e">
        <f t="shared" si="74"/>
        <v>#N/A</v>
      </c>
      <c r="I183" s="16" t="str">
        <f t="shared" si="75"/>
        <v/>
      </c>
      <c r="J183" s="16" t="str">
        <f t="shared" ca="1" si="82"/>
        <v/>
      </c>
      <c r="K183" s="16" t="str">
        <f t="shared" ca="1" si="82"/>
        <v/>
      </c>
      <c r="L183" s="16" t="str">
        <f t="shared" ca="1" si="82"/>
        <v/>
      </c>
      <c r="M183" s="16" t="str">
        <f t="shared" ca="1" si="82"/>
        <v/>
      </c>
      <c r="N183" s="16" t="str">
        <f t="shared" ca="1" si="82"/>
        <v/>
      </c>
      <c r="O183" s="16" t="str">
        <f t="shared" ca="1" si="82"/>
        <v/>
      </c>
      <c r="P183" s="16" t="str">
        <f t="shared" ca="1" si="81"/>
        <v/>
      </c>
      <c r="Q183" s="16" t="str">
        <f t="shared" ca="1" si="81"/>
        <v/>
      </c>
      <c r="R183" s="16" t="str">
        <f t="shared" ca="1" si="81"/>
        <v/>
      </c>
      <c r="S183" s="16" t="e">
        <f t="shared" ca="1" si="79"/>
        <v>#N/A</v>
      </c>
      <c r="T183" s="15" t="str">
        <f t="shared" ca="1" si="80"/>
        <v/>
      </c>
      <c r="U183" s="7" t="str">
        <f t="shared" ca="1" si="76"/>
        <v/>
      </c>
    </row>
    <row r="184" spans="1:21" x14ac:dyDescent="0.55000000000000004">
      <c r="A184" s="7">
        <v>182</v>
      </c>
      <c r="B184" s="8">
        <f t="shared" si="77"/>
        <v>182</v>
      </c>
      <c r="C184" s="9">
        <f>IF('2 Pareto Analysis'!$D$12='Pareto Math'!V$23,'Pareto Math'!B184,IF(HLOOKUP(X$23,'1 Data Entry'!A$1:Q183,A185,FALSE)="","",HLOOKUP(X$23,'1 Data Entry'!A$1:Q183,A185,FALSE)))</f>
        <v>182</v>
      </c>
      <c r="D184" s="7" t="e">
        <f>HLOOKUP(V$23,'1 Data Entry'!A$1:Q183,A185,FALSE)</f>
        <v>#N/A</v>
      </c>
      <c r="E184" s="15" t="e">
        <f>IF(C184="","",HLOOKUP(W$23,'1 Data Entry'!A$1:S183,A185,FALSE))</f>
        <v>#N/A</v>
      </c>
      <c r="F184" s="15">
        <f>(COUNTIF(D$3:D184,D184))</f>
        <v>182</v>
      </c>
      <c r="G184" s="15">
        <f t="shared" si="78"/>
        <v>999</v>
      </c>
      <c r="H184" s="15" t="e">
        <f t="shared" si="74"/>
        <v>#N/A</v>
      </c>
      <c r="I184" s="16" t="str">
        <f t="shared" si="75"/>
        <v/>
      </c>
      <c r="J184" s="16" t="str">
        <f t="shared" ca="1" si="82"/>
        <v/>
      </c>
      <c r="K184" s="16" t="str">
        <f t="shared" ca="1" si="82"/>
        <v/>
      </c>
      <c r="L184" s="16" t="str">
        <f t="shared" ca="1" si="82"/>
        <v/>
      </c>
      <c r="M184" s="16" t="str">
        <f t="shared" ca="1" si="82"/>
        <v/>
      </c>
      <c r="N184" s="16" t="str">
        <f t="shared" ca="1" si="82"/>
        <v/>
      </c>
      <c r="O184" s="16" t="str">
        <f t="shared" ca="1" si="82"/>
        <v/>
      </c>
      <c r="P184" s="16" t="str">
        <f t="shared" ca="1" si="81"/>
        <v/>
      </c>
      <c r="Q184" s="16" t="str">
        <f t="shared" ca="1" si="81"/>
        <v/>
      </c>
      <c r="R184" s="16" t="str">
        <f t="shared" ca="1" si="81"/>
        <v/>
      </c>
      <c r="S184" s="16" t="e">
        <f t="shared" ca="1" si="79"/>
        <v>#N/A</v>
      </c>
      <c r="T184" s="15" t="str">
        <f t="shared" ca="1" si="80"/>
        <v/>
      </c>
      <c r="U184" s="7" t="str">
        <f t="shared" ca="1" si="76"/>
        <v/>
      </c>
    </row>
    <row r="185" spans="1:21" x14ac:dyDescent="0.55000000000000004">
      <c r="A185" s="7">
        <v>183</v>
      </c>
      <c r="B185" s="8">
        <f t="shared" si="77"/>
        <v>183</v>
      </c>
      <c r="C185" s="9">
        <f>IF('2 Pareto Analysis'!$D$12='Pareto Math'!V$23,'Pareto Math'!B185,IF(HLOOKUP(X$23,'1 Data Entry'!A$1:Q184,A186,FALSE)="","",HLOOKUP(X$23,'1 Data Entry'!A$1:Q184,A186,FALSE)))</f>
        <v>183</v>
      </c>
      <c r="D185" s="7" t="e">
        <f>HLOOKUP(V$23,'1 Data Entry'!A$1:Q184,A186,FALSE)</f>
        <v>#N/A</v>
      </c>
      <c r="E185" s="15" t="e">
        <f>IF(C185="","",HLOOKUP(W$23,'1 Data Entry'!A$1:S184,A186,FALSE))</f>
        <v>#N/A</v>
      </c>
      <c r="F185" s="15">
        <f>(COUNTIF(D$3:D185,D185))</f>
        <v>183</v>
      </c>
      <c r="G185" s="15">
        <f t="shared" si="78"/>
        <v>999</v>
      </c>
      <c r="H185" s="15" t="e">
        <f t="shared" si="74"/>
        <v>#N/A</v>
      </c>
      <c r="I185" s="16" t="str">
        <f t="shared" si="75"/>
        <v/>
      </c>
      <c r="J185" s="16" t="str">
        <f t="shared" ca="1" si="82"/>
        <v/>
      </c>
      <c r="K185" s="16" t="str">
        <f t="shared" ca="1" si="82"/>
        <v/>
      </c>
      <c r="L185" s="16" t="str">
        <f t="shared" ca="1" si="82"/>
        <v/>
      </c>
      <c r="M185" s="16" t="str">
        <f t="shared" ca="1" si="82"/>
        <v/>
      </c>
      <c r="N185" s="16" t="str">
        <f t="shared" ca="1" si="82"/>
        <v/>
      </c>
      <c r="O185" s="16" t="str">
        <f t="shared" ca="1" si="82"/>
        <v/>
      </c>
      <c r="P185" s="16" t="str">
        <f t="shared" ca="1" si="81"/>
        <v/>
      </c>
      <c r="Q185" s="16" t="str">
        <f t="shared" ca="1" si="81"/>
        <v/>
      </c>
      <c r="R185" s="16" t="str">
        <f t="shared" ca="1" si="81"/>
        <v/>
      </c>
      <c r="S185" s="16" t="e">
        <f t="shared" ca="1" si="79"/>
        <v>#N/A</v>
      </c>
      <c r="T185" s="15" t="str">
        <f t="shared" ca="1" si="80"/>
        <v/>
      </c>
      <c r="U185" s="7" t="str">
        <f t="shared" ca="1" si="76"/>
        <v/>
      </c>
    </row>
    <row r="186" spans="1:21" x14ac:dyDescent="0.55000000000000004">
      <c r="A186" s="7">
        <v>184</v>
      </c>
      <c r="B186" s="8">
        <f t="shared" si="77"/>
        <v>184</v>
      </c>
      <c r="C186" s="9">
        <f>IF('2 Pareto Analysis'!$D$12='Pareto Math'!V$23,'Pareto Math'!B186,IF(HLOOKUP(X$23,'1 Data Entry'!A$1:Q185,A187,FALSE)="","",HLOOKUP(X$23,'1 Data Entry'!A$1:Q185,A187,FALSE)))</f>
        <v>184</v>
      </c>
      <c r="D186" s="7" t="e">
        <f>HLOOKUP(V$23,'1 Data Entry'!A$1:Q185,A187,FALSE)</f>
        <v>#N/A</v>
      </c>
      <c r="E186" s="15" t="e">
        <f>IF(C186="","",HLOOKUP(W$23,'1 Data Entry'!A$1:S185,A187,FALSE))</f>
        <v>#N/A</v>
      </c>
      <c r="F186" s="15">
        <f>(COUNTIF(D$3:D186,D186))</f>
        <v>184</v>
      </c>
      <c r="G186" s="15">
        <f t="shared" si="78"/>
        <v>999</v>
      </c>
      <c r="H186" s="15" t="e">
        <f t="shared" si="74"/>
        <v>#N/A</v>
      </c>
      <c r="I186" s="16" t="str">
        <f t="shared" si="75"/>
        <v/>
      </c>
      <c r="J186" s="16" t="str">
        <f t="shared" ca="1" si="82"/>
        <v/>
      </c>
      <c r="K186" s="16" t="str">
        <f t="shared" ca="1" si="82"/>
        <v/>
      </c>
      <c r="L186" s="16" t="str">
        <f t="shared" ca="1" si="82"/>
        <v/>
      </c>
      <c r="M186" s="16" t="str">
        <f t="shared" ca="1" si="82"/>
        <v/>
      </c>
      <c r="N186" s="16" t="str">
        <f t="shared" ca="1" si="82"/>
        <v/>
      </c>
      <c r="O186" s="16" t="str">
        <f t="shared" ca="1" si="82"/>
        <v/>
      </c>
      <c r="P186" s="16" t="str">
        <f t="shared" ca="1" si="81"/>
        <v/>
      </c>
      <c r="Q186" s="16" t="str">
        <f t="shared" ca="1" si="81"/>
        <v/>
      </c>
      <c r="R186" s="16" t="str">
        <f t="shared" ca="1" si="81"/>
        <v/>
      </c>
      <c r="S186" s="16" t="e">
        <f t="shared" ca="1" si="79"/>
        <v>#N/A</v>
      </c>
      <c r="T186" s="15" t="str">
        <f t="shared" ca="1" si="80"/>
        <v/>
      </c>
      <c r="U186" s="7" t="str">
        <f t="shared" ca="1" si="76"/>
        <v/>
      </c>
    </row>
    <row r="187" spans="1:21" x14ac:dyDescent="0.55000000000000004">
      <c r="A187" s="7">
        <v>185</v>
      </c>
      <c r="B187" s="8">
        <f t="shared" si="77"/>
        <v>185</v>
      </c>
      <c r="C187" s="9">
        <f>IF('2 Pareto Analysis'!$D$12='Pareto Math'!V$23,'Pareto Math'!B187,IF(HLOOKUP(X$23,'1 Data Entry'!A$1:Q186,A188,FALSE)="","",HLOOKUP(X$23,'1 Data Entry'!A$1:Q186,A188,FALSE)))</f>
        <v>185</v>
      </c>
      <c r="D187" s="7" t="e">
        <f>HLOOKUP(V$23,'1 Data Entry'!A$1:Q186,A188,FALSE)</f>
        <v>#N/A</v>
      </c>
      <c r="E187" s="15" t="e">
        <f>IF(C187="","",HLOOKUP(W$23,'1 Data Entry'!A$1:S186,A188,FALSE))</f>
        <v>#N/A</v>
      </c>
      <c r="F187" s="15">
        <f>(COUNTIF(D$3:D187,D187))</f>
        <v>185</v>
      </c>
      <c r="G187" s="15">
        <f t="shared" si="78"/>
        <v>999</v>
      </c>
      <c r="H187" s="15" t="e">
        <f t="shared" si="74"/>
        <v>#N/A</v>
      </c>
      <c r="I187" s="16" t="str">
        <f t="shared" si="75"/>
        <v/>
      </c>
      <c r="J187" s="16" t="str">
        <f t="shared" ca="1" si="82"/>
        <v/>
      </c>
      <c r="K187" s="16" t="str">
        <f t="shared" ca="1" si="82"/>
        <v/>
      </c>
      <c r="L187" s="16" t="str">
        <f t="shared" ca="1" si="82"/>
        <v/>
      </c>
      <c r="M187" s="16" t="str">
        <f t="shared" ca="1" si="82"/>
        <v/>
      </c>
      <c r="N187" s="16" t="str">
        <f t="shared" ca="1" si="82"/>
        <v/>
      </c>
      <c r="O187" s="16" t="str">
        <f t="shared" ca="1" si="82"/>
        <v/>
      </c>
      <c r="P187" s="16" t="str">
        <f t="shared" ca="1" si="81"/>
        <v/>
      </c>
      <c r="Q187" s="16" t="str">
        <f t="shared" ca="1" si="81"/>
        <v/>
      </c>
      <c r="R187" s="16" t="str">
        <f t="shared" ca="1" si="81"/>
        <v/>
      </c>
      <c r="S187" s="16" t="e">
        <f t="shared" ca="1" si="79"/>
        <v>#N/A</v>
      </c>
      <c r="T187" s="15" t="str">
        <f t="shared" ca="1" si="80"/>
        <v/>
      </c>
      <c r="U187" s="7" t="str">
        <f t="shared" ca="1" si="76"/>
        <v/>
      </c>
    </row>
    <row r="188" spans="1:21" x14ac:dyDescent="0.55000000000000004">
      <c r="A188" s="7">
        <v>186</v>
      </c>
      <c r="B188" s="8">
        <f t="shared" si="77"/>
        <v>186</v>
      </c>
      <c r="C188" s="9">
        <f>IF('2 Pareto Analysis'!$D$12='Pareto Math'!V$23,'Pareto Math'!B188,IF(HLOOKUP(X$23,'1 Data Entry'!A$1:Q187,A189,FALSE)="","",HLOOKUP(X$23,'1 Data Entry'!A$1:Q187,A189,FALSE)))</f>
        <v>186</v>
      </c>
      <c r="D188" s="7" t="e">
        <f>HLOOKUP(V$23,'1 Data Entry'!A$1:Q187,A189,FALSE)</f>
        <v>#N/A</v>
      </c>
      <c r="E188" s="15" t="e">
        <f>IF(C188="","",HLOOKUP(W$23,'1 Data Entry'!A$1:S187,A189,FALSE))</f>
        <v>#N/A</v>
      </c>
      <c r="F188" s="15">
        <f>(COUNTIF(D$3:D188,D188))</f>
        <v>186</v>
      </c>
      <c r="G188" s="15">
        <f t="shared" si="78"/>
        <v>999</v>
      </c>
      <c r="H188" s="15" t="e">
        <f t="shared" si="74"/>
        <v>#N/A</v>
      </c>
      <c r="I188" s="16" t="str">
        <f t="shared" si="75"/>
        <v/>
      </c>
      <c r="J188" s="16" t="str">
        <f t="shared" ca="1" si="82"/>
        <v/>
      </c>
      <c r="K188" s="16" t="str">
        <f t="shared" ca="1" si="82"/>
        <v/>
      </c>
      <c r="L188" s="16" t="str">
        <f t="shared" ca="1" si="82"/>
        <v/>
      </c>
      <c r="M188" s="16" t="str">
        <f t="shared" ca="1" si="82"/>
        <v/>
      </c>
      <c r="N188" s="16" t="str">
        <f t="shared" ca="1" si="82"/>
        <v/>
      </c>
      <c r="O188" s="16" t="str">
        <f t="shared" ca="1" si="82"/>
        <v/>
      </c>
      <c r="P188" s="16" t="str">
        <f t="shared" ca="1" si="81"/>
        <v/>
      </c>
      <c r="Q188" s="16" t="str">
        <f t="shared" ca="1" si="81"/>
        <v/>
      </c>
      <c r="R188" s="16" t="str">
        <f t="shared" ca="1" si="81"/>
        <v/>
      </c>
      <c r="S188" s="16" t="e">
        <f t="shared" ca="1" si="79"/>
        <v>#N/A</v>
      </c>
      <c r="T188" s="15" t="str">
        <f t="shared" ca="1" si="80"/>
        <v/>
      </c>
      <c r="U188" s="7" t="str">
        <f t="shared" ca="1" si="76"/>
        <v/>
      </c>
    </row>
    <row r="189" spans="1:21" x14ac:dyDescent="0.55000000000000004">
      <c r="A189" s="7">
        <v>187</v>
      </c>
      <c r="B189" s="8">
        <f t="shared" si="77"/>
        <v>187</v>
      </c>
      <c r="C189" s="9">
        <f>IF('2 Pareto Analysis'!$D$12='Pareto Math'!V$23,'Pareto Math'!B189,IF(HLOOKUP(X$23,'1 Data Entry'!A$1:Q188,A190,FALSE)="","",HLOOKUP(X$23,'1 Data Entry'!A$1:Q188,A190,FALSE)))</f>
        <v>187</v>
      </c>
      <c r="D189" s="7" t="e">
        <f>HLOOKUP(V$23,'1 Data Entry'!A$1:Q188,A190,FALSE)</f>
        <v>#N/A</v>
      </c>
      <c r="E189" s="15" t="e">
        <f>IF(C189="","",HLOOKUP(W$23,'1 Data Entry'!A$1:S188,A190,FALSE))</f>
        <v>#N/A</v>
      </c>
      <c r="F189" s="15">
        <f>(COUNTIF(D$3:D189,D189))</f>
        <v>187</v>
      </c>
      <c r="G189" s="15">
        <f t="shared" si="78"/>
        <v>999</v>
      </c>
      <c r="H189" s="15" t="e">
        <f t="shared" si="74"/>
        <v>#N/A</v>
      </c>
      <c r="I189" s="16" t="str">
        <f t="shared" si="75"/>
        <v/>
      </c>
      <c r="J189" s="16" t="str">
        <f t="shared" ca="1" si="82"/>
        <v/>
      </c>
      <c r="K189" s="16" t="str">
        <f t="shared" ca="1" si="82"/>
        <v/>
      </c>
      <c r="L189" s="16" t="str">
        <f t="shared" ca="1" si="82"/>
        <v/>
      </c>
      <c r="M189" s="16" t="str">
        <f t="shared" ca="1" si="82"/>
        <v/>
      </c>
      <c r="N189" s="16" t="str">
        <f t="shared" ca="1" si="82"/>
        <v/>
      </c>
      <c r="O189" s="16" t="str">
        <f t="shared" ca="1" si="82"/>
        <v/>
      </c>
      <c r="P189" s="16" t="str">
        <f t="shared" ca="1" si="81"/>
        <v/>
      </c>
      <c r="Q189" s="16" t="str">
        <f t="shared" ca="1" si="81"/>
        <v/>
      </c>
      <c r="R189" s="16" t="str">
        <f t="shared" ca="1" si="81"/>
        <v/>
      </c>
      <c r="S189" s="16" t="e">
        <f t="shared" ca="1" si="79"/>
        <v>#N/A</v>
      </c>
      <c r="T189" s="15" t="str">
        <f t="shared" ca="1" si="80"/>
        <v/>
      </c>
      <c r="U189" s="7" t="str">
        <f t="shared" ca="1" si="76"/>
        <v/>
      </c>
    </row>
    <row r="190" spans="1:21" x14ac:dyDescent="0.55000000000000004">
      <c r="A190" s="7">
        <v>188</v>
      </c>
      <c r="B190" s="8">
        <f t="shared" si="77"/>
        <v>188</v>
      </c>
      <c r="C190" s="9">
        <f>IF('2 Pareto Analysis'!$D$12='Pareto Math'!V$23,'Pareto Math'!B190,IF(HLOOKUP(X$23,'1 Data Entry'!A$1:Q189,A191,FALSE)="","",HLOOKUP(X$23,'1 Data Entry'!A$1:Q189,A191,FALSE)))</f>
        <v>188</v>
      </c>
      <c r="D190" s="7" t="e">
        <f>HLOOKUP(V$23,'1 Data Entry'!A$1:Q189,A191,FALSE)</f>
        <v>#N/A</v>
      </c>
      <c r="E190" s="15" t="e">
        <f>IF(C190="","",HLOOKUP(W$23,'1 Data Entry'!A$1:S189,A191,FALSE))</f>
        <v>#N/A</v>
      </c>
      <c r="F190" s="15">
        <f>(COUNTIF(D$3:D190,D190))</f>
        <v>188</v>
      </c>
      <c r="G190" s="15">
        <f t="shared" si="78"/>
        <v>999</v>
      </c>
      <c r="H190" s="15" t="e">
        <f t="shared" si="74"/>
        <v>#N/A</v>
      </c>
      <c r="I190" s="16" t="str">
        <f t="shared" si="75"/>
        <v/>
      </c>
      <c r="J190" s="16" t="str">
        <f t="shared" ca="1" si="82"/>
        <v/>
      </c>
      <c r="K190" s="16" t="str">
        <f t="shared" ca="1" si="82"/>
        <v/>
      </c>
      <c r="L190" s="16" t="str">
        <f t="shared" ca="1" si="82"/>
        <v/>
      </c>
      <c r="M190" s="16" t="str">
        <f t="shared" ca="1" si="82"/>
        <v/>
      </c>
      <c r="N190" s="16" t="str">
        <f t="shared" ca="1" si="82"/>
        <v/>
      </c>
      <c r="O190" s="16" t="str">
        <f t="shared" ca="1" si="82"/>
        <v/>
      </c>
      <c r="P190" s="16" t="str">
        <f t="shared" ca="1" si="81"/>
        <v/>
      </c>
      <c r="Q190" s="16" t="str">
        <f t="shared" ca="1" si="81"/>
        <v/>
      </c>
      <c r="R190" s="16" t="str">
        <f t="shared" ca="1" si="81"/>
        <v/>
      </c>
      <c r="S190" s="16" t="e">
        <f t="shared" ca="1" si="79"/>
        <v>#N/A</v>
      </c>
      <c r="T190" s="15" t="str">
        <f t="shared" ca="1" si="80"/>
        <v/>
      </c>
      <c r="U190" s="7" t="str">
        <f t="shared" ca="1" si="76"/>
        <v/>
      </c>
    </row>
    <row r="191" spans="1:21" x14ac:dyDescent="0.55000000000000004">
      <c r="A191" s="7">
        <v>189</v>
      </c>
      <c r="B191" s="8">
        <f t="shared" si="77"/>
        <v>189</v>
      </c>
      <c r="C191" s="9">
        <f>IF('2 Pareto Analysis'!$D$12='Pareto Math'!V$23,'Pareto Math'!B191,IF(HLOOKUP(X$23,'1 Data Entry'!A$1:Q190,A192,FALSE)="","",HLOOKUP(X$23,'1 Data Entry'!A$1:Q190,A192,FALSE)))</f>
        <v>189</v>
      </c>
      <c r="D191" s="7" t="e">
        <f>HLOOKUP(V$23,'1 Data Entry'!A$1:Q190,A192,FALSE)</f>
        <v>#N/A</v>
      </c>
      <c r="E191" s="15" t="e">
        <f>IF(C191="","",HLOOKUP(W$23,'1 Data Entry'!A$1:S190,A192,FALSE))</f>
        <v>#N/A</v>
      </c>
      <c r="F191" s="15">
        <f>(COUNTIF(D$3:D191,D191))</f>
        <v>189</v>
      </c>
      <c r="G191" s="15">
        <f t="shared" si="78"/>
        <v>999</v>
      </c>
      <c r="H191" s="15" t="e">
        <f t="shared" si="74"/>
        <v>#N/A</v>
      </c>
      <c r="I191" s="16" t="str">
        <f t="shared" si="75"/>
        <v/>
      </c>
      <c r="J191" s="16" t="str">
        <f t="shared" ca="1" si="82"/>
        <v/>
      </c>
      <c r="K191" s="16" t="str">
        <f t="shared" ca="1" si="82"/>
        <v/>
      </c>
      <c r="L191" s="16" t="str">
        <f t="shared" ca="1" si="82"/>
        <v/>
      </c>
      <c r="M191" s="16" t="str">
        <f t="shared" ca="1" si="82"/>
        <v/>
      </c>
      <c r="N191" s="16" t="str">
        <f t="shared" ca="1" si="82"/>
        <v/>
      </c>
      <c r="O191" s="16" t="str">
        <f t="shared" ca="1" si="82"/>
        <v/>
      </c>
      <c r="P191" s="16" t="str">
        <f t="shared" ca="1" si="81"/>
        <v/>
      </c>
      <c r="Q191" s="16" t="str">
        <f t="shared" ca="1" si="81"/>
        <v/>
      </c>
      <c r="R191" s="16" t="str">
        <f t="shared" ca="1" si="81"/>
        <v/>
      </c>
      <c r="S191" s="16" t="e">
        <f t="shared" ca="1" si="79"/>
        <v>#N/A</v>
      </c>
      <c r="T191" s="15" t="str">
        <f t="shared" ca="1" si="80"/>
        <v/>
      </c>
      <c r="U191" s="7" t="str">
        <f t="shared" ca="1" si="76"/>
        <v/>
      </c>
    </row>
    <row r="192" spans="1:21" x14ac:dyDescent="0.55000000000000004">
      <c r="A192" s="7">
        <v>190</v>
      </c>
      <c r="B192" s="8">
        <f t="shared" si="77"/>
        <v>190</v>
      </c>
      <c r="C192" s="9">
        <f>IF('2 Pareto Analysis'!$D$12='Pareto Math'!V$23,'Pareto Math'!B192,IF(HLOOKUP(X$23,'1 Data Entry'!A$1:Q191,A193,FALSE)="","",HLOOKUP(X$23,'1 Data Entry'!A$1:Q191,A193,FALSE)))</f>
        <v>190</v>
      </c>
      <c r="D192" s="7" t="e">
        <f>HLOOKUP(V$23,'1 Data Entry'!A$1:Q191,A193,FALSE)</f>
        <v>#N/A</v>
      </c>
      <c r="E192" s="15" t="e">
        <f>IF(C192="","",HLOOKUP(W$23,'1 Data Entry'!A$1:S191,A193,FALSE))</f>
        <v>#N/A</v>
      </c>
      <c r="F192" s="15">
        <f>(COUNTIF(D$3:D192,D192))</f>
        <v>190</v>
      </c>
      <c r="G192" s="15">
        <f t="shared" si="78"/>
        <v>999</v>
      </c>
      <c r="H192" s="15" t="e">
        <f t="shared" si="74"/>
        <v>#N/A</v>
      </c>
      <c r="I192" s="16" t="str">
        <f t="shared" si="75"/>
        <v/>
      </c>
      <c r="J192" s="16" t="str">
        <f t="shared" ca="1" si="82"/>
        <v/>
      </c>
      <c r="K192" s="16" t="str">
        <f t="shared" ca="1" si="82"/>
        <v/>
      </c>
      <c r="L192" s="16" t="str">
        <f t="shared" ca="1" si="82"/>
        <v/>
      </c>
      <c r="M192" s="16" t="str">
        <f t="shared" ca="1" si="82"/>
        <v/>
      </c>
      <c r="N192" s="16" t="str">
        <f t="shared" ca="1" si="82"/>
        <v/>
      </c>
      <c r="O192" s="16" t="str">
        <f t="shared" ca="1" si="82"/>
        <v/>
      </c>
      <c r="P192" s="16" t="str">
        <f t="shared" ca="1" si="81"/>
        <v/>
      </c>
      <c r="Q192" s="16" t="str">
        <f t="shared" ca="1" si="81"/>
        <v/>
      </c>
      <c r="R192" s="16" t="str">
        <f t="shared" ca="1" si="81"/>
        <v/>
      </c>
      <c r="S192" s="16" t="e">
        <f t="shared" ca="1" si="79"/>
        <v>#N/A</v>
      </c>
      <c r="T192" s="15" t="str">
        <f t="shared" ca="1" si="80"/>
        <v/>
      </c>
      <c r="U192" s="7" t="str">
        <f t="shared" ca="1" si="76"/>
        <v/>
      </c>
    </row>
    <row r="193" spans="1:21" x14ac:dyDescent="0.55000000000000004">
      <c r="A193" s="7">
        <v>191</v>
      </c>
      <c r="B193" s="8">
        <f t="shared" si="77"/>
        <v>191</v>
      </c>
      <c r="C193" s="9">
        <f>IF('2 Pareto Analysis'!$D$12='Pareto Math'!V$23,'Pareto Math'!B193,IF(HLOOKUP(X$23,'1 Data Entry'!A$1:Q192,A194,FALSE)="","",HLOOKUP(X$23,'1 Data Entry'!A$1:Q192,A194,FALSE)))</f>
        <v>191</v>
      </c>
      <c r="D193" s="7" t="e">
        <f>HLOOKUP(V$23,'1 Data Entry'!A$1:Q192,A194,FALSE)</f>
        <v>#N/A</v>
      </c>
      <c r="E193" s="15" t="e">
        <f>IF(C193="","",HLOOKUP(W$23,'1 Data Entry'!A$1:S192,A194,FALSE))</f>
        <v>#N/A</v>
      </c>
      <c r="F193" s="15">
        <f>(COUNTIF(D$3:D193,D193))</f>
        <v>191</v>
      </c>
      <c r="G193" s="15">
        <f t="shared" si="78"/>
        <v>999</v>
      </c>
      <c r="H193" s="15" t="e">
        <f t="shared" si="74"/>
        <v>#N/A</v>
      </c>
      <c r="I193" s="16" t="str">
        <f t="shared" si="75"/>
        <v/>
      </c>
      <c r="J193" s="16" t="str">
        <f t="shared" ca="1" si="82"/>
        <v/>
      </c>
      <c r="K193" s="16" t="str">
        <f t="shared" ca="1" si="82"/>
        <v/>
      </c>
      <c r="L193" s="16" t="str">
        <f t="shared" ca="1" si="82"/>
        <v/>
      </c>
      <c r="M193" s="16" t="str">
        <f t="shared" ca="1" si="82"/>
        <v/>
      </c>
      <c r="N193" s="16" t="str">
        <f t="shared" ca="1" si="82"/>
        <v/>
      </c>
      <c r="O193" s="16" t="str">
        <f t="shared" ca="1" si="82"/>
        <v/>
      </c>
      <c r="P193" s="16" t="str">
        <f t="shared" ca="1" si="81"/>
        <v/>
      </c>
      <c r="Q193" s="16" t="str">
        <f t="shared" ca="1" si="81"/>
        <v/>
      </c>
      <c r="R193" s="16" t="str">
        <f t="shared" ca="1" si="81"/>
        <v/>
      </c>
      <c r="S193" s="16" t="e">
        <f t="shared" ca="1" si="79"/>
        <v>#N/A</v>
      </c>
      <c r="T193" s="15" t="str">
        <f t="shared" ca="1" si="80"/>
        <v/>
      </c>
      <c r="U193" s="7" t="str">
        <f t="shared" ca="1" si="76"/>
        <v/>
      </c>
    </row>
    <row r="194" spans="1:21" x14ac:dyDescent="0.55000000000000004">
      <c r="A194" s="7">
        <v>192</v>
      </c>
      <c r="B194" s="8">
        <f t="shared" si="77"/>
        <v>192</v>
      </c>
      <c r="C194" s="9">
        <f>IF('2 Pareto Analysis'!$D$12='Pareto Math'!V$23,'Pareto Math'!B194,IF(HLOOKUP(X$23,'1 Data Entry'!A$1:Q193,A195,FALSE)="","",HLOOKUP(X$23,'1 Data Entry'!A$1:Q193,A195,FALSE)))</f>
        <v>192</v>
      </c>
      <c r="D194" s="7" t="e">
        <f>HLOOKUP(V$23,'1 Data Entry'!A$1:Q193,A195,FALSE)</f>
        <v>#N/A</v>
      </c>
      <c r="E194" s="15" t="e">
        <f>IF(C194="","",HLOOKUP(W$23,'1 Data Entry'!A$1:S193,A195,FALSE))</f>
        <v>#N/A</v>
      </c>
      <c r="F194" s="15">
        <f>(COUNTIF(D$3:D194,D194))</f>
        <v>192</v>
      </c>
      <c r="G194" s="15">
        <f t="shared" si="78"/>
        <v>999</v>
      </c>
      <c r="H194" s="15" t="e">
        <f t="shared" si="74"/>
        <v>#N/A</v>
      </c>
      <c r="I194" s="16" t="str">
        <f t="shared" si="75"/>
        <v/>
      </c>
      <c r="J194" s="16" t="str">
        <f t="shared" ca="1" si="82"/>
        <v/>
      </c>
      <c r="K194" s="16" t="str">
        <f t="shared" ca="1" si="82"/>
        <v/>
      </c>
      <c r="L194" s="16" t="str">
        <f t="shared" ca="1" si="82"/>
        <v/>
      </c>
      <c r="M194" s="16" t="str">
        <f t="shared" ca="1" si="82"/>
        <v/>
      </c>
      <c r="N194" s="16" t="str">
        <f t="shared" ca="1" si="82"/>
        <v/>
      </c>
      <c r="O194" s="16" t="str">
        <f t="shared" ca="1" si="82"/>
        <v/>
      </c>
      <c r="P194" s="16" t="str">
        <f t="shared" ca="1" si="81"/>
        <v/>
      </c>
      <c r="Q194" s="16" t="str">
        <f t="shared" ca="1" si="81"/>
        <v/>
      </c>
      <c r="R194" s="16" t="str">
        <f t="shared" ca="1" si="81"/>
        <v/>
      </c>
      <c r="S194" s="16" t="e">
        <f t="shared" ca="1" si="79"/>
        <v>#N/A</v>
      </c>
      <c r="T194" s="15" t="str">
        <f t="shared" ca="1" si="80"/>
        <v/>
      </c>
      <c r="U194" s="7" t="str">
        <f t="shared" ca="1" si="76"/>
        <v/>
      </c>
    </row>
    <row r="195" spans="1:21" x14ac:dyDescent="0.55000000000000004">
      <c r="A195" s="7">
        <v>193</v>
      </c>
      <c r="B195" s="8">
        <f t="shared" si="77"/>
        <v>193</v>
      </c>
      <c r="C195" s="9">
        <f>IF('2 Pareto Analysis'!$D$12='Pareto Math'!V$23,'Pareto Math'!B195,IF(HLOOKUP(X$23,'1 Data Entry'!A$1:Q194,A196,FALSE)="","",HLOOKUP(X$23,'1 Data Entry'!A$1:Q194,A196,FALSE)))</f>
        <v>193</v>
      </c>
      <c r="D195" s="7" t="e">
        <f>HLOOKUP(V$23,'1 Data Entry'!A$1:Q194,A196,FALSE)</f>
        <v>#N/A</v>
      </c>
      <c r="E195" s="15" t="e">
        <f>IF(C195="","",HLOOKUP(W$23,'1 Data Entry'!A$1:S194,A196,FALSE))</f>
        <v>#N/A</v>
      </c>
      <c r="F195" s="15">
        <f>(COUNTIF(D$3:D195,D195))</f>
        <v>193</v>
      </c>
      <c r="G195" s="15">
        <f t="shared" si="78"/>
        <v>999</v>
      </c>
      <c r="H195" s="15" t="e">
        <f t="shared" ref="H195:H258" si="83">(SUMIF(D$3:D$1002,D195,E$3:E$1002))</f>
        <v>#N/A</v>
      </c>
      <c r="I195" s="16" t="str">
        <f t="shared" ref="I195:I258" si="84">IF(F195=G195,IF(ISNA(H195),G195,H195),"")</f>
        <v/>
      </c>
      <c r="J195" s="16" t="str">
        <f t="shared" ca="1" si="82"/>
        <v/>
      </c>
      <c r="K195" s="16" t="str">
        <f t="shared" ca="1" si="82"/>
        <v/>
      </c>
      <c r="L195" s="16" t="str">
        <f t="shared" ca="1" si="82"/>
        <v/>
      </c>
      <c r="M195" s="16" t="str">
        <f t="shared" ca="1" si="82"/>
        <v/>
      </c>
      <c r="N195" s="16" t="str">
        <f t="shared" ca="1" si="82"/>
        <v/>
      </c>
      <c r="O195" s="16" t="str">
        <f t="shared" ca="1" si="82"/>
        <v/>
      </c>
      <c r="P195" s="16" t="str">
        <f t="shared" ca="1" si="81"/>
        <v/>
      </c>
      <c r="Q195" s="16" t="str">
        <f t="shared" ca="1" si="81"/>
        <v/>
      </c>
      <c r="R195" s="16" t="str">
        <f t="shared" ca="1" si="81"/>
        <v/>
      </c>
      <c r="S195" s="16" t="e">
        <f t="shared" ca="1" si="79"/>
        <v>#N/A</v>
      </c>
      <c r="T195" s="15" t="str">
        <f t="shared" ca="1" si="80"/>
        <v/>
      </c>
      <c r="U195" s="7" t="str">
        <f t="shared" ref="U195:U258" ca="1" si="85">IF(T195="","",D195)</f>
        <v/>
      </c>
    </row>
    <row r="196" spans="1:21" x14ac:dyDescent="0.55000000000000004">
      <c r="A196" s="7">
        <v>194</v>
      </c>
      <c r="B196" s="8">
        <f t="shared" ref="B196:B259" si="86">IF(A196&gt;999-COUNTIF(D:D,0),"",A196)</f>
        <v>194</v>
      </c>
      <c r="C196" s="9">
        <f>IF('2 Pareto Analysis'!$D$12='Pareto Math'!V$23,'Pareto Math'!B196,IF(HLOOKUP(X$23,'1 Data Entry'!A$1:Q195,A197,FALSE)="","",HLOOKUP(X$23,'1 Data Entry'!A$1:Q195,A197,FALSE)))</f>
        <v>194</v>
      </c>
      <c r="D196" s="7" t="e">
        <f>HLOOKUP(V$23,'1 Data Entry'!A$1:Q195,A197,FALSE)</f>
        <v>#N/A</v>
      </c>
      <c r="E196" s="15" t="e">
        <f>IF(C196="","",HLOOKUP(W$23,'1 Data Entry'!A$1:S195,A197,FALSE))</f>
        <v>#N/A</v>
      </c>
      <c r="F196" s="15">
        <f>(COUNTIF(D$3:D196,D196))</f>
        <v>194</v>
      </c>
      <c r="G196" s="15">
        <f t="shared" ref="G196:G259" si="87">IF(B196="","",COUNTIF(D$3:D$1002,D196))</f>
        <v>999</v>
      </c>
      <c r="H196" s="15" t="e">
        <f t="shared" si="83"/>
        <v>#N/A</v>
      </c>
      <c r="I196" s="16" t="str">
        <f t="shared" si="84"/>
        <v/>
      </c>
      <c r="J196" s="16" t="str">
        <f t="shared" ca="1" si="82"/>
        <v/>
      </c>
      <c r="K196" s="16" t="str">
        <f t="shared" ca="1" si="82"/>
        <v/>
      </c>
      <c r="L196" s="16" t="str">
        <f t="shared" ca="1" si="82"/>
        <v/>
      </c>
      <c r="M196" s="16" t="str">
        <f t="shared" ca="1" si="82"/>
        <v/>
      </c>
      <c r="N196" s="16" t="str">
        <f t="shared" ca="1" si="82"/>
        <v/>
      </c>
      <c r="O196" s="16" t="str">
        <f t="shared" ca="1" si="82"/>
        <v/>
      </c>
      <c r="P196" s="16" t="str">
        <f t="shared" ca="1" si="81"/>
        <v/>
      </c>
      <c r="Q196" s="16" t="str">
        <f t="shared" ca="1" si="81"/>
        <v/>
      </c>
      <c r="R196" s="16" t="str">
        <f t="shared" ca="1" si="81"/>
        <v/>
      </c>
      <c r="S196" s="16" t="e">
        <f t="shared" ref="S196:S259" ca="1" si="88">IF(SUM(J196:R196)=0,$E196,"")</f>
        <v>#N/A</v>
      </c>
      <c r="T196" s="15" t="str">
        <f t="shared" ref="T196:T259" ca="1" si="89">IF(F196=G196,IF(ISNA(H196),G196+(RAND()*0.01),H196+(RAND()*0.0000000001)),"")</f>
        <v/>
      </c>
      <c r="U196" s="7" t="str">
        <f t="shared" ca="1" si="85"/>
        <v/>
      </c>
    </row>
    <row r="197" spans="1:21" x14ac:dyDescent="0.55000000000000004">
      <c r="A197" s="7">
        <v>195</v>
      </c>
      <c r="B197" s="8">
        <f t="shared" si="86"/>
        <v>195</v>
      </c>
      <c r="C197" s="9">
        <f>IF('2 Pareto Analysis'!$D$12='Pareto Math'!V$23,'Pareto Math'!B197,IF(HLOOKUP(X$23,'1 Data Entry'!A$1:Q196,A198,FALSE)="","",HLOOKUP(X$23,'1 Data Entry'!A$1:Q196,A198,FALSE)))</f>
        <v>195</v>
      </c>
      <c r="D197" s="7" t="e">
        <f>HLOOKUP(V$23,'1 Data Entry'!A$1:Q196,A198,FALSE)</f>
        <v>#N/A</v>
      </c>
      <c r="E197" s="15" t="e">
        <f>IF(C197="","",HLOOKUP(W$23,'1 Data Entry'!A$1:S196,A198,FALSE))</f>
        <v>#N/A</v>
      </c>
      <c r="F197" s="15">
        <f>(COUNTIF(D$3:D197,D197))</f>
        <v>195</v>
      </c>
      <c r="G197" s="15">
        <f t="shared" si="87"/>
        <v>999</v>
      </c>
      <c r="H197" s="15" t="e">
        <f t="shared" si="83"/>
        <v>#N/A</v>
      </c>
      <c r="I197" s="16" t="str">
        <f t="shared" si="84"/>
        <v/>
      </c>
      <c r="J197" s="16" t="str">
        <f t="shared" ca="1" si="82"/>
        <v/>
      </c>
      <c r="K197" s="16" t="str">
        <f t="shared" ca="1" si="82"/>
        <v/>
      </c>
      <c r="L197" s="16" t="str">
        <f t="shared" ca="1" si="82"/>
        <v/>
      </c>
      <c r="M197" s="16" t="str">
        <f t="shared" ca="1" si="82"/>
        <v/>
      </c>
      <c r="N197" s="16" t="str">
        <f t="shared" ca="1" si="82"/>
        <v/>
      </c>
      <c r="O197" s="16" t="str">
        <f t="shared" ca="1" si="82"/>
        <v/>
      </c>
      <c r="P197" s="16" t="str">
        <f t="shared" ca="1" si="81"/>
        <v/>
      </c>
      <c r="Q197" s="16" t="str">
        <f t="shared" ca="1" si="81"/>
        <v/>
      </c>
      <c r="R197" s="16" t="str">
        <f t="shared" ca="1" si="81"/>
        <v/>
      </c>
      <c r="S197" s="16" t="e">
        <f t="shared" ca="1" si="88"/>
        <v>#N/A</v>
      </c>
      <c r="T197" s="15" t="str">
        <f t="shared" ca="1" si="89"/>
        <v/>
      </c>
      <c r="U197" s="7" t="str">
        <f t="shared" ca="1" si="85"/>
        <v/>
      </c>
    </row>
    <row r="198" spans="1:21" x14ac:dyDescent="0.55000000000000004">
      <c r="A198" s="7">
        <v>196</v>
      </c>
      <c r="B198" s="8">
        <f t="shared" si="86"/>
        <v>196</v>
      </c>
      <c r="C198" s="9">
        <f>IF('2 Pareto Analysis'!$D$12='Pareto Math'!V$23,'Pareto Math'!B198,IF(HLOOKUP(X$23,'1 Data Entry'!A$1:Q197,A199,FALSE)="","",HLOOKUP(X$23,'1 Data Entry'!A$1:Q197,A199,FALSE)))</f>
        <v>196</v>
      </c>
      <c r="D198" s="7" t="e">
        <f>HLOOKUP(V$23,'1 Data Entry'!A$1:Q197,A199,FALSE)</f>
        <v>#N/A</v>
      </c>
      <c r="E198" s="15" t="e">
        <f>IF(C198="","",HLOOKUP(W$23,'1 Data Entry'!A$1:S197,A199,FALSE))</f>
        <v>#N/A</v>
      </c>
      <c r="F198" s="15">
        <f>(COUNTIF(D$3:D198,D198))</f>
        <v>196</v>
      </c>
      <c r="G198" s="15">
        <f t="shared" si="87"/>
        <v>999</v>
      </c>
      <c r="H198" s="15" t="e">
        <f t="shared" si="83"/>
        <v>#N/A</v>
      </c>
      <c r="I198" s="16" t="str">
        <f t="shared" si="84"/>
        <v/>
      </c>
      <c r="J198" s="16" t="str">
        <f t="shared" ca="1" si="82"/>
        <v/>
      </c>
      <c r="K198" s="16" t="str">
        <f t="shared" ca="1" si="82"/>
        <v/>
      </c>
      <c r="L198" s="16" t="str">
        <f t="shared" ca="1" si="82"/>
        <v/>
      </c>
      <c r="M198" s="16" t="str">
        <f t="shared" ca="1" si="82"/>
        <v/>
      </c>
      <c r="N198" s="16" t="str">
        <f t="shared" ca="1" si="82"/>
        <v/>
      </c>
      <c r="O198" s="16" t="str">
        <f t="shared" ca="1" si="82"/>
        <v/>
      </c>
      <c r="P198" s="16" t="str">
        <f t="shared" ca="1" si="81"/>
        <v/>
      </c>
      <c r="Q198" s="16" t="str">
        <f t="shared" ca="1" si="81"/>
        <v/>
      </c>
      <c r="R198" s="16" t="str">
        <f t="shared" ca="1" si="81"/>
        <v/>
      </c>
      <c r="S198" s="16" t="e">
        <f t="shared" ca="1" si="88"/>
        <v>#N/A</v>
      </c>
      <c r="T198" s="15" t="str">
        <f t="shared" ca="1" si="89"/>
        <v/>
      </c>
      <c r="U198" s="7" t="str">
        <f t="shared" ca="1" si="85"/>
        <v/>
      </c>
    </row>
    <row r="199" spans="1:21" x14ac:dyDescent="0.55000000000000004">
      <c r="A199" s="7">
        <v>197</v>
      </c>
      <c r="B199" s="8">
        <f t="shared" si="86"/>
        <v>197</v>
      </c>
      <c r="C199" s="9">
        <f>IF('2 Pareto Analysis'!$D$12='Pareto Math'!V$23,'Pareto Math'!B199,IF(HLOOKUP(X$23,'1 Data Entry'!A$1:Q198,A200,FALSE)="","",HLOOKUP(X$23,'1 Data Entry'!A$1:Q198,A200,FALSE)))</f>
        <v>197</v>
      </c>
      <c r="D199" s="7" t="e">
        <f>HLOOKUP(V$23,'1 Data Entry'!A$1:Q198,A200,FALSE)</f>
        <v>#N/A</v>
      </c>
      <c r="E199" s="15" t="e">
        <f>IF(C199="","",HLOOKUP(W$23,'1 Data Entry'!A$1:S198,A200,FALSE))</f>
        <v>#N/A</v>
      </c>
      <c r="F199" s="15">
        <f>(COUNTIF(D$3:D199,D199))</f>
        <v>197</v>
      </c>
      <c r="G199" s="15">
        <f t="shared" si="87"/>
        <v>999</v>
      </c>
      <c r="H199" s="15" t="e">
        <f t="shared" si="83"/>
        <v>#N/A</v>
      </c>
      <c r="I199" s="16" t="str">
        <f t="shared" si="84"/>
        <v/>
      </c>
      <c r="J199" s="16" t="str">
        <f t="shared" ca="1" si="82"/>
        <v/>
      </c>
      <c r="K199" s="16" t="str">
        <f t="shared" ca="1" si="82"/>
        <v/>
      </c>
      <c r="L199" s="16" t="str">
        <f t="shared" ca="1" si="82"/>
        <v/>
      </c>
      <c r="M199" s="16" t="str">
        <f t="shared" ca="1" si="82"/>
        <v/>
      </c>
      <c r="N199" s="16" t="str">
        <f t="shared" ca="1" si="82"/>
        <v/>
      </c>
      <c r="O199" s="16" t="str">
        <f t="shared" ca="1" si="82"/>
        <v/>
      </c>
      <c r="P199" s="16" t="str">
        <f t="shared" ca="1" si="81"/>
        <v/>
      </c>
      <c r="Q199" s="16" t="str">
        <f t="shared" ca="1" si="81"/>
        <v/>
      </c>
      <c r="R199" s="16" t="str">
        <f t="shared" ca="1" si="81"/>
        <v/>
      </c>
      <c r="S199" s="16" t="e">
        <f t="shared" ca="1" si="88"/>
        <v>#N/A</v>
      </c>
      <c r="T199" s="15" t="str">
        <f t="shared" ca="1" si="89"/>
        <v/>
      </c>
      <c r="U199" s="7" t="str">
        <f t="shared" ca="1" si="85"/>
        <v/>
      </c>
    </row>
    <row r="200" spans="1:21" x14ac:dyDescent="0.55000000000000004">
      <c r="A200" s="7">
        <v>198</v>
      </c>
      <c r="B200" s="8">
        <f t="shared" si="86"/>
        <v>198</v>
      </c>
      <c r="C200" s="9">
        <f>IF('2 Pareto Analysis'!$D$12='Pareto Math'!V$23,'Pareto Math'!B200,IF(HLOOKUP(X$23,'1 Data Entry'!A$1:Q199,A201,FALSE)="","",HLOOKUP(X$23,'1 Data Entry'!A$1:Q199,A201,FALSE)))</f>
        <v>198</v>
      </c>
      <c r="D200" s="7" t="e">
        <f>HLOOKUP(V$23,'1 Data Entry'!A$1:Q199,A201,FALSE)</f>
        <v>#N/A</v>
      </c>
      <c r="E200" s="15" t="e">
        <f>IF(C200="","",HLOOKUP(W$23,'1 Data Entry'!A$1:S199,A201,FALSE))</f>
        <v>#N/A</v>
      </c>
      <c r="F200" s="15">
        <f>(COUNTIF(D$3:D200,D200))</f>
        <v>198</v>
      </c>
      <c r="G200" s="15">
        <f t="shared" si="87"/>
        <v>999</v>
      </c>
      <c r="H200" s="15" t="e">
        <f t="shared" si="83"/>
        <v>#N/A</v>
      </c>
      <c r="I200" s="16" t="str">
        <f t="shared" si="84"/>
        <v/>
      </c>
      <c r="J200" s="16" t="str">
        <f t="shared" ca="1" si="82"/>
        <v/>
      </c>
      <c r="K200" s="16" t="str">
        <f t="shared" ca="1" si="82"/>
        <v/>
      </c>
      <c r="L200" s="16" t="str">
        <f t="shared" ca="1" si="82"/>
        <v/>
      </c>
      <c r="M200" s="16" t="str">
        <f t="shared" ca="1" si="82"/>
        <v/>
      </c>
      <c r="N200" s="16" t="str">
        <f t="shared" ca="1" si="82"/>
        <v/>
      </c>
      <c r="O200" s="16" t="str">
        <f t="shared" ca="1" si="82"/>
        <v/>
      </c>
      <c r="P200" s="16" t="str">
        <f t="shared" ca="1" si="81"/>
        <v/>
      </c>
      <c r="Q200" s="16" t="str">
        <f t="shared" ca="1" si="81"/>
        <v/>
      </c>
      <c r="R200" s="16" t="str">
        <f t="shared" ca="1" si="81"/>
        <v/>
      </c>
      <c r="S200" s="16" t="e">
        <f t="shared" ca="1" si="88"/>
        <v>#N/A</v>
      </c>
      <c r="T200" s="15" t="str">
        <f t="shared" ca="1" si="89"/>
        <v/>
      </c>
      <c r="U200" s="7" t="str">
        <f t="shared" ca="1" si="85"/>
        <v/>
      </c>
    </row>
    <row r="201" spans="1:21" x14ac:dyDescent="0.55000000000000004">
      <c r="A201" s="7">
        <v>199</v>
      </c>
      <c r="B201" s="8">
        <f t="shared" si="86"/>
        <v>199</v>
      </c>
      <c r="C201" s="9">
        <f>IF('2 Pareto Analysis'!$D$12='Pareto Math'!V$23,'Pareto Math'!B201,IF(HLOOKUP(X$23,'1 Data Entry'!A$1:Q200,A202,FALSE)="","",HLOOKUP(X$23,'1 Data Entry'!A$1:Q200,A202,FALSE)))</f>
        <v>199</v>
      </c>
      <c r="D201" s="7" t="e">
        <f>HLOOKUP(V$23,'1 Data Entry'!A$1:Q200,A202,FALSE)</f>
        <v>#N/A</v>
      </c>
      <c r="E201" s="15" t="e">
        <f>IF(C201="","",HLOOKUP(W$23,'1 Data Entry'!A$1:S200,A202,FALSE))</f>
        <v>#N/A</v>
      </c>
      <c r="F201" s="15">
        <f>(COUNTIF(D$3:D201,D201))</f>
        <v>199</v>
      </c>
      <c r="G201" s="15">
        <f t="shared" si="87"/>
        <v>999</v>
      </c>
      <c r="H201" s="15" t="e">
        <f t="shared" si="83"/>
        <v>#N/A</v>
      </c>
      <c r="I201" s="16" t="str">
        <f t="shared" si="84"/>
        <v/>
      </c>
      <c r="J201" s="16" t="str">
        <f t="shared" ca="1" si="82"/>
        <v/>
      </c>
      <c r="K201" s="16" t="str">
        <f t="shared" ca="1" si="82"/>
        <v/>
      </c>
      <c r="L201" s="16" t="str">
        <f t="shared" ca="1" si="82"/>
        <v/>
      </c>
      <c r="M201" s="16" t="str">
        <f t="shared" ca="1" si="82"/>
        <v/>
      </c>
      <c r="N201" s="16" t="str">
        <f t="shared" ca="1" si="82"/>
        <v/>
      </c>
      <c r="O201" s="16" t="str">
        <f t="shared" ca="1" si="82"/>
        <v/>
      </c>
      <c r="P201" s="16" t="str">
        <f t="shared" ca="1" si="81"/>
        <v/>
      </c>
      <c r="Q201" s="16" t="str">
        <f t="shared" ca="1" si="81"/>
        <v/>
      </c>
      <c r="R201" s="16" t="str">
        <f t="shared" ca="1" si="81"/>
        <v/>
      </c>
      <c r="S201" s="16" t="e">
        <f t="shared" ca="1" si="88"/>
        <v>#N/A</v>
      </c>
      <c r="T201" s="15" t="str">
        <f t="shared" ca="1" si="89"/>
        <v/>
      </c>
      <c r="U201" s="7" t="str">
        <f t="shared" ca="1" si="85"/>
        <v/>
      </c>
    </row>
    <row r="202" spans="1:21" x14ac:dyDescent="0.55000000000000004">
      <c r="A202" s="7">
        <v>200</v>
      </c>
      <c r="B202" s="8">
        <f t="shared" si="86"/>
        <v>200</v>
      </c>
      <c r="C202" s="9">
        <f>IF('2 Pareto Analysis'!$D$12='Pareto Math'!V$23,'Pareto Math'!B202,IF(HLOOKUP(X$23,'1 Data Entry'!A$1:Q201,A203,FALSE)="","",HLOOKUP(X$23,'1 Data Entry'!A$1:Q201,A203,FALSE)))</f>
        <v>200</v>
      </c>
      <c r="D202" s="7" t="e">
        <f>HLOOKUP(V$23,'1 Data Entry'!A$1:Q201,A203,FALSE)</f>
        <v>#N/A</v>
      </c>
      <c r="E202" s="15" t="e">
        <f>IF(C202="","",HLOOKUP(W$23,'1 Data Entry'!A$1:S201,A203,FALSE))</f>
        <v>#N/A</v>
      </c>
      <c r="F202" s="15">
        <f>(COUNTIF(D$3:D202,D202))</f>
        <v>200</v>
      </c>
      <c r="G202" s="15">
        <f t="shared" si="87"/>
        <v>999</v>
      </c>
      <c r="H202" s="15" t="e">
        <f t="shared" si="83"/>
        <v>#N/A</v>
      </c>
      <c r="I202" s="16" t="str">
        <f t="shared" si="84"/>
        <v/>
      </c>
      <c r="J202" s="16" t="str">
        <f t="shared" ca="1" si="82"/>
        <v/>
      </c>
      <c r="K202" s="16" t="str">
        <f t="shared" ca="1" si="82"/>
        <v/>
      </c>
      <c r="L202" s="16" t="str">
        <f t="shared" ca="1" si="82"/>
        <v/>
      </c>
      <c r="M202" s="16" t="str">
        <f t="shared" ca="1" si="82"/>
        <v/>
      </c>
      <c r="N202" s="16" t="str">
        <f t="shared" ca="1" si="82"/>
        <v/>
      </c>
      <c r="O202" s="16" t="str">
        <f t="shared" ca="1" si="82"/>
        <v/>
      </c>
      <c r="P202" s="16" t="str">
        <f t="shared" ca="1" si="81"/>
        <v/>
      </c>
      <c r="Q202" s="16" t="str">
        <f t="shared" ca="1" si="81"/>
        <v/>
      </c>
      <c r="R202" s="16" t="str">
        <f t="shared" ca="1" si="81"/>
        <v/>
      </c>
      <c r="S202" s="16" t="e">
        <f t="shared" ca="1" si="88"/>
        <v>#N/A</v>
      </c>
      <c r="T202" s="15" t="str">
        <f t="shared" ca="1" si="89"/>
        <v/>
      </c>
      <c r="U202" s="7" t="str">
        <f t="shared" ca="1" si="85"/>
        <v/>
      </c>
    </row>
    <row r="203" spans="1:21" x14ac:dyDescent="0.55000000000000004">
      <c r="A203" s="7">
        <v>201</v>
      </c>
      <c r="B203" s="8">
        <f t="shared" si="86"/>
        <v>201</v>
      </c>
      <c r="C203" s="9">
        <f>IF('2 Pareto Analysis'!$D$12='Pareto Math'!V$23,'Pareto Math'!B203,IF(HLOOKUP(X$23,'1 Data Entry'!A$1:Q202,A204,FALSE)="","",HLOOKUP(X$23,'1 Data Entry'!A$1:Q202,A204,FALSE)))</f>
        <v>201</v>
      </c>
      <c r="D203" s="7" t="e">
        <f>HLOOKUP(V$23,'1 Data Entry'!A$1:Q202,A204,FALSE)</f>
        <v>#N/A</v>
      </c>
      <c r="E203" s="15" t="e">
        <f>IF(C203="","",HLOOKUP(W$23,'1 Data Entry'!A$1:S202,A204,FALSE))</f>
        <v>#N/A</v>
      </c>
      <c r="F203" s="15">
        <f>(COUNTIF(D$3:D203,D203))</f>
        <v>201</v>
      </c>
      <c r="G203" s="15">
        <f t="shared" si="87"/>
        <v>999</v>
      </c>
      <c r="H203" s="15" t="e">
        <f t="shared" si="83"/>
        <v>#N/A</v>
      </c>
      <c r="I203" s="16" t="str">
        <f t="shared" si="84"/>
        <v/>
      </c>
      <c r="J203" s="16" t="str">
        <f t="shared" ca="1" si="82"/>
        <v/>
      </c>
      <c r="K203" s="16" t="str">
        <f t="shared" ca="1" si="82"/>
        <v/>
      </c>
      <c r="L203" s="16" t="str">
        <f t="shared" ca="1" si="82"/>
        <v/>
      </c>
      <c r="M203" s="16" t="str">
        <f t="shared" ca="1" si="82"/>
        <v/>
      </c>
      <c r="N203" s="16" t="str">
        <f t="shared" ca="1" si="82"/>
        <v/>
      </c>
      <c r="O203" s="16" t="str">
        <f t="shared" ca="1" si="82"/>
        <v/>
      </c>
      <c r="P203" s="16" t="str">
        <f t="shared" ca="1" si="81"/>
        <v/>
      </c>
      <c r="Q203" s="16" t="str">
        <f t="shared" ca="1" si="81"/>
        <v/>
      </c>
      <c r="R203" s="16" t="str">
        <f t="shared" ca="1" si="81"/>
        <v/>
      </c>
      <c r="S203" s="16" t="e">
        <f t="shared" ca="1" si="88"/>
        <v>#N/A</v>
      </c>
      <c r="T203" s="15" t="str">
        <f t="shared" ca="1" si="89"/>
        <v/>
      </c>
      <c r="U203" s="7" t="str">
        <f t="shared" ca="1" si="85"/>
        <v/>
      </c>
    </row>
    <row r="204" spans="1:21" x14ac:dyDescent="0.55000000000000004">
      <c r="A204" s="7">
        <v>202</v>
      </c>
      <c r="B204" s="8">
        <f t="shared" si="86"/>
        <v>202</v>
      </c>
      <c r="C204" s="9">
        <f>IF('2 Pareto Analysis'!$D$12='Pareto Math'!V$23,'Pareto Math'!B204,IF(HLOOKUP(X$23,'1 Data Entry'!A$1:Q203,A205,FALSE)="","",HLOOKUP(X$23,'1 Data Entry'!A$1:Q203,A205,FALSE)))</f>
        <v>202</v>
      </c>
      <c r="D204" s="7" t="e">
        <f>HLOOKUP(V$23,'1 Data Entry'!A$1:Q203,A205,FALSE)</f>
        <v>#N/A</v>
      </c>
      <c r="E204" s="15" t="e">
        <f>IF(C204="","",HLOOKUP(W$23,'1 Data Entry'!A$1:S203,A205,FALSE))</f>
        <v>#N/A</v>
      </c>
      <c r="F204" s="15">
        <f>(COUNTIF(D$3:D204,D204))</f>
        <v>202</v>
      </c>
      <c r="G204" s="15">
        <f t="shared" si="87"/>
        <v>999</v>
      </c>
      <c r="H204" s="15" t="e">
        <f t="shared" si="83"/>
        <v>#N/A</v>
      </c>
      <c r="I204" s="16" t="str">
        <f t="shared" si="84"/>
        <v/>
      </c>
      <c r="J204" s="16" t="str">
        <f t="shared" ca="1" si="82"/>
        <v/>
      </c>
      <c r="K204" s="16" t="str">
        <f t="shared" ca="1" si="82"/>
        <v/>
      </c>
      <c r="L204" s="16" t="str">
        <f t="shared" ca="1" si="82"/>
        <v/>
      </c>
      <c r="M204" s="16" t="str">
        <f t="shared" ca="1" si="82"/>
        <v/>
      </c>
      <c r="N204" s="16" t="str">
        <f t="shared" ca="1" si="82"/>
        <v/>
      </c>
      <c r="O204" s="16" t="str">
        <f t="shared" ca="1" si="82"/>
        <v/>
      </c>
      <c r="P204" s="16" t="str">
        <f t="shared" ca="1" si="81"/>
        <v/>
      </c>
      <c r="Q204" s="16" t="str">
        <f t="shared" ca="1" si="81"/>
        <v/>
      </c>
      <c r="R204" s="16" t="str">
        <f t="shared" ca="1" si="81"/>
        <v/>
      </c>
      <c r="S204" s="16" t="e">
        <f t="shared" ca="1" si="88"/>
        <v>#N/A</v>
      </c>
      <c r="T204" s="15" t="str">
        <f t="shared" ca="1" si="89"/>
        <v/>
      </c>
      <c r="U204" s="7" t="str">
        <f t="shared" ca="1" si="85"/>
        <v/>
      </c>
    </row>
    <row r="205" spans="1:21" x14ac:dyDescent="0.55000000000000004">
      <c r="A205" s="7">
        <v>203</v>
      </c>
      <c r="B205" s="8">
        <f t="shared" si="86"/>
        <v>203</v>
      </c>
      <c r="C205" s="9">
        <f>IF('2 Pareto Analysis'!$D$12='Pareto Math'!V$23,'Pareto Math'!B205,IF(HLOOKUP(X$23,'1 Data Entry'!A$1:Q204,A206,FALSE)="","",HLOOKUP(X$23,'1 Data Entry'!A$1:Q204,A206,FALSE)))</f>
        <v>203</v>
      </c>
      <c r="D205" s="7" t="e">
        <f>HLOOKUP(V$23,'1 Data Entry'!A$1:Q204,A206,FALSE)</f>
        <v>#N/A</v>
      </c>
      <c r="E205" s="15" t="e">
        <f>IF(C205="","",HLOOKUP(W$23,'1 Data Entry'!A$1:S204,A206,FALSE))</f>
        <v>#N/A</v>
      </c>
      <c r="F205" s="15">
        <f>(COUNTIF(D$3:D205,D205))</f>
        <v>203</v>
      </c>
      <c r="G205" s="15">
        <f t="shared" si="87"/>
        <v>999</v>
      </c>
      <c r="H205" s="15" t="e">
        <f t="shared" si="83"/>
        <v>#N/A</v>
      </c>
      <c r="I205" s="16" t="str">
        <f t="shared" si="84"/>
        <v/>
      </c>
      <c r="J205" s="16" t="str">
        <f t="shared" ca="1" si="82"/>
        <v/>
      </c>
      <c r="K205" s="16" t="str">
        <f t="shared" ca="1" si="82"/>
        <v/>
      </c>
      <c r="L205" s="16" t="str">
        <f t="shared" ca="1" si="82"/>
        <v/>
      </c>
      <c r="M205" s="16" t="str">
        <f t="shared" ca="1" si="82"/>
        <v/>
      </c>
      <c r="N205" s="16" t="str">
        <f t="shared" ca="1" si="82"/>
        <v/>
      </c>
      <c r="O205" s="16" t="str">
        <f t="shared" ca="1" si="82"/>
        <v/>
      </c>
      <c r="P205" s="16" t="str">
        <f t="shared" ca="1" si="81"/>
        <v/>
      </c>
      <c r="Q205" s="16" t="str">
        <f t="shared" ca="1" si="81"/>
        <v/>
      </c>
      <c r="R205" s="16" t="str">
        <f t="shared" ca="1" si="81"/>
        <v/>
      </c>
      <c r="S205" s="16" t="e">
        <f t="shared" ca="1" si="88"/>
        <v>#N/A</v>
      </c>
      <c r="T205" s="15" t="str">
        <f t="shared" ca="1" si="89"/>
        <v/>
      </c>
      <c r="U205" s="7" t="str">
        <f t="shared" ca="1" si="85"/>
        <v/>
      </c>
    </row>
    <row r="206" spans="1:21" x14ac:dyDescent="0.55000000000000004">
      <c r="A206" s="7">
        <v>204</v>
      </c>
      <c r="B206" s="8">
        <f t="shared" si="86"/>
        <v>204</v>
      </c>
      <c r="C206" s="9">
        <f>IF('2 Pareto Analysis'!$D$12='Pareto Math'!V$23,'Pareto Math'!B206,IF(HLOOKUP(X$23,'1 Data Entry'!A$1:Q205,A207,FALSE)="","",HLOOKUP(X$23,'1 Data Entry'!A$1:Q205,A207,FALSE)))</f>
        <v>204</v>
      </c>
      <c r="D206" s="7" t="e">
        <f>HLOOKUP(V$23,'1 Data Entry'!A$1:Q205,A207,FALSE)</f>
        <v>#N/A</v>
      </c>
      <c r="E206" s="15" t="e">
        <f>IF(C206="","",HLOOKUP(W$23,'1 Data Entry'!A$1:S205,A207,FALSE))</f>
        <v>#N/A</v>
      </c>
      <c r="F206" s="15">
        <f>(COUNTIF(D$3:D206,D206))</f>
        <v>204</v>
      </c>
      <c r="G206" s="15">
        <f t="shared" si="87"/>
        <v>999</v>
      </c>
      <c r="H206" s="15" t="e">
        <f t="shared" si="83"/>
        <v>#N/A</v>
      </c>
      <c r="I206" s="16" t="str">
        <f t="shared" si="84"/>
        <v/>
      </c>
      <c r="J206" s="16" t="str">
        <f t="shared" ca="1" si="82"/>
        <v/>
      </c>
      <c r="K206" s="16" t="str">
        <f t="shared" ca="1" si="82"/>
        <v/>
      </c>
      <c r="L206" s="16" t="str">
        <f t="shared" ca="1" si="82"/>
        <v/>
      </c>
      <c r="M206" s="16" t="str">
        <f t="shared" ca="1" si="82"/>
        <v/>
      </c>
      <c r="N206" s="16" t="str">
        <f t="shared" ca="1" si="82"/>
        <v/>
      </c>
      <c r="O206" s="16" t="str">
        <f t="shared" ca="1" si="82"/>
        <v/>
      </c>
      <c r="P206" s="16" t="str">
        <f t="shared" ca="1" si="81"/>
        <v/>
      </c>
      <c r="Q206" s="16" t="str">
        <f t="shared" ca="1" si="81"/>
        <v/>
      </c>
      <c r="R206" s="16" t="str">
        <f t="shared" ca="1" si="81"/>
        <v/>
      </c>
      <c r="S206" s="16" t="e">
        <f t="shared" ca="1" si="88"/>
        <v>#N/A</v>
      </c>
      <c r="T206" s="15" t="str">
        <f t="shared" ca="1" si="89"/>
        <v/>
      </c>
      <c r="U206" s="7" t="str">
        <f t="shared" ca="1" si="85"/>
        <v/>
      </c>
    </row>
    <row r="207" spans="1:21" x14ac:dyDescent="0.55000000000000004">
      <c r="A207" s="7">
        <v>205</v>
      </c>
      <c r="B207" s="8">
        <f t="shared" si="86"/>
        <v>205</v>
      </c>
      <c r="C207" s="9">
        <f>IF('2 Pareto Analysis'!$D$12='Pareto Math'!V$23,'Pareto Math'!B207,IF(HLOOKUP(X$23,'1 Data Entry'!A$1:Q206,A208,FALSE)="","",HLOOKUP(X$23,'1 Data Entry'!A$1:Q206,A208,FALSE)))</f>
        <v>205</v>
      </c>
      <c r="D207" s="7" t="e">
        <f>HLOOKUP(V$23,'1 Data Entry'!A$1:Q206,A208,FALSE)</f>
        <v>#N/A</v>
      </c>
      <c r="E207" s="15" t="e">
        <f>IF(C207="","",HLOOKUP(W$23,'1 Data Entry'!A$1:S206,A208,FALSE))</f>
        <v>#N/A</v>
      </c>
      <c r="F207" s="15">
        <f>(COUNTIF(D$3:D207,D207))</f>
        <v>205</v>
      </c>
      <c r="G207" s="15">
        <f t="shared" si="87"/>
        <v>999</v>
      </c>
      <c r="H207" s="15" t="e">
        <f t="shared" si="83"/>
        <v>#N/A</v>
      </c>
      <c r="I207" s="16" t="str">
        <f t="shared" si="84"/>
        <v/>
      </c>
      <c r="J207" s="16" t="str">
        <f t="shared" ca="1" si="82"/>
        <v/>
      </c>
      <c r="K207" s="16" t="str">
        <f t="shared" ca="1" si="82"/>
        <v/>
      </c>
      <c r="L207" s="16" t="str">
        <f t="shared" ca="1" si="82"/>
        <v/>
      </c>
      <c r="M207" s="16" t="str">
        <f t="shared" ca="1" si="82"/>
        <v/>
      </c>
      <c r="N207" s="16" t="str">
        <f t="shared" ca="1" si="82"/>
        <v/>
      </c>
      <c r="O207" s="16" t="str">
        <f t="shared" ca="1" si="82"/>
        <v/>
      </c>
      <c r="P207" s="16" t="str">
        <f t="shared" ca="1" si="81"/>
        <v/>
      </c>
      <c r="Q207" s="16" t="str">
        <f t="shared" ca="1" si="81"/>
        <v/>
      </c>
      <c r="R207" s="16" t="str">
        <f t="shared" ca="1" si="81"/>
        <v/>
      </c>
      <c r="S207" s="16" t="e">
        <f t="shared" ca="1" si="88"/>
        <v>#N/A</v>
      </c>
      <c r="T207" s="15" t="str">
        <f t="shared" ca="1" si="89"/>
        <v/>
      </c>
      <c r="U207" s="7" t="str">
        <f t="shared" ca="1" si="85"/>
        <v/>
      </c>
    </row>
    <row r="208" spans="1:21" x14ac:dyDescent="0.55000000000000004">
      <c r="A208" s="7">
        <v>206</v>
      </c>
      <c r="B208" s="8">
        <f t="shared" si="86"/>
        <v>206</v>
      </c>
      <c r="C208" s="9">
        <f>IF('2 Pareto Analysis'!$D$12='Pareto Math'!V$23,'Pareto Math'!B208,IF(HLOOKUP(X$23,'1 Data Entry'!A$1:Q207,A209,FALSE)="","",HLOOKUP(X$23,'1 Data Entry'!A$1:Q207,A209,FALSE)))</f>
        <v>206</v>
      </c>
      <c r="D208" s="7" t="e">
        <f>HLOOKUP(V$23,'1 Data Entry'!A$1:Q207,A209,FALSE)</f>
        <v>#N/A</v>
      </c>
      <c r="E208" s="15" t="e">
        <f>IF(C208="","",HLOOKUP(W$23,'1 Data Entry'!A$1:S207,A209,FALSE))</f>
        <v>#N/A</v>
      </c>
      <c r="F208" s="15">
        <f>(COUNTIF(D$3:D208,D208))</f>
        <v>206</v>
      </c>
      <c r="G208" s="15">
        <f t="shared" si="87"/>
        <v>999</v>
      </c>
      <c r="H208" s="15" t="e">
        <f t="shared" si="83"/>
        <v>#N/A</v>
      </c>
      <c r="I208" s="16" t="str">
        <f t="shared" si="84"/>
        <v/>
      </c>
      <c r="J208" s="16" t="str">
        <f t="shared" ca="1" si="82"/>
        <v/>
      </c>
      <c r="K208" s="16" t="str">
        <f t="shared" ca="1" si="82"/>
        <v/>
      </c>
      <c r="L208" s="16" t="str">
        <f t="shared" ca="1" si="82"/>
        <v/>
      </c>
      <c r="M208" s="16" t="str">
        <f t="shared" ca="1" si="82"/>
        <v/>
      </c>
      <c r="N208" s="16" t="str">
        <f t="shared" ca="1" si="82"/>
        <v/>
      </c>
      <c r="O208" s="16" t="str">
        <f t="shared" ca="1" si="82"/>
        <v/>
      </c>
      <c r="P208" s="16" t="str">
        <f t="shared" ca="1" si="81"/>
        <v/>
      </c>
      <c r="Q208" s="16" t="str">
        <f t="shared" ca="1" si="81"/>
        <v/>
      </c>
      <c r="R208" s="16" t="str">
        <f t="shared" ca="1" si="81"/>
        <v/>
      </c>
      <c r="S208" s="16" t="e">
        <f t="shared" ca="1" si="88"/>
        <v>#N/A</v>
      </c>
      <c r="T208" s="15" t="str">
        <f t="shared" ca="1" si="89"/>
        <v/>
      </c>
      <c r="U208" s="7" t="str">
        <f t="shared" ca="1" si="85"/>
        <v/>
      </c>
    </row>
    <row r="209" spans="1:21" x14ac:dyDescent="0.55000000000000004">
      <c r="A209" s="7">
        <v>207</v>
      </c>
      <c r="B209" s="8">
        <f t="shared" si="86"/>
        <v>207</v>
      </c>
      <c r="C209" s="9">
        <f>IF('2 Pareto Analysis'!$D$12='Pareto Math'!V$23,'Pareto Math'!B209,IF(HLOOKUP(X$23,'1 Data Entry'!A$1:Q208,A210,FALSE)="","",HLOOKUP(X$23,'1 Data Entry'!A$1:Q208,A210,FALSE)))</f>
        <v>207</v>
      </c>
      <c r="D209" s="7" t="e">
        <f>HLOOKUP(V$23,'1 Data Entry'!A$1:Q208,A210,FALSE)</f>
        <v>#N/A</v>
      </c>
      <c r="E209" s="15" t="e">
        <f>IF(C209="","",HLOOKUP(W$23,'1 Data Entry'!A$1:S208,A210,FALSE))</f>
        <v>#N/A</v>
      </c>
      <c r="F209" s="15">
        <f>(COUNTIF(D$3:D209,D209))</f>
        <v>207</v>
      </c>
      <c r="G209" s="15">
        <f t="shared" si="87"/>
        <v>999</v>
      </c>
      <c r="H209" s="15" t="e">
        <f t="shared" si="83"/>
        <v>#N/A</v>
      </c>
      <c r="I209" s="16" t="str">
        <f t="shared" si="84"/>
        <v/>
      </c>
      <c r="J209" s="16" t="str">
        <f t="shared" ca="1" si="82"/>
        <v/>
      </c>
      <c r="K209" s="16" t="str">
        <f t="shared" ca="1" si="82"/>
        <v/>
      </c>
      <c r="L209" s="16" t="str">
        <f t="shared" ca="1" si="82"/>
        <v/>
      </c>
      <c r="M209" s="16" t="str">
        <f t="shared" ca="1" si="82"/>
        <v/>
      </c>
      <c r="N209" s="16" t="str">
        <f t="shared" ca="1" si="82"/>
        <v/>
      </c>
      <c r="O209" s="16" t="str">
        <f t="shared" ca="1" si="82"/>
        <v/>
      </c>
      <c r="P209" s="16" t="str">
        <f t="shared" ca="1" si="81"/>
        <v/>
      </c>
      <c r="Q209" s="16" t="str">
        <f t="shared" ca="1" si="81"/>
        <v/>
      </c>
      <c r="R209" s="16" t="str">
        <f t="shared" ca="1" si="81"/>
        <v/>
      </c>
      <c r="S209" s="16" t="e">
        <f t="shared" ca="1" si="88"/>
        <v>#N/A</v>
      </c>
      <c r="T209" s="15" t="str">
        <f t="shared" ca="1" si="89"/>
        <v/>
      </c>
      <c r="U209" s="7" t="str">
        <f t="shared" ca="1" si="85"/>
        <v/>
      </c>
    </row>
    <row r="210" spans="1:21" x14ac:dyDescent="0.55000000000000004">
      <c r="A210" s="7">
        <v>208</v>
      </c>
      <c r="B210" s="8">
        <f t="shared" si="86"/>
        <v>208</v>
      </c>
      <c r="C210" s="9">
        <f>IF('2 Pareto Analysis'!$D$12='Pareto Math'!V$23,'Pareto Math'!B210,IF(HLOOKUP(X$23,'1 Data Entry'!A$1:Q209,A211,FALSE)="","",HLOOKUP(X$23,'1 Data Entry'!A$1:Q209,A211,FALSE)))</f>
        <v>208</v>
      </c>
      <c r="D210" s="7" t="e">
        <f>HLOOKUP(V$23,'1 Data Entry'!A$1:Q209,A211,FALSE)</f>
        <v>#N/A</v>
      </c>
      <c r="E210" s="15" t="e">
        <f>IF(C210="","",HLOOKUP(W$23,'1 Data Entry'!A$1:S209,A211,FALSE))</f>
        <v>#N/A</v>
      </c>
      <c r="F210" s="15">
        <f>(COUNTIF(D$3:D210,D210))</f>
        <v>208</v>
      </c>
      <c r="G210" s="15">
        <f t="shared" si="87"/>
        <v>999</v>
      </c>
      <c r="H210" s="15" t="e">
        <f t="shared" si="83"/>
        <v>#N/A</v>
      </c>
      <c r="I210" s="16" t="str">
        <f t="shared" si="84"/>
        <v/>
      </c>
      <c r="J210" s="16" t="str">
        <f t="shared" ca="1" si="82"/>
        <v/>
      </c>
      <c r="K210" s="16" t="str">
        <f t="shared" ca="1" si="82"/>
        <v/>
      </c>
      <c r="L210" s="16" t="str">
        <f t="shared" ca="1" si="82"/>
        <v/>
      </c>
      <c r="M210" s="16" t="str">
        <f t="shared" ca="1" si="82"/>
        <v/>
      </c>
      <c r="N210" s="16" t="str">
        <f t="shared" ca="1" si="82"/>
        <v/>
      </c>
      <c r="O210" s="16" t="str">
        <f t="shared" ca="1" si="82"/>
        <v/>
      </c>
      <c r="P210" s="16" t="str">
        <f t="shared" ca="1" si="81"/>
        <v/>
      </c>
      <c r="Q210" s="16" t="str">
        <f t="shared" ca="1" si="81"/>
        <v/>
      </c>
      <c r="R210" s="16" t="str">
        <f t="shared" ca="1" si="81"/>
        <v/>
      </c>
      <c r="S210" s="16" t="e">
        <f t="shared" ca="1" si="88"/>
        <v>#N/A</v>
      </c>
      <c r="T210" s="15" t="str">
        <f t="shared" ca="1" si="89"/>
        <v/>
      </c>
      <c r="U210" s="7" t="str">
        <f t="shared" ca="1" si="85"/>
        <v/>
      </c>
    </row>
    <row r="211" spans="1:21" x14ac:dyDescent="0.55000000000000004">
      <c r="A211" s="7">
        <v>209</v>
      </c>
      <c r="B211" s="8">
        <f t="shared" si="86"/>
        <v>209</v>
      </c>
      <c r="C211" s="9">
        <f>IF('2 Pareto Analysis'!$D$12='Pareto Math'!V$23,'Pareto Math'!B211,IF(HLOOKUP(X$23,'1 Data Entry'!A$1:Q210,A212,FALSE)="","",HLOOKUP(X$23,'1 Data Entry'!A$1:Q210,A212,FALSE)))</f>
        <v>209</v>
      </c>
      <c r="D211" s="7" t="e">
        <f>HLOOKUP(V$23,'1 Data Entry'!A$1:Q210,A212,FALSE)</f>
        <v>#N/A</v>
      </c>
      <c r="E211" s="15" t="e">
        <f>IF(C211="","",HLOOKUP(W$23,'1 Data Entry'!A$1:S210,A212,FALSE))</f>
        <v>#N/A</v>
      </c>
      <c r="F211" s="15">
        <f>(COUNTIF(D$3:D211,D211))</f>
        <v>209</v>
      </c>
      <c r="G211" s="15">
        <f t="shared" si="87"/>
        <v>999</v>
      </c>
      <c r="H211" s="15" t="e">
        <f t="shared" si="83"/>
        <v>#N/A</v>
      </c>
      <c r="I211" s="16" t="str">
        <f t="shared" si="84"/>
        <v/>
      </c>
      <c r="J211" s="16" t="str">
        <f t="shared" ca="1" si="82"/>
        <v/>
      </c>
      <c r="K211" s="16" t="str">
        <f t="shared" ca="1" si="82"/>
        <v/>
      </c>
      <c r="L211" s="16" t="str">
        <f t="shared" ca="1" si="82"/>
        <v/>
      </c>
      <c r="M211" s="16" t="str">
        <f t="shared" ca="1" si="82"/>
        <v/>
      </c>
      <c r="N211" s="16" t="str">
        <f t="shared" ca="1" si="82"/>
        <v/>
      </c>
      <c r="O211" s="16" t="str">
        <f t="shared" ca="1" si="82"/>
        <v/>
      </c>
      <c r="P211" s="16" t="str">
        <f t="shared" ca="1" si="81"/>
        <v/>
      </c>
      <c r="Q211" s="16" t="str">
        <f t="shared" ca="1" si="81"/>
        <v/>
      </c>
      <c r="R211" s="16" t="str">
        <f t="shared" ca="1" si="81"/>
        <v/>
      </c>
      <c r="S211" s="16" t="e">
        <f t="shared" ca="1" si="88"/>
        <v>#N/A</v>
      </c>
      <c r="T211" s="15" t="str">
        <f t="shared" ca="1" si="89"/>
        <v/>
      </c>
      <c r="U211" s="7" t="str">
        <f t="shared" ca="1" si="85"/>
        <v/>
      </c>
    </row>
    <row r="212" spans="1:21" x14ac:dyDescent="0.55000000000000004">
      <c r="A212" s="7">
        <v>210</v>
      </c>
      <c r="B212" s="8">
        <f t="shared" si="86"/>
        <v>210</v>
      </c>
      <c r="C212" s="9">
        <f>IF('2 Pareto Analysis'!$D$12='Pareto Math'!V$23,'Pareto Math'!B212,IF(HLOOKUP(X$23,'1 Data Entry'!A$1:Q211,A213,FALSE)="","",HLOOKUP(X$23,'1 Data Entry'!A$1:Q211,A213,FALSE)))</f>
        <v>210</v>
      </c>
      <c r="D212" s="7" t="e">
        <f>HLOOKUP(V$23,'1 Data Entry'!A$1:Q211,A213,FALSE)</f>
        <v>#N/A</v>
      </c>
      <c r="E212" s="15" t="e">
        <f>IF(C212="","",HLOOKUP(W$23,'1 Data Entry'!A$1:S211,A213,FALSE))</f>
        <v>#N/A</v>
      </c>
      <c r="F212" s="15">
        <f>(COUNTIF(D$3:D212,D212))</f>
        <v>210</v>
      </c>
      <c r="G212" s="15">
        <f t="shared" si="87"/>
        <v>999</v>
      </c>
      <c r="H212" s="15" t="e">
        <f t="shared" si="83"/>
        <v>#N/A</v>
      </c>
      <c r="I212" s="16" t="str">
        <f t="shared" si="84"/>
        <v/>
      </c>
      <c r="J212" s="16" t="str">
        <f t="shared" ca="1" si="82"/>
        <v/>
      </c>
      <c r="K212" s="16" t="str">
        <f t="shared" ca="1" si="82"/>
        <v/>
      </c>
      <c r="L212" s="16" t="str">
        <f t="shared" ca="1" si="82"/>
        <v/>
      </c>
      <c r="M212" s="16" t="str">
        <f t="shared" ca="1" si="82"/>
        <v/>
      </c>
      <c r="N212" s="16" t="str">
        <f t="shared" ca="1" si="82"/>
        <v/>
      </c>
      <c r="O212" s="16" t="str">
        <f t="shared" ca="1" si="82"/>
        <v/>
      </c>
      <c r="P212" s="16" t="str">
        <f t="shared" ca="1" si="81"/>
        <v/>
      </c>
      <c r="Q212" s="16" t="str">
        <f t="shared" ca="1" si="81"/>
        <v/>
      </c>
      <c r="R212" s="16" t="str">
        <f t="shared" ca="1" si="81"/>
        <v/>
      </c>
      <c r="S212" s="16" t="e">
        <f t="shared" ca="1" si="88"/>
        <v>#N/A</v>
      </c>
      <c r="T212" s="15" t="str">
        <f t="shared" ca="1" si="89"/>
        <v/>
      </c>
      <c r="U212" s="7" t="str">
        <f t="shared" ca="1" si="85"/>
        <v/>
      </c>
    </row>
    <row r="213" spans="1:21" x14ac:dyDescent="0.55000000000000004">
      <c r="A213" s="7">
        <v>211</v>
      </c>
      <c r="B213" s="8">
        <f t="shared" si="86"/>
        <v>211</v>
      </c>
      <c r="C213" s="9">
        <f>IF('2 Pareto Analysis'!$D$12='Pareto Math'!V$23,'Pareto Math'!B213,IF(HLOOKUP(X$23,'1 Data Entry'!A$1:Q212,A214,FALSE)="","",HLOOKUP(X$23,'1 Data Entry'!A$1:Q212,A214,FALSE)))</f>
        <v>211</v>
      </c>
      <c r="D213" s="7" t="e">
        <f>HLOOKUP(V$23,'1 Data Entry'!A$1:Q212,A214,FALSE)</f>
        <v>#N/A</v>
      </c>
      <c r="E213" s="15" t="e">
        <f>IF(C213="","",HLOOKUP(W$23,'1 Data Entry'!A$1:S212,A214,FALSE))</f>
        <v>#N/A</v>
      </c>
      <c r="F213" s="15">
        <f>(COUNTIF(D$3:D213,D213))</f>
        <v>211</v>
      </c>
      <c r="G213" s="15">
        <f t="shared" si="87"/>
        <v>999</v>
      </c>
      <c r="H213" s="15" t="e">
        <f t="shared" si="83"/>
        <v>#N/A</v>
      </c>
      <c r="I213" s="16" t="str">
        <f t="shared" si="84"/>
        <v/>
      </c>
      <c r="J213" s="16" t="str">
        <f t="shared" ca="1" si="82"/>
        <v/>
      </c>
      <c r="K213" s="16" t="str">
        <f t="shared" ca="1" si="82"/>
        <v/>
      </c>
      <c r="L213" s="16" t="str">
        <f t="shared" ca="1" si="82"/>
        <v/>
      </c>
      <c r="M213" s="16" t="str">
        <f t="shared" ca="1" si="82"/>
        <v/>
      </c>
      <c r="N213" s="16" t="str">
        <f t="shared" ca="1" si="82"/>
        <v/>
      </c>
      <c r="O213" s="16" t="str">
        <f t="shared" ca="1" si="82"/>
        <v/>
      </c>
      <c r="P213" s="16" t="str">
        <f t="shared" ca="1" si="81"/>
        <v/>
      </c>
      <c r="Q213" s="16" t="str">
        <f t="shared" ca="1" si="81"/>
        <v/>
      </c>
      <c r="R213" s="16" t="str">
        <f t="shared" ca="1" si="81"/>
        <v/>
      </c>
      <c r="S213" s="16" t="e">
        <f t="shared" ca="1" si="88"/>
        <v>#N/A</v>
      </c>
      <c r="T213" s="15" t="str">
        <f t="shared" ca="1" si="89"/>
        <v/>
      </c>
      <c r="U213" s="7" t="str">
        <f t="shared" ca="1" si="85"/>
        <v/>
      </c>
    </row>
    <row r="214" spans="1:21" x14ac:dyDescent="0.55000000000000004">
      <c r="A214" s="7">
        <v>212</v>
      </c>
      <c r="B214" s="8">
        <f t="shared" si="86"/>
        <v>212</v>
      </c>
      <c r="C214" s="9">
        <f>IF('2 Pareto Analysis'!$D$12='Pareto Math'!V$23,'Pareto Math'!B214,IF(HLOOKUP(X$23,'1 Data Entry'!A$1:Q213,A215,FALSE)="","",HLOOKUP(X$23,'1 Data Entry'!A$1:Q213,A215,FALSE)))</f>
        <v>212</v>
      </c>
      <c r="D214" s="7" t="e">
        <f>HLOOKUP(V$23,'1 Data Entry'!A$1:Q213,A215,FALSE)</f>
        <v>#N/A</v>
      </c>
      <c r="E214" s="15" t="e">
        <f>IF(C214="","",HLOOKUP(W$23,'1 Data Entry'!A$1:S213,A215,FALSE))</f>
        <v>#N/A</v>
      </c>
      <c r="F214" s="15">
        <f>(COUNTIF(D$3:D214,D214))</f>
        <v>212</v>
      </c>
      <c r="G214" s="15">
        <f t="shared" si="87"/>
        <v>999</v>
      </c>
      <c r="H214" s="15" t="e">
        <f t="shared" si="83"/>
        <v>#N/A</v>
      </c>
      <c r="I214" s="16" t="str">
        <f t="shared" si="84"/>
        <v/>
      </c>
      <c r="J214" s="16" t="str">
        <f t="shared" ca="1" si="82"/>
        <v/>
      </c>
      <c r="K214" s="16" t="str">
        <f t="shared" ca="1" si="82"/>
        <v/>
      </c>
      <c r="L214" s="16" t="str">
        <f t="shared" ca="1" si="82"/>
        <v/>
      </c>
      <c r="M214" s="16" t="str">
        <f t="shared" ca="1" si="82"/>
        <v/>
      </c>
      <c r="N214" s="16" t="str">
        <f t="shared" ca="1" si="82"/>
        <v/>
      </c>
      <c r="O214" s="16" t="str">
        <f t="shared" ca="1" si="82"/>
        <v/>
      </c>
      <c r="P214" s="16" t="str">
        <f t="shared" ca="1" si="81"/>
        <v/>
      </c>
      <c r="Q214" s="16" t="str">
        <f t="shared" ca="1" si="81"/>
        <v/>
      </c>
      <c r="R214" s="16" t="str">
        <f t="shared" ca="1" si="81"/>
        <v/>
      </c>
      <c r="S214" s="16" t="e">
        <f t="shared" ca="1" si="88"/>
        <v>#N/A</v>
      </c>
      <c r="T214" s="15" t="str">
        <f t="shared" ca="1" si="89"/>
        <v/>
      </c>
      <c r="U214" s="7" t="str">
        <f t="shared" ca="1" si="85"/>
        <v/>
      </c>
    </row>
    <row r="215" spans="1:21" x14ac:dyDescent="0.55000000000000004">
      <c r="A215" s="7">
        <v>213</v>
      </c>
      <c r="B215" s="8">
        <f t="shared" si="86"/>
        <v>213</v>
      </c>
      <c r="C215" s="9">
        <f>IF('2 Pareto Analysis'!$D$12='Pareto Math'!V$23,'Pareto Math'!B215,IF(HLOOKUP(X$23,'1 Data Entry'!A$1:Q214,A216,FALSE)="","",HLOOKUP(X$23,'1 Data Entry'!A$1:Q214,A216,FALSE)))</f>
        <v>213</v>
      </c>
      <c r="D215" s="7" t="e">
        <f>HLOOKUP(V$23,'1 Data Entry'!A$1:Q214,A216,FALSE)</f>
        <v>#N/A</v>
      </c>
      <c r="E215" s="15" t="e">
        <f>IF(C215="","",HLOOKUP(W$23,'1 Data Entry'!A$1:S214,A216,FALSE))</f>
        <v>#N/A</v>
      </c>
      <c r="F215" s="15">
        <f>(COUNTIF(D$3:D215,D215))</f>
        <v>213</v>
      </c>
      <c r="G215" s="15">
        <f t="shared" si="87"/>
        <v>999</v>
      </c>
      <c r="H215" s="15" t="e">
        <f t="shared" si="83"/>
        <v>#N/A</v>
      </c>
      <c r="I215" s="16" t="str">
        <f t="shared" si="84"/>
        <v/>
      </c>
      <c r="J215" s="16" t="str">
        <f t="shared" ca="1" si="82"/>
        <v/>
      </c>
      <c r="K215" s="16" t="str">
        <f t="shared" ca="1" si="82"/>
        <v/>
      </c>
      <c r="L215" s="16" t="str">
        <f t="shared" ca="1" si="82"/>
        <v/>
      </c>
      <c r="M215" s="16" t="str">
        <f t="shared" ca="1" si="82"/>
        <v/>
      </c>
      <c r="N215" s="16" t="str">
        <f t="shared" ca="1" si="82"/>
        <v/>
      </c>
      <c r="O215" s="16" t="str">
        <f t="shared" ca="1" si="82"/>
        <v/>
      </c>
      <c r="P215" s="16" t="str">
        <f t="shared" ca="1" si="81"/>
        <v/>
      </c>
      <c r="Q215" s="16" t="str">
        <f t="shared" ca="1" si="81"/>
        <v/>
      </c>
      <c r="R215" s="16" t="str">
        <f t="shared" ca="1" si="81"/>
        <v/>
      </c>
      <c r="S215" s="16" t="e">
        <f t="shared" ca="1" si="88"/>
        <v>#N/A</v>
      </c>
      <c r="T215" s="15" t="str">
        <f t="shared" ca="1" si="89"/>
        <v/>
      </c>
      <c r="U215" s="7" t="str">
        <f t="shared" ca="1" si="85"/>
        <v/>
      </c>
    </row>
    <row r="216" spans="1:21" x14ac:dyDescent="0.55000000000000004">
      <c r="A216" s="7">
        <v>214</v>
      </c>
      <c r="B216" s="8">
        <f t="shared" si="86"/>
        <v>214</v>
      </c>
      <c r="C216" s="9">
        <f>IF('2 Pareto Analysis'!$D$12='Pareto Math'!V$23,'Pareto Math'!B216,IF(HLOOKUP(X$23,'1 Data Entry'!A$1:Q215,A217,FALSE)="","",HLOOKUP(X$23,'1 Data Entry'!A$1:Q215,A217,FALSE)))</f>
        <v>214</v>
      </c>
      <c r="D216" s="7" t="e">
        <f>HLOOKUP(V$23,'1 Data Entry'!A$1:Q215,A217,FALSE)</f>
        <v>#N/A</v>
      </c>
      <c r="E216" s="15" t="e">
        <f>IF(C216="","",HLOOKUP(W$23,'1 Data Entry'!A$1:S215,A217,FALSE))</f>
        <v>#N/A</v>
      </c>
      <c r="F216" s="15">
        <f>(COUNTIF(D$3:D216,D216))</f>
        <v>214</v>
      </c>
      <c r="G216" s="15">
        <f t="shared" si="87"/>
        <v>999</v>
      </c>
      <c r="H216" s="15" t="e">
        <f t="shared" si="83"/>
        <v>#N/A</v>
      </c>
      <c r="I216" s="16" t="str">
        <f t="shared" si="84"/>
        <v/>
      </c>
      <c r="J216" s="16" t="str">
        <f t="shared" ca="1" si="82"/>
        <v/>
      </c>
      <c r="K216" s="16" t="str">
        <f t="shared" ca="1" si="82"/>
        <v/>
      </c>
      <c r="L216" s="16" t="str">
        <f t="shared" ca="1" si="82"/>
        <v/>
      </c>
      <c r="M216" s="16" t="str">
        <f t="shared" ca="1" si="82"/>
        <v/>
      </c>
      <c r="N216" s="16" t="str">
        <f t="shared" ca="1" si="82"/>
        <v/>
      </c>
      <c r="O216" s="16" t="str">
        <f t="shared" ca="1" si="82"/>
        <v/>
      </c>
      <c r="P216" s="16" t="str">
        <f t="shared" ca="1" si="81"/>
        <v/>
      </c>
      <c r="Q216" s="16" t="str">
        <f t="shared" ca="1" si="81"/>
        <v/>
      </c>
      <c r="R216" s="16" t="str">
        <f t="shared" ca="1" si="81"/>
        <v/>
      </c>
      <c r="S216" s="16" t="e">
        <f t="shared" ca="1" si="88"/>
        <v>#N/A</v>
      </c>
      <c r="T216" s="15" t="str">
        <f t="shared" ca="1" si="89"/>
        <v/>
      </c>
      <c r="U216" s="7" t="str">
        <f t="shared" ca="1" si="85"/>
        <v/>
      </c>
    </row>
    <row r="217" spans="1:21" x14ac:dyDescent="0.55000000000000004">
      <c r="A217" s="7">
        <v>215</v>
      </c>
      <c r="B217" s="8">
        <f t="shared" si="86"/>
        <v>215</v>
      </c>
      <c r="C217" s="9">
        <f>IF('2 Pareto Analysis'!$D$12='Pareto Math'!V$23,'Pareto Math'!B217,IF(HLOOKUP(X$23,'1 Data Entry'!A$1:Q216,A218,FALSE)="","",HLOOKUP(X$23,'1 Data Entry'!A$1:Q216,A218,FALSE)))</f>
        <v>215</v>
      </c>
      <c r="D217" s="7" t="e">
        <f>HLOOKUP(V$23,'1 Data Entry'!A$1:Q216,A218,FALSE)</f>
        <v>#N/A</v>
      </c>
      <c r="E217" s="15" t="e">
        <f>IF(C217="","",HLOOKUP(W$23,'1 Data Entry'!A$1:S216,A218,FALSE))</f>
        <v>#N/A</v>
      </c>
      <c r="F217" s="15">
        <f>(COUNTIF(D$3:D217,D217))</f>
        <v>215</v>
      </c>
      <c r="G217" s="15">
        <f t="shared" si="87"/>
        <v>999</v>
      </c>
      <c r="H217" s="15" t="e">
        <f t="shared" si="83"/>
        <v>#N/A</v>
      </c>
      <c r="I217" s="16" t="str">
        <f t="shared" si="84"/>
        <v/>
      </c>
      <c r="J217" s="16" t="str">
        <f t="shared" ca="1" si="82"/>
        <v/>
      </c>
      <c r="K217" s="16" t="str">
        <f t="shared" ca="1" si="82"/>
        <v/>
      </c>
      <c r="L217" s="16" t="str">
        <f t="shared" ca="1" si="82"/>
        <v/>
      </c>
      <c r="M217" s="16" t="str">
        <f t="shared" ca="1" si="82"/>
        <v/>
      </c>
      <c r="N217" s="16" t="str">
        <f t="shared" ca="1" si="82"/>
        <v/>
      </c>
      <c r="O217" s="16" t="str">
        <f t="shared" ca="1" si="82"/>
        <v/>
      </c>
      <c r="P217" s="16" t="str">
        <f t="shared" ca="1" si="81"/>
        <v/>
      </c>
      <c r="Q217" s="16" t="str">
        <f t="shared" ca="1" si="81"/>
        <v/>
      </c>
      <c r="R217" s="16" t="str">
        <f t="shared" ca="1" si="81"/>
        <v/>
      </c>
      <c r="S217" s="16" t="e">
        <f t="shared" ca="1" si="88"/>
        <v>#N/A</v>
      </c>
      <c r="T217" s="15" t="str">
        <f t="shared" ca="1" si="89"/>
        <v/>
      </c>
      <c r="U217" s="7" t="str">
        <f t="shared" ca="1" si="85"/>
        <v/>
      </c>
    </row>
    <row r="218" spans="1:21" x14ac:dyDescent="0.55000000000000004">
      <c r="A218" s="7">
        <v>216</v>
      </c>
      <c r="B218" s="8">
        <f t="shared" si="86"/>
        <v>216</v>
      </c>
      <c r="C218" s="9">
        <f>IF('2 Pareto Analysis'!$D$12='Pareto Math'!V$23,'Pareto Math'!B218,IF(HLOOKUP(X$23,'1 Data Entry'!A$1:Q217,A219,FALSE)="","",HLOOKUP(X$23,'1 Data Entry'!A$1:Q217,A219,FALSE)))</f>
        <v>216</v>
      </c>
      <c r="D218" s="7" t="e">
        <f>HLOOKUP(V$23,'1 Data Entry'!A$1:Q217,A219,FALSE)</f>
        <v>#N/A</v>
      </c>
      <c r="E218" s="15" t="e">
        <f>IF(C218="","",HLOOKUP(W$23,'1 Data Entry'!A$1:S217,A219,FALSE))</f>
        <v>#N/A</v>
      </c>
      <c r="F218" s="15">
        <f>(COUNTIF(D$3:D218,D218))</f>
        <v>216</v>
      </c>
      <c r="G218" s="15">
        <f t="shared" si="87"/>
        <v>999</v>
      </c>
      <c r="H218" s="15" t="e">
        <f t="shared" si="83"/>
        <v>#N/A</v>
      </c>
      <c r="I218" s="16" t="str">
        <f t="shared" si="84"/>
        <v/>
      </c>
      <c r="J218" s="16" t="str">
        <f t="shared" ca="1" si="82"/>
        <v/>
      </c>
      <c r="K218" s="16" t="str">
        <f t="shared" ca="1" si="82"/>
        <v/>
      </c>
      <c r="L218" s="16" t="str">
        <f t="shared" ca="1" si="82"/>
        <v/>
      </c>
      <c r="M218" s="16" t="str">
        <f t="shared" ref="M218:R270" ca="1" si="90">IF(ISERROR(AA$43),"",IF($D218&lt;&gt;AA$43,"",$E218))</f>
        <v/>
      </c>
      <c r="N218" s="16" t="str">
        <f t="shared" ca="1" si="90"/>
        <v/>
      </c>
      <c r="O218" s="16" t="str">
        <f t="shared" ca="1" si="90"/>
        <v/>
      </c>
      <c r="P218" s="16" t="str">
        <f t="shared" ca="1" si="81"/>
        <v/>
      </c>
      <c r="Q218" s="16" t="str">
        <f t="shared" ca="1" si="81"/>
        <v/>
      </c>
      <c r="R218" s="16" t="str">
        <f t="shared" ca="1" si="81"/>
        <v/>
      </c>
      <c r="S218" s="16" t="e">
        <f t="shared" ca="1" si="88"/>
        <v>#N/A</v>
      </c>
      <c r="T218" s="15" t="str">
        <f t="shared" ca="1" si="89"/>
        <v/>
      </c>
      <c r="U218" s="7" t="str">
        <f t="shared" ca="1" si="85"/>
        <v/>
      </c>
    </row>
    <row r="219" spans="1:21" x14ac:dyDescent="0.55000000000000004">
      <c r="A219" s="7">
        <v>217</v>
      </c>
      <c r="B219" s="8">
        <f t="shared" si="86"/>
        <v>217</v>
      </c>
      <c r="C219" s="9">
        <f>IF('2 Pareto Analysis'!$D$12='Pareto Math'!V$23,'Pareto Math'!B219,IF(HLOOKUP(X$23,'1 Data Entry'!A$1:Q218,A220,FALSE)="","",HLOOKUP(X$23,'1 Data Entry'!A$1:Q218,A220,FALSE)))</f>
        <v>217</v>
      </c>
      <c r="D219" s="7" t="e">
        <f>HLOOKUP(V$23,'1 Data Entry'!A$1:Q218,A220,FALSE)</f>
        <v>#N/A</v>
      </c>
      <c r="E219" s="15" t="e">
        <f>IF(C219="","",HLOOKUP(W$23,'1 Data Entry'!A$1:S218,A220,FALSE))</f>
        <v>#N/A</v>
      </c>
      <c r="F219" s="15">
        <f>(COUNTIF(D$3:D219,D219))</f>
        <v>217</v>
      </c>
      <c r="G219" s="15">
        <f t="shared" si="87"/>
        <v>999</v>
      </c>
      <c r="H219" s="15" t="e">
        <f t="shared" si="83"/>
        <v>#N/A</v>
      </c>
      <c r="I219" s="16" t="str">
        <f t="shared" si="84"/>
        <v/>
      </c>
      <c r="J219" s="16" t="str">
        <f t="shared" ref="J219:O282" ca="1" si="91">IF(ISERROR(X$43),"",IF($D219&lt;&gt;X$43,"",$E219))</f>
        <v/>
      </c>
      <c r="K219" s="16" t="str">
        <f t="shared" ca="1" si="91"/>
        <v/>
      </c>
      <c r="L219" s="16" t="str">
        <f t="shared" ca="1" si="91"/>
        <v/>
      </c>
      <c r="M219" s="16" t="str">
        <f t="shared" ca="1" si="90"/>
        <v/>
      </c>
      <c r="N219" s="16" t="str">
        <f t="shared" ca="1" si="90"/>
        <v/>
      </c>
      <c r="O219" s="16" t="str">
        <f t="shared" ca="1" si="90"/>
        <v/>
      </c>
      <c r="P219" s="16" t="str">
        <f t="shared" ca="1" si="81"/>
        <v/>
      </c>
      <c r="Q219" s="16" t="str">
        <f t="shared" ca="1" si="81"/>
        <v/>
      </c>
      <c r="R219" s="16" t="str">
        <f t="shared" ca="1" si="81"/>
        <v/>
      </c>
      <c r="S219" s="16" t="e">
        <f t="shared" ca="1" si="88"/>
        <v>#N/A</v>
      </c>
      <c r="T219" s="15" t="str">
        <f t="shared" ca="1" si="89"/>
        <v/>
      </c>
      <c r="U219" s="7" t="str">
        <f t="shared" ca="1" si="85"/>
        <v/>
      </c>
    </row>
    <row r="220" spans="1:21" x14ac:dyDescent="0.55000000000000004">
      <c r="A220" s="7">
        <v>218</v>
      </c>
      <c r="B220" s="8">
        <f t="shared" si="86"/>
        <v>218</v>
      </c>
      <c r="C220" s="9">
        <f>IF('2 Pareto Analysis'!$D$12='Pareto Math'!V$23,'Pareto Math'!B220,IF(HLOOKUP(X$23,'1 Data Entry'!A$1:Q219,A221,FALSE)="","",HLOOKUP(X$23,'1 Data Entry'!A$1:Q219,A221,FALSE)))</f>
        <v>218</v>
      </c>
      <c r="D220" s="7" t="e">
        <f>HLOOKUP(V$23,'1 Data Entry'!A$1:Q219,A221,FALSE)</f>
        <v>#N/A</v>
      </c>
      <c r="E220" s="15" t="e">
        <f>IF(C220="","",HLOOKUP(W$23,'1 Data Entry'!A$1:S219,A221,FALSE))</f>
        <v>#N/A</v>
      </c>
      <c r="F220" s="15">
        <f>(COUNTIF(D$3:D220,D220))</f>
        <v>218</v>
      </c>
      <c r="G220" s="15">
        <f t="shared" si="87"/>
        <v>999</v>
      </c>
      <c r="H220" s="15" t="e">
        <f t="shared" si="83"/>
        <v>#N/A</v>
      </c>
      <c r="I220" s="16" t="str">
        <f t="shared" si="84"/>
        <v/>
      </c>
      <c r="J220" s="16" t="str">
        <f t="shared" ca="1" si="91"/>
        <v/>
      </c>
      <c r="K220" s="16" t="str">
        <f t="shared" ca="1" si="91"/>
        <v/>
      </c>
      <c r="L220" s="16" t="str">
        <f t="shared" ca="1" si="91"/>
        <v/>
      </c>
      <c r="M220" s="16" t="str">
        <f t="shared" ca="1" si="90"/>
        <v/>
      </c>
      <c r="N220" s="16" t="str">
        <f t="shared" ca="1" si="90"/>
        <v/>
      </c>
      <c r="O220" s="16" t="str">
        <f t="shared" ca="1" si="90"/>
        <v/>
      </c>
      <c r="P220" s="16" t="str">
        <f t="shared" ca="1" si="81"/>
        <v/>
      </c>
      <c r="Q220" s="16" t="str">
        <f t="shared" ca="1" si="81"/>
        <v/>
      </c>
      <c r="R220" s="16" t="str">
        <f t="shared" ca="1" si="81"/>
        <v/>
      </c>
      <c r="S220" s="16" t="e">
        <f t="shared" ca="1" si="88"/>
        <v>#N/A</v>
      </c>
      <c r="T220" s="15" t="str">
        <f t="shared" ca="1" si="89"/>
        <v/>
      </c>
      <c r="U220" s="7" t="str">
        <f t="shared" ca="1" si="85"/>
        <v/>
      </c>
    </row>
    <row r="221" spans="1:21" x14ac:dyDescent="0.55000000000000004">
      <c r="A221" s="7">
        <v>219</v>
      </c>
      <c r="B221" s="8">
        <f t="shared" si="86"/>
        <v>219</v>
      </c>
      <c r="C221" s="9">
        <f>IF('2 Pareto Analysis'!$D$12='Pareto Math'!V$23,'Pareto Math'!B221,IF(HLOOKUP(X$23,'1 Data Entry'!A$1:Q220,A222,FALSE)="","",HLOOKUP(X$23,'1 Data Entry'!A$1:Q220,A222,FALSE)))</f>
        <v>219</v>
      </c>
      <c r="D221" s="7" t="e">
        <f>HLOOKUP(V$23,'1 Data Entry'!A$1:Q220,A222,FALSE)</f>
        <v>#N/A</v>
      </c>
      <c r="E221" s="15" t="e">
        <f>IF(C221="","",HLOOKUP(W$23,'1 Data Entry'!A$1:S220,A222,FALSE))</f>
        <v>#N/A</v>
      </c>
      <c r="F221" s="15">
        <f>(COUNTIF(D$3:D221,D221))</f>
        <v>219</v>
      </c>
      <c r="G221" s="15">
        <f t="shared" si="87"/>
        <v>999</v>
      </c>
      <c r="H221" s="15" t="e">
        <f t="shared" si="83"/>
        <v>#N/A</v>
      </c>
      <c r="I221" s="16" t="str">
        <f t="shared" si="84"/>
        <v/>
      </c>
      <c r="J221" s="16" t="str">
        <f t="shared" ca="1" si="91"/>
        <v/>
      </c>
      <c r="K221" s="16" t="str">
        <f t="shared" ca="1" si="91"/>
        <v/>
      </c>
      <c r="L221" s="16" t="str">
        <f t="shared" ca="1" si="91"/>
        <v/>
      </c>
      <c r="M221" s="16" t="str">
        <f t="shared" ca="1" si="90"/>
        <v/>
      </c>
      <c r="N221" s="16" t="str">
        <f t="shared" ca="1" si="90"/>
        <v/>
      </c>
      <c r="O221" s="16" t="str">
        <f t="shared" ca="1" si="90"/>
        <v/>
      </c>
      <c r="P221" s="16" t="str">
        <f t="shared" ca="1" si="81"/>
        <v/>
      </c>
      <c r="Q221" s="16" t="str">
        <f t="shared" ca="1" si="81"/>
        <v/>
      </c>
      <c r="R221" s="16" t="str">
        <f t="shared" ca="1" si="81"/>
        <v/>
      </c>
      <c r="S221" s="16" t="e">
        <f t="shared" ca="1" si="88"/>
        <v>#N/A</v>
      </c>
      <c r="T221" s="15" t="str">
        <f t="shared" ca="1" si="89"/>
        <v/>
      </c>
      <c r="U221" s="7" t="str">
        <f t="shared" ca="1" si="85"/>
        <v/>
      </c>
    </row>
    <row r="222" spans="1:21" x14ac:dyDescent="0.55000000000000004">
      <c r="A222" s="7">
        <v>220</v>
      </c>
      <c r="B222" s="8">
        <f t="shared" si="86"/>
        <v>220</v>
      </c>
      <c r="C222" s="9">
        <f>IF('2 Pareto Analysis'!$D$12='Pareto Math'!V$23,'Pareto Math'!B222,IF(HLOOKUP(X$23,'1 Data Entry'!A$1:Q221,A223,FALSE)="","",HLOOKUP(X$23,'1 Data Entry'!A$1:Q221,A223,FALSE)))</f>
        <v>220</v>
      </c>
      <c r="D222" s="7" t="e">
        <f>HLOOKUP(V$23,'1 Data Entry'!A$1:Q221,A223,FALSE)</f>
        <v>#N/A</v>
      </c>
      <c r="E222" s="15" t="e">
        <f>IF(C222="","",HLOOKUP(W$23,'1 Data Entry'!A$1:S221,A223,FALSE))</f>
        <v>#N/A</v>
      </c>
      <c r="F222" s="15">
        <f>(COUNTIF(D$3:D222,D222))</f>
        <v>220</v>
      </c>
      <c r="G222" s="15">
        <f t="shared" si="87"/>
        <v>999</v>
      </c>
      <c r="H222" s="15" t="e">
        <f t="shared" si="83"/>
        <v>#N/A</v>
      </c>
      <c r="I222" s="16" t="str">
        <f t="shared" si="84"/>
        <v/>
      </c>
      <c r="J222" s="16" t="str">
        <f t="shared" ca="1" si="91"/>
        <v/>
      </c>
      <c r="K222" s="16" t="str">
        <f t="shared" ca="1" si="91"/>
        <v/>
      </c>
      <c r="L222" s="16" t="str">
        <f t="shared" ca="1" si="91"/>
        <v/>
      </c>
      <c r="M222" s="16" t="str">
        <f t="shared" ca="1" si="90"/>
        <v/>
      </c>
      <c r="N222" s="16" t="str">
        <f t="shared" ca="1" si="90"/>
        <v/>
      </c>
      <c r="O222" s="16" t="str">
        <f t="shared" ca="1" si="90"/>
        <v/>
      </c>
      <c r="P222" s="16" t="str">
        <f t="shared" ca="1" si="81"/>
        <v/>
      </c>
      <c r="Q222" s="16" t="str">
        <f t="shared" ca="1" si="81"/>
        <v/>
      </c>
      <c r="R222" s="16" t="str">
        <f t="shared" ca="1" si="81"/>
        <v/>
      </c>
      <c r="S222" s="16" t="e">
        <f t="shared" ca="1" si="88"/>
        <v>#N/A</v>
      </c>
      <c r="T222" s="15" t="str">
        <f t="shared" ca="1" si="89"/>
        <v/>
      </c>
      <c r="U222" s="7" t="str">
        <f t="shared" ca="1" si="85"/>
        <v/>
      </c>
    </row>
    <row r="223" spans="1:21" x14ac:dyDescent="0.55000000000000004">
      <c r="A223" s="7">
        <v>221</v>
      </c>
      <c r="B223" s="8">
        <f t="shared" si="86"/>
        <v>221</v>
      </c>
      <c r="C223" s="9">
        <f>IF('2 Pareto Analysis'!$D$12='Pareto Math'!V$23,'Pareto Math'!B223,IF(HLOOKUP(X$23,'1 Data Entry'!A$1:Q222,A224,FALSE)="","",HLOOKUP(X$23,'1 Data Entry'!A$1:Q222,A224,FALSE)))</f>
        <v>221</v>
      </c>
      <c r="D223" s="7" t="e">
        <f>HLOOKUP(V$23,'1 Data Entry'!A$1:Q222,A224,FALSE)</f>
        <v>#N/A</v>
      </c>
      <c r="E223" s="15" t="e">
        <f>IF(C223="","",HLOOKUP(W$23,'1 Data Entry'!A$1:S222,A224,FALSE))</f>
        <v>#N/A</v>
      </c>
      <c r="F223" s="15">
        <f>(COUNTIF(D$3:D223,D223))</f>
        <v>221</v>
      </c>
      <c r="G223" s="15">
        <f t="shared" si="87"/>
        <v>999</v>
      </c>
      <c r="H223" s="15" t="e">
        <f t="shared" si="83"/>
        <v>#N/A</v>
      </c>
      <c r="I223" s="16" t="str">
        <f t="shared" si="84"/>
        <v/>
      </c>
      <c r="J223" s="16" t="str">
        <f t="shared" ca="1" si="91"/>
        <v/>
      </c>
      <c r="K223" s="16" t="str">
        <f t="shared" ca="1" si="91"/>
        <v/>
      </c>
      <c r="L223" s="16" t="str">
        <f t="shared" ca="1" si="91"/>
        <v/>
      </c>
      <c r="M223" s="16" t="str">
        <f t="shared" ca="1" si="90"/>
        <v/>
      </c>
      <c r="N223" s="16" t="str">
        <f t="shared" ca="1" si="90"/>
        <v/>
      </c>
      <c r="O223" s="16" t="str">
        <f t="shared" ca="1" si="90"/>
        <v/>
      </c>
      <c r="P223" s="16" t="str">
        <f t="shared" ca="1" si="81"/>
        <v/>
      </c>
      <c r="Q223" s="16" t="str">
        <f t="shared" ca="1" si="81"/>
        <v/>
      </c>
      <c r="R223" s="16" t="str">
        <f t="shared" ca="1" si="81"/>
        <v/>
      </c>
      <c r="S223" s="16" t="e">
        <f t="shared" ca="1" si="88"/>
        <v>#N/A</v>
      </c>
      <c r="T223" s="15" t="str">
        <f t="shared" ca="1" si="89"/>
        <v/>
      </c>
      <c r="U223" s="7" t="str">
        <f t="shared" ca="1" si="85"/>
        <v/>
      </c>
    </row>
    <row r="224" spans="1:21" x14ac:dyDescent="0.55000000000000004">
      <c r="A224" s="7">
        <v>222</v>
      </c>
      <c r="B224" s="8">
        <f t="shared" si="86"/>
        <v>222</v>
      </c>
      <c r="C224" s="9">
        <f>IF('2 Pareto Analysis'!$D$12='Pareto Math'!V$23,'Pareto Math'!B224,IF(HLOOKUP(X$23,'1 Data Entry'!A$1:Q223,A225,FALSE)="","",HLOOKUP(X$23,'1 Data Entry'!A$1:Q223,A225,FALSE)))</f>
        <v>222</v>
      </c>
      <c r="D224" s="7" t="e">
        <f>HLOOKUP(V$23,'1 Data Entry'!A$1:Q223,A225,FALSE)</f>
        <v>#N/A</v>
      </c>
      <c r="E224" s="15" t="e">
        <f>IF(C224="","",HLOOKUP(W$23,'1 Data Entry'!A$1:S223,A225,FALSE))</f>
        <v>#N/A</v>
      </c>
      <c r="F224" s="15">
        <f>(COUNTIF(D$3:D224,D224))</f>
        <v>222</v>
      </c>
      <c r="G224" s="15">
        <f t="shared" si="87"/>
        <v>999</v>
      </c>
      <c r="H224" s="15" t="e">
        <f t="shared" si="83"/>
        <v>#N/A</v>
      </c>
      <c r="I224" s="16" t="str">
        <f t="shared" si="84"/>
        <v/>
      </c>
      <c r="J224" s="16" t="str">
        <f t="shared" ca="1" si="91"/>
        <v/>
      </c>
      <c r="K224" s="16" t="str">
        <f t="shared" ca="1" si="91"/>
        <v/>
      </c>
      <c r="L224" s="16" t="str">
        <f t="shared" ca="1" si="91"/>
        <v/>
      </c>
      <c r="M224" s="16" t="str">
        <f t="shared" ca="1" si="90"/>
        <v/>
      </c>
      <c r="N224" s="16" t="str">
        <f t="shared" ca="1" si="90"/>
        <v/>
      </c>
      <c r="O224" s="16" t="str">
        <f t="shared" ca="1" si="90"/>
        <v/>
      </c>
      <c r="P224" s="16" t="str">
        <f t="shared" ca="1" si="81"/>
        <v/>
      </c>
      <c r="Q224" s="16" t="str">
        <f t="shared" ca="1" si="81"/>
        <v/>
      </c>
      <c r="R224" s="16" t="str">
        <f t="shared" ca="1" si="81"/>
        <v/>
      </c>
      <c r="S224" s="16" t="e">
        <f t="shared" ca="1" si="88"/>
        <v>#N/A</v>
      </c>
      <c r="T224" s="15" t="str">
        <f t="shared" ca="1" si="89"/>
        <v/>
      </c>
      <c r="U224" s="7" t="str">
        <f t="shared" ca="1" si="85"/>
        <v/>
      </c>
    </row>
    <row r="225" spans="1:21" x14ac:dyDescent="0.55000000000000004">
      <c r="A225" s="7">
        <v>223</v>
      </c>
      <c r="B225" s="8">
        <f t="shared" si="86"/>
        <v>223</v>
      </c>
      <c r="C225" s="9">
        <f>IF('2 Pareto Analysis'!$D$12='Pareto Math'!V$23,'Pareto Math'!B225,IF(HLOOKUP(X$23,'1 Data Entry'!A$1:Q224,A226,FALSE)="","",HLOOKUP(X$23,'1 Data Entry'!A$1:Q224,A226,FALSE)))</f>
        <v>223</v>
      </c>
      <c r="D225" s="7" t="e">
        <f>HLOOKUP(V$23,'1 Data Entry'!A$1:Q224,A226,FALSE)</f>
        <v>#N/A</v>
      </c>
      <c r="E225" s="15" t="e">
        <f>IF(C225="","",HLOOKUP(W$23,'1 Data Entry'!A$1:S224,A226,FALSE))</f>
        <v>#N/A</v>
      </c>
      <c r="F225" s="15">
        <f>(COUNTIF(D$3:D225,D225))</f>
        <v>223</v>
      </c>
      <c r="G225" s="15">
        <f t="shared" si="87"/>
        <v>999</v>
      </c>
      <c r="H225" s="15" t="e">
        <f t="shared" si="83"/>
        <v>#N/A</v>
      </c>
      <c r="I225" s="16" t="str">
        <f t="shared" si="84"/>
        <v/>
      </c>
      <c r="J225" s="16" t="str">
        <f t="shared" ca="1" si="91"/>
        <v/>
      </c>
      <c r="K225" s="16" t="str">
        <f t="shared" ca="1" si="91"/>
        <v/>
      </c>
      <c r="L225" s="16" t="str">
        <f t="shared" ca="1" si="91"/>
        <v/>
      </c>
      <c r="M225" s="16" t="str">
        <f t="shared" ca="1" si="90"/>
        <v/>
      </c>
      <c r="N225" s="16" t="str">
        <f t="shared" ca="1" si="90"/>
        <v/>
      </c>
      <c r="O225" s="16" t="str">
        <f t="shared" ca="1" si="90"/>
        <v/>
      </c>
      <c r="P225" s="16" t="str">
        <f t="shared" ca="1" si="81"/>
        <v/>
      </c>
      <c r="Q225" s="16" t="str">
        <f t="shared" ca="1" si="81"/>
        <v/>
      </c>
      <c r="R225" s="16" t="str">
        <f t="shared" ca="1" si="81"/>
        <v/>
      </c>
      <c r="S225" s="16" t="e">
        <f t="shared" ca="1" si="88"/>
        <v>#N/A</v>
      </c>
      <c r="T225" s="15" t="str">
        <f t="shared" ca="1" si="89"/>
        <v/>
      </c>
      <c r="U225" s="7" t="str">
        <f t="shared" ca="1" si="85"/>
        <v/>
      </c>
    </row>
    <row r="226" spans="1:21" x14ac:dyDescent="0.55000000000000004">
      <c r="A226" s="7">
        <v>224</v>
      </c>
      <c r="B226" s="8">
        <f t="shared" si="86"/>
        <v>224</v>
      </c>
      <c r="C226" s="9">
        <f>IF('2 Pareto Analysis'!$D$12='Pareto Math'!V$23,'Pareto Math'!B226,IF(HLOOKUP(X$23,'1 Data Entry'!A$1:Q225,A227,FALSE)="","",HLOOKUP(X$23,'1 Data Entry'!A$1:Q225,A227,FALSE)))</f>
        <v>224</v>
      </c>
      <c r="D226" s="7" t="e">
        <f>HLOOKUP(V$23,'1 Data Entry'!A$1:Q225,A227,FALSE)</f>
        <v>#N/A</v>
      </c>
      <c r="E226" s="15" t="e">
        <f>IF(C226="","",HLOOKUP(W$23,'1 Data Entry'!A$1:S225,A227,FALSE))</f>
        <v>#N/A</v>
      </c>
      <c r="F226" s="15">
        <f>(COUNTIF(D$3:D226,D226))</f>
        <v>224</v>
      </c>
      <c r="G226" s="15">
        <f t="shared" si="87"/>
        <v>999</v>
      </c>
      <c r="H226" s="15" t="e">
        <f t="shared" si="83"/>
        <v>#N/A</v>
      </c>
      <c r="I226" s="16" t="str">
        <f t="shared" si="84"/>
        <v/>
      </c>
      <c r="J226" s="16" t="str">
        <f t="shared" ca="1" si="91"/>
        <v/>
      </c>
      <c r="K226" s="16" t="str">
        <f t="shared" ca="1" si="91"/>
        <v/>
      </c>
      <c r="L226" s="16" t="str">
        <f t="shared" ca="1" si="91"/>
        <v/>
      </c>
      <c r="M226" s="16" t="str">
        <f t="shared" ca="1" si="90"/>
        <v/>
      </c>
      <c r="N226" s="16" t="str">
        <f t="shared" ca="1" si="90"/>
        <v/>
      </c>
      <c r="O226" s="16" t="str">
        <f t="shared" ca="1" si="90"/>
        <v/>
      </c>
      <c r="P226" s="16" t="str">
        <f t="shared" ca="1" si="81"/>
        <v/>
      </c>
      <c r="Q226" s="16" t="str">
        <f t="shared" ca="1" si="81"/>
        <v/>
      </c>
      <c r="R226" s="16" t="str">
        <f t="shared" ca="1" si="81"/>
        <v/>
      </c>
      <c r="S226" s="16" t="e">
        <f t="shared" ca="1" si="88"/>
        <v>#N/A</v>
      </c>
      <c r="T226" s="15" t="str">
        <f t="shared" ca="1" si="89"/>
        <v/>
      </c>
      <c r="U226" s="7" t="str">
        <f t="shared" ca="1" si="85"/>
        <v/>
      </c>
    </row>
    <row r="227" spans="1:21" x14ac:dyDescent="0.55000000000000004">
      <c r="A227" s="7">
        <v>225</v>
      </c>
      <c r="B227" s="8">
        <f t="shared" si="86"/>
        <v>225</v>
      </c>
      <c r="C227" s="9">
        <f>IF('2 Pareto Analysis'!$D$12='Pareto Math'!V$23,'Pareto Math'!B227,IF(HLOOKUP(X$23,'1 Data Entry'!A$1:Q226,A228,FALSE)="","",HLOOKUP(X$23,'1 Data Entry'!A$1:Q226,A228,FALSE)))</f>
        <v>225</v>
      </c>
      <c r="D227" s="7" t="e">
        <f>HLOOKUP(V$23,'1 Data Entry'!A$1:Q226,A228,FALSE)</f>
        <v>#N/A</v>
      </c>
      <c r="E227" s="15" t="e">
        <f>IF(C227="","",HLOOKUP(W$23,'1 Data Entry'!A$1:S226,A228,FALSE))</f>
        <v>#N/A</v>
      </c>
      <c r="F227" s="15">
        <f>(COUNTIF(D$3:D227,D227))</f>
        <v>225</v>
      </c>
      <c r="G227" s="15">
        <f t="shared" si="87"/>
        <v>999</v>
      </c>
      <c r="H227" s="15" t="e">
        <f t="shared" si="83"/>
        <v>#N/A</v>
      </c>
      <c r="I227" s="16" t="str">
        <f t="shared" si="84"/>
        <v/>
      </c>
      <c r="J227" s="16" t="str">
        <f t="shared" ca="1" si="91"/>
        <v/>
      </c>
      <c r="K227" s="16" t="str">
        <f t="shared" ca="1" si="91"/>
        <v/>
      </c>
      <c r="L227" s="16" t="str">
        <f t="shared" ca="1" si="91"/>
        <v/>
      </c>
      <c r="M227" s="16" t="str">
        <f t="shared" ca="1" si="90"/>
        <v/>
      </c>
      <c r="N227" s="16" t="str">
        <f t="shared" ca="1" si="90"/>
        <v/>
      </c>
      <c r="O227" s="16" t="str">
        <f t="shared" ca="1" si="90"/>
        <v/>
      </c>
      <c r="P227" s="16" t="str">
        <f t="shared" ca="1" si="81"/>
        <v/>
      </c>
      <c r="Q227" s="16" t="str">
        <f t="shared" ca="1" si="81"/>
        <v/>
      </c>
      <c r="R227" s="16" t="str">
        <f t="shared" ca="1" si="81"/>
        <v/>
      </c>
      <c r="S227" s="16" t="e">
        <f t="shared" ca="1" si="88"/>
        <v>#N/A</v>
      </c>
      <c r="T227" s="15" t="str">
        <f t="shared" ca="1" si="89"/>
        <v/>
      </c>
      <c r="U227" s="7" t="str">
        <f t="shared" ca="1" si="85"/>
        <v/>
      </c>
    </row>
    <row r="228" spans="1:21" x14ac:dyDescent="0.55000000000000004">
      <c r="A228" s="7">
        <v>226</v>
      </c>
      <c r="B228" s="8">
        <f t="shared" si="86"/>
        <v>226</v>
      </c>
      <c r="C228" s="9">
        <f>IF('2 Pareto Analysis'!$D$12='Pareto Math'!V$23,'Pareto Math'!B228,IF(HLOOKUP(X$23,'1 Data Entry'!A$1:Q227,A229,FALSE)="","",HLOOKUP(X$23,'1 Data Entry'!A$1:Q227,A229,FALSE)))</f>
        <v>226</v>
      </c>
      <c r="D228" s="7" t="e">
        <f>HLOOKUP(V$23,'1 Data Entry'!A$1:Q227,A229,FALSE)</f>
        <v>#N/A</v>
      </c>
      <c r="E228" s="15" t="e">
        <f>IF(C228="","",HLOOKUP(W$23,'1 Data Entry'!A$1:S227,A229,FALSE))</f>
        <v>#N/A</v>
      </c>
      <c r="F228" s="15">
        <f>(COUNTIF(D$3:D228,D228))</f>
        <v>226</v>
      </c>
      <c r="G228" s="15">
        <f t="shared" si="87"/>
        <v>999</v>
      </c>
      <c r="H228" s="15" t="e">
        <f t="shared" si="83"/>
        <v>#N/A</v>
      </c>
      <c r="I228" s="16" t="str">
        <f t="shared" si="84"/>
        <v/>
      </c>
      <c r="J228" s="16" t="str">
        <f t="shared" ca="1" si="91"/>
        <v/>
      </c>
      <c r="K228" s="16" t="str">
        <f t="shared" ca="1" si="91"/>
        <v/>
      </c>
      <c r="L228" s="16" t="str">
        <f t="shared" ca="1" si="91"/>
        <v/>
      </c>
      <c r="M228" s="16" t="str">
        <f t="shared" ca="1" si="90"/>
        <v/>
      </c>
      <c r="N228" s="16" t="str">
        <f t="shared" ca="1" si="90"/>
        <v/>
      </c>
      <c r="O228" s="16" t="str">
        <f t="shared" ca="1" si="90"/>
        <v/>
      </c>
      <c r="P228" s="16" t="str">
        <f t="shared" ca="1" si="81"/>
        <v/>
      </c>
      <c r="Q228" s="16" t="str">
        <f t="shared" ca="1" si="81"/>
        <v/>
      </c>
      <c r="R228" s="16" t="str">
        <f t="shared" ca="1" si="81"/>
        <v/>
      </c>
      <c r="S228" s="16" t="e">
        <f t="shared" ca="1" si="88"/>
        <v>#N/A</v>
      </c>
      <c r="T228" s="15" t="str">
        <f t="shared" ca="1" si="89"/>
        <v/>
      </c>
      <c r="U228" s="7" t="str">
        <f t="shared" ca="1" si="85"/>
        <v/>
      </c>
    </row>
    <row r="229" spans="1:21" x14ac:dyDescent="0.55000000000000004">
      <c r="A229" s="7">
        <v>227</v>
      </c>
      <c r="B229" s="8">
        <f t="shared" si="86"/>
        <v>227</v>
      </c>
      <c r="C229" s="9">
        <f>IF('2 Pareto Analysis'!$D$12='Pareto Math'!V$23,'Pareto Math'!B229,IF(HLOOKUP(X$23,'1 Data Entry'!A$1:Q228,A230,FALSE)="","",HLOOKUP(X$23,'1 Data Entry'!A$1:Q228,A230,FALSE)))</f>
        <v>227</v>
      </c>
      <c r="D229" s="7" t="e">
        <f>HLOOKUP(V$23,'1 Data Entry'!A$1:Q228,A230,FALSE)</f>
        <v>#N/A</v>
      </c>
      <c r="E229" s="15" t="e">
        <f>IF(C229="","",HLOOKUP(W$23,'1 Data Entry'!A$1:S228,A230,FALSE))</f>
        <v>#N/A</v>
      </c>
      <c r="F229" s="15">
        <f>(COUNTIF(D$3:D229,D229))</f>
        <v>227</v>
      </c>
      <c r="G229" s="15">
        <f t="shared" si="87"/>
        <v>999</v>
      </c>
      <c r="H229" s="15" t="e">
        <f t="shared" si="83"/>
        <v>#N/A</v>
      </c>
      <c r="I229" s="16" t="str">
        <f t="shared" si="84"/>
        <v/>
      </c>
      <c r="J229" s="16" t="str">
        <f t="shared" ca="1" si="91"/>
        <v/>
      </c>
      <c r="K229" s="16" t="str">
        <f t="shared" ca="1" si="91"/>
        <v/>
      </c>
      <c r="L229" s="16" t="str">
        <f t="shared" ca="1" si="91"/>
        <v/>
      </c>
      <c r="M229" s="16" t="str">
        <f t="shared" ca="1" si="90"/>
        <v/>
      </c>
      <c r="N229" s="16" t="str">
        <f t="shared" ca="1" si="90"/>
        <v/>
      </c>
      <c r="O229" s="16" t="str">
        <f t="shared" ca="1" si="90"/>
        <v/>
      </c>
      <c r="P229" s="16" t="str">
        <f t="shared" ca="1" si="81"/>
        <v/>
      </c>
      <c r="Q229" s="16" t="str">
        <f t="shared" ca="1" si="81"/>
        <v/>
      </c>
      <c r="R229" s="16" t="str">
        <f t="shared" ca="1" si="81"/>
        <v/>
      </c>
      <c r="S229" s="16" t="e">
        <f t="shared" ca="1" si="88"/>
        <v>#N/A</v>
      </c>
      <c r="T229" s="15" t="str">
        <f t="shared" ca="1" si="89"/>
        <v/>
      </c>
      <c r="U229" s="7" t="str">
        <f t="shared" ca="1" si="85"/>
        <v/>
      </c>
    </row>
    <row r="230" spans="1:21" x14ac:dyDescent="0.55000000000000004">
      <c r="A230" s="7">
        <v>228</v>
      </c>
      <c r="B230" s="8">
        <f t="shared" si="86"/>
        <v>228</v>
      </c>
      <c r="C230" s="9">
        <f>IF('2 Pareto Analysis'!$D$12='Pareto Math'!V$23,'Pareto Math'!B230,IF(HLOOKUP(X$23,'1 Data Entry'!A$1:Q229,A231,FALSE)="","",HLOOKUP(X$23,'1 Data Entry'!A$1:Q229,A231,FALSE)))</f>
        <v>228</v>
      </c>
      <c r="D230" s="7" t="e">
        <f>HLOOKUP(V$23,'1 Data Entry'!A$1:Q229,A231,FALSE)</f>
        <v>#N/A</v>
      </c>
      <c r="E230" s="15" t="e">
        <f>IF(C230="","",HLOOKUP(W$23,'1 Data Entry'!A$1:S229,A231,FALSE))</f>
        <v>#N/A</v>
      </c>
      <c r="F230" s="15">
        <f>(COUNTIF(D$3:D230,D230))</f>
        <v>228</v>
      </c>
      <c r="G230" s="15">
        <f t="shared" si="87"/>
        <v>999</v>
      </c>
      <c r="H230" s="15" t="e">
        <f t="shared" si="83"/>
        <v>#N/A</v>
      </c>
      <c r="I230" s="16" t="str">
        <f t="shared" si="84"/>
        <v/>
      </c>
      <c r="J230" s="16" t="str">
        <f t="shared" ca="1" si="91"/>
        <v/>
      </c>
      <c r="K230" s="16" t="str">
        <f t="shared" ca="1" si="91"/>
        <v/>
      </c>
      <c r="L230" s="16" t="str">
        <f t="shared" ca="1" si="91"/>
        <v/>
      </c>
      <c r="M230" s="16" t="str">
        <f t="shared" ca="1" si="90"/>
        <v/>
      </c>
      <c r="N230" s="16" t="str">
        <f t="shared" ca="1" si="90"/>
        <v/>
      </c>
      <c r="O230" s="16" t="str">
        <f t="shared" ca="1" si="90"/>
        <v/>
      </c>
      <c r="P230" s="16" t="str">
        <f t="shared" ca="1" si="81"/>
        <v/>
      </c>
      <c r="Q230" s="16" t="str">
        <f t="shared" ca="1" si="81"/>
        <v/>
      </c>
      <c r="R230" s="16" t="str">
        <f t="shared" ca="1" si="81"/>
        <v/>
      </c>
      <c r="S230" s="16" t="e">
        <f t="shared" ca="1" si="88"/>
        <v>#N/A</v>
      </c>
      <c r="T230" s="15" t="str">
        <f t="shared" ca="1" si="89"/>
        <v/>
      </c>
      <c r="U230" s="7" t="str">
        <f t="shared" ca="1" si="85"/>
        <v/>
      </c>
    </row>
    <row r="231" spans="1:21" x14ac:dyDescent="0.55000000000000004">
      <c r="A231" s="7">
        <v>229</v>
      </c>
      <c r="B231" s="8">
        <f t="shared" si="86"/>
        <v>229</v>
      </c>
      <c r="C231" s="9">
        <f>IF('2 Pareto Analysis'!$D$12='Pareto Math'!V$23,'Pareto Math'!B231,IF(HLOOKUP(X$23,'1 Data Entry'!A$1:Q230,A232,FALSE)="","",HLOOKUP(X$23,'1 Data Entry'!A$1:Q230,A232,FALSE)))</f>
        <v>229</v>
      </c>
      <c r="D231" s="7" t="e">
        <f>HLOOKUP(V$23,'1 Data Entry'!A$1:Q230,A232,FALSE)</f>
        <v>#N/A</v>
      </c>
      <c r="E231" s="15" t="e">
        <f>IF(C231="","",HLOOKUP(W$23,'1 Data Entry'!A$1:S230,A232,FALSE))</f>
        <v>#N/A</v>
      </c>
      <c r="F231" s="15">
        <f>(COUNTIF(D$3:D231,D231))</f>
        <v>229</v>
      </c>
      <c r="G231" s="15">
        <f t="shared" si="87"/>
        <v>999</v>
      </c>
      <c r="H231" s="15" t="e">
        <f t="shared" si="83"/>
        <v>#N/A</v>
      </c>
      <c r="I231" s="16" t="str">
        <f t="shared" si="84"/>
        <v/>
      </c>
      <c r="J231" s="16" t="str">
        <f t="shared" ca="1" si="91"/>
        <v/>
      </c>
      <c r="K231" s="16" t="str">
        <f t="shared" ca="1" si="91"/>
        <v/>
      </c>
      <c r="L231" s="16" t="str">
        <f t="shared" ca="1" si="91"/>
        <v/>
      </c>
      <c r="M231" s="16" t="str">
        <f t="shared" ca="1" si="90"/>
        <v/>
      </c>
      <c r="N231" s="16" t="str">
        <f t="shared" ca="1" si="90"/>
        <v/>
      </c>
      <c r="O231" s="16" t="str">
        <f t="shared" ca="1" si="90"/>
        <v/>
      </c>
      <c r="P231" s="16" t="str">
        <f t="shared" ca="1" si="81"/>
        <v/>
      </c>
      <c r="Q231" s="16" t="str">
        <f t="shared" ca="1" si="81"/>
        <v/>
      </c>
      <c r="R231" s="16" t="str">
        <f t="shared" ca="1" si="81"/>
        <v/>
      </c>
      <c r="S231" s="16" t="e">
        <f t="shared" ca="1" si="88"/>
        <v>#N/A</v>
      </c>
      <c r="T231" s="15" t="str">
        <f t="shared" ca="1" si="89"/>
        <v/>
      </c>
      <c r="U231" s="7" t="str">
        <f t="shared" ca="1" si="85"/>
        <v/>
      </c>
    </row>
    <row r="232" spans="1:21" x14ac:dyDescent="0.55000000000000004">
      <c r="A232" s="7">
        <v>230</v>
      </c>
      <c r="B232" s="8">
        <f t="shared" si="86"/>
        <v>230</v>
      </c>
      <c r="C232" s="9">
        <f>IF('2 Pareto Analysis'!$D$12='Pareto Math'!V$23,'Pareto Math'!B232,IF(HLOOKUP(X$23,'1 Data Entry'!A$1:Q231,A233,FALSE)="","",HLOOKUP(X$23,'1 Data Entry'!A$1:Q231,A233,FALSE)))</f>
        <v>230</v>
      </c>
      <c r="D232" s="7" t="e">
        <f>HLOOKUP(V$23,'1 Data Entry'!A$1:Q231,A233,FALSE)</f>
        <v>#N/A</v>
      </c>
      <c r="E232" s="15" t="e">
        <f>IF(C232="","",HLOOKUP(W$23,'1 Data Entry'!A$1:S231,A233,FALSE))</f>
        <v>#N/A</v>
      </c>
      <c r="F232" s="15">
        <f>(COUNTIF(D$3:D232,D232))</f>
        <v>230</v>
      </c>
      <c r="G232" s="15">
        <f t="shared" si="87"/>
        <v>999</v>
      </c>
      <c r="H232" s="15" t="e">
        <f t="shared" si="83"/>
        <v>#N/A</v>
      </c>
      <c r="I232" s="16" t="str">
        <f t="shared" si="84"/>
        <v/>
      </c>
      <c r="J232" s="16" t="str">
        <f t="shared" ca="1" si="91"/>
        <v/>
      </c>
      <c r="K232" s="16" t="str">
        <f t="shared" ca="1" si="91"/>
        <v/>
      </c>
      <c r="L232" s="16" t="str">
        <f t="shared" ca="1" si="91"/>
        <v/>
      </c>
      <c r="M232" s="16" t="str">
        <f t="shared" ca="1" si="90"/>
        <v/>
      </c>
      <c r="N232" s="16" t="str">
        <f t="shared" ca="1" si="90"/>
        <v/>
      </c>
      <c r="O232" s="16" t="str">
        <f t="shared" ca="1" si="90"/>
        <v/>
      </c>
      <c r="P232" s="16" t="str">
        <f t="shared" ca="1" si="81"/>
        <v/>
      </c>
      <c r="Q232" s="16" t="str">
        <f t="shared" ca="1" si="81"/>
        <v/>
      </c>
      <c r="R232" s="16" t="str">
        <f t="shared" ca="1" si="81"/>
        <v/>
      </c>
      <c r="S232" s="16" t="e">
        <f t="shared" ca="1" si="88"/>
        <v>#N/A</v>
      </c>
      <c r="T232" s="15" t="str">
        <f t="shared" ca="1" si="89"/>
        <v/>
      </c>
      <c r="U232" s="7" t="str">
        <f t="shared" ca="1" si="85"/>
        <v/>
      </c>
    </row>
    <row r="233" spans="1:21" x14ac:dyDescent="0.55000000000000004">
      <c r="A233" s="7">
        <v>231</v>
      </c>
      <c r="B233" s="8">
        <f t="shared" si="86"/>
        <v>231</v>
      </c>
      <c r="C233" s="9">
        <f>IF('2 Pareto Analysis'!$D$12='Pareto Math'!V$23,'Pareto Math'!B233,IF(HLOOKUP(X$23,'1 Data Entry'!A$1:Q232,A234,FALSE)="","",HLOOKUP(X$23,'1 Data Entry'!A$1:Q232,A234,FALSE)))</f>
        <v>231</v>
      </c>
      <c r="D233" s="7" t="e">
        <f>HLOOKUP(V$23,'1 Data Entry'!A$1:Q232,A234,FALSE)</f>
        <v>#N/A</v>
      </c>
      <c r="E233" s="15" t="e">
        <f>IF(C233="","",HLOOKUP(W$23,'1 Data Entry'!A$1:S232,A234,FALSE))</f>
        <v>#N/A</v>
      </c>
      <c r="F233" s="15">
        <f>(COUNTIF(D$3:D233,D233))</f>
        <v>231</v>
      </c>
      <c r="G233" s="15">
        <f t="shared" si="87"/>
        <v>999</v>
      </c>
      <c r="H233" s="15" t="e">
        <f t="shared" si="83"/>
        <v>#N/A</v>
      </c>
      <c r="I233" s="16" t="str">
        <f t="shared" si="84"/>
        <v/>
      </c>
      <c r="J233" s="16" t="str">
        <f t="shared" ca="1" si="91"/>
        <v/>
      </c>
      <c r="K233" s="16" t="str">
        <f t="shared" ca="1" si="91"/>
        <v/>
      </c>
      <c r="L233" s="16" t="str">
        <f t="shared" ca="1" si="91"/>
        <v/>
      </c>
      <c r="M233" s="16" t="str">
        <f t="shared" ca="1" si="90"/>
        <v/>
      </c>
      <c r="N233" s="16" t="str">
        <f t="shared" ca="1" si="90"/>
        <v/>
      </c>
      <c r="O233" s="16" t="str">
        <f t="shared" ca="1" si="90"/>
        <v/>
      </c>
      <c r="P233" s="16" t="str">
        <f t="shared" ca="1" si="81"/>
        <v/>
      </c>
      <c r="Q233" s="16" t="str">
        <f t="shared" ca="1" si="81"/>
        <v/>
      </c>
      <c r="R233" s="16" t="str">
        <f t="shared" ca="1" si="81"/>
        <v/>
      </c>
      <c r="S233" s="16" t="e">
        <f t="shared" ca="1" si="88"/>
        <v>#N/A</v>
      </c>
      <c r="T233" s="15" t="str">
        <f t="shared" ca="1" si="89"/>
        <v/>
      </c>
      <c r="U233" s="7" t="str">
        <f t="shared" ca="1" si="85"/>
        <v/>
      </c>
    </row>
    <row r="234" spans="1:21" x14ac:dyDescent="0.55000000000000004">
      <c r="A234" s="7">
        <v>232</v>
      </c>
      <c r="B234" s="8">
        <f t="shared" si="86"/>
        <v>232</v>
      </c>
      <c r="C234" s="9">
        <f>IF('2 Pareto Analysis'!$D$12='Pareto Math'!V$23,'Pareto Math'!B234,IF(HLOOKUP(X$23,'1 Data Entry'!A$1:Q233,A235,FALSE)="","",HLOOKUP(X$23,'1 Data Entry'!A$1:Q233,A235,FALSE)))</f>
        <v>232</v>
      </c>
      <c r="D234" s="7" t="e">
        <f>HLOOKUP(V$23,'1 Data Entry'!A$1:Q233,A235,FALSE)</f>
        <v>#N/A</v>
      </c>
      <c r="E234" s="15" t="e">
        <f>IF(C234="","",HLOOKUP(W$23,'1 Data Entry'!A$1:S233,A235,FALSE))</f>
        <v>#N/A</v>
      </c>
      <c r="F234" s="15">
        <f>(COUNTIF(D$3:D234,D234))</f>
        <v>232</v>
      </c>
      <c r="G234" s="15">
        <f t="shared" si="87"/>
        <v>999</v>
      </c>
      <c r="H234" s="15" t="e">
        <f t="shared" si="83"/>
        <v>#N/A</v>
      </c>
      <c r="I234" s="16" t="str">
        <f t="shared" si="84"/>
        <v/>
      </c>
      <c r="J234" s="16" t="str">
        <f t="shared" ca="1" si="91"/>
        <v/>
      </c>
      <c r="K234" s="16" t="str">
        <f t="shared" ca="1" si="91"/>
        <v/>
      </c>
      <c r="L234" s="16" t="str">
        <f t="shared" ca="1" si="91"/>
        <v/>
      </c>
      <c r="M234" s="16" t="str">
        <f t="shared" ca="1" si="90"/>
        <v/>
      </c>
      <c r="N234" s="16" t="str">
        <f t="shared" ca="1" si="90"/>
        <v/>
      </c>
      <c r="O234" s="16" t="str">
        <f t="shared" ca="1" si="90"/>
        <v/>
      </c>
      <c r="P234" s="16" t="str">
        <f t="shared" ca="1" si="81"/>
        <v/>
      </c>
      <c r="Q234" s="16" t="str">
        <f t="shared" ca="1" si="81"/>
        <v/>
      </c>
      <c r="R234" s="16" t="str">
        <f t="shared" ca="1" si="81"/>
        <v/>
      </c>
      <c r="S234" s="16" t="e">
        <f t="shared" ca="1" si="88"/>
        <v>#N/A</v>
      </c>
      <c r="T234" s="15" t="str">
        <f t="shared" ca="1" si="89"/>
        <v/>
      </c>
      <c r="U234" s="7" t="str">
        <f t="shared" ca="1" si="85"/>
        <v/>
      </c>
    </row>
    <row r="235" spans="1:21" x14ac:dyDescent="0.55000000000000004">
      <c r="A235" s="7">
        <v>233</v>
      </c>
      <c r="B235" s="8">
        <f t="shared" si="86"/>
        <v>233</v>
      </c>
      <c r="C235" s="9">
        <f>IF('2 Pareto Analysis'!$D$12='Pareto Math'!V$23,'Pareto Math'!B235,IF(HLOOKUP(X$23,'1 Data Entry'!A$1:Q234,A236,FALSE)="","",HLOOKUP(X$23,'1 Data Entry'!A$1:Q234,A236,FALSE)))</f>
        <v>233</v>
      </c>
      <c r="D235" s="7" t="e">
        <f>HLOOKUP(V$23,'1 Data Entry'!A$1:Q234,A236,FALSE)</f>
        <v>#N/A</v>
      </c>
      <c r="E235" s="15" t="e">
        <f>IF(C235="","",HLOOKUP(W$23,'1 Data Entry'!A$1:S234,A236,FALSE))</f>
        <v>#N/A</v>
      </c>
      <c r="F235" s="15">
        <f>(COUNTIF(D$3:D235,D235))</f>
        <v>233</v>
      </c>
      <c r="G235" s="15">
        <f t="shared" si="87"/>
        <v>999</v>
      </c>
      <c r="H235" s="15" t="e">
        <f t="shared" si="83"/>
        <v>#N/A</v>
      </c>
      <c r="I235" s="16" t="str">
        <f t="shared" si="84"/>
        <v/>
      </c>
      <c r="J235" s="16" t="str">
        <f t="shared" ca="1" si="91"/>
        <v/>
      </c>
      <c r="K235" s="16" t="str">
        <f t="shared" ca="1" si="91"/>
        <v/>
      </c>
      <c r="L235" s="16" t="str">
        <f t="shared" ca="1" si="91"/>
        <v/>
      </c>
      <c r="M235" s="16" t="str">
        <f t="shared" ca="1" si="90"/>
        <v/>
      </c>
      <c r="N235" s="16" t="str">
        <f t="shared" ca="1" si="90"/>
        <v/>
      </c>
      <c r="O235" s="16" t="str">
        <f t="shared" ca="1" si="90"/>
        <v/>
      </c>
      <c r="P235" s="16" t="str">
        <f t="shared" ca="1" si="81"/>
        <v/>
      </c>
      <c r="Q235" s="16" t="str">
        <f t="shared" ca="1" si="81"/>
        <v/>
      </c>
      <c r="R235" s="16" t="str">
        <f t="shared" ca="1" si="81"/>
        <v/>
      </c>
      <c r="S235" s="16" t="e">
        <f t="shared" ca="1" si="88"/>
        <v>#N/A</v>
      </c>
      <c r="T235" s="15" t="str">
        <f t="shared" ca="1" si="89"/>
        <v/>
      </c>
      <c r="U235" s="7" t="str">
        <f t="shared" ca="1" si="85"/>
        <v/>
      </c>
    </row>
    <row r="236" spans="1:21" x14ac:dyDescent="0.55000000000000004">
      <c r="A236" s="7">
        <v>234</v>
      </c>
      <c r="B236" s="8">
        <f t="shared" si="86"/>
        <v>234</v>
      </c>
      <c r="C236" s="9">
        <f>IF('2 Pareto Analysis'!$D$12='Pareto Math'!V$23,'Pareto Math'!B236,IF(HLOOKUP(X$23,'1 Data Entry'!A$1:Q235,A237,FALSE)="","",HLOOKUP(X$23,'1 Data Entry'!A$1:Q235,A237,FALSE)))</f>
        <v>234</v>
      </c>
      <c r="D236" s="7" t="e">
        <f>HLOOKUP(V$23,'1 Data Entry'!A$1:Q235,A237,FALSE)</f>
        <v>#N/A</v>
      </c>
      <c r="E236" s="15" t="e">
        <f>IF(C236="","",HLOOKUP(W$23,'1 Data Entry'!A$1:S235,A237,FALSE))</f>
        <v>#N/A</v>
      </c>
      <c r="F236" s="15">
        <f>(COUNTIF(D$3:D236,D236))</f>
        <v>234</v>
      </c>
      <c r="G236" s="15">
        <f t="shared" si="87"/>
        <v>999</v>
      </c>
      <c r="H236" s="15" t="e">
        <f t="shared" si="83"/>
        <v>#N/A</v>
      </c>
      <c r="I236" s="16" t="str">
        <f t="shared" si="84"/>
        <v/>
      </c>
      <c r="J236" s="16" t="str">
        <f t="shared" ca="1" si="91"/>
        <v/>
      </c>
      <c r="K236" s="16" t="str">
        <f t="shared" ca="1" si="91"/>
        <v/>
      </c>
      <c r="L236" s="16" t="str">
        <f t="shared" ca="1" si="91"/>
        <v/>
      </c>
      <c r="M236" s="16" t="str">
        <f t="shared" ca="1" si="90"/>
        <v/>
      </c>
      <c r="N236" s="16" t="str">
        <f t="shared" ca="1" si="90"/>
        <v/>
      </c>
      <c r="O236" s="16" t="str">
        <f t="shared" ca="1" si="90"/>
        <v/>
      </c>
      <c r="P236" s="16" t="str">
        <f t="shared" ca="1" si="81"/>
        <v/>
      </c>
      <c r="Q236" s="16" t="str">
        <f t="shared" ca="1" si="81"/>
        <v/>
      </c>
      <c r="R236" s="16" t="str">
        <f t="shared" ca="1" si="81"/>
        <v/>
      </c>
      <c r="S236" s="16" t="e">
        <f t="shared" ca="1" si="88"/>
        <v>#N/A</v>
      </c>
      <c r="T236" s="15" t="str">
        <f t="shared" ca="1" si="89"/>
        <v/>
      </c>
      <c r="U236" s="7" t="str">
        <f t="shared" ca="1" si="85"/>
        <v/>
      </c>
    </row>
    <row r="237" spans="1:21" x14ac:dyDescent="0.55000000000000004">
      <c r="A237" s="7">
        <v>235</v>
      </c>
      <c r="B237" s="8">
        <f t="shared" si="86"/>
        <v>235</v>
      </c>
      <c r="C237" s="9">
        <f>IF('2 Pareto Analysis'!$D$12='Pareto Math'!V$23,'Pareto Math'!B237,IF(HLOOKUP(X$23,'1 Data Entry'!A$1:Q236,A238,FALSE)="","",HLOOKUP(X$23,'1 Data Entry'!A$1:Q236,A238,FALSE)))</f>
        <v>235</v>
      </c>
      <c r="D237" s="7" t="e">
        <f>HLOOKUP(V$23,'1 Data Entry'!A$1:Q236,A238,FALSE)</f>
        <v>#N/A</v>
      </c>
      <c r="E237" s="15" t="e">
        <f>IF(C237="","",HLOOKUP(W$23,'1 Data Entry'!A$1:S236,A238,FALSE))</f>
        <v>#N/A</v>
      </c>
      <c r="F237" s="15">
        <f>(COUNTIF(D$3:D237,D237))</f>
        <v>235</v>
      </c>
      <c r="G237" s="15">
        <f t="shared" si="87"/>
        <v>999</v>
      </c>
      <c r="H237" s="15" t="e">
        <f t="shared" si="83"/>
        <v>#N/A</v>
      </c>
      <c r="I237" s="16" t="str">
        <f t="shared" si="84"/>
        <v/>
      </c>
      <c r="J237" s="16" t="str">
        <f t="shared" ca="1" si="91"/>
        <v/>
      </c>
      <c r="K237" s="16" t="str">
        <f t="shared" ca="1" si="91"/>
        <v/>
      </c>
      <c r="L237" s="16" t="str">
        <f t="shared" ca="1" si="91"/>
        <v/>
      </c>
      <c r="M237" s="16" t="str">
        <f t="shared" ca="1" si="90"/>
        <v/>
      </c>
      <c r="N237" s="16" t="str">
        <f t="shared" ca="1" si="90"/>
        <v/>
      </c>
      <c r="O237" s="16" t="str">
        <f t="shared" ca="1" si="90"/>
        <v/>
      </c>
      <c r="P237" s="16" t="str">
        <f t="shared" ca="1" si="81"/>
        <v/>
      </c>
      <c r="Q237" s="16" t="str">
        <f t="shared" ca="1" si="81"/>
        <v/>
      </c>
      <c r="R237" s="16" t="str">
        <f t="shared" ca="1" si="81"/>
        <v/>
      </c>
      <c r="S237" s="16" t="e">
        <f t="shared" ca="1" si="88"/>
        <v>#N/A</v>
      </c>
      <c r="T237" s="15" t="str">
        <f t="shared" ca="1" si="89"/>
        <v/>
      </c>
      <c r="U237" s="7" t="str">
        <f t="shared" ca="1" si="85"/>
        <v/>
      </c>
    </row>
    <row r="238" spans="1:21" x14ac:dyDescent="0.55000000000000004">
      <c r="A238" s="7">
        <v>236</v>
      </c>
      <c r="B238" s="8">
        <f t="shared" si="86"/>
        <v>236</v>
      </c>
      <c r="C238" s="9">
        <f>IF('2 Pareto Analysis'!$D$12='Pareto Math'!V$23,'Pareto Math'!B238,IF(HLOOKUP(X$23,'1 Data Entry'!A$1:Q237,A239,FALSE)="","",HLOOKUP(X$23,'1 Data Entry'!A$1:Q237,A239,FALSE)))</f>
        <v>236</v>
      </c>
      <c r="D238" s="7" t="e">
        <f>HLOOKUP(V$23,'1 Data Entry'!A$1:Q237,A239,FALSE)</f>
        <v>#N/A</v>
      </c>
      <c r="E238" s="15" t="e">
        <f>IF(C238="","",HLOOKUP(W$23,'1 Data Entry'!A$1:S237,A239,FALSE))</f>
        <v>#N/A</v>
      </c>
      <c r="F238" s="15">
        <f>(COUNTIF(D$3:D238,D238))</f>
        <v>236</v>
      </c>
      <c r="G238" s="15">
        <f t="shared" si="87"/>
        <v>999</v>
      </c>
      <c r="H238" s="15" t="e">
        <f t="shared" si="83"/>
        <v>#N/A</v>
      </c>
      <c r="I238" s="16" t="str">
        <f t="shared" si="84"/>
        <v/>
      </c>
      <c r="J238" s="16" t="str">
        <f t="shared" ca="1" si="91"/>
        <v/>
      </c>
      <c r="K238" s="16" t="str">
        <f t="shared" ca="1" si="91"/>
        <v/>
      </c>
      <c r="L238" s="16" t="str">
        <f t="shared" ca="1" si="91"/>
        <v/>
      </c>
      <c r="M238" s="16" t="str">
        <f t="shared" ca="1" si="90"/>
        <v/>
      </c>
      <c r="N238" s="16" t="str">
        <f t="shared" ca="1" si="90"/>
        <v/>
      </c>
      <c r="O238" s="16" t="str">
        <f t="shared" ca="1" si="90"/>
        <v/>
      </c>
      <c r="P238" s="16" t="str">
        <f t="shared" ca="1" si="90"/>
        <v/>
      </c>
      <c r="Q238" s="16" t="str">
        <f t="shared" ca="1" si="90"/>
        <v/>
      </c>
      <c r="R238" s="16" t="str">
        <f t="shared" ca="1" si="90"/>
        <v/>
      </c>
      <c r="S238" s="16" t="e">
        <f t="shared" ca="1" si="88"/>
        <v>#N/A</v>
      </c>
      <c r="T238" s="15" t="str">
        <f t="shared" ca="1" si="89"/>
        <v/>
      </c>
      <c r="U238" s="7" t="str">
        <f t="shared" ca="1" si="85"/>
        <v/>
      </c>
    </row>
    <row r="239" spans="1:21" x14ac:dyDescent="0.55000000000000004">
      <c r="A239" s="7">
        <v>237</v>
      </c>
      <c r="B239" s="8">
        <f t="shared" si="86"/>
        <v>237</v>
      </c>
      <c r="C239" s="9">
        <f>IF('2 Pareto Analysis'!$D$12='Pareto Math'!V$23,'Pareto Math'!B239,IF(HLOOKUP(X$23,'1 Data Entry'!A$1:Q238,A240,FALSE)="","",HLOOKUP(X$23,'1 Data Entry'!A$1:Q238,A240,FALSE)))</f>
        <v>237</v>
      </c>
      <c r="D239" s="7" t="e">
        <f>HLOOKUP(V$23,'1 Data Entry'!A$1:Q238,A240,FALSE)</f>
        <v>#N/A</v>
      </c>
      <c r="E239" s="15" t="e">
        <f>IF(C239="","",HLOOKUP(W$23,'1 Data Entry'!A$1:S238,A240,FALSE))</f>
        <v>#N/A</v>
      </c>
      <c r="F239" s="15">
        <f>(COUNTIF(D$3:D239,D239))</f>
        <v>237</v>
      </c>
      <c r="G239" s="15">
        <f t="shared" si="87"/>
        <v>999</v>
      </c>
      <c r="H239" s="15" t="e">
        <f t="shared" si="83"/>
        <v>#N/A</v>
      </c>
      <c r="I239" s="16" t="str">
        <f t="shared" si="84"/>
        <v/>
      </c>
      <c r="J239" s="16" t="str">
        <f t="shared" ca="1" si="91"/>
        <v/>
      </c>
      <c r="K239" s="16" t="str">
        <f t="shared" ca="1" si="91"/>
        <v/>
      </c>
      <c r="L239" s="16" t="str">
        <f t="shared" ca="1" si="91"/>
        <v/>
      </c>
      <c r="M239" s="16" t="str">
        <f t="shared" ca="1" si="90"/>
        <v/>
      </c>
      <c r="N239" s="16" t="str">
        <f t="shared" ca="1" si="90"/>
        <v/>
      </c>
      <c r="O239" s="16" t="str">
        <f t="shared" ca="1" si="90"/>
        <v/>
      </c>
      <c r="P239" s="16" t="str">
        <f t="shared" ca="1" si="90"/>
        <v/>
      </c>
      <c r="Q239" s="16" t="str">
        <f t="shared" ca="1" si="90"/>
        <v/>
      </c>
      <c r="R239" s="16" t="str">
        <f t="shared" ca="1" si="90"/>
        <v/>
      </c>
      <c r="S239" s="16" t="e">
        <f t="shared" ca="1" si="88"/>
        <v>#N/A</v>
      </c>
      <c r="T239" s="15" t="str">
        <f t="shared" ca="1" si="89"/>
        <v/>
      </c>
      <c r="U239" s="7" t="str">
        <f t="shared" ca="1" si="85"/>
        <v/>
      </c>
    </row>
    <row r="240" spans="1:21" x14ac:dyDescent="0.55000000000000004">
      <c r="A240" s="7">
        <v>238</v>
      </c>
      <c r="B240" s="8">
        <f t="shared" si="86"/>
        <v>238</v>
      </c>
      <c r="C240" s="9">
        <f>IF('2 Pareto Analysis'!$D$12='Pareto Math'!V$23,'Pareto Math'!B240,IF(HLOOKUP(X$23,'1 Data Entry'!A$1:Q239,A241,FALSE)="","",HLOOKUP(X$23,'1 Data Entry'!A$1:Q239,A241,FALSE)))</f>
        <v>238</v>
      </c>
      <c r="D240" s="7" t="e">
        <f>HLOOKUP(V$23,'1 Data Entry'!A$1:Q239,A241,FALSE)</f>
        <v>#N/A</v>
      </c>
      <c r="E240" s="15" t="e">
        <f>IF(C240="","",HLOOKUP(W$23,'1 Data Entry'!A$1:S239,A241,FALSE))</f>
        <v>#N/A</v>
      </c>
      <c r="F240" s="15">
        <f>(COUNTIF(D$3:D240,D240))</f>
        <v>238</v>
      </c>
      <c r="G240" s="15">
        <f t="shared" si="87"/>
        <v>999</v>
      </c>
      <c r="H240" s="15" t="e">
        <f t="shared" si="83"/>
        <v>#N/A</v>
      </c>
      <c r="I240" s="16" t="str">
        <f t="shared" si="84"/>
        <v/>
      </c>
      <c r="J240" s="16" t="str">
        <f t="shared" ca="1" si="91"/>
        <v/>
      </c>
      <c r="K240" s="16" t="str">
        <f t="shared" ca="1" si="91"/>
        <v/>
      </c>
      <c r="L240" s="16" t="str">
        <f t="shared" ca="1" si="91"/>
        <v/>
      </c>
      <c r="M240" s="16" t="str">
        <f t="shared" ca="1" si="90"/>
        <v/>
      </c>
      <c r="N240" s="16" t="str">
        <f t="shared" ca="1" si="90"/>
        <v/>
      </c>
      <c r="O240" s="16" t="str">
        <f t="shared" ca="1" si="90"/>
        <v/>
      </c>
      <c r="P240" s="16" t="str">
        <f t="shared" ca="1" si="90"/>
        <v/>
      </c>
      <c r="Q240" s="16" t="str">
        <f t="shared" ca="1" si="90"/>
        <v/>
      </c>
      <c r="R240" s="16" t="str">
        <f t="shared" ca="1" si="90"/>
        <v/>
      </c>
      <c r="S240" s="16" t="e">
        <f t="shared" ca="1" si="88"/>
        <v>#N/A</v>
      </c>
      <c r="T240" s="15" t="str">
        <f t="shared" ca="1" si="89"/>
        <v/>
      </c>
      <c r="U240" s="7" t="str">
        <f t="shared" ca="1" si="85"/>
        <v/>
      </c>
    </row>
    <row r="241" spans="1:21" x14ac:dyDescent="0.55000000000000004">
      <c r="A241" s="7">
        <v>239</v>
      </c>
      <c r="B241" s="8">
        <f t="shared" si="86"/>
        <v>239</v>
      </c>
      <c r="C241" s="9">
        <f>IF('2 Pareto Analysis'!$D$12='Pareto Math'!V$23,'Pareto Math'!B241,IF(HLOOKUP(X$23,'1 Data Entry'!A$1:Q240,A242,FALSE)="","",HLOOKUP(X$23,'1 Data Entry'!A$1:Q240,A242,FALSE)))</f>
        <v>239</v>
      </c>
      <c r="D241" s="7" t="e">
        <f>HLOOKUP(V$23,'1 Data Entry'!A$1:Q240,A242,FALSE)</f>
        <v>#N/A</v>
      </c>
      <c r="E241" s="15" t="e">
        <f>IF(C241="","",HLOOKUP(W$23,'1 Data Entry'!A$1:S240,A242,FALSE))</f>
        <v>#N/A</v>
      </c>
      <c r="F241" s="15">
        <f>(COUNTIF(D$3:D241,D241))</f>
        <v>239</v>
      </c>
      <c r="G241" s="15">
        <f t="shared" si="87"/>
        <v>999</v>
      </c>
      <c r="H241" s="15" t="e">
        <f t="shared" si="83"/>
        <v>#N/A</v>
      </c>
      <c r="I241" s="16" t="str">
        <f t="shared" si="84"/>
        <v/>
      </c>
      <c r="J241" s="16" t="str">
        <f t="shared" ca="1" si="91"/>
        <v/>
      </c>
      <c r="K241" s="16" t="str">
        <f t="shared" ca="1" si="91"/>
        <v/>
      </c>
      <c r="L241" s="16" t="str">
        <f t="shared" ca="1" si="91"/>
        <v/>
      </c>
      <c r="M241" s="16" t="str">
        <f t="shared" ca="1" si="90"/>
        <v/>
      </c>
      <c r="N241" s="16" t="str">
        <f t="shared" ca="1" si="90"/>
        <v/>
      </c>
      <c r="O241" s="16" t="str">
        <f t="shared" ca="1" si="90"/>
        <v/>
      </c>
      <c r="P241" s="16" t="str">
        <f t="shared" ca="1" si="90"/>
        <v/>
      </c>
      <c r="Q241" s="16" t="str">
        <f t="shared" ca="1" si="90"/>
        <v/>
      </c>
      <c r="R241" s="16" t="str">
        <f t="shared" ca="1" si="90"/>
        <v/>
      </c>
      <c r="S241" s="16" t="e">
        <f t="shared" ca="1" si="88"/>
        <v>#N/A</v>
      </c>
      <c r="T241" s="15" t="str">
        <f t="shared" ca="1" si="89"/>
        <v/>
      </c>
      <c r="U241" s="7" t="str">
        <f t="shared" ca="1" si="85"/>
        <v/>
      </c>
    </row>
    <row r="242" spans="1:21" x14ac:dyDescent="0.55000000000000004">
      <c r="A242" s="7">
        <v>240</v>
      </c>
      <c r="B242" s="8">
        <f t="shared" si="86"/>
        <v>240</v>
      </c>
      <c r="C242" s="9">
        <f>IF('2 Pareto Analysis'!$D$12='Pareto Math'!V$23,'Pareto Math'!B242,IF(HLOOKUP(X$23,'1 Data Entry'!A$1:Q241,A243,FALSE)="","",HLOOKUP(X$23,'1 Data Entry'!A$1:Q241,A243,FALSE)))</f>
        <v>240</v>
      </c>
      <c r="D242" s="7" t="e">
        <f>HLOOKUP(V$23,'1 Data Entry'!A$1:Q241,A243,FALSE)</f>
        <v>#N/A</v>
      </c>
      <c r="E242" s="15" t="e">
        <f>IF(C242="","",HLOOKUP(W$23,'1 Data Entry'!A$1:S241,A243,FALSE))</f>
        <v>#N/A</v>
      </c>
      <c r="F242" s="15">
        <f>(COUNTIF(D$3:D242,D242))</f>
        <v>240</v>
      </c>
      <c r="G242" s="15">
        <f t="shared" si="87"/>
        <v>999</v>
      </c>
      <c r="H242" s="15" t="e">
        <f t="shared" si="83"/>
        <v>#N/A</v>
      </c>
      <c r="I242" s="16" t="str">
        <f t="shared" si="84"/>
        <v/>
      </c>
      <c r="J242" s="16" t="str">
        <f t="shared" ca="1" si="91"/>
        <v/>
      </c>
      <c r="K242" s="16" t="str">
        <f t="shared" ca="1" si="91"/>
        <v/>
      </c>
      <c r="L242" s="16" t="str">
        <f t="shared" ca="1" si="91"/>
        <v/>
      </c>
      <c r="M242" s="16" t="str">
        <f t="shared" ca="1" si="90"/>
        <v/>
      </c>
      <c r="N242" s="16" t="str">
        <f t="shared" ca="1" si="90"/>
        <v/>
      </c>
      <c r="O242" s="16" t="str">
        <f t="shared" ca="1" si="90"/>
        <v/>
      </c>
      <c r="P242" s="16" t="str">
        <f t="shared" ca="1" si="90"/>
        <v/>
      </c>
      <c r="Q242" s="16" t="str">
        <f t="shared" ca="1" si="90"/>
        <v/>
      </c>
      <c r="R242" s="16" t="str">
        <f t="shared" ca="1" si="90"/>
        <v/>
      </c>
      <c r="S242" s="16" t="e">
        <f t="shared" ca="1" si="88"/>
        <v>#N/A</v>
      </c>
      <c r="T242" s="15" t="str">
        <f t="shared" ca="1" si="89"/>
        <v/>
      </c>
      <c r="U242" s="7" t="str">
        <f t="shared" ca="1" si="85"/>
        <v/>
      </c>
    </row>
    <row r="243" spans="1:21" x14ac:dyDescent="0.55000000000000004">
      <c r="A243" s="7">
        <v>241</v>
      </c>
      <c r="B243" s="8">
        <f t="shared" si="86"/>
        <v>241</v>
      </c>
      <c r="C243" s="9">
        <f>IF('2 Pareto Analysis'!$D$12='Pareto Math'!V$23,'Pareto Math'!B243,IF(HLOOKUP(X$23,'1 Data Entry'!A$1:Q242,A244,FALSE)="","",HLOOKUP(X$23,'1 Data Entry'!A$1:Q242,A244,FALSE)))</f>
        <v>241</v>
      </c>
      <c r="D243" s="7" t="e">
        <f>HLOOKUP(V$23,'1 Data Entry'!A$1:Q242,A244,FALSE)</f>
        <v>#N/A</v>
      </c>
      <c r="E243" s="15" t="e">
        <f>IF(C243="","",HLOOKUP(W$23,'1 Data Entry'!A$1:S242,A244,FALSE))</f>
        <v>#N/A</v>
      </c>
      <c r="F243" s="15">
        <f>(COUNTIF(D$3:D243,D243))</f>
        <v>241</v>
      </c>
      <c r="G243" s="15">
        <f t="shared" si="87"/>
        <v>999</v>
      </c>
      <c r="H243" s="15" t="e">
        <f t="shared" si="83"/>
        <v>#N/A</v>
      </c>
      <c r="I243" s="16" t="str">
        <f t="shared" si="84"/>
        <v/>
      </c>
      <c r="J243" s="16" t="str">
        <f t="shared" ca="1" si="91"/>
        <v/>
      </c>
      <c r="K243" s="16" t="str">
        <f t="shared" ca="1" si="91"/>
        <v/>
      </c>
      <c r="L243" s="16" t="str">
        <f t="shared" ca="1" si="91"/>
        <v/>
      </c>
      <c r="M243" s="16" t="str">
        <f t="shared" ca="1" si="90"/>
        <v/>
      </c>
      <c r="N243" s="16" t="str">
        <f t="shared" ca="1" si="90"/>
        <v/>
      </c>
      <c r="O243" s="16" t="str">
        <f t="shared" ca="1" si="90"/>
        <v/>
      </c>
      <c r="P243" s="16" t="str">
        <f t="shared" ca="1" si="90"/>
        <v/>
      </c>
      <c r="Q243" s="16" t="str">
        <f t="shared" ca="1" si="90"/>
        <v/>
      </c>
      <c r="R243" s="16" t="str">
        <f t="shared" ca="1" si="90"/>
        <v/>
      </c>
      <c r="S243" s="16" t="e">
        <f t="shared" ca="1" si="88"/>
        <v>#N/A</v>
      </c>
      <c r="T243" s="15" t="str">
        <f t="shared" ca="1" si="89"/>
        <v/>
      </c>
      <c r="U243" s="7" t="str">
        <f t="shared" ca="1" si="85"/>
        <v/>
      </c>
    </row>
    <row r="244" spans="1:21" x14ac:dyDescent="0.55000000000000004">
      <c r="A244" s="7">
        <v>242</v>
      </c>
      <c r="B244" s="8">
        <f t="shared" si="86"/>
        <v>242</v>
      </c>
      <c r="C244" s="9">
        <f>IF('2 Pareto Analysis'!$D$12='Pareto Math'!V$23,'Pareto Math'!B244,IF(HLOOKUP(X$23,'1 Data Entry'!A$1:Q243,A245,FALSE)="","",HLOOKUP(X$23,'1 Data Entry'!A$1:Q243,A245,FALSE)))</f>
        <v>242</v>
      </c>
      <c r="D244" s="7" t="e">
        <f>HLOOKUP(V$23,'1 Data Entry'!A$1:Q243,A245,FALSE)</f>
        <v>#N/A</v>
      </c>
      <c r="E244" s="15" t="e">
        <f>IF(C244="","",HLOOKUP(W$23,'1 Data Entry'!A$1:S243,A245,FALSE))</f>
        <v>#N/A</v>
      </c>
      <c r="F244" s="15">
        <f>(COUNTIF(D$3:D244,D244))</f>
        <v>242</v>
      </c>
      <c r="G244" s="15">
        <f t="shared" si="87"/>
        <v>999</v>
      </c>
      <c r="H244" s="15" t="e">
        <f t="shared" si="83"/>
        <v>#N/A</v>
      </c>
      <c r="I244" s="16" t="str">
        <f t="shared" si="84"/>
        <v/>
      </c>
      <c r="J244" s="16" t="str">
        <f t="shared" ca="1" si="91"/>
        <v/>
      </c>
      <c r="K244" s="16" t="str">
        <f t="shared" ca="1" si="91"/>
        <v/>
      </c>
      <c r="L244" s="16" t="str">
        <f t="shared" ca="1" si="91"/>
        <v/>
      </c>
      <c r="M244" s="16" t="str">
        <f t="shared" ca="1" si="90"/>
        <v/>
      </c>
      <c r="N244" s="16" t="str">
        <f t="shared" ca="1" si="90"/>
        <v/>
      </c>
      <c r="O244" s="16" t="str">
        <f t="shared" ca="1" si="90"/>
        <v/>
      </c>
      <c r="P244" s="16" t="str">
        <f t="shared" ca="1" si="90"/>
        <v/>
      </c>
      <c r="Q244" s="16" t="str">
        <f t="shared" ca="1" si="90"/>
        <v/>
      </c>
      <c r="R244" s="16" t="str">
        <f t="shared" ca="1" si="90"/>
        <v/>
      </c>
      <c r="S244" s="16" t="e">
        <f t="shared" ca="1" si="88"/>
        <v>#N/A</v>
      </c>
      <c r="T244" s="15" t="str">
        <f t="shared" ca="1" si="89"/>
        <v/>
      </c>
      <c r="U244" s="7" t="str">
        <f t="shared" ca="1" si="85"/>
        <v/>
      </c>
    </row>
    <row r="245" spans="1:21" x14ac:dyDescent="0.55000000000000004">
      <c r="A245" s="7">
        <v>243</v>
      </c>
      <c r="B245" s="8">
        <f t="shared" si="86"/>
        <v>243</v>
      </c>
      <c r="C245" s="9">
        <f>IF('2 Pareto Analysis'!$D$12='Pareto Math'!V$23,'Pareto Math'!B245,IF(HLOOKUP(X$23,'1 Data Entry'!A$1:Q244,A246,FALSE)="","",HLOOKUP(X$23,'1 Data Entry'!A$1:Q244,A246,FALSE)))</f>
        <v>243</v>
      </c>
      <c r="D245" s="7" t="e">
        <f>HLOOKUP(V$23,'1 Data Entry'!A$1:Q244,A246,FALSE)</f>
        <v>#N/A</v>
      </c>
      <c r="E245" s="15" t="e">
        <f>IF(C245="","",HLOOKUP(W$23,'1 Data Entry'!A$1:S244,A246,FALSE))</f>
        <v>#N/A</v>
      </c>
      <c r="F245" s="15">
        <f>(COUNTIF(D$3:D245,D245))</f>
        <v>243</v>
      </c>
      <c r="G245" s="15">
        <f t="shared" si="87"/>
        <v>999</v>
      </c>
      <c r="H245" s="15" t="e">
        <f t="shared" si="83"/>
        <v>#N/A</v>
      </c>
      <c r="I245" s="16" t="str">
        <f t="shared" si="84"/>
        <v/>
      </c>
      <c r="J245" s="16" t="str">
        <f t="shared" ca="1" si="91"/>
        <v/>
      </c>
      <c r="K245" s="16" t="str">
        <f t="shared" ca="1" si="91"/>
        <v/>
      </c>
      <c r="L245" s="16" t="str">
        <f t="shared" ca="1" si="91"/>
        <v/>
      </c>
      <c r="M245" s="16" t="str">
        <f t="shared" ca="1" si="90"/>
        <v/>
      </c>
      <c r="N245" s="16" t="str">
        <f t="shared" ca="1" si="90"/>
        <v/>
      </c>
      <c r="O245" s="16" t="str">
        <f t="shared" ca="1" si="90"/>
        <v/>
      </c>
      <c r="P245" s="16" t="str">
        <f t="shared" ca="1" si="90"/>
        <v/>
      </c>
      <c r="Q245" s="16" t="str">
        <f t="shared" ca="1" si="90"/>
        <v/>
      </c>
      <c r="R245" s="16" t="str">
        <f t="shared" ca="1" si="90"/>
        <v/>
      </c>
      <c r="S245" s="16" t="e">
        <f t="shared" ca="1" si="88"/>
        <v>#N/A</v>
      </c>
      <c r="T245" s="15" t="str">
        <f t="shared" ca="1" si="89"/>
        <v/>
      </c>
      <c r="U245" s="7" t="str">
        <f t="shared" ca="1" si="85"/>
        <v/>
      </c>
    </row>
    <row r="246" spans="1:21" x14ac:dyDescent="0.55000000000000004">
      <c r="A246" s="7">
        <v>244</v>
      </c>
      <c r="B246" s="8">
        <f t="shared" si="86"/>
        <v>244</v>
      </c>
      <c r="C246" s="9">
        <f>IF('2 Pareto Analysis'!$D$12='Pareto Math'!V$23,'Pareto Math'!B246,IF(HLOOKUP(X$23,'1 Data Entry'!A$1:Q245,A247,FALSE)="","",HLOOKUP(X$23,'1 Data Entry'!A$1:Q245,A247,FALSE)))</f>
        <v>244</v>
      </c>
      <c r="D246" s="7" t="e">
        <f>HLOOKUP(V$23,'1 Data Entry'!A$1:Q245,A247,FALSE)</f>
        <v>#N/A</v>
      </c>
      <c r="E246" s="15" t="e">
        <f>IF(C246="","",HLOOKUP(W$23,'1 Data Entry'!A$1:S245,A247,FALSE))</f>
        <v>#N/A</v>
      </c>
      <c r="F246" s="15">
        <f>(COUNTIF(D$3:D246,D246))</f>
        <v>244</v>
      </c>
      <c r="G246" s="15">
        <f t="shared" si="87"/>
        <v>999</v>
      </c>
      <c r="H246" s="15" t="e">
        <f t="shared" si="83"/>
        <v>#N/A</v>
      </c>
      <c r="I246" s="16" t="str">
        <f t="shared" si="84"/>
        <v/>
      </c>
      <c r="J246" s="16" t="str">
        <f t="shared" ca="1" si="91"/>
        <v/>
      </c>
      <c r="K246" s="16" t="str">
        <f t="shared" ca="1" si="91"/>
        <v/>
      </c>
      <c r="L246" s="16" t="str">
        <f t="shared" ca="1" si="91"/>
        <v/>
      </c>
      <c r="M246" s="16" t="str">
        <f t="shared" ca="1" si="90"/>
        <v/>
      </c>
      <c r="N246" s="16" t="str">
        <f t="shared" ca="1" si="90"/>
        <v/>
      </c>
      <c r="O246" s="16" t="str">
        <f t="shared" ca="1" si="90"/>
        <v/>
      </c>
      <c r="P246" s="16" t="str">
        <f t="shared" ca="1" si="90"/>
        <v/>
      </c>
      <c r="Q246" s="16" t="str">
        <f t="shared" ca="1" si="90"/>
        <v/>
      </c>
      <c r="R246" s="16" t="str">
        <f t="shared" ca="1" si="90"/>
        <v/>
      </c>
      <c r="S246" s="16" t="e">
        <f t="shared" ca="1" si="88"/>
        <v>#N/A</v>
      </c>
      <c r="T246" s="15" t="str">
        <f t="shared" ca="1" si="89"/>
        <v/>
      </c>
      <c r="U246" s="7" t="str">
        <f t="shared" ca="1" si="85"/>
        <v/>
      </c>
    </row>
    <row r="247" spans="1:21" x14ac:dyDescent="0.55000000000000004">
      <c r="A247" s="7">
        <v>245</v>
      </c>
      <c r="B247" s="8">
        <f t="shared" si="86"/>
        <v>245</v>
      </c>
      <c r="C247" s="9">
        <f>IF('2 Pareto Analysis'!$D$12='Pareto Math'!V$23,'Pareto Math'!B247,IF(HLOOKUP(X$23,'1 Data Entry'!A$1:Q246,A248,FALSE)="","",HLOOKUP(X$23,'1 Data Entry'!A$1:Q246,A248,FALSE)))</f>
        <v>245</v>
      </c>
      <c r="D247" s="7" t="e">
        <f>HLOOKUP(V$23,'1 Data Entry'!A$1:Q246,A248,FALSE)</f>
        <v>#N/A</v>
      </c>
      <c r="E247" s="15" t="e">
        <f>IF(C247="","",HLOOKUP(W$23,'1 Data Entry'!A$1:S246,A248,FALSE))</f>
        <v>#N/A</v>
      </c>
      <c r="F247" s="15">
        <f>(COUNTIF(D$3:D247,D247))</f>
        <v>245</v>
      </c>
      <c r="G247" s="15">
        <f t="shared" si="87"/>
        <v>999</v>
      </c>
      <c r="H247" s="15" t="e">
        <f t="shared" si="83"/>
        <v>#N/A</v>
      </c>
      <c r="I247" s="16" t="str">
        <f t="shared" si="84"/>
        <v/>
      </c>
      <c r="J247" s="16" t="str">
        <f t="shared" ca="1" si="91"/>
        <v/>
      </c>
      <c r="K247" s="16" t="str">
        <f t="shared" ca="1" si="91"/>
        <v/>
      </c>
      <c r="L247" s="16" t="str">
        <f t="shared" ca="1" si="91"/>
        <v/>
      </c>
      <c r="M247" s="16" t="str">
        <f t="shared" ca="1" si="90"/>
        <v/>
      </c>
      <c r="N247" s="16" t="str">
        <f t="shared" ca="1" si="90"/>
        <v/>
      </c>
      <c r="O247" s="16" t="str">
        <f t="shared" ca="1" si="90"/>
        <v/>
      </c>
      <c r="P247" s="16" t="str">
        <f t="shared" ca="1" si="90"/>
        <v/>
      </c>
      <c r="Q247" s="16" t="str">
        <f t="shared" ca="1" si="90"/>
        <v/>
      </c>
      <c r="R247" s="16" t="str">
        <f t="shared" ca="1" si="90"/>
        <v/>
      </c>
      <c r="S247" s="16" t="e">
        <f t="shared" ca="1" si="88"/>
        <v>#N/A</v>
      </c>
      <c r="T247" s="15" t="str">
        <f t="shared" ca="1" si="89"/>
        <v/>
      </c>
      <c r="U247" s="7" t="str">
        <f t="shared" ca="1" si="85"/>
        <v/>
      </c>
    </row>
    <row r="248" spans="1:21" x14ac:dyDescent="0.55000000000000004">
      <c r="A248" s="7">
        <v>246</v>
      </c>
      <c r="B248" s="8">
        <f t="shared" si="86"/>
        <v>246</v>
      </c>
      <c r="C248" s="9">
        <f>IF('2 Pareto Analysis'!$D$12='Pareto Math'!V$23,'Pareto Math'!B248,IF(HLOOKUP(X$23,'1 Data Entry'!A$1:Q247,A249,FALSE)="","",HLOOKUP(X$23,'1 Data Entry'!A$1:Q247,A249,FALSE)))</f>
        <v>246</v>
      </c>
      <c r="D248" s="7" t="e">
        <f>HLOOKUP(V$23,'1 Data Entry'!A$1:Q247,A249,FALSE)</f>
        <v>#N/A</v>
      </c>
      <c r="E248" s="15" t="e">
        <f>IF(C248="","",HLOOKUP(W$23,'1 Data Entry'!A$1:S247,A249,FALSE))</f>
        <v>#N/A</v>
      </c>
      <c r="F248" s="15">
        <f>(COUNTIF(D$3:D248,D248))</f>
        <v>246</v>
      </c>
      <c r="G248" s="15">
        <f t="shared" si="87"/>
        <v>999</v>
      </c>
      <c r="H248" s="15" t="e">
        <f t="shared" si="83"/>
        <v>#N/A</v>
      </c>
      <c r="I248" s="16" t="str">
        <f t="shared" si="84"/>
        <v/>
      </c>
      <c r="J248" s="16" t="str">
        <f t="shared" ca="1" si="91"/>
        <v/>
      </c>
      <c r="K248" s="16" t="str">
        <f t="shared" ca="1" si="91"/>
        <v/>
      </c>
      <c r="L248" s="16" t="str">
        <f t="shared" ca="1" si="91"/>
        <v/>
      </c>
      <c r="M248" s="16" t="str">
        <f t="shared" ca="1" si="90"/>
        <v/>
      </c>
      <c r="N248" s="16" t="str">
        <f t="shared" ca="1" si="90"/>
        <v/>
      </c>
      <c r="O248" s="16" t="str">
        <f t="shared" ca="1" si="90"/>
        <v/>
      </c>
      <c r="P248" s="16" t="str">
        <f t="shared" ca="1" si="90"/>
        <v/>
      </c>
      <c r="Q248" s="16" t="str">
        <f t="shared" ca="1" si="90"/>
        <v/>
      </c>
      <c r="R248" s="16" t="str">
        <f t="shared" ca="1" si="90"/>
        <v/>
      </c>
      <c r="S248" s="16" t="e">
        <f t="shared" ca="1" si="88"/>
        <v>#N/A</v>
      </c>
      <c r="T248" s="15" t="str">
        <f t="shared" ca="1" si="89"/>
        <v/>
      </c>
      <c r="U248" s="7" t="str">
        <f t="shared" ca="1" si="85"/>
        <v/>
      </c>
    </row>
    <row r="249" spans="1:21" x14ac:dyDescent="0.55000000000000004">
      <c r="A249" s="7">
        <v>247</v>
      </c>
      <c r="B249" s="8">
        <f t="shared" si="86"/>
        <v>247</v>
      </c>
      <c r="C249" s="9">
        <f>IF('2 Pareto Analysis'!$D$12='Pareto Math'!V$23,'Pareto Math'!B249,IF(HLOOKUP(X$23,'1 Data Entry'!A$1:Q248,A250,FALSE)="","",HLOOKUP(X$23,'1 Data Entry'!A$1:Q248,A250,FALSE)))</f>
        <v>247</v>
      </c>
      <c r="D249" s="7" t="e">
        <f>HLOOKUP(V$23,'1 Data Entry'!A$1:Q248,A250,FALSE)</f>
        <v>#N/A</v>
      </c>
      <c r="E249" s="15" t="e">
        <f>IF(C249="","",HLOOKUP(W$23,'1 Data Entry'!A$1:S248,A250,FALSE))</f>
        <v>#N/A</v>
      </c>
      <c r="F249" s="15">
        <f>(COUNTIF(D$3:D249,D249))</f>
        <v>247</v>
      </c>
      <c r="G249" s="15">
        <f t="shared" si="87"/>
        <v>999</v>
      </c>
      <c r="H249" s="15" t="e">
        <f t="shared" si="83"/>
        <v>#N/A</v>
      </c>
      <c r="I249" s="16" t="str">
        <f t="shared" si="84"/>
        <v/>
      </c>
      <c r="J249" s="16" t="str">
        <f t="shared" ca="1" si="91"/>
        <v/>
      </c>
      <c r="K249" s="16" t="str">
        <f t="shared" ca="1" si="91"/>
        <v/>
      </c>
      <c r="L249" s="16" t="str">
        <f t="shared" ca="1" si="91"/>
        <v/>
      </c>
      <c r="M249" s="16" t="str">
        <f t="shared" ca="1" si="90"/>
        <v/>
      </c>
      <c r="N249" s="16" t="str">
        <f t="shared" ca="1" si="90"/>
        <v/>
      </c>
      <c r="O249" s="16" t="str">
        <f t="shared" ca="1" si="90"/>
        <v/>
      </c>
      <c r="P249" s="16" t="str">
        <f t="shared" ca="1" si="90"/>
        <v/>
      </c>
      <c r="Q249" s="16" t="str">
        <f t="shared" ca="1" si="90"/>
        <v/>
      </c>
      <c r="R249" s="16" t="str">
        <f t="shared" ca="1" si="90"/>
        <v/>
      </c>
      <c r="S249" s="16" t="e">
        <f t="shared" ca="1" si="88"/>
        <v>#N/A</v>
      </c>
      <c r="T249" s="15" t="str">
        <f t="shared" ca="1" si="89"/>
        <v/>
      </c>
      <c r="U249" s="7" t="str">
        <f t="shared" ca="1" si="85"/>
        <v/>
      </c>
    </row>
    <row r="250" spans="1:21" x14ac:dyDescent="0.55000000000000004">
      <c r="A250" s="7">
        <v>248</v>
      </c>
      <c r="B250" s="8">
        <f t="shared" si="86"/>
        <v>248</v>
      </c>
      <c r="C250" s="9">
        <f>IF('2 Pareto Analysis'!$D$12='Pareto Math'!V$23,'Pareto Math'!B250,IF(HLOOKUP(X$23,'1 Data Entry'!A$1:Q249,A251,FALSE)="","",HLOOKUP(X$23,'1 Data Entry'!A$1:Q249,A251,FALSE)))</f>
        <v>248</v>
      </c>
      <c r="D250" s="7" t="e">
        <f>HLOOKUP(V$23,'1 Data Entry'!A$1:Q249,A251,FALSE)</f>
        <v>#N/A</v>
      </c>
      <c r="E250" s="15" t="e">
        <f>IF(C250="","",HLOOKUP(W$23,'1 Data Entry'!A$1:S249,A251,FALSE))</f>
        <v>#N/A</v>
      </c>
      <c r="F250" s="15">
        <f>(COUNTIF(D$3:D250,D250))</f>
        <v>248</v>
      </c>
      <c r="G250" s="15">
        <f t="shared" si="87"/>
        <v>999</v>
      </c>
      <c r="H250" s="15" t="e">
        <f t="shared" si="83"/>
        <v>#N/A</v>
      </c>
      <c r="I250" s="16" t="str">
        <f t="shared" si="84"/>
        <v/>
      </c>
      <c r="J250" s="16" t="str">
        <f t="shared" ca="1" si="91"/>
        <v/>
      </c>
      <c r="K250" s="16" t="str">
        <f t="shared" ca="1" si="91"/>
        <v/>
      </c>
      <c r="L250" s="16" t="str">
        <f t="shared" ca="1" si="91"/>
        <v/>
      </c>
      <c r="M250" s="16" t="str">
        <f t="shared" ca="1" si="90"/>
        <v/>
      </c>
      <c r="N250" s="16" t="str">
        <f t="shared" ca="1" si="90"/>
        <v/>
      </c>
      <c r="O250" s="16" t="str">
        <f t="shared" ca="1" si="90"/>
        <v/>
      </c>
      <c r="P250" s="16" t="str">
        <f t="shared" ca="1" si="90"/>
        <v/>
      </c>
      <c r="Q250" s="16" t="str">
        <f t="shared" ca="1" si="90"/>
        <v/>
      </c>
      <c r="R250" s="16" t="str">
        <f t="shared" ca="1" si="90"/>
        <v/>
      </c>
      <c r="S250" s="16" t="e">
        <f t="shared" ca="1" si="88"/>
        <v>#N/A</v>
      </c>
      <c r="T250" s="15" t="str">
        <f t="shared" ca="1" si="89"/>
        <v/>
      </c>
      <c r="U250" s="7" t="str">
        <f t="shared" ca="1" si="85"/>
        <v/>
      </c>
    </row>
    <row r="251" spans="1:21" x14ac:dyDescent="0.55000000000000004">
      <c r="A251" s="7">
        <v>249</v>
      </c>
      <c r="B251" s="8">
        <f t="shared" si="86"/>
        <v>249</v>
      </c>
      <c r="C251" s="9">
        <f>IF('2 Pareto Analysis'!$D$12='Pareto Math'!V$23,'Pareto Math'!B251,IF(HLOOKUP(X$23,'1 Data Entry'!A$1:Q250,A252,FALSE)="","",HLOOKUP(X$23,'1 Data Entry'!A$1:Q250,A252,FALSE)))</f>
        <v>249</v>
      </c>
      <c r="D251" s="7" t="e">
        <f>HLOOKUP(V$23,'1 Data Entry'!A$1:Q250,A252,FALSE)</f>
        <v>#N/A</v>
      </c>
      <c r="E251" s="15" t="e">
        <f>IF(C251="","",HLOOKUP(W$23,'1 Data Entry'!A$1:S250,A252,FALSE))</f>
        <v>#N/A</v>
      </c>
      <c r="F251" s="15">
        <f>(COUNTIF(D$3:D251,D251))</f>
        <v>249</v>
      </c>
      <c r="G251" s="15">
        <f t="shared" si="87"/>
        <v>999</v>
      </c>
      <c r="H251" s="15" t="e">
        <f t="shared" si="83"/>
        <v>#N/A</v>
      </c>
      <c r="I251" s="16" t="str">
        <f t="shared" si="84"/>
        <v/>
      </c>
      <c r="J251" s="16" t="str">
        <f t="shared" ca="1" si="91"/>
        <v/>
      </c>
      <c r="K251" s="16" t="str">
        <f t="shared" ca="1" si="91"/>
        <v/>
      </c>
      <c r="L251" s="16" t="str">
        <f t="shared" ca="1" si="91"/>
        <v/>
      </c>
      <c r="M251" s="16" t="str">
        <f t="shared" ca="1" si="90"/>
        <v/>
      </c>
      <c r="N251" s="16" t="str">
        <f t="shared" ca="1" si="90"/>
        <v/>
      </c>
      <c r="O251" s="16" t="str">
        <f t="shared" ca="1" si="90"/>
        <v/>
      </c>
      <c r="P251" s="16" t="str">
        <f t="shared" ca="1" si="90"/>
        <v/>
      </c>
      <c r="Q251" s="16" t="str">
        <f t="shared" ca="1" si="90"/>
        <v/>
      </c>
      <c r="R251" s="16" t="str">
        <f t="shared" ca="1" si="90"/>
        <v/>
      </c>
      <c r="S251" s="16" t="e">
        <f t="shared" ca="1" si="88"/>
        <v>#N/A</v>
      </c>
      <c r="T251" s="15" t="str">
        <f t="shared" ca="1" si="89"/>
        <v/>
      </c>
      <c r="U251" s="7" t="str">
        <f t="shared" ca="1" si="85"/>
        <v/>
      </c>
    </row>
    <row r="252" spans="1:21" x14ac:dyDescent="0.55000000000000004">
      <c r="A252" s="7">
        <v>250</v>
      </c>
      <c r="B252" s="8">
        <f t="shared" si="86"/>
        <v>250</v>
      </c>
      <c r="C252" s="9">
        <f>IF('2 Pareto Analysis'!$D$12='Pareto Math'!V$23,'Pareto Math'!B252,IF(HLOOKUP(X$23,'1 Data Entry'!A$1:Q251,A253,FALSE)="","",HLOOKUP(X$23,'1 Data Entry'!A$1:Q251,A253,FALSE)))</f>
        <v>250</v>
      </c>
      <c r="D252" s="7" t="e">
        <f>HLOOKUP(V$23,'1 Data Entry'!A$1:Q251,A253,FALSE)</f>
        <v>#N/A</v>
      </c>
      <c r="E252" s="15" t="e">
        <f>IF(C252="","",HLOOKUP(W$23,'1 Data Entry'!A$1:S251,A253,FALSE))</f>
        <v>#N/A</v>
      </c>
      <c r="F252" s="15">
        <f>(COUNTIF(D$3:D252,D252))</f>
        <v>250</v>
      </c>
      <c r="G252" s="15">
        <f t="shared" si="87"/>
        <v>999</v>
      </c>
      <c r="H252" s="15" t="e">
        <f t="shared" si="83"/>
        <v>#N/A</v>
      </c>
      <c r="I252" s="16" t="str">
        <f t="shared" si="84"/>
        <v/>
      </c>
      <c r="J252" s="16" t="str">
        <f t="shared" ca="1" si="91"/>
        <v/>
      </c>
      <c r="K252" s="16" t="str">
        <f t="shared" ca="1" si="91"/>
        <v/>
      </c>
      <c r="L252" s="16" t="str">
        <f t="shared" ca="1" si="91"/>
        <v/>
      </c>
      <c r="M252" s="16" t="str">
        <f t="shared" ca="1" si="90"/>
        <v/>
      </c>
      <c r="N252" s="16" t="str">
        <f t="shared" ca="1" si="90"/>
        <v/>
      </c>
      <c r="O252" s="16" t="str">
        <f t="shared" ca="1" si="90"/>
        <v/>
      </c>
      <c r="P252" s="16" t="str">
        <f t="shared" ca="1" si="90"/>
        <v/>
      </c>
      <c r="Q252" s="16" t="str">
        <f t="shared" ca="1" si="90"/>
        <v/>
      </c>
      <c r="R252" s="16" t="str">
        <f t="shared" ca="1" si="90"/>
        <v/>
      </c>
      <c r="S252" s="16" t="e">
        <f t="shared" ca="1" si="88"/>
        <v>#N/A</v>
      </c>
      <c r="T252" s="15" t="str">
        <f t="shared" ca="1" si="89"/>
        <v/>
      </c>
      <c r="U252" s="7" t="str">
        <f t="shared" ca="1" si="85"/>
        <v/>
      </c>
    </row>
    <row r="253" spans="1:21" x14ac:dyDescent="0.55000000000000004">
      <c r="A253" s="7">
        <v>251</v>
      </c>
      <c r="B253" s="8">
        <f t="shared" si="86"/>
        <v>251</v>
      </c>
      <c r="C253" s="9">
        <f>IF('2 Pareto Analysis'!$D$12='Pareto Math'!V$23,'Pareto Math'!B253,IF(HLOOKUP(X$23,'1 Data Entry'!A$1:Q252,A254,FALSE)="","",HLOOKUP(X$23,'1 Data Entry'!A$1:Q252,A254,FALSE)))</f>
        <v>251</v>
      </c>
      <c r="D253" s="7" t="e">
        <f>HLOOKUP(V$23,'1 Data Entry'!A$1:Q252,A254,FALSE)</f>
        <v>#N/A</v>
      </c>
      <c r="E253" s="15" t="e">
        <f>IF(C253="","",HLOOKUP(W$23,'1 Data Entry'!A$1:S252,A254,FALSE))</f>
        <v>#N/A</v>
      </c>
      <c r="F253" s="15">
        <f>(COUNTIF(D$3:D253,D253))</f>
        <v>251</v>
      </c>
      <c r="G253" s="15">
        <f t="shared" si="87"/>
        <v>999</v>
      </c>
      <c r="H253" s="15" t="e">
        <f t="shared" si="83"/>
        <v>#N/A</v>
      </c>
      <c r="I253" s="16" t="str">
        <f t="shared" si="84"/>
        <v/>
      </c>
      <c r="J253" s="16" t="str">
        <f t="shared" ca="1" si="91"/>
        <v/>
      </c>
      <c r="K253" s="16" t="str">
        <f t="shared" ca="1" si="91"/>
        <v/>
      </c>
      <c r="L253" s="16" t="str">
        <f t="shared" ca="1" si="91"/>
        <v/>
      </c>
      <c r="M253" s="16" t="str">
        <f t="shared" ca="1" si="90"/>
        <v/>
      </c>
      <c r="N253" s="16" t="str">
        <f t="shared" ca="1" si="90"/>
        <v/>
      </c>
      <c r="O253" s="16" t="str">
        <f t="shared" ca="1" si="90"/>
        <v/>
      </c>
      <c r="P253" s="16" t="str">
        <f t="shared" ca="1" si="90"/>
        <v/>
      </c>
      <c r="Q253" s="16" t="str">
        <f t="shared" ca="1" si="90"/>
        <v/>
      </c>
      <c r="R253" s="16" t="str">
        <f t="shared" ca="1" si="90"/>
        <v/>
      </c>
      <c r="S253" s="16" t="e">
        <f t="shared" ca="1" si="88"/>
        <v>#N/A</v>
      </c>
      <c r="T253" s="15" t="str">
        <f t="shared" ca="1" si="89"/>
        <v/>
      </c>
      <c r="U253" s="7" t="str">
        <f t="shared" ca="1" si="85"/>
        <v/>
      </c>
    </row>
    <row r="254" spans="1:21" x14ac:dyDescent="0.55000000000000004">
      <c r="A254" s="7">
        <v>252</v>
      </c>
      <c r="B254" s="8">
        <f t="shared" si="86"/>
        <v>252</v>
      </c>
      <c r="C254" s="9">
        <f>IF('2 Pareto Analysis'!$D$12='Pareto Math'!V$23,'Pareto Math'!B254,IF(HLOOKUP(X$23,'1 Data Entry'!A$1:Q253,A255,FALSE)="","",HLOOKUP(X$23,'1 Data Entry'!A$1:Q253,A255,FALSE)))</f>
        <v>252</v>
      </c>
      <c r="D254" s="7" t="e">
        <f>HLOOKUP(V$23,'1 Data Entry'!A$1:Q253,A255,FALSE)</f>
        <v>#N/A</v>
      </c>
      <c r="E254" s="15" t="e">
        <f>IF(C254="","",HLOOKUP(W$23,'1 Data Entry'!A$1:S253,A255,FALSE))</f>
        <v>#N/A</v>
      </c>
      <c r="F254" s="15">
        <f>(COUNTIF(D$3:D254,D254))</f>
        <v>252</v>
      </c>
      <c r="G254" s="15">
        <f t="shared" si="87"/>
        <v>999</v>
      </c>
      <c r="H254" s="15" t="e">
        <f t="shared" si="83"/>
        <v>#N/A</v>
      </c>
      <c r="I254" s="16" t="str">
        <f t="shared" si="84"/>
        <v/>
      </c>
      <c r="J254" s="16" t="str">
        <f t="shared" ca="1" si="91"/>
        <v/>
      </c>
      <c r="K254" s="16" t="str">
        <f t="shared" ca="1" si="91"/>
        <v/>
      </c>
      <c r="L254" s="16" t="str">
        <f t="shared" ca="1" si="91"/>
        <v/>
      </c>
      <c r="M254" s="16" t="str">
        <f t="shared" ca="1" si="90"/>
        <v/>
      </c>
      <c r="N254" s="16" t="str">
        <f t="shared" ca="1" si="90"/>
        <v/>
      </c>
      <c r="O254" s="16" t="str">
        <f t="shared" ca="1" si="90"/>
        <v/>
      </c>
      <c r="P254" s="16" t="str">
        <f t="shared" ca="1" si="90"/>
        <v/>
      </c>
      <c r="Q254" s="16" t="str">
        <f t="shared" ca="1" si="90"/>
        <v/>
      </c>
      <c r="R254" s="16" t="str">
        <f t="shared" ca="1" si="90"/>
        <v/>
      </c>
      <c r="S254" s="16" t="e">
        <f t="shared" ca="1" si="88"/>
        <v>#N/A</v>
      </c>
      <c r="T254" s="15" t="str">
        <f t="shared" ca="1" si="89"/>
        <v/>
      </c>
      <c r="U254" s="7" t="str">
        <f t="shared" ca="1" si="85"/>
        <v/>
      </c>
    </row>
    <row r="255" spans="1:21" x14ac:dyDescent="0.55000000000000004">
      <c r="A255" s="7">
        <v>253</v>
      </c>
      <c r="B255" s="8">
        <f t="shared" si="86"/>
        <v>253</v>
      </c>
      <c r="C255" s="9">
        <f>IF('2 Pareto Analysis'!$D$12='Pareto Math'!V$23,'Pareto Math'!B255,IF(HLOOKUP(X$23,'1 Data Entry'!A$1:Q254,A256,FALSE)="","",HLOOKUP(X$23,'1 Data Entry'!A$1:Q254,A256,FALSE)))</f>
        <v>253</v>
      </c>
      <c r="D255" s="7" t="e">
        <f>HLOOKUP(V$23,'1 Data Entry'!A$1:Q254,A256,FALSE)</f>
        <v>#N/A</v>
      </c>
      <c r="E255" s="15" t="e">
        <f>IF(C255="","",HLOOKUP(W$23,'1 Data Entry'!A$1:S254,A256,FALSE))</f>
        <v>#N/A</v>
      </c>
      <c r="F255" s="15">
        <f>(COUNTIF(D$3:D255,D255))</f>
        <v>253</v>
      </c>
      <c r="G255" s="15">
        <f t="shared" si="87"/>
        <v>999</v>
      </c>
      <c r="H255" s="15" t="e">
        <f t="shared" si="83"/>
        <v>#N/A</v>
      </c>
      <c r="I255" s="16" t="str">
        <f t="shared" si="84"/>
        <v/>
      </c>
      <c r="J255" s="16" t="str">
        <f t="shared" ca="1" si="91"/>
        <v/>
      </c>
      <c r="K255" s="16" t="str">
        <f t="shared" ca="1" si="91"/>
        <v/>
      </c>
      <c r="L255" s="16" t="str">
        <f t="shared" ca="1" si="91"/>
        <v/>
      </c>
      <c r="M255" s="16" t="str">
        <f t="shared" ca="1" si="90"/>
        <v/>
      </c>
      <c r="N255" s="16" t="str">
        <f t="shared" ca="1" si="90"/>
        <v/>
      </c>
      <c r="O255" s="16" t="str">
        <f t="shared" ca="1" si="90"/>
        <v/>
      </c>
      <c r="P255" s="16" t="str">
        <f t="shared" ca="1" si="90"/>
        <v/>
      </c>
      <c r="Q255" s="16" t="str">
        <f t="shared" ca="1" si="90"/>
        <v/>
      </c>
      <c r="R255" s="16" t="str">
        <f t="shared" ca="1" si="90"/>
        <v/>
      </c>
      <c r="S255" s="16" t="e">
        <f t="shared" ca="1" si="88"/>
        <v>#N/A</v>
      </c>
      <c r="T255" s="15" t="str">
        <f t="shared" ca="1" si="89"/>
        <v/>
      </c>
      <c r="U255" s="7" t="str">
        <f t="shared" ca="1" si="85"/>
        <v/>
      </c>
    </row>
    <row r="256" spans="1:21" x14ac:dyDescent="0.55000000000000004">
      <c r="A256" s="7">
        <v>254</v>
      </c>
      <c r="B256" s="8">
        <f t="shared" si="86"/>
        <v>254</v>
      </c>
      <c r="C256" s="9">
        <f>IF('2 Pareto Analysis'!$D$12='Pareto Math'!V$23,'Pareto Math'!B256,IF(HLOOKUP(X$23,'1 Data Entry'!A$1:Q255,A257,FALSE)="","",HLOOKUP(X$23,'1 Data Entry'!A$1:Q255,A257,FALSE)))</f>
        <v>254</v>
      </c>
      <c r="D256" s="7" t="e">
        <f>HLOOKUP(V$23,'1 Data Entry'!A$1:Q255,A257,FALSE)</f>
        <v>#N/A</v>
      </c>
      <c r="E256" s="15" t="e">
        <f>IF(C256="","",HLOOKUP(W$23,'1 Data Entry'!A$1:S255,A257,FALSE))</f>
        <v>#N/A</v>
      </c>
      <c r="F256" s="15">
        <f>(COUNTIF(D$3:D256,D256))</f>
        <v>254</v>
      </c>
      <c r="G256" s="15">
        <f t="shared" si="87"/>
        <v>999</v>
      </c>
      <c r="H256" s="15" t="e">
        <f t="shared" si="83"/>
        <v>#N/A</v>
      </c>
      <c r="I256" s="16" t="str">
        <f t="shared" si="84"/>
        <v/>
      </c>
      <c r="J256" s="16" t="str">
        <f t="shared" ca="1" si="91"/>
        <v/>
      </c>
      <c r="K256" s="16" t="str">
        <f t="shared" ca="1" si="91"/>
        <v/>
      </c>
      <c r="L256" s="16" t="str">
        <f t="shared" ca="1" si="91"/>
        <v/>
      </c>
      <c r="M256" s="16" t="str">
        <f t="shared" ca="1" si="90"/>
        <v/>
      </c>
      <c r="N256" s="16" t="str">
        <f t="shared" ca="1" si="90"/>
        <v/>
      </c>
      <c r="O256" s="16" t="str">
        <f t="shared" ca="1" si="90"/>
        <v/>
      </c>
      <c r="P256" s="16" t="str">
        <f t="shared" ca="1" si="90"/>
        <v/>
      </c>
      <c r="Q256" s="16" t="str">
        <f t="shared" ca="1" si="90"/>
        <v/>
      </c>
      <c r="R256" s="16" t="str">
        <f t="shared" ca="1" si="90"/>
        <v/>
      </c>
      <c r="S256" s="16" t="e">
        <f t="shared" ca="1" si="88"/>
        <v>#N/A</v>
      </c>
      <c r="T256" s="15" t="str">
        <f t="shared" ca="1" si="89"/>
        <v/>
      </c>
      <c r="U256" s="7" t="str">
        <f t="shared" ca="1" si="85"/>
        <v/>
      </c>
    </row>
    <row r="257" spans="1:21" x14ac:dyDescent="0.55000000000000004">
      <c r="A257" s="7">
        <v>255</v>
      </c>
      <c r="B257" s="8">
        <f t="shared" si="86"/>
        <v>255</v>
      </c>
      <c r="C257" s="9">
        <f>IF('2 Pareto Analysis'!$D$12='Pareto Math'!V$23,'Pareto Math'!B257,IF(HLOOKUP(X$23,'1 Data Entry'!A$1:Q256,A258,FALSE)="","",HLOOKUP(X$23,'1 Data Entry'!A$1:Q256,A258,FALSE)))</f>
        <v>255</v>
      </c>
      <c r="D257" s="7" t="e">
        <f>HLOOKUP(V$23,'1 Data Entry'!A$1:Q256,A258,FALSE)</f>
        <v>#N/A</v>
      </c>
      <c r="E257" s="15" t="e">
        <f>IF(C257="","",HLOOKUP(W$23,'1 Data Entry'!A$1:S256,A258,FALSE))</f>
        <v>#N/A</v>
      </c>
      <c r="F257" s="15">
        <f>(COUNTIF(D$3:D257,D257))</f>
        <v>255</v>
      </c>
      <c r="G257" s="15">
        <f t="shared" si="87"/>
        <v>999</v>
      </c>
      <c r="H257" s="15" t="e">
        <f t="shared" si="83"/>
        <v>#N/A</v>
      </c>
      <c r="I257" s="16" t="str">
        <f t="shared" si="84"/>
        <v/>
      </c>
      <c r="J257" s="16" t="str">
        <f t="shared" ca="1" si="91"/>
        <v/>
      </c>
      <c r="K257" s="16" t="str">
        <f t="shared" ca="1" si="91"/>
        <v/>
      </c>
      <c r="L257" s="16" t="str">
        <f t="shared" ca="1" si="91"/>
        <v/>
      </c>
      <c r="M257" s="16" t="str">
        <f t="shared" ca="1" si="90"/>
        <v/>
      </c>
      <c r="N257" s="16" t="str">
        <f t="shared" ca="1" si="90"/>
        <v/>
      </c>
      <c r="O257" s="16" t="str">
        <f t="shared" ca="1" si="90"/>
        <v/>
      </c>
      <c r="P257" s="16" t="str">
        <f t="shared" ca="1" si="90"/>
        <v/>
      </c>
      <c r="Q257" s="16" t="str">
        <f t="shared" ca="1" si="90"/>
        <v/>
      </c>
      <c r="R257" s="16" t="str">
        <f t="shared" ca="1" si="90"/>
        <v/>
      </c>
      <c r="S257" s="16" t="e">
        <f t="shared" ca="1" si="88"/>
        <v>#N/A</v>
      </c>
      <c r="T257" s="15" t="str">
        <f t="shared" ca="1" si="89"/>
        <v/>
      </c>
      <c r="U257" s="7" t="str">
        <f t="shared" ca="1" si="85"/>
        <v/>
      </c>
    </row>
    <row r="258" spans="1:21" x14ac:dyDescent="0.55000000000000004">
      <c r="A258" s="7">
        <v>256</v>
      </c>
      <c r="B258" s="8">
        <f t="shared" si="86"/>
        <v>256</v>
      </c>
      <c r="C258" s="9">
        <f>IF('2 Pareto Analysis'!$D$12='Pareto Math'!V$23,'Pareto Math'!B258,IF(HLOOKUP(X$23,'1 Data Entry'!A$1:Q257,A259,FALSE)="","",HLOOKUP(X$23,'1 Data Entry'!A$1:Q257,A259,FALSE)))</f>
        <v>256</v>
      </c>
      <c r="D258" s="7" t="e">
        <f>HLOOKUP(V$23,'1 Data Entry'!A$1:Q257,A259,FALSE)</f>
        <v>#N/A</v>
      </c>
      <c r="E258" s="15" t="e">
        <f>IF(C258="","",HLOOKUP(W$23,'1 Data Entry'!A$1:S257,A259,FALSE))</f>
        <v>#N/A</v>
      </c>
      <c r="F258" s="15">
        <f>(COUNTIF(D$3:D258,D258))</f>
        <v>256</v>
      </c>
      <c r="G258" s="15">
        <f t="shared" si="87"/>
        <v>999</v>
      </c>
      <c r="H258" s="15" t="e">
        <f t="shared" si="83"/>
        <v>#N/A</v>
      </c>
      <c r="I258" s="16" t="str">
        <f t="shared" si="84"/>
        <v/>
      </c>
      <c r="J258" s="16" t="str">
        <f t="shared" ca="1" si="91"/>
        <v/>
      </c>
      <c r="K258" s="16" t="str">
        <f t="shared" ca="1" si="91"/>
        <v/>
      </c>
      <c r="L258" s="16" t="str">
        <f t="shared" ca="1" si="91"/>
        <v/>
      </c>
      <c r="M258" s="16" t="str">
        <f t="shared" ca="1" si="90"/>
        <v/>
      </c>
      <c r="N258" s="16" t="str">
        <f t="shared" ca="1" si="90"/>
        <v/>
      </c>
      <c r="O258" s="16" t="str">
        <f t="shared" ca="1" si="90"/>
        <v/>
      </c>
      <c r="P258" s="16" t="str">
        <f t="shared" ca="1" si="90"/>
        <v/>
      </c>
      <c r="Q258" s="16" t="str">
        <f t="shared" ca="1" si="90"/>
        <v/>
      </c>
      <c r="R258" s="16" t="str">
        <f t="shared" ca="1" si="90"/>
        <v/>
      </c>
      <c r="S258" s="16" t="e">
        <f t="shared" ca="1" si="88"/>
        <v>#N/A</v>
      </c>
      <c r="T258" s="15" t="str">
        <f t="shared" ca="1" si="89"/>
        <v/>
      </c>
      <c r="U258" s="7" t="str">
        <f t="shared" ca="1" si="85"/>
        <v/>
      </c>
    </row>
    <row r="259" spans="1:21" x14ac:dyDescent="0.55000000000000004">
      <c r="A259" s="7">
        <v>257</v>
      </c>
      <c r="B259" s="8">
        <f t="shared" si="86"/>
        <v>257</v>
      </c>
      <c r="C259" s="9">
        <f>IF('2 Pareto Analysis'!$D$12='Pareto Math'!V$23,'Pareto Math'!B259,IF(HLOOKUP(X$23,'1 Data Entry'!A$1:Q258,A260,FALSE)="","",HLOOKUP(X$23,'1 Data Entry'!A$1:Q258,A260,FALSE)))</f>
        <v>257</v>
      </c>
      <c r="D259" s="7" t="e">
        <f>HLOOKUP(V$23,'1 Data Entry'!A$1:Q258,A260,FALSE)</f>
        <v>#N/A</v>
      </c>
      <c r="E259" s="15" t="e">
        <f>IF(C259="","",HLOOKUP(W$23,'1 Data Entry'!A$1:S258,A260,FALSE))</f>
        <v>#N/A</v>
      </c>
      <c r="F259" s="15">
        <f>(COUNTIF(D$3:D259,D259))</f>
        <v>257</v>
      </c>
      <c r="G259" s="15">
        <f t="shared" si="87"/>
        <v>999</v>
      </c>
      <c r="H259" s="15" t="e">
        <f t="shared" ref="H259:H322" si="92">(SUMIF(D$3:D$1002,D259,E$3:E$1002))</f>
        <v>#N/A</v>
      </c>
      <c r="I259" s="16" t="str">
        <f t="shared" ref="I259:I322" si="93">IF(F259=G259,IF(ISNA(H259),G259,H259),"")</f>
        <v/>
      </c>
      <c r="J259" s="16" t="str">
        <f t="shared" ca="1" si="91"/>
        <v/>
      </c>
      <c r="K259" s="16" t="str">
        <f t="shared" ca="1" si="91"/>
        <v/>
      </c>
      <c r="L259" s="16" t="str">
        <f t="shared" ca="1" si="91"/>
        <v/>
      </c>
      <c r="M259" s="16" t="str">
        <f t="shared" ca="1" si="90"/>
        <v/>
      </c>
      <c r="N259" s="16" t="str">
        <f t="shared" ca="1" si="90"/>
        <v/>
      </c>
      <c r="O259" s="16" t="str">
        <f t="shared" ca="1" si="90"/>
        <v/>
      </c>
      <c r="P259" s="16" t="str">
        <f t="shared" ca="1" si="90"/>
        <v/>
      </c>
      <c r="Q259" s="16" t="str">
        <f t="shared" ca="1" si="90"/>
        <v/>
      </c>
      <c r="R259" s="16" t="str">
        <f t="shared" ca="1" si="90"/>
        <v/>
      </c>
      <c r="S259" s="16" t="e">
        <f t="shared" ca="1" si="88"/>
        <v>#N/A</v>
      </c>
      <c r="T259" s="15" t="str">
        <f t="shared" ca="1" si="89"/>
        <v/>
      </c>
      <c r="U259" s="7" t="str">
        <f t="shared" ref="U259:U322" ca="1" si="94">IF(T259="","",D259)</f>
        <v/>
      </c>
    </row>
    <row r="260" spans="1:21" x14ac:dyDescent="0.55000000000000004">
      <c r="A260" s="7">
        <v>258</v>
      </c>
      <c r="B260" s="8">
        <f t="shared" ref="B260:B323" si="95">IF(A260&gt;999-COUNTIF(D:D,0),"",A260)</f>
        <v>258</v>
      </c>
      <c r="C260" s="9">
        <f>IF('2 Pareto Analysis'!$D$12='Pareto Math'!V$23,'Pareto Math'!B260,IF(HLOOKUP(X$23,'1 Data Entry'!A$1:Q259,A261,FALSE)="","",HLOOKUP(X$23,'1 Data Entry'!A$1:Q259,A261,FALSE)))</f>
        <v>258</v>
      </c>
      <c r="D260" s="7" t="e">
        <f>HLOOKUP(V$23,'1 Data Entry'!A$1:Q259,A261,FALSE)</f>
        <v>#N/A</v>
      </c>
      <c r="E260" s="15" t="e">
        <f>IF(C260="","",HLOOKUP(W$23,'1 Data Entry'!A$1:S259,A261,FALSE))</f>
        <v>#N/A</v>
      </c>
      <c r="F260" s="15">
        <f>(COUNTIF(D$3:D260,D260))</f>
        <v>258</v>
      </c>
      <c r="G260" s="15">
        <f t="shared" ref="G260:G323" si="96">IF(B260="","",COUNTIF(D$3:D$1002,D260))</f>
        <v>999</v>
      </c>
      <c r="H260" s="15" t="e">
        <f t="shared" si="92"/>
        <v>#N/A</v>
      </c>
      <c r="I260" s="16" t="str">
        <f t="shared" si="93"/>
        <v/>
      </c>
      <c r="J260" s="16" t="str">
        <f t="shared" ca="1" si="91"/>
        <v/>
      </c>
      <c r="K260" s="16" t="str">
        <f t="shared" ca="1" si="91"/>
        <v/>
      </c>
      <c r="L260" s="16" t="str">
        <f t="shared" ca="1" si="91"/>
        <v/>
      </c>
      <c r="M260" s="16" t="str">
        <f t="shared" ca="1" si="90"/>
        <v/>
      </c>
      <c r="N260" s="16" t="str">
        <f t="shared" ca="1" si="90"/>
        <v/>
      </c>
      <c r="O260" s="16" t="str">
        <f t="shared" ca="1" si="90"/>
        <v/>
      </c>
      <c r="P260" s="16" t="str">
        <f t="shared" ca="1" si="90"/>
        <v/>
      </c>
      <c r="Q260" s="16" t="str">
        <f t="shared" ca="1" si="90"/>
        <v/>
      </c>
      <c r="R260" s="16" t="str">
        <f t="shared" ca="1" si="90"/>
        <v/>
      </c>
      <c r="S260" s="16" t="e">
        <f t="shared" ref="S260:S323" ca="1" si="97">IF(SUM(J260:R260)=0,$E260,"")</f>
        <v>#N/A</v>
      </c>
      <c r="T260" s="15" t="str">
        <f t="shared" ref="T260:T323" ca="1" si="98">IF(F260=G260,IF(ISNA(H260),G260+(RAND()*0.01),H260+(RAND()*0.0000000001)),"")</f>
        <v/>
      </c>
      <c r="U260" s="7" t="str">
        <f t="shared" ca="1" si="94"/>
        <v/>
      </c>
    </row>
    <row r="261" spans="1:21" x14ac:dyDescent="0.55000000000000004">
      <c r="A261" s="7">
        <v>259</v>
      </c>
      <c r="B261" s="8">
        <f t="shared" si="95"/>
        <v>259</v>
      </c>
      <c r="C261" s="9">
        <f>IF('2 Pareto Analysis'!$D$12='Pareto Math'!V$23,'Pareto Math'!B261,IF(HLOOKUP(X$23,'1 Data Entry'!A$1:Q260,A262,FALSE)="","",HLOOKUP(X$23,'1 Data Entry'!A$1:Q260,A262,FALSE)))</f>
        <v>259</v>
      </c>
      <c r="D261" s="7" t="e">
        <f>HLOOKUP(V$23,'1 Data Entry'!A$1:Q260,A262,FALSE)</f>
        <v>#N/A</v>
      </c>
      <c r="E261" s="15" t="e">
        <f>IF(C261="","",HLOOKUP(W$23,'1 Data Entry'!A$1:S260,A262,FALSE))</f>
        <v>#N/A</v>
      </c>
      <c r="F261" s="15">
        <f>(COUNTIF(D$3:D261,D261))</f>
        <v>259</v>
      </c>
      <c r="G261" s="15">
        <f t="shared" si="96"/>
        <v>999</v>
      </c>
      <c r="H261" s="15" t="e">
        <f t="shared" si="92"/>
        <v>#N/A</v>
      </c>
      <c r="I261" s="16" t="str">
        <f t="shared" si="93"/>
        <v/>
      </c>
      <c r="J261" s="16" t="str">
        <f t="shared" ca="1" si="91"/>
        <v/>
      </c>
      <c r="K261" s="16" t="str">
        <f t="shared" ca="1" si="91"/>
        <v/>
      </c>
      <c r="L261" s="16" t="str">
        <f t="shared" ca="1" si="91"/>
        <v/>
      </c>
      <c r="M261" s="16" t="str">
        <f t="shared" ca="1" si="90"/>
        <v/>
      </c>
      <c r="N261" s="16" t="str">
        <f t="shared" ca="1" si="90"/>
        <v/>
      </c>
      <c r="O261" s="16" t="str">
        <f t="shared" ca="1" si="90"/>
        <v/>
      </c>
      <c r="P261" s="16" t="str">
        <f t="shared" ca="1" si="90"/>
        <v/>
      </c>
      <c r="Q261" s="16" t="str">
        <f t="shared" ca="1" si="90"/>
        <v/>
      </c>
      <c r="R261" s="16" t="str">
        <f t="shared" ca="1" si="90"/>
        <v/>
      </c>
      <c r="S261" s="16" t="e">
        <f t="shared" ca="1" si="97"/>
        <v>#N/A</v>
      </c>
      <c r="T261" s="15" t="str">
        <f t="shared" ca="1" si="98"/>
        <v/>
      </c>
      <c r="U261" s="7" t="str">
        <f t="shared" ca="1" si="94"/>
        <v/>
      </c>
    </row>
    <row r="262" spans="1:21" x14ac:dyDescent="0.55000000000000004">
      <c r="A262" s="7">
        <v>260</v>
      </c>
      <c r="B262" s="8">
        <f t="shared" si="95"/>
        <v>260</v>
      </c>
      <c r="C262" s="9">
        <f>IF('2 Pareto Analysis'!$D$12='Pareto Math'!V$23,'Pareto Math'!B262,IF(HLOOKUP(X$23,'1 Data Entry'!A$1:Q261,A263,FALSE)="","",HLOOKUP(X$23,'1 Data Entry'!A$1:Q261,A263,FALSE)))</f>
        <v>260</v>
      </c>
      <c r="D262" s="7" t="e">
        <f>HLOOKUP(V$23,'1 Data Entry'!A$1:Q261,A263,FALSE)</f>
        <v>#N/A</v>
      </c>
      <c r="E262" s="15" t="e">
        <f>IF(C262="","",HLOOKUP(W$23,'1 Data Entry'!A$1:S261,A263,FALSE))</f>
        <v>#N/A</v>
      </c>
      <c r="F262" s="15">
        <f>(COUNTIF(D$3:D262,D262))</f>
        <v>260</v>
      </c>
      <c r="G262" s="15">
        <f t="shared" si="96"/>
        <v>999</v>
      </c>
      <c r="H262" s="15" t="e">
        <f t="shared" si="92"/>
        <v>#N/A</v>
      </c>
      <c r="I262" s="16" t="str">
        <f t="shared" si="93"/>
        <v/>
      </c>
      <c r="J262" s="16" t="str">
        <f t="shared" ca="1" si="91"/>
        <v/>
      </c>
      <c r="K262" s="16" t="str">
        <f t="shared" ca="1" si="91"/>
        <v/>
      </c>
      <c r="L262" s="16" t="str">
        <f t="shared" ca="1" si="91"/>
        <v/>
      </c>
      <c r="M262" s="16" t="str">
        <f t="shared" ca="1" si="90"/>
        <v/>
      </c>
      <c r="N262" s="16" t="str">
        <f t="shared" ca="1" si="90"/>
        <v/>
      </c>
      <c r="O262" s="16" t="str">
        <f t="shared" ca="1" si="90"/>
        <v/>
      </c>
      <c r="P262" s="16" t="str">
        <f t="shared" ca="1" si="90"/>
        <v/>
      </c>
      <c r="Q262" s="16" t="str">
        <f t="shared" ca="1" si="90"/>
        <v/>
      </c>
      <c r="R262" s="16" t="str">
        <f t="shared" ca="1" si="90"/>
        <v/>
      </c>
      <c r="S262" s="16" t="e">
        <f t="shared" ca="1" si="97"/>
        <v>#N/A</v>
      </c>
      <c r="T262" s="15" t="str">
        <f t="shared" ca="1" si="98"/>
        <v/>
      </c>
      <c r="U262" s="7" t="str">
        <f t="shared" ca="1" si="94"/>
        <v/>
      </c>
    </row>
    <row r="263" spans="1:21" x14ac:dyDescent="0.55000000000000004">
      <c r="A263" s="7">
        <v>261</v>
      </c>
      <c r="B263" s="8">
        <f t="shared" si="95"/>
        <v>261</v>
      </c>
      <c r="C263" s="9">
        <f>IF('2 Pareto Analysis'!$D$12='Pareto Math'!V$23,'Pareto Math'!B263,IF(HLOOKUP(X$23,'1 Data Entry'!A$1:Q262,A264,FALSE)="","",HLOOKUP(X$23,'1 Data Entry'!A$1:Q262,A264,FALSE)))</f>
        <v>261</v>
      </c>
      <c r="D263" s="7" t="e">
        <f>HLOOKUP(V$23,'1 Data Entry'!A$1:Q262,A264,FALSE)</f>
        <v>#N/A</v>
      </c>
      <c r="E263" s="15" t="e">
        <f>IF(C263="","",HLOOKUP(W$23,'1 Data Entry'!A$1:S262,A264,FALSE))</f>
        <v>#N/A</v>
      </c>
      <c r="F263" s="15">
        <f>(COUNTIF(D$3:D263,D263))</f>
        <v>261</v>
      </c>
      <c r="G263" s="15">
        <f t="shared" si="96"/>
        <v>999</v>
      </c>
      <c r="H263" s="15" t="e">
        <f t="shared" si="92"/>
        <v>#N/A</v>
      </c>
      <c r="I263" s="16" t="str">
        <f t="shared" si="93"/>
        <v/>
      </c>
      <c r="J263" s="16" t="str">
        <f t="shared" ca="1" si="91"/>
        <v/>
      </c>
      <c r="K263" s="16" t="str">
        <f t="shared" ca="1" si="91"/>
        <v/>
      </c>
      <c r="L263" s="16" t="str">
        <f t="shared" ca="1" si="91"/>
        <v/>
      </c>
      <c r="M263" s="16" t="str">
        <f t="shared" ca="1" si="90"/>
        <v/>
      </c>
      <c r="N263" s="16" t="str">
        <f t="shared" ca="1" si="90"/>
        <v/>
      </c>
      <c r="O263" s="16" t="str">
        <f t="shared" ca="1" si="90"/>
        <v/>
      </c>
      <c r="P263" s="16" t="str">
        <f t="shared" ca="1" si="90"/>
        <v/>
      </c>
      <c r="Q263" s="16" t="str">
        <f t="shared" ca="1" si="90"/>
        <v/>
      </c>
      <c r="R263" s="16" t="str">
        <f t="shared" ca="1" si="90"/>
        <v/>
      </c>
      <c r="S263" s="16" t="e">
        <f t="shared" ca="1" si="97"/>
        <v>#N/A</v>
      </c>
      <c r="T263" s="15" t="str">
        <f t="shared" ca="1" si="98"/>
        <v/>
      </c>
      <c r="U263" s="7" t="str">
        <f t="shared" ca="1" si="94"/>
        <v/>
      </c>
    </row>
    <row r="264" spans="1:21" x14ac:dyDescent="0.55000000000000004">
      <c r="A264" s="7">
        <v>262</v>
      </c>
      <c r="B264" s="8">
        <f t="shared" si="95"/>
        <v>262</v>
      </c>
      <c r="C264" s="9">
        <f>IF('2 Pareto Analysis'!$D$12='Pareto Math'!V$23,'Pareto Math'!B264,IF(HLOOKUP(X$23,'1 Data Entry'!A$1:Q263,A265,FALSE)="","",HLOOKUP(X$23,'1 Data Entry'!A$1:Q263,A265,FALSE)))</f>
        <v>262</v>
      </c>
      <c r="D264" s="7" t="e">
        <f>HLOOKUP(V$23,'1 Data Entry'!A$1:Q263,A265,FALSE)</f>
        <v>#N/A</v>
      </c>
      <c r="E264" s="15" t="e">
        <f>IF(C264="","",HLOOKUP(W$23,'1 Data Entry'!A$1:S263,A265,FALSE))</f>
        <v>#N/A</v>
      </c>
      <c r="F264" s="15">
        <f>(COUNTIF(D$3:D264,D264))</f>
        <v>262</v>
      </c>
      <c r="G264" s="15">
        <f t="shared" si="96"/>
        <v>999</v>
      </c>
      <c r="H264" s="15" t="e">
        <f t="shared" si="92"/>
        <v>#N/A</v>
      </c>
      <c r="I264" s="16" t="str">
        <f t="shared" si="93"/>
        <v/>
      </c>
      <c r="J264" s="16" t="str">
        <f t="shared" ca="1" si="91"/>
        <v/>
      </c>
      <c r="K264" s="16" t="str">
        <f t="shared" ca="1" si="91"/>
        <v/>
      </c>
      <c r="L264" s="16" t="str">
        <f t="shared" ca="1" si="91"/>
        <v/>
      </c>
      <c r="M264" s="16" t="str">
        <f t="shared" ca="1" si="90"/>
        <v/>
      </c>
      <c r="N264" s="16" t="str">
        <f t="shared" ca="1" si="90"/>
        <v/>
      </c>
      <c r="O264" s="16" t="str">
        <f t="shared" ca="1" si="90"/>
        <v/>
      </c>
      <c r="P264" s="16" t="str">
        <f t="shared" ca="1" si="90"/>
        <v/>
      </c>
      <c r="Q264" s="16" t="str">
        <f t="shared" ca="1" si="90"/>
        <v/>
      </c>
      <c r="R264" s="16" t="str">
        <f t="shared" ca="1" si="90"/>
        <v/>
      </c>
      <c r="S264" s="16" t="e">
        <f t="shared" ca="1" si="97"/>
        <v>#N/A</v>
      </c>
      <c r="T264" s="15" t="str">
        <f t="shared" ca="1" si="98"/>
        <v/>
      </c>
      <c r="U264" s="7" t="str">
        <f t="shared" ca="1" si="94"/>
        <v/>
      </c>
    </row>
    <row r="265" spans="1:21" x14ac:dyDescent="0.55000000000000004">
      <c r="A265" s="7">
        <v>263</v>
      </c>
      <c r="B265" s="8">
        <f t="shared" si="95"/>
        <v>263</v>
      </c>
      <c r="C265" s="9">
        <f>IF('2 Pareto Analysis'!$D$12='Pareto Math'!V$23,'Pareto Math'!B265,IF(HLOOKUP(X$23,'1 Data Entry'!A$1:Q264,A266,FALSE)="","",HLOOKUP(X$23,'1 Data Entry'!A$1:Q264,A266,FALSE)))</f>
        <v>263</v>
      </c>
      <c r="D265" s="7" t="e">
        <f>HLOOKUP(V$23,'1 Data Entry'!A$1:Q264,A266,FALSE)</f>
        <v>#N/A</v>
      </c>
      <c r="E265" s="15" t="e">
        <f>IF(C265="","",HLOOKUP(W$23,'1 Data Entry'!A$1:S264,A266,FALSE))</f>
        <v>#N/A</v>
      </c>
      <c r="F265" s="15">
        <f>(COUNTIF(D$3:D265,D265))</f>
        <v>263</v>
      </c>
      <c r="G265" s="15">
        <f t="shared" si="96"/>
        <v>999</v>
      </c>
      <c r="H265" s="15" t="e">
        <f t="shared" si="92"/>
        <v>#N/A</v>
      </c>
      <c r="I265" s="16" t="str">
        <f t="shared" si="93"/>
        <v/>
      </c>
      <c r="J265" s="16" t="str">
        <f t="shared" ca="1" si="91"/>
        <v/>
      </c>
      <c r="K265" s="16" t="str">
        <f t="shared" ca="1" si="91"/>
        <v/>
      </c>
      <c r="L265" s="16" t="str">
        <f t="shared" ca="1" si="91"/>
        <v/>
      </c>
      <c r="M265" s="16" t="str">
        <f t="shared" ca="1" si="90"/>
        <v/>
      </c>
      <c r="N265" s="16" t="str">
        <f t="shared" ca="1" si="90"/>
        <v/>
      </c>
      <c r="O265" s="16" t="str">
        <f t="shared" ca="1" si="90"/>
        <v/>
      </c>
      <c r="P265" s="16" t="str">
        <f t="shared" ca="1" si="90"/>
        <v/>
      </c>
      <c r="Q265" s="16" t="str">
        <f t="shared" ca="1" si="90"/>
        <v/>
      </c>
      <c r="R265" s="16" t="str">
        <f t="shared" ca="1" si="90"/>
        <v/>
      </c>
      <c r="S265" s="16" t="e">
        <f t="shared" ca="1" si="97"/>
        <v>#N/A</v>
      </c>
      <c r="T265" s="15" t="str">
        <f t="shared" ca="1" si="98"/>
        <v/>
      </c>
      <c r="U265" s="7" t="str">
        <f t="shared" ca="1" si="94"/>
        <v/>
      </c>
    </row>
    <row r="266" spans="1:21" x14ac:dyDescent="0.55000000000000004">
      <c r="A266" s="7">
        <v>264</v>
      </c>
      <c r="B266" s="8">
        <f t="shared" si="95"/>
        <v>264</v>
      </c>
      <c r="C266" s="9">
        <f>IF('2 Pareto Analysis'!$D$12='Pareto Math'!V$23,'Pareto Math'!B266,IF(HLOOKUP(X$23,'1 Data Entry'!A$1:Q265,A267,FALSE)="","",HLOOKUP(X$23,'1 Data Entry'!A$1:Q265,A267,FALSE)))</f>
        <v>264</v>
      </c>
      <c r="D266" s="7" t="e">
        <f>HLOOKUP(V$23,'1 Data Entry'!A$1:Q265,A267,FALSE)</f>
        <v>#N/A</v>
      </c>
      <c r="E266" s="15" t="e">
        <f>IF(C266="","",HLOOKUP(W$23,'1 Data Entry'!A$1:S265,A267,FALSE))</f>
        <v>#N/A</v>
      </c>
      <c r="F266" s="15">
        <f>(COUNTIF(D$3:D266,D266))</f>
        <v>264</v>
      </c>
      <c r="G266" s="15">
        <f t="shared" si="96"/>
        <v>999</v>
      </c>
      <c r="H266" s="15" t="e">
        <f t="shared" si="92"/>
        <v>#N/A</v>
      </c>
      <c r="I266" s="16" t="str">
        <f t="shared" si="93"/>
        <v/>
      </c>
      <c r="J266" s="16" t="str">
        <f t="shared" ca="1" si="91"/>
        <v/>
      </c>
      <c r="K266" s="16" t="str">
        <f t="shared" ca="1" si="91"/>
        <v/>
      </c>
      <c r="L266" s="16" t="str">
        <f t="shared" ca="1" si="91"/>
        <v/>
      </c>
      <c r="M266" s="16" t="str">
        <f t="shared" ca="1" si="90"/>
        <v/>
      </c>
      <c r="N266" s="16" t="str">
        <f t="shared" ca="1" si="90"/>
        <v/>
      </c>
      <c r="O266" s="16" t="str">
        <f t="shared" ca="1" si="90"/>
        <v/>
      </c>
      <c r="P266" s="16" t="str">
        <f t="shared" ca="1" si="90"/>
        <v/>
      </c>
      <c r="Q266" s="16" t="str">
        <f t="shared" ca="1" si="90"/>
        <v/>
      </c>
      <c r="R266" s="16" t="str">
        <f t="shared" ca="1" si="90"/>
        <v/>
      </c>
      <c r="S266" s="16" t="e">
        <f t="shared" ca="1" si="97"/>
        <v>#N/A</v>
      </c>
      <c r="T266" s="15" t="str">
        <f t="shared" ca="1" si="98"/>
        <v/>
      </c>
      <c r="U266" s="7" t="str">
        <f t="shared" ca="1" si="94"/>
        <v/>
      </c>
    </row>
    <row r="267" spans="1:21" x14ac:dyDescent="0.55000000000000004">
      <c r="A267" s="7">
        <v>265</v>
      </c>
      <c r="B267" s="8">
        <f t="shared" si="95"/>
        <v>265</v>
      </c>
      <c r="C267" s="9">
        <f>IF('2 Pareto Analysis'!$D$12='Pareto Math'!V$23,'Pareto Math'!B267,IF(HLOOKUP(X$23,'1 Data Entry'!A$1:Q266,A268,FALSE)="","",HLOOKUP(X$23,'1 Data Entry'!A$1:Q266,A268,FALSE)))</f>
        <v>265</v>
      </c>
      <c r="D267" s="7" t="e">
        <f>HLOOKUP(V$23,'1 Data Entry'!A$1:Q266,A268,FALSE)</f>
        <v>#N/A</v>
      </c>
      <c r="E267" s="15" t="e">
        <f>IF(C267="","",HLOOKUP(W$23,'1 Data Entry'!A$1:S266,A268,FALSE))</f>
        <v>#N/A</v>
      </c>
      <c r="F267" s="15">
        <f>(COUNTIF(D$3:D267,D267))</f>
        <v>265</v>
      </c>
      <c r="G267" s="15">
        <f t="shared" si="96"/>
        <v>999</v>
      </c>
      <c r="H267" s="15" t="e">
        <f t="shared" si="92"/>
        <v>#N/A</v>
      </c>
      <c r="I267" s="16" t="str">
        <f t="shared" si="93"/>
        <v/>
      </c>
      <c r="J267" s="16" t="str">
        <f t="shared" ca="1" si="91"/>
        <v/>
      </c>
      <c r="K267" s="16" t="str">
        <f t="shared" ca="1" si="91"/>
        <v/>
      </c>
      <c r="L267" s="16" t="str">
        <f t="shared" ca="1" si="91"/>
        <v/>
      </c>
      <c r="M267" s="16" t="str">
        <f t="shared" ca="1" si="90"/>
        <v/>
      </c>
      <c r="N267" s="16" t="str">
        <f t="shared" ca="1" si="90"/>
        <v/>
      </c>
      <c r="O267" s="16" t="str">
        <f t="shared" ca="1" si="90"/>
        <v/>
      </c>
      <c r="P267" s="16" t="str">
        <f t="shared" ca="1" si="90"/>
        <v/>
      </c>
      <c r="Q267" s="16" t="str">
        <f t="shared" ca="1" si="90"/>
        <v/>
      </c>
      <c r="R267" s="16" t="str">
        <f t="shared" ca="1" si="90"/>
        <v/>
      </c>
      <c r="S267" s="16" t="e">
        <f t="shared" ca="1" si="97"/>
        <v>#N/A</v>
      </c>
      <c r="T267" s="15" t="str">
        <f t="shared" ca="1" si="98"/>
        <v/>
      </c>
      <c r="U267" s="7" t="str">
        <f t="shared" ca="1" si="94"/>
        <v/>
      </c>
    </row>
    <row r="268" spans="1:21" x14ac:dyDescent="0.55000000000000004">
      <c r="A268" s="7">
        <v>266</v>
      </c>
      <c r="B268" s="8">
        <f t="shared" si="95"/>
        <v>266</v>
      </c>
      <c r="C268" s="9">
        <f>IF('2 Pareto Analysis'!$D$12='Pareto Math'!V$23,'Pareto Math'!B268,IF(HLOOKUP(X$23,'1 Data Entry'!A$1:Q267,A269,FALSE)="","",HLOOKUP(X$23,'1 Data Entry'!A$1:Q267,A269,FALSE)))</f>
        <v>266</v>
      </c>
      <c r="D268" s="7" t="e">
        <f>HLOOKUP(V$23,'1 Data Entry'!A$1:Q267,A269,FALSE)</f>
        <v>#N/A</v>
      </c>
      <c r="E268" s="15" t="e">
        <f>IF(C268="","",HLOOKUP(W$23,'1 Data Entry'!A$1:S267,A269,FALSE))</f>
        <v>#N/A</v>
      </c>
      <c r="F268" s="15">
        <f>(COUNTIF(D$3:D268,D268))</f>
        <v>266</v>
      </c>
      <c r="G268" s="15">
        <f t="shared" si="96"/>
        <v>999</v>
      </c>
      <c r="H268" s="15" t="e">
        <f t="shared" si="92"/>
        <v>#N/A</v>
      </c>
      <c r="I268" s="16" t="str">
        <f t="shared" si="93"/>
        <v/>
      </c>
      <c r="J268" s="16" t="str">
        <f t="shared" ca="1" si="91"/>
        <v/>
      </c>
      <c r="K268" s="16" t="str">
        <f t="shared" ca="1" si="91"/>
        <v/>
      </c>
      <c r="L268" s="16" t="str">
        <f t="shared" ca="1" si="91"/>
        <v/>
      </c>
      <c r="M268" s="16" t="str">
        <f t="shared" ca="1" si="90"/>
        <v/>
      </c>
      <c r="N268" s="16" t="str">
        <f t="shared" ca="1" si="90"/>
        <v/>
      </c>
      <c r="O268" s="16" t="str">
        <f t="shared" ca="1" si="90"/>
        <v/>
      </c>
      <c r="P268" s="16" t="str">
        <f t="shared" ca="1" si="90"/>
        <v/>
      </c>
      <c r="Q268" s="16" t="str">
        <f t="shared" ca="1" si="90"/>
        <v/>
      </c>
      <c r="R268" s="16" t="str">
        <f t="shared" ca="1" si="90"/>
        <v/>
      </c>
      <c r="S268" s="16" t="e">
        <f t="shared" ca="1" si="97"/>
        <v>#N/A</v>
      </c>
      <c r="T268" s="15" t="str">
        <f t="shared" ca="1" si="98"/>
        <v/>
      </c>
      <c r="U268" s="7" t="str">
        <f t="shared" ca="1" si="94"/>
        <v/>
      </c>
    </row>
    <row r="269" spans="1:21" x14ac:dyDescent="0.55000000000000004">
      <c r="A269" s="7">
        <v>267</v>
      </c>
      <c r="B269" s="8">
        <f t="shared" si="95"/>
        <v>267</v>
      </c>
      <c r="C269" s="9">
        <f>IF('2 Pareto Analysis'!$D$12='Pareto Math'!V$23,'Pareto Math'!B269,IF(HLOOKUP(X$23,'1 Data Entry'!A$1:Q268,A270,FALSE)="","",HLOOKUP(X$23,'1 Data Entry'!A$1:Q268,A270,FALSE)))</f>
        <v>267</v>
      </c>
      <c r="D269" s="7" t="e">
        <f>HLOOKUP(V$23,'1 Data Entry'!A$1:Q268,A270,FALSE)</f>
        <v>#N/A</v>
      </c>
      <c r="E269" s="15" t="e">
        <f>IF(C269="","",HLOOKUP(W$23,'1 Data Entry'!A$1:S268,A270,FALSE))</f>
        <v>#N/A</v>
      </c>
      <c r="F269" s="15">
        <f>(COUNTIF(D$3:D269,D269))</f>
        <v>267</v>
      </c>
      <c r="G269" s="15">
        <f t="shared" si="96"/>
        <v>999</v>
      </c>
      <c r="H269" s="15" t="e">
        <f t="shared" si="92"/>
        <v>#N/A</v>
      </c>
      <c r="I269" s="16" t="str">
        <f t="shared" si="93"/>
        <v/>
      </c>
      <c r="J269" s="16" t="str">
        <f t="shared" ca="1" si="91"/>
        <v/>
      </c>
      <c r="K269" s="16" t="str">
        <f t="shared" ca="1" si="91"/>
        <v/>
      </c>
      <c r="L269" s="16" t="str">
        <f t="shared" ca="1" si="91"/>
        <v/>
      </c>
      <c r="M269" s="16" t="str">
        <f t="shared" ca="1" si="90"/>
        <v/>
      </c>
      <c r="N269" s="16" t="str">
        <f t="shared" ca="1" si="90"/>
        <v/>
      </c>
      <c r="O269" s="16" t="str">
        <f t="shared" ca="1" si="90"/>
        <v/>
      </c>
      <c r="P269" s="16" t="str">
        <f t="shared" ca="1" si="90"/>
        <v/>
      </c>
      <c r="Q269" s="16" t="str">
        <f t="shared" ca="1" si="90"/>
        <v/>
      </c>
      <c r="R269" s="16" t="str">
        <f t="shared" ca="1" si="90"/>
        <v/>
      </c>
      <c r="S269" s="16" t="e">
        <f t="shared" ca="1" si="97"/>
        <v>#N/A</v>
      </c>
      <c r="T269" s="15" t="str">
        <f t="shared" ca="1" si="98"/>
        <v/>
      </c>
      <c r="U269" s="7" t="str">
        <f t="shared" ca="1" si="94"/>
        <v/>
      </c>
    </row>
    <row r="270" spans="1:21" x14ac:dyDescent="0.55000000000000004">
      <c r="A270" s="7">
        <v>268</v>
      </c>
      <c r="B270" s="8">
        <f t="shared" si="95"/>
        <v>268</v>
      </c>
      <c r="C270" s="9">
        <f>IF('2 Pareto Analysis'!$D$12='Pareto Math'!V$23,'Pareto Math'!B270,IF(HLOOKUP(X$23,'1 Data Entry'!A$1:Q269,A271,FALSE)="","",HLOOKUP(X$23,'1 Data Entry'!A$1:Q269,A271,FALSE)))</f>
        <v>268</v>
      </c>
      <c r="D270" s="7" t="e">
        <f>HLOOKUP(V$23,'1 Data Entry'!A$1:Q269,A271,FALSE)</f>
        <v>#N/A</v>
      </c>
      <c r="E270" s="15" t="e">
        <f>IF(C270="","",HLOOKUP(W$23,'1 Data Entry'!A$1:S269,A271,FALSE))</f>
        <v>#N/A</v>
      </c>
      <c r="F270" s="15">
        <f>(COUNTIF(D$3:D270,D270))</f>
        <v>268</v>
      </c>
      <c r="G270" s="15">
        <f t="shared" si="96"/>
        <v>999</v>
      </c>
      <c r="H270" s="15" t="e">
        <f t="shared" si="92"/>
        <v>#N/A</v>
      </c>
      <c r="I270" s="16" t="str">
        <f t="shared" si="93"/>
        <v/>
      </c>
      <c r="J270" s="16" t="str">
        <f t="shared" ca="1" si="91"/>
        <v/>
      </c>
      <c r="K270" s="16" t="str">
        <f t="shared" ca="1" si="91"/>
        <v/>
      </c>
      <c r="L270" s="16" t="str">
        <f t="shared" ca="1" si="91"/>
        <v/>
      </c>
      <c r="M270" s="16" t="str">
        <f t="shared" ca="1" si="90"/>
        <v/>
      </c>
      <c r="N270" s="16" t="str">
        <f t="shared" ca="1" si="90"/>
        <v/>
      </c>
      <c r="O270" s="16" t="str">
        <f t="shared" ca="1" si="90"/>
        <v/>
      </c>
      <c r="P270" s="16" t="str">
        <f t="shared" ref="P270:R333" ca="1" si="99">IF(ISERROR(AD$43),"",IF($D270&lt;&gt;AD$43,"",$E270))</f>
        <v/>
      </c>
      <c r="Q270" s="16" t="str">
        <f t="shared" ca="1" si="99"/>
        <v/>
      </c>
      <c r="R270" s="16" t="str">
        <f t="shared" ca="1" si="99"/>
        <v/>
      </c>
      <c r="S270" s="16" t="e">
        <f t="shared" ca="1" si="97"/>
        <v>#N/A</v>
      </c>
      <c r="T270" s="15" t="str">
        <f t="shared" ca="1" si="98"/>
        <v/>
      </c>
      <c r="U270" s="7" t="str">
        <f t="shared" ca="1" si="94"/>
        <v/>
      </c>
    </row>
    <row r="271" spans="1:21" x14ac:dyDescent="0.55000000000000004">
      <c r="A271" s="7">
        <v>269</v>
      </c>
      <c r="B271" s="8">
        <f t="shared" si="95"/>
        <v>269</v>
      </c>
      <c r="C271" s="9">
        <f>IF('2 Pareto Analysis'!$D$12='Pareto Math'!V$23,'Pareto Math'!B271,IF(HLOOKUP(X$23,'1 Data Entry'!A$1:Q270,A272,FALSE)="","",HLOOKUP(X$23,'1 Data Entry'!A$1:Q270,A272,FALSE)))</f>
        <v>269</v>
      </c>
      <c r="D271" s="7" t="e">
        <f>HLOOKUP(V$23,'1 Data Entry'!A$1:Q270,A272,FALSE)</f>
        <v>#N/A</v>
      </c>
      <c r="E271" s="15" t="e">
        <f>IF(C271="","",HLOOKUP(W$23,'1 Data Entry'!A$1:S270,A272,FALSE))</f>
        <v>#N/A</v>
      </c>
      <c r="F271" s="15">
        <f>(COUNTIF(D$3:D271,D271))</f>
        <v>269</v>
      </c>
      <c r="G271" s="15">
        <f t="shared" si="96"/>
        <v>999</v>
      </c>
      <c r="H271" s="15" t="e">
        <f t="shared" si="92"/>
        <v>#N/A</v>
      </c>
      <c r="I271" s="16" t="str">
        <f t="shared" si="93"/>
        <v/>
      </c>
      <c r="J271" s="16" t="str">
        <f t="shared" ca="1" si="91"/>
        <v/>
      </c>
      <c r="K271" s="16" t="str">
        <f t="shared" ca="1" si="91"/>
        <v/>
      </c>
      <c r="L271" s="16" t="str">
        <f t="shared" ca="1" si="91"/>
        <v/>
      </c>
      <c r="M271" s="16" t="str">
        <f t="shared" ca="1" si="91"/>
        <v/>
      </c>
      <c r="N271" s="16" t="str">
        <f t="shared" ca="1" si="91"/>
        <v/>
      </c>
      <c r="O271" s="16" t="str">
        <f t="shared" ca="1" si="91"/>
        <v/>
      </c>
      <c r="P271" s="16" t="str">
        <f t="shared" ca="1" si="99"/>
        <v/>
      </c>
      <c r="Q271" s="16" t="str">
        <f t="shared" ca="1" si="99"/>
        <v/>
      </c>
      <c r="R271" s="16" t="str">
        <f t="shared" ca="1" si="99"/>
        <v/>
      </c>
      <c r="S271" s="16" t="e">
        <f t="shared" ca="1" si="97"/>
        <v>#N/A</v>
      </c>
      <c r="T271" s="15" t="str">
        <f t="shared" ca="1" si="98"/>
        <v/>
      </c>
      <c r="U271" s="7" t="str">
        <f t="shared" ca="1" si="94"/>
        <v/>
      </c>
    </row>
    <row r="272" spans="1:21" x14ac:dyDescent="0.55000000000000004">
      <c r="A272" s="7">
        <v>270</v>
      </c>
      <c r="B272" s="8">
        <f t="shared" si="95"/>
        <v>270</v>
      </c>
      <c r="C272" s="9">
        <f>IF('2 Pareto Analysis'!$D$12='Pareto Math'!V$23,'Pareto Math'!B272,IF(HLOOKUP(X$23,'1 Data Entry'!A$1:Q271,A273,FALSE)="","",HLOOKUP(X$23,'1 Data Entry'!A$1:Q271,A273,FALSE)))</f>
        <v>270</v>
      </c>
      <c r="D272" s="7" t="e">
        <f>HLOOKUP(V$23,'1 Data Entry'!A$1:Q271,A273,FALSE)</f>
        <v>#N/A</v>
      </c>
      <c r="E272" s="15" t="e">
        <f>IF(C272="","",HLOOKUP(W$23,'1 Data Entry'!A$1:S271,A273,FALSE))</f>
        <v>#N/A</v>
      </c>
      <c r="F272" s="15">
        <f>(COUNTIF(D$3:D272,D272))</f>
        <v>270</v>
      </c>
      <c r="G272" s="15">
        <f t="shared" si="96"/>
        <v>999</v>
      </c>
      <c r="H272" s="15" t="e">
        <f t="shared" si="92"/>
        <v>#N/A</v>
      </c>
      <c r="I272" s="16" t="str">
        <f t="shared" si="93"/>
        <v/>
      </c>
      <c r="J272" s="16" t="str">
        <f t="shared" ca="1" si="91"/>
        <v/>
      </c>
      <c r="K272" s="16" t="str">
        <f t="shared" ca="1" si="91"/>
        <v/>
      </c>
      <c r="L272" s="16" t="str">
        <f t="shared" ca="1" si="91"/>
        <v/>
      </c>
      <c r="M272" s="16" t="str">
        <f t="shared" ca="1" si="91"/>
        <v/>
      </c>
      <c r="N272" s="16" t="str">
        <f t="shared" ca="1" si="91"/>
        <v/>
      </c>
      <c r="O272" s="16" t="str">
        <f t="shared" ca="1" si="91"/>
        <v/>
      </c>
      <c r="P272" s="16" t="str">
        <f t="shared" ca="1" si="99"/>
        <v/>
      </c>
      <c r="Q272" s="16" t="str">
        <f t="shared" ca="1" si="99"/>
        <v/>
      </c>
      <c r="R272" s="16" t="str">
        <f t="shared" ca="1" si="99"/>
        <v/>
      </c>
      <c r="S272" s="16" t="e">
        <f t="shared" ca="1" si="97"/>
        <v>#N/A</v>
      </c>
      <c r="T272" s="15" t="str">
        <f t="shared" ca="1" si="98"/>
        <v/>
      </c>
      <c r="U272" s="7" t="str">
        <f t="shared" ca="1" si="94"/>
        <v/>
      </c>
    </row>
    <row r="273" spans="1:21" x14ac:dyDescent="0.55000000000000004">
      <c r="A273" s="7">
        <v>271</v>
      </c>
      <c r="B273" s="8">
        <f t="shared" si="95"/>
        <v>271</v>
      </c>
      <c r="C273" s="9">
        <f>IF('2 Pareto Analysis'!$D$12='Pareto Math'!V$23,'Pareto Math'!B273,IF(HLOOKUP(X$23,'1 Data Entry'!A$1:Q272,A274,FALSE)="","",HLOOKUP(X$23,'1 Data Entry'!A$1:Q272,A274,FALSE)))</f>
        <v>271</v>
      </c>
      <c r="D273" s="7" t="e">
        <f>HLOOKUP(V$23,'1 Data Entry'!A$1:Q272,A274,FALSE)</f>
        <v>#N/A</v>
      </c>
      <c r="E273" s="15" t="e">
        <f>IF(C273="","",HLOOKUP(W$23,'1 Data Entry'!A$1:S272,A274,FALSE))</f>
        <v>#N/A</v>
      </c>
      <c r="F273" s="15">
        <f>(COUNTIF(D$3:D273,D273))</f>
        <v>271</v>
      </c>
      <c r="G273" s="15">
        <f t="shared" si="96"/>
        <v>999</v>
      </c>
      <c r="H273" s="15" t="e">
        <f t="shared" si="92"/>
        <v>#N/A</v>
      </c>
      <c r="I273" s="16" t="str">
        <f t="shared" si="93"/>
        <v/>
      </c>
      <c r="J273" s="16" t="str">
        <f t="shared" ca="1" si="91"/>
        <v/>
      </c>
      <c r="K273" s="16" t="str">
        <f t="shared" ca="1" si="91"/>
        <v/>
      </c>
      <c r="L273" s="16" t="str">
        <f t="shared" ca="1" si="91"/>
        <v/>
      </c>
      <c r="M273" s="16" t="str">
        <f t="shared" ca="1" si="91"/>
        <v/>
      </c>
      <c r="N273" s="16" t="str">
        <f t="shared" ca="1" si="91"/>
        <v/>
      </c>
      <c r="O273" s="16" t="str">
        <f t="shared" ca="1" si="91"/>
        <v/>
      </c>
      <c r="P273" s="16" t="str">
        <f t="shared" ca="1" si="99"/>
        <v/>
      </c>
      <c r="Q273" s="16" t="str">
        <f t="shared" ca="1" si="99"/>
        <v/>
      </c>
      <c r="R273" s="16" t="str">
        <f t="shared" ca="1" si="99"/>
        <v/>
      </c>
      <c r="S273" s="16" t="e">
        <f t="shared" ca="1" si="97"/>
        <v>#N/A</v>
      </c>
      <c r="T273" s="15" t="str">
        <f t="shared" ca="1" si="98"/>
        <v/>
      </c>
      <c r="U273" s="7" t="str">
        <f t="shared" ca="1" si="94"/>
        <v/>
      </c>
    </row>
    <row r="274" spans="1:21" x14ac:dyDescent="0.55000000000000004">
      <c r="A274" s="7">
        <v>272</v>
      </c>
      <c r="B274" s="8">
        <f t="shared" si="95"/>
        <v>272</v>
      </c>
      <c r="C274" s="9">
        <f>IF('2 Pareto Analysis'!$D$12='Pareto Math'!V$23,'Pareto Math'!B274,IF(HLOOKUP(X$23,'1 Data Entry'!A$1:Q273,A275,FALSE)="","",HLOOKUP(X$23,'1 Data Entry'!A$1:Q273,A275,FALSE)))</f>
        <v>272</v>
      </c>
      <c r="D274" s="7" t="e">
        <f>HLOOKUP(V$23,'1 Data Entry'!A$1:Q273,A275,FALSE)</f>
        <v>#N/A</v>
      </c>
      <c r="E274" s="15" t="e">
        <f>IF(C274="","",HLOOKUP(W$23,'1 Data Entry'!A$1:S273,A275,FALSE))</f>
        <v>#N/A</v>
      </c>
      <c r="F274" s="15">
        <f>(COUNTIF(D$3:D274,D274))</f>
        <v>272</v>
      </c>
      <c r="G274" s="15">
        <f t="shared" si="96"/>
        <v>999</v>
      </c>
      <c r="H274" s="15" t="e">
        <f t="shared" si="92"/>
        <v>#N/A</v>
      </c>
      <c r="I274" s="16" t="str">
        <f t="shared" si="93"/>
        <v/>
      </c>
      <c r="J274" s="16" t="str">
        <f t="shared" ca="1" si="91"/>
        <v/>
      </c>
      <c r="K274" s="16" t="str">
        <f t="shared" ca="1" si="91"/>
        <v/>
      </c>
      <c r="L274" s="16" t="str">
        <f t="shared" ca="1" si="91"/>
        <v/>
      </c>
      <c r="M274" s="16" t="str">
        <f t="shared" ca="1" si="91"/>
        <v/>
      </c>
      <c r="N274" s="16" t="str">
        <f t="shared" ca="1" si="91"/>
        <v/>
      </c>
      <c r="O274" s="16" t="str">
        <f t="shared" ca="1" si="91"/>
        <v/>
      </c>
      <c r="P274" s="16" t="str">
        <f t="shared" ca="1" si="99"/>
        <v/>
      </c>
      <c r="Q274" s="16" t="str">
        <f t="shared" ca="1" si="99"/>
        <v/>
      </c>
      <c r="R274" s="16" t="str">
        <f t="shared" ca="1" si="99"/>
        <v/>
      </c>
      <c r="S274" s="16" t="e">
        <f t="shared" ca="1" si="97"/>
        <v>#N/A</v>
      </c>
      <c r="T274" s="15" t="str">
        <f t="shared" ca="1" si="98"/>
        <v/>
      </c>
      <c r="U274" s="7" t="str">
        <f t="shared" ca="1" si="94"/>
        <v/>
      </c>
    </row>
    <row r="275" spans="1:21" x14ac:dyDescent="0.55000000000000004">
      <c r="A275" s="7">
        <v>273</v>
      </c>
      <c r="B275" s="8">
        <f t="shared" si="95"/>
        <v>273</v>
      </c>
      <c r="C275" s="9">
        <f>IF('2 Pareto Analysis'!$D$12='Pareto Math'!V$23,'Pareto Math'!B275,IF(HLOOKUP(X$23,'1 Data Entry'!A$1:Q274,A276,FALSE)="","",HLOOKUP(X$23,'1 Data Entry'!A$1:Q274,A276,FALSE)))</f>
        <v>273</v>
      </c>
      <c r="D275" s="7" t="e">
        <f>HLOOKUP(V$23,'1 Data Entry'!A$1:Q274,A276,FALSE)</f>
        <v>#N/A</v>
      </c>
      <c r="E275" s="15" t="e">
        <f>IF(C275="","",HLOOKUP(W$23,'1 Data Entry'!A$1:S274,A276,FALSE))</f>
        <v>#N/A</v>
      </c>
      <c r="F275" s="15">
        <f>(COUNTIF(D$3:D275,D275))</f>
        <v>273</v>
      </c>
      <c r="G275" s="15">
        <f t="shared" si="96"/>
        <v>999</v>
      </c>
      <c r="H275" s="15" t="e">
        <f t="shared" si="92"/>
        <v>#N/A</v>
      </c>
      <c r="I275" s="16" t="str">
        <f t="shared" si="93"/>
        <v/>
      </c>
      <c r="J275" s="16" t="str">
        <f t="shared" ca="1" si="91"/>
        <v/>
      </c>
      <c r="K275" s="16" t="str">
        <f t="shared" ca="1" si="91"/>
        <v/>
      </c>
      <c r="L275" s="16" t="str">
        <f t="shared" ca="1" si="91"/>
        <v/>
      </c>
      <c r="M275" s="16" t="str">
        <f t="shared" ca="1" si="91"/>
        <v/>
      </c>
      <c r="N275" s="16" t="str">
        <f t="shared" ca="1" si="91"/>
        <v/>
      </c>
      <c r="O275" s="16" t="str">
        <f t="shared" ca="1" si="91"/>
        <v/>
      </c>
      <c r="P275" s="16" t="str">
        <f t="shared" ca="1" si="99"/>
        <v/>
      </c>
      <c r="Q275" s="16" t="str">
        <f t="shared" ca="1" si="99"/>
        <v/>
      </c>
      <c r="R275" s="16" t="str">
        <f t="shared" ca="1" si="99"/>
        <v/>
      </c>
      <c r="S275" s="16" t="e">
        <f t="shared" ca="1" si="97"/>
        <v>#N/A</v>
      </c>
      <c r="T275" s="15" t="str">
        <f t="shared" ca="1" si="98"/>
        <v/>
      </c>
      <c r="U275" s="7" t="str">
        <f t="shared" ca="1" si="94"/>
        <v/>
      </c>
    </row>
    <row r="276" spans="1:21" x14ac:dyDescent="0.55000000000000004">
      <c r="A276" s="7">
        <v>274</v>
      </c>
      <c r="B276" s="8">
        <f t="shared" si="95"/>
        <v>274</v>
      </c>
      <c r="C276" s="9">
        <f>IF('2 Pareto Analysis'!$D$12='Pareto Math'!V$23,'Pareto Math'!B276,IF(HLOOKUP(X$23,'1 Data Entry'!A$1:Q275,A277,FALSE)="","",HLOOKUP(X$23,'1 Data Entry'!A$1:Q275,A277,FALSE)))</f>
        <v>274</v>
      </c>
      <c r="D276" s="7" t="e">
        <f>HLOOKUP(V$23,'1 Data Entry'!A$1:Q275,A277,FALSE)</f>
        <v>#N/A</v>
      </c>
      <c r="E276" s="15" t="e">
        <f>IF(C276="","",HLOOKUP(W$23,'1 Data Entry'!A$1:S275,A277,FALSE))</f>
        <v>#N/A</v>
      </c>
      <c r="F276" s="15">
        <f>(COUNTIF(D$3:D276,D276))</f>
        <v>274</v>
      </c>
      <c r="G276" s="15">
        <f t="shared" si="96"/>
        <v>999</v>
      </c>
      <c r="H276" s="15" t="e">
        <f t="shared" si="92"/>
        <v>#N/A</v>
      </c>
      <c r="I276" s="16" t="str">
        <f t="shared" si="93"/>
        <v/>
      </c>
      <c r="J276" s="16" t="str">
        <f t="shared" ca="1" si="91"/>
        <v/>
      </c>
      <c r="K276" s="16" t="str">
        <f t="shared" ca="1" si="91"/>
        <v/>
      </c>
      <c r="L276" s="16" t="str">
        <f t="shared" ca="1" si="91"/>
        <v/>
      </c>
      <c r="M276" s="16" t="str">
        <f t="shared" ca="1" si="91"/>
        <v/>
      </c>
      <c r="N276" s="16" t="str">
        <f t="shared" ca="1" si="91"/>
        <v/>
      </c>
      <c r="O276" s="16" t="str">
        <f t="shared" ca="1" si="91"/>
        <v/>
      </c>
      <c r="P276" s="16" t="str">
        <f t="shared" ca="1" si="99"/>
        <v/>
      </c>
      <c r="Q276" s="16" t="str">
        <f t="shared" ca="1" si="99"/>
        <v/>
      </c>
      <c r="R276" s="16" t="str">
        <f t="shared" ca="1" si="99"/>
        <v/>
      </c>
      <c r="S276" s="16" t="e">
        <f t="shared" ca="1" si="97"/>
        <v>#N/A</v>
      </c>
      <c r="T276" s="15" t="str">
        <f t="shared" ca="1" si="98"/>
        <v/>
      </c>
      <c r="U276" s="7" t="str">
        <f t="shared" ca="1" si="94"/>
        <v/>
      </c>
    </row>
    <row r="277" spans="1:21" x14ac:dyDescent="0.55000000000000004">
      <c r="A277" s="7">
        <v>275</v>
      </c>
      <c r="B277" s="8">
        <f t="shared" si="95"/>
        <v>275</v>
      </c>
      <c r="C277" s="9">
        <f>IF('2 Pareto Analysis'!$D$12='Pareto Math'!V$23,'Pareto Math'!B277,IF(HLOOKUP(X$23,'1 Data Entry'!A$1:Q276,A278,FALSE)="","",HLOOKUP(X$23,'1 Data Entry'!A$1:Q276,A278,FALSE)))</f>
        <v>275</v>
      </c>
      <c r="D277" s="7" t="e">
        <f>HLOOKUP(V$23,'1 Data Entry'!A$1:Q276,A278,FALSE)</f>
        <v>#N/A</v>
      </c>
      <c r="E277" s="15" t="e">
        <f>IF(C277="","",HLOOKUP(W$23,'1 Data Entry'!A$1:S276,A278,FALSE))</f>
        <v>#N/A</v>
      </c>
      <c r="F277" s="15">
        <f>(COUNTIF(D$3:D277,D277))</f>
        <v>275</v>
      </c>
      <c r="G277" s="15">
        <f t="shared" si="96"/>
        <v>999</v>
      </c>
      <c r="H277" s="15" t="e">
        <f t="shared" si="92"/>
        <v>#N/A</v>
      </c>
      <c r="I277" s="16" t="str">
        <f t="shared" si="93"/>
        <v/>
      </c>
      <c r="J277" s="16" t="str">
        <f t="shared" ca="1" si="91"/>
        <v/>
      </c>
      <c r="K277" s="16" t="str">
        <f t="shared" ca="1" si="91"/>
        <v/>
      </c>
      <c r="L277" s="16" t="str">
        <f t="shared" ca="1" si="91"/>
        <v/>
      </c>
      <c r="M277" s="16" t="str">
        <f t="shared" ca="1" si="91"/>
        <v/>
      </c>
      <c r="N277" s="16" t="str">
        <f t="shared" ca="1" si="91"/>
        <v/>
      </c>
      <c r="O277" s="16" t="str">
        <f t="shared" ca="1" si="91"/>
        <v/>
      </c>
      <c r="P277" s="16" t="str">
        <f t="shared" ca="1" si="99"/>
        <v/>
      </c>
      <c r="Q277" s="16" t="str">
        <f t="shared" ca="1" si="99"/>
        <v/>
      </c>
      <c r="R277" s="16" t="str">
        <f t="shared" ca="1" si="99"/>
        <v/>
      </c>
      <c r="S277" s="16" t="e">
        <f t="shared" ca="1" si="97"/>
        <v>#N/A</v>
      </c>
      <c r="T277" s="15" t="str">
        <f t="shared" ca="1" si="98"/>
        <v/>
      </c>
      <c r="U277" s="7" t="str">
        <f t="shared" ca="1" si="94"/>
        <v/>
      </c>
    </row>
    <row r="278" spans="1:21" x14ac:dyDescent="0.55000000000000004">
      <c r="A278" s="7">
        <v>276</v>
      </c>
      <c r="B278" s="8">
        <f t="shared" si="95"/>
        <v>276</v>
      </c>
      <c r="C278" s="9">
        <f>IF('2 Pareto Analysis'!$D$12='Pareto Math'!V$23,'Pareto Math'!B278,IF(HLOOKUP(X$23,'1 Data Entry'!A$1:Q277,A279,FALSE)="","",HLOOKUP(X$23,'1 Data Entry'!A$1:Q277,A279,FALSE)))</f>
        <v>276</v>
      </c>
      <c r="D278" s="7" t="e">
        <f>HLOOKUP(V$23,'1 Data Entry'!A$1:Q277,A279,FALSE)</f>
        <v>#N/A</v>
      </c>
      <c r="E278" s="15" t="e">
        <f>IF(C278="","",HLOOKUP(W$23,'1 Data Entry'!A$1:S277,A279,FALSE))</f>
        <v>#N/A</v>
      </c>
      <c r="F278" s="15">
        <f>(COUNTIF(D$3:D278,D278))</f>
        <v>276</v>
      </c>
      <c r="G278" s="15">
        <f t="shared" si="96"/>
        <v>999</v>
      </c>
      <c r="H278" s="15" t="e">
        <f t="shared" si="92"/>
        <v>#N/A</v>
      </c>
      <c r="I278" s="16" t="str">
        <f t="shared" si="93"/>
        <v/>
      </c>
      <c r="J278" s="16" t="str">
        <f t="shared" ca="1" si="91"/>
        <v/>
      </c>
      <c r="K278" s="16" t="str">
        <f t="shared" ca="1" si="91"/>
        <v/>
      </c>
      <c r="L278" s="16" t="str">
        <f t="shared" ca="1" si="91"/>
        <v/>
      </c>
      <c r="M278" s="16" t="str">
        <f t="shared" ca="1" si="91"/>
        <v/>
      </c>
      <c r="N278" s="16" t="str">
        <f t="shared" ca="1" si="91"/>
        <v/>
      </c>
      <c r="O278" s="16" t="str">
        <f t="shared" ca="1" si="91"/>
        <v/>
      </c>
      <c r="P278" s="16" t="str">
        <f t="shared" ca="1" si="99"/>
        <v/>
      </c>
      <c r="Q278" s="16" t="str">
        <f t="shared" ca="1" si="99"/>
        <v/>
      </c>
      <c r="R278" s="16" t="str">
        <f t="shared" ca="1" si="99"/>
        <v/>
      </c>
      <c r="S278" s="16" t="e">
        <f t="shared" ca="1" si="97"/>
        <v>#N/A</v>
      </c>
      <c r="T278" s="15" t="str">
        <f t="shared" ca="1" si="98"/>
        <v/>
      </c>
      <c r="U278" s="7" t="str">
        <f t="shared" ca="1" si="94"/>
        <v/>
      </c>
    </row>
    <row r="279" spans="1:21" x14ac:dyDescent="0.55000000000000004">
      <c r="A279" s="7">
        <v>277</v>
      </c>
      <c r="B279" s="8">
        <f t="shared" si="95"/>
        <v>277</v>
      </c>
      <c r="C279" s="9">
        <f>IF('2 Pareto Analysis'!$D$12='Pareto Math'!V$23,'Pareto Math'!B279,IF(HLOOKUP(X$23,'1 Data Entry'!A$1:Q278,A280,FALSE)="","",HLOOKUP(X$23,'1 Data Entry'!A$1:Q278,A280,FALSE)))</f>
        <v>277</v>
      </c>
      <c r="D279" s="7" t="e">
        <f>HLOOKUP(V$23,'1 Data Entry'!A$1:Q278,A280,FALSE)</f>
        <v>#N/A</v>
      </c>
      <c r="E279" s="15" t="e">
        <f>IF(C279="","",HLOOKUP(W$23,'1 Data Entry'!A$1:S278,A280,FALSE))</f>
        <v>#N/A</v>
      </c>
      <c r="F279" s="15">
        <f>(COUNTIF(D$3:D279,D279))</f>
        <v>277</v>
      </c>
      <c r="G279" s="15">
        <f t="shared" si="96"/>
        <v>999</v>
      </c>
      <c r="H279" s="15" t="e">
        <f t="shared" si="92"/>
        <v>#N/A</v>
      </c>
      <c r="I279" s="16" t="str">
        <f t="shared" si="93"/>
        <v/>
      </c>
      <c r="J279" s="16" t="str">
        <f t="shared" ca="1" si="91"/>
        <v/>
      </c>
      <c r="K279" s="16" t="str">
        <f t="shared" ca="1" si="91"/>
        <v/>
      </c>
      <c r="L279" s="16" t="str">
        <f t="shared" ca="1" si="91"/>
        <v/>
      </c>
      <c r="M279" s="16" t="str">
        <f t="shared" ca="1" si="91"/>
        <v/>
      </c>
      <c r="N279" s="16" t="str">
        <f t="shared" ca="1" si="91"/>
        <v/>
      </c>
      <c r="O279" s="16" t="str">
        <f t="shared" ca="1" si="91"/>
        <v/>
      </c>
      <c r="P279" s="16" t="str">
        <f t="shared" ca="1" si="99"/>
        <v/>
      </c>
      <c r="Q279" s="16" t="str">
        <f t="shared" ca="1" si="99"/>
        <v/>
      </c>
      <c r="R279" s="16" t="str">
        <f t="shared" ca="1" si="99"/>
        <v/>
      </c>
      <c r="S279" s="16" t="e">
        <f t="shared" ca="1" si="97"/>
        <v>#N/A</v>
      </c>
      <c r="T279" s="15" t="str">
        <f t="shared" ca="1" si="98"/>
        <v/>
      </c>
      <c r="U279" s="7" t="str">
        <f t="shared" ca="1" si="94"/>
        <v/>
      </c>
    </row>
    <row r="280" spans="1:21" x14ac:dyDescent="0.55000000000000004">
      <c r="A280" s="7">
        <v>278</v>
      </c>
      <c r="B280" s="8">
        <f t="shared" si="95"/>
        <v>278</v>
      </c>
      <c r="C280" s="9">
        <f>IF('2 Pareto Analysis'!$D$12='Pareto Math'!V$23,'Pareto Math'!B280,IF(HLOOKUP(X$23,'1 Data Entry'!A$1:Q279,A281,FALSE)="","",HLOOKUP(X$23,'1 Data Entry'!A$1:Q279,A281,FALSE)))</f>
        <v>278</v>
      </c>
      <c r="D280" s="7" t="e">
        <f>HLOOKUP(V$23,'1 Data Entry'!A$1:Q279,A281,FALSE)</f>
        <v>#N/A</v>
      </c>
      <c r="E280" s="15" t="e">
        <f>IF(C280="","",HLOOKUP(W$23,'1 Data Entry'!A$1:S279,A281,FALSE))</f>
        <v>#N/A</v>
      </c>
      <c r="F280" s="15">
        <f>(COUNTIF(D$3:D280,D280))</f>
        <v>278</v>
      </c>
      <c r="G280" s="15">
        <f t="shared" si="96"/>
        <v>999</v>
      </c>
      <c r="H280" s="15" t="e">
        <f t="shared" si="92"/>
        <v>#N/A</v>
      </c>
      <c r="I280" s="16" t="str">
        <f t="shared" si="93"/>
        <v/>
      </c>
      <c r="J280" s="16" t="str">
        <f t="shared" ca="1" si="91"/>
        <v/>
      </c>
      <c r="K280" s="16" t="str">
        <f t="shared" ca="1" si="91"/>
        <v/>
      </c>
      <c r="L280" s="16" t="str">
        <f t="shared" ca="1" si="91"/>
        <v/>
      </c>
      <c r="M280" s="16" t="str">
        <f t="shared" ca="1" si="91"/>
        <v/>
      </c>
      <c r="N280" s="16" t="str">
        <f t="shared" ca="1" si="91"/>
        <v/>
      </c>
      <c r="O280" s="16" t="str">
        <f t="shared" ca="1" si="91"/>
        <v/>
      </c>
      <c r="P280" s="16" t="str">
        <f t="shared" ca="1" si="99"/>
        <v/>
      </c>
      <c r="Q280" s="16" t="str">
        <f t="shared" ca="1" si="99"/>
        <v/>
      </c>
      <c r="R280" s="16" t="str">
        <f t="shared" ca="1" si="99"/>
        <v/>
      </c>
      <c r="S280" s="16" t="e">
        <f t="shared" ca="1" si="97"/>
        <v>#N/A</v>
      </c>
      <c r="T280" s="15" t="str">
        <f t="shared" ca="1" si="98"/>
        <v/>
      </c>
      <c r="U280" s="7" t="str">
        <f t="shared" ca="1" si="94"/>
        <v/>
      </c>
    </row>
    <row r="281" spans="1:21" x14ac:dyDescent="0.55000000000000004">
      <c r="A281" s="7">
        <v>279</v>
      </c>
      <c r="B281" s="8">
        <f t="shared" si="95"/>
        <v>279</v>
      </c>
      <c r="C281" s="9">
        <f>IF('2 Pareto Analysis'!$D$12='Pareto Math'!V$23,'Pareto Math'!B281,IF(HLOOKUP(X$23,'1 Data Entry'!A$1:Q280,A282,FALSE)="","",HLOOKUP(X$23,'1 Data Entry'!A$1:Q280,A282,FALSE)))</f>
        <v>279</v>
      </c>
      <c r="D281" s="7" t="e">
        <f>HLOOKUP(V$23,'1 Data Entry'!A$1:Q280,A282,FALSE)</f>
        <v>#N/A</v>
      </c>
      <c r="E281" s="15" t="e">
        <f>IF(C281="","",HLOOKUP(W$23,'1 Data Entry'!A$1:S280,A282,FALSE))</f>
        <v>#N/A</v>
      </c>
      <c r="F281" s="15">
        <f>(COUNTIF(D$3:D281,D281))</f>
        <v>279</v>
      </c>
      <c r="G281" s="15">
        <f t="shared" si="96"/>
        <v>999</v>
      </c>
      <c r="H281" s="15" t="e">
        <f t="shared" si="92"/>
        <v>#N/A</v>
      </c>
      <c r="I281" s="16" t="str">
        <f t="shared" si="93"/>
        <v/>
      </c>
      <c r="J281" s="16" t="str">
        <f t="shared" ca="1" si="91"/>
        <v/>
      </c>
      <c r="K281" s="16" t="str">
        <f t="shared" ca="1" si="91"/>
        <v/>
      </c>
      <c r="L281" s="16" t="str">
        <f t="shared" ca="1" si="91"/>
        <v/>
      </c>
      <c r="M281" s="16" t="str">
        <f t="shared" ca="1" si="91"/>
        <v/>
      </c>
      <c r="N281" s="16" t="str">
        <f t="shared" ca="1" si="91"/>
        <v/>
      </c>
      <c r="O281" s="16" t="str">
        <f t="shared" ca="1" si="91"/>
        <v/>
      </c>
      <c r="P281" s="16" t="str">
        <f t="shared" ca="1" si="99"/>
        <v/>
      </c>
      <c r="Q281" s="16" t="str">
        <f t="shared" ca="1" si="99"/>
        <v/>
      </c>
      <c r="R281" s="16" t="str">
        <f t="shared" ca="1" si="99"/>
        <v/>
      </c>
      <c r="S281" s="16" t="e">
        <f t="shared" ca="1" si="97"/>
        <v>#N/A</v>
      </c>
      <c r="T281" s="15" t="str">
        <f t="shared" ca="1" si="98"/>
        <v/>
      </c>
      <c r="U281" s="7" t="str">
        <f t="shared" ca="1" si="94"/>
        <v/>
      </c>
    </row>
    <row r="282" spans="1:21" x14ac:dyDescent="0.55000000000000004">
      <c r="A282" s="7">
        <v>280</v>
      </c>
      <c r="B282" s="8">
        <f t="shared" si="95"/>
        <v>280</v>
      </c>
      <c r="C282" s="9">
        <f>IF('2 Pareto Analysis'!$D$12='Pareto Math'!V$23,'Pareto Math'!B282,IF(HLOOKUP(X$23,'1 Data Entry'!A$1:Q281,A283,FALSE)="","",HLOOKUP(X$23,'1 Data Entry'!A$1:Q281,A283,FALSE)))</f>
        <v>280</v>
      </c>
      <c r="D282" s="7" t="e">
        <f>HLOOKUP(V$23,'1 Data Entry'!A$1:Q281,A283,FALSE)</f>
        <v>#N/A</v>
      </c>
      <c r="E282" s="15" t="e">
        <f>IF(C282="","",HLOOKUP(W$23,'1 Data Entry'!A$1:S281,A283,FALSE))</f>
        <v>#N/A</v>
      </c>
      <c r="F282" s="15">
        <f>(COUNTIF(D$3:D282,D282))</f>
        <v>280</v>
      </c>
      <c r="G282" s="15">
        <f t="shared" si="96"/>
        <v>999</v>
      </c>
      <c r="H282" s="15" t="e">
        <f t="shared" si="92"/>
        <v>#N/A</v>
      </c>
      <c r="I282" s="16" t="str">
        <f t="shared" si="93"/>
        <v/>
      </c>
      <c r="J282" s="16" t="str">
        <f t="shared" ca="1" si="91"/>
        <v/>
      </c>
      <c r="K282" s="16" t="str">
        <f t="shared" ca="1" si="91"/>
        <v/>
      </c>
      <c r="L282" s="16" t="str">
        <f t="shared" ca="1" si="91"/>
        <v/>
      </c>
      <c r="M282" s="16" t="str">
        <f t="shared" ca="1" si="91"/>
        <v/>
      </c>
      <c r="N282" s="16" t="str">
        <f t="shared" ca="1" si="91"/>
        <v/>
      </c>
      <c r="O282" s="16" t="str">
        <f t="shared" ca="1" si="91"/>
        <v/>
      </c>
      <c r="P282" s="16" t="str">
        <f t="shared" ca="1" si="99"/>
        <v/>
      </c>
      <c r="Q282" s="16" t="str">
        <f t="shared" ca="1" si="99"/>
        <v/>
      </c>
      <c r="R282" s="16" t="str">
        <f t="shared" ca="1" si="99"/>
        <v/>
      </c>
      <c r="S282" s="16" t="e">
        <f t="shared" ca="1" si="97"/>
        <v>#N/A</v>
      </c>
      <c r="T282" s="15" t="str">
        <f t="shared" ca="1" si="98"/>
        <v/>
      </c>
      <c r="U282" s="7" t="str">
        <f t="shared" ca="1" si="94"/>
        <v/>
      </c>
    </row>
    <row r="283" spans="1:21" x14ac:dyDescent="0.55000000000000004">
      <c r="A283" s="7">
        <v>281</v>
      </c>
      <c r="B283" s="8">
        <f t="shared" si="95"/>
        <v>281</v>
      </c>
      <c r="C283" s="9">
        <f>IF('2 Pareto Analysis'!$D$12='Pareto Math'!V$23,'Pareto Math'!B283,IF(HLOOKUP(X$23,'1 Data Entry'!A$1:Q282,A284,FALSE)="","",HLOOKUP(X$23,'1 Data Entry'!A$1:Q282,A284,FALSE)))</f>
        <v>281</v>
      </c>
      <c r="D283" s="7" t="e">
        <f>HLOOKUP(V$23,'1 Data Entry'!A$1:Q282,A284,FALSE)</f>
        <v>#N/A</v>
      </c>
      <c r="E283" s="15" t="e">
        <f>IF(C283="","",HLOOKUP(W$23,'1 Data Entry'!A$1:S282,A284,FALSE))</f>
        <v>#N/A</v>
      </c>
      <c r="F283" s="15">
        <f>(COUNTIF(D$3:D283,D283))</f>
        <v>281</v>
      </c>
      <c r="G283" s="15">
        <f t="shared" si="96"/>
        <v>999</v>
      </c>
      <c r="H283" s="15" t="e">
        <f t="shared" si="92"/>
        <v>#N/A</v>
      </c>
      <c r="I283" s="16" t="str">
        <f t="shared" si="93"/>
        <v/>
      </c>
      <c r="J283" s="16" t="str">
        <f t="shared" ref="J283:O325" ca="1" si="100">IF(ISERROR(X$43),"",IF($D283&lt;&gt;X$43,"",$E283))</f>
        <v/>
      </c>
      <c r="K283" s="16" t="str">
        <f t="shared" ca="1" si="100"/>
        <v/>
      </c>
      <c r="L283" s="16" t="str">
        <f t="shared" ca="1" si="100"/>
        <v/>
      </c>
      <c r="M283" s="16" t="str">
        <f t="shared" ca="1" si="100"/>
        <v/>
      </c>
      <c r="N283" s="16" t="str">
        <f t="shared" ca="1" si="100"/>
        <v/>
      </c>
      <c r="O283" s="16" t="str">
        <f t="shared" ca="1" si="100"/>
        <v/>
      </c>
      <c r="P283" s="16" t="str">
        <f t="shared" ca="1" si="99"/>
        <v/>
      </c>
      <c r="Q283" s="16" t="str">
        <f t="shared" ca="1" si="99"/>
        <v/>
      </c>
      <c r="R283" s="16" t="str">
        <f t="shared" ca="1" si="99"/>
        <v/>
      </c>
      <c r="S283" s="16" t="e">
        <f t="shared" ca="1" si="97"/>
        <v>#N/A</v>
      </c>
      <c r="T283" s="15" t="str">
        <f t="shared" ca="1" si="98"/>
        <v/>
      </c>
      <c r="U283" s="7" t="str">
        <f t="shared" ca="1" si="94"/>
        <v/>
      </c>
    </row>
    <row r="284" spans="1:21" x14ac:dyDescent="0.55000000000000004">
      <c r="A284" s="7">
        <v>282</v>
      </c>
      <c r="B284" s="8">
        <f t="shared" si="95"/>
        <v>282</v>
      </c>
      <c r="C284" s="9">
        <f>IF('2 Pareto Analysis'!$D$12='Pareto Math'!V$23,'Pareto Math'!B284,IF(HLOOKUP(X$23,'1 Data Entry'!A$1:Q283,A285,FALSE)="","",HLOOKUP(X$23,'1 Data Entry'!A$1:Q283,A285,FALSE)))</f>
        <v>282</v>
      </c>
      <c r="D284" s="7" t="e">
        <f>HLOOKUP(V$23,'1 Data Entry'!A$1:Q283,A285,FALSE)</f>
        <v>#N/A</v>
      </c>
      <c r="E284" s="15" t="e">
        <f>IF(C284="","",HLOOKUP(W$23,'1 Data Entry'!A$1:S283,A285,FALSE))</f>
        <v>#N/A</v>
      </c>
      <c r="F284" s="15">
        <f>(COUNTIF(D$3:D284,D284))</f>
        <v>282</v>
      </c>
      <c r="G284" s="15">
        <f t="shared" si="96"/>
        <v>999</v>
      </c>
      <c r="H284" s="15" t="e">
        <f t="shared" si="92"/>
        <v>#N/A</v>
      </c>
      <c r="I284" s="16" t="str">
        <f t="shared" si="93"/>
        <v/>
      </c>
      <c r="J284" s="16" t="str">
        <f t="shared" ca="1" si="100"/>
        <v/>
      </c>
      <c r="K284" s="16" t="str">
        <f t="shared" ca="1" si="100"/>
        <v/>
      </c>
      <c r="L284" s="16" t="str">
        <f t="shared" ca="1" si="100"/>
        <v/>
      </c>
      <c r="M284" s="16" t="str">
        <f t="shared" ca="1" si="100"/>
        <v/>
      </c>
      <c r="N284" s="16" t="str">
        <f t="shared" ca="1" si="100"/>
        <v/>
      </c>
      <c r="O284" s="16" t="str">
        <f t="shared" ca="1" si="100"/>
        <v/>
      </c>
      <c r="P284" s="16" t="str">
        <f t="shared" ca="1" si="99"/>
        <v/>
      </c>
      <c r="Q284" s="16" t="str">
        <f t="shared" ca="1" si="99"/>
        <v/>
      </c>
      <c r="R284" s="16" t="str">
        <f t="shared" ca="1" si="99"/>
        <v/>
      </c>
      <c r="S284" s="16" t="e">
        <f t="shared" ca="1" si="97"/>
        <v>#N/A</v>
      </c>
      <c r="T284" s="15" t="str">
        <f t="shared" ca="1" si="98"/>
        <v/>
      </c>
      <c r="U284" s="7" t="str">
        <f t="shared" ca="1" si="94"/>
        <v/>
      </c>
    </row>
    <row r="285" spans="1:21" x14ac:dyDescent="0.55000000000000004">
      <c r="A285" s="7">
        <v>283</v>
      </c>
      <c r="B285" s="8">
        <f t="shared" si="95"/>
        <v>283</v>
      </c>
      <c r="C285" s="9">
        <f>IF('2 Pareto Analysis'!$D$12='Pareto Math'!V$23,'Pareto Math'!B285,IF(HLOOKUP(X$23,'1 Data Entry'!A$1:Q284,A286,FALSE)="","",HLOOKUP(X$23,'1 Data Entry'!A$1:Q284,A286,FALSE)))</f>
        <v>283</v>
      </c>
      <c r="D285" s="7" t="e">
        <f>HLOOKUP(V$23,'1 Data Entry'!A$1:Q284,A286,FALSE)</f>
        <v>#N/A</v>
      </c>
      <c r="E285" s="15" t="e">
        <f>IF(C285="","",HLOOKUP(W$23,'1 Data Entry'!A$1:S284,A286,FALSE))</f>
        <v>#N/A</v>
      </c>
      <c r="F285" s="15">
        <f>(COUNTIF(D$3:D285,D285))</f>
        <v>283</v>
      </c>
      <c r="G285" s="15">
        <f t="shared" si="96"/>
        <v>999</v>
      </c>
      <c r="H285" s="15" t="e">
        <f t="shared" si="92"/>
        <v>#N/A</v>
      </c>
      <c r="I285" s="16" t="str">
        <f t="shared" si="93"/>
        <v/>
      </c>
      <c r="J285" s="16" t="str">
        <f t="shared" ca="1" si="100"/>
        <v/>
      </c>
      <c r="K285" s="16" t="str">
        <f t="shared" ca="1" si="100"/>
        <v/>
      </c>
      <c r="L285" s="16" t="str">
        <f t="shared" ca="1" si="100"/>
        <v/>
      </c>
      <c r="M285" s="16" t="str">
        <f t="shared" ca="1" si="100"/>
        <v/>
      </c>
      <c r="N285" s="16" t="str">
        <f t="shared" ca="1" si="100"/>
        <v/>
      </c>
      <c r="O285" s="16" t="str">
        <f t="shared" ca="1" si="100"/>
        <v/>
      </c>
      <c r="P285" s="16" t="str">
        <f t="shared" ca="1" si="99"/>
        <v/>
      </c>
      <c r="Q285" s="16" t="str">
        <f t="shared" ca="1" si="99"/>
        <v/>
      </c>
      <c r="R285" s="16" t="str">
        <f t="shared" ca="1" si="99"/>
        <v/>
      </c>
      <c r="S285" s="16" t="e">
        <f t="shared" ca="1" si="97"/>
        <v>#N/A</v>
      </c>
      <c r="T285" s="15" t="str">
        <f t="shared" ca="1" si="98"/>
        <v/>
      </c>
      <c r="U285" s="7" t="str">
        <f t="shared" ca="1" si="94"/>
        <v/>
      </c>
    </row>
    <row r="286" spans="1:21" x14ac:dyDescent="0.55000000000000004">
      <c r="A286" s="7">
        <v>284</v>
      </c>
      <c r="B286" s="8">
        <f t="shared" si="95"/>
        <v>284</v>
      </c>
      <c r="C286" s="9">
        <f>IF('2 Pareto Analysis'!$D$12='Pareto Math'!V$23,'Pareto Math'!B286,IF(HLOOKUP(X$23,'1 Data Entry'!A$1:Q285,A287,FALSE)="","",HLOOKUP(X$23,'1 Data Entry'!A$1:Q285,A287,FALSE)))</f>
        <v>284</v>
      </c>
      <c r="D286" s="7" t="e">
        <f>HLOOKUP(V$23,'1 Data Entry'!A$1:Q285,A287,FALSE)</f>
        <v>#N/A</v>
      </c>
      <c r="E286" s="15" t="e">
        <f>IF(C286="","",HLOOKUP(W$23,'1 Data Entry'!A$1:S285,A287,FALSE))</f>
        <v>#N/A</v>
      </c>
      <c r="F286" s="15">
        <f>(COUNTIF(D$3:D286,D286))</f>
        <v>284</v>
      </c>
      <c r="G286" s="15">
        <f t="shared" si="96"/>
        <v>999</v>
      </c>
      <c r="H286" s="15" t="e">
        <f t="shared" si="92"/>
        <v>#N/A</v>
      </c>
      <c r="I286" s="16" t="str">
        <f t="shared" si="93"/>
        <v/>
      </c>
      <c r="J286" s="16" t="str">
        <f t="shared" ca="1" si="100"/>
        <v/>
      </c>
      <c r="K286" s="16" t="str">
        <f t="shared" ca="1" si="100"/>
        <v/>
      </c>
      <c r="L286" s="16" t="str">
        <f t="shared" ca="1" si="100"/>
        <v/>
      </c>
      <c r="M286" s="16" t="str">
        <f t="shared" ca="1" si="100"/>
        <v/>
      </c>
      <c r="N286" s="16" t="str">
        <f t="shared" ca="1" si="100"/>
        <v/>
      </c>
      <c r="O286" s="16" t="str">
        <f t="shared" ca="1" si="100"/>
        <v/>
      </c>
      <c r="P286" s="16" t="str">
        <f t="shared" ca="1" si="99"/>
        <v/>
      </c>
      <c r="Q286" s="16" t="str">
        <f t="shared" ca="1" si="99"/>
        <v/>
      </c>
      <c r="R286" s="16" t="str">
        <f t="shared" ca="1" si="99"/>
        <v/>
      </c>
      <c r="S286" s="16" t="e">
        <f t="shared" ca="1" si="97"/>
        <v>#N/A</v>
      </c>
      <c r="T286" s="15" t="str">
        <f t="shared" ca="1" si="98"/>
        <v/>
      </c>
      <c r="U286" s="7" t="str">
        <f t="shared" ca="1" si="94"/>
        <v/>
      </c>
    </row>
    <row r="287" spans="1:21" x14ac:dyDescent="0.55000000000000004">
      <c r="A287" s="7">
        <v>285</v>
      </c>
      <c r="B287" s="8">
        <f t="shared" si="95"/>
        <v>285</v>
      </c>
      <c r="C287" s="9">
        <f>IF('2 Pareto Analysis'!$D$12='Pareto Math'!V$23,'Pareto Math'!B287,IF(HLOOKUP(X$23,'1 Data Entry'!A$1:Q286,A288,FALSE)="","",HLOOKUP(X$23,'1 Data Entry'!A$1:Q286,A288,FALSE)))</f>
        <v>285</v>
      </c>
      <c r="D287" s="7" t="e">
        <f>HLOOKUP(V$23,'1 Data Entry'!A$1:Q286,A288,FALSE)</f>
        <v>#N/A</v>
      </c>
      <c r="E287" s="15" t="e">
        <f>IF(C287="","",HLOOKUP(W$23,'1 Data Entry'!A$1:S286,A288,FALSE))</f>
        <v>#N/A</v>
      </c>
      <c r="F287" s="15">
        <f>(COUNTIF(D$3:D287,D287))</f>
        <v>285</v>
      </c>
      <c r="G287" s="15">
        <f t="shared" si="96"/>
        <v>999</v>
      </c>
      <c r="H287" s="15" t="e">
        <f t="shared" si="92"/>
        <v>#N/A</v>
      </c>
      <c r="I287" s="16" t="str">
        <f t="shared" si="93"/>
        <v/>
      </c>
      <c r="J287" s="16" t="str">
        <f t="shared" ca="1" si="100"/>
        <v/>
      </c>
      <c r="K287" s="16" t="str">
        <f t="shared" ca="1" si="100"/>
        <v/>
      </c>
      <c r="L287" s="16" t="str">
        <f t="shared" ca="1" si="100"/>
        <v/>
      </c>
      <c r="M287" s="16" t="str">
        <f t="shared" ca="1" si="100"/>
        <v/>
      </c>
      <c r="N287" s="16" t="str">
        <f t="shared" ca="1" si="100"/>
        <v/>
      </c>
      <c r="O287" s="16" t="str">
        <f t="shared" ca="1" si="100"/>
        <v/>
      </c>
      <c r="P287" s="16" t="str">
        <f t="shared" ca="1" si="99"/>
        <v/>
      </c>
      <c r="Q287" s="16" t="str">
        <f t="shared" ca="1" si="99"/>
        <v/>
      </c>
      <c r="R287" s="16" t="str">
        <f t="shared" ca="1" si="99"/>
        <v/>
      </c>
      <c r="S287" s="16" t="e">
        <f t="shared" ca="1" si="97"/>
        <v>#N/A</v>
      </c>
      <c r="T287" s="15" t="str">
        <f t="shared" ca="1" si="98"/>
        <v/>
      </c>
      <c r="U287" s="7" t="str">
        <f t="shared" ca="1" si="94"/>
        <v/>
      </c>
    </row>
    <row r="288" spans="1:21" x14ac:dyDescent="0.55000000000000004">
      <c r="A288" s="7">
        <v>286</v>
      </c>
      <c r="B288" s="8">
        <f t="shared" si="95"/>
        <v>286</v>
      </c>
      <c r="C288" s="9">
        <f>IF('2 Pareto Analysis'!$D$12='Pareto Math'!V$23,'Pareto Math'!B288,IF(HLOOKUP(X$23,'1 Data Entry'!A$1:Q287,A289,FALSE)="","",HLOOKUP(X$23,'1 Data Entry'!A$1:Q287,A289,FALSE)))</f>
        <v>286</v>
      </c>
      <c r="D288" s="7" t="e">
        <f>HLOOKUP(V$23,'1 Data Entry'!A$1:Q287,A289,FALSE)</f>
        <v>#N/A</v>
      </c>
      <c r="E288" s="15" t="e">
        <f>IF(C288="","",HLOOKUP(W$23,'1 Data Entry'!A$1:S287,A289,FALSE))</f>
        <v>#N/A</v>
      </c>
      <c r="F288" s="15">
        <f>(COUNTIF(D$3:D288,D288))</f>
        <v>286</v>
      </c>
      <c r="G288" s="15">
        <f t="shared" si="96"/>
        <v>999</v>
      </c>
      <c r="H288" s="15" t="e">
        <f t="shared" si="92"/>
        <v>#N/A</v>
      </c>
      <c r="I288" s="16" t="str">
        <f t="shared" si="93"/>
        <v/>
      </c>
      <c r="J288" s="16" t="str">
        <f t="shared" ca="1" si="100"/>
        <v/>
      </c>
      <c r="K288" s="16" t="str">
        <f t="shared" ca="1" si="100"/>
        <v/>
      </c>
      <c r="L288" s="16" t="str">
        <f t="shared" ca="1" si="100"/>
        <v/>
      </c>
      <c r="M288" s="16" t="str">
        <f t="shared" ca="1" si="100"/>
        <v/>
      </c>
      <c r="N288" s="16" t="str">
        <f t="shared" ca="1" si="100"/>
        <v/>
      </c>
      <c r="O288" s="16" t="str">
        <f t="shared" ca="1" si="100"/>
        <v/>
      </c>
      <c r="P288" s="16" t="str">
        <f t="shared" ca="1" si="99"/>
        <v/>
      </c>
      <c r="Q288" s="16" t="str">
        <f t="shared" ca="1" si="99"/>
        <v/>
      </c>
      <c r="R288" s="16" t="str">
        <f t="shared" ca="1" si="99"/>
        <v/>
      </c>
      <c r="S288" s="16" t="e">
        <f t="shared" ca="1" si="97"/>
        <v>#N/A</v>
      </c>
      <c r="T288" s="15" t="str">
        <f t="shared" ca="1" si="98"/>
        <v/>
      </c>
      <c r="U288" s="7" t="str">
        <f t="shared" ca="1" si="94"/>
        <v/>
      </c>
    </row>
    <row r="289" spans="1:21" x14ac:dyDescent="0.55000000000000004">
      <c r="A289" s="7">
        <v>287</v>
      </c>
      <c r="B289" s="8">
        <f t="shared" si="95"/>
        <v>287</v>
      </c>
      <c r="C289" s="9">
        <f>IF('2 Pareto Analysis'!$D$12='Pareto Math'!V$23,'Pareto Math'!B289,IF(HLOOKUP(X$23,'1 Data Entry'!A$1:Q288,A290,FALSE)="","",HLOOKUP(X$23,'1 Data Entry'!A$1:Q288,A290,FALSE)))</f>
        <v>287</v>
      </c>
      <c r="D289" s="7" t="e">
        <f>HLOOKUP(V$23,'1 Data Entry'!A$1:Q288,A290,FALSE)</f>
        <v>#N/A</v>
      </c>
      <c r="E289" s="15" t="e">
        <f>IF(C289="","",HLOOKUP(W$23,'1 Data Entry'!A$1:S288,A290,FALSE))</f>
        <v>#N/A</v>
      </c>
      <c r="F289" s="15">
        <f>(COUNTIF(D$3:D289,D289))</f>
        <v>287</v>
      </c>
      <c r="G289" s="15">
        <f t="shared" si="96"/>
        <v>999</v>
      </c>
      <c r="H289" s="15" t="e">
        <f t="shared" si="92"/>
        <v>#N/A</v>
      </c>
      <c r="I289" s="16" t="str">
        <f t="shared" si="93"/>
        <v/>
      </c>
      <c r="J289" s="16" t="str">
        <f t="shared" ca="1" si="100"/>
        <v/>
      </c>
      <c r="K289" s="16" t="str">
        <f t="shared" ca="1" si="100"/>
        <v/>
      </c>
      <c r="L289" s="16" t="str">
        <f t="shared" ca="1" si="100"/>
        <v/>
      </c>
      <c r="M289" s="16" t="str">
        <f t="shared" ca="1" si="100"/>
        <v/>
      </c>
      <c r="N289" s="16" t="str">
        <f t="shared" ca="1" si="100"/>
        <v/>
      </c>
      <c r="O289" s="16" t="str">
        <f t="shared" ca="1" si="100"/>
        <v/>
      </c>
      <c r="P289" s="16" t="str">
        <f t="shared" ca="1" si="99"/>
        <v/>
      </c>
      <c r="Q289" s="16" t="str">
        <f t="shared" ca="1" si="99"/>
        <v/>
      </c>
      <c r="R289" s="16" t="str">
        <f t="shared" ca="1" si="99"/>
        <v/>
      </c>
      <c r="S289" s="16" t="e">
        <f t="shared" ca="1" si="97"/>
        <v>#N/A</v>
      </c>
      <c r="T289" s="15" t="str">
        <f t="shared" ca="1" si="98"/>
        <v/>
      </c>
      <c r="U289" s="7" t="str">
        <f t="shared" ca="1" si="94"/>
        <v/>
      </c>
    </row>
    <row r="290" spans="1:21" x14ac:dyDescent="0.55000000000000004">
      <c r="A290" s="7">
        <v>288</v>
      </c>
      <c r="B290" s="8">
        <f t="shared" si="95"/>
        <v>288</v>
      </c>
      <c r="C290" s="9">
        <f>IF('2 Pareto Analysis'!$D$12='Pareto Math'!V$23,'Pareto Math'!B290,IF(HLOOKUP(X$23,'1 Data Entry'!A$1:Q289,A291,FALSE)="","",HLOOKUP(X$23,'1 Data Entry'!A$1:Q289,A291,FALSE)))</f>
        <v>288</v>
      </c>
      <c r="D290" s="7" t="e">
        <f>HLOOKUP(V$23,'1 Data Entry'!A$1:Q289,A291,FALSE)</f>
        <v>#N/A</v>
      </c>
      <c r="E290" s="15" t="e">
        <f>IF(C290="","",HLOOKUP(W$23,'1 Data Entry'!A$1:S289,A291,FALSE))</f>
        <v>#N/A</v>
      </c>
      <c r="F290" s="15">
        <f>(COUNTIF(D$3:D290,D290))</f>
        <v>288</v>
      </c>
      <c r="G290" s="15">
        <f t="shared" si="96"/>
        <v>999</v>
      </c>
      <c r="H290" s="15" t="e">
        <f t="shared" si="92"/>
        <v>#N/A</v>
      </c>
      <c r="I290" s="16" t="str">
        <f t="shared" si="93"/>
        <v/>
      </c>
      <c r="J290" s="16" t="str">
        <f t="shared" ca="1" si="100"/>
        <v/>
      </c>
      <c r="K290" s="16" t="str">
        <f t="shared" ca="1" si="100"/>
        <v/>
      </c>
      <c r="L290" s="16" t="str">
        <f t="shared" ca="1" si="100"/>
        <v/>
      </c>
      <c r="M290" s="16" t="str">
        <f t="shared" ca="1" si="100"/>
        <v/>
      </c>
      <c r="N290" s="16" t="str">
        <f t="shared" ca="1" si="100"/>
        <v/>
      </c>
      <c r="O290" s="16" t="str">
        <f t="shared" ca="1" si="100"/>
        <v/>
      </c>
      <c r="P290" s="16" t="str">
        <f t="shared" ca="1" si="99"/>
        <v/>
      </c>
      <c r="Q290" s="16" t="str">
        <f t="shared" ca="1" si="99"/>
        <v/>
      </c>
      <c r="R290" s="16" t="str">
        <f t="shared" ca="1" si="99"/>
        <v/>
      </c>
      <c r="S290" s="16" t="e">
        <f t="shared" ca="1" si="97"/>
        <v>#N/A</v>
      </c>
      <c r="T290" s="15" t="str">
        <f t="shared" ca="1" si="98"/>
        <v/>
      </c>
      <c r="U290" s="7" t="str">
        <f t="shared" ca="1" si="94"/>
        <v/>
      </c>
    </row>
    <row r="291" spans="1:21" x14ac:dyDescent="0.55000000000000004">
      <c r="A291" s="7">
        <v>289</v>
      </c>
      <c r="B291" s="8">
        <f t="shared" si="95"/>
        <v>289</v>
      </c>
      <c r="C291" s="9">
        <f>IF('2 Pareto Analysis'!$D$12='Pareto Math'!V$23,'Pareto Math'!B291,IF(HLOOKUP(X$23,'1 Data Entry'!A$1:Q290,A292,FALSE)="","",HLOOKUP(X$23,'1 Data Entry'!A$1:Q290,A292,FALSE)))</f>
        <v>289</v>
      </c>
      <c r="D291" s="7" t="e">
        <f>HLOOKUP(V$23,'1 Data Entry'!A$1:Q290,A292,FALSE)</f>
        <v>#N/A</v>
      </c>
      <c r="E291" s="15" t="e">
        <f>IF(C291="","",HLOOKUP(W$23,'1 Data Entry'!A$1:S290,A292,FALSE))</f>
        <v>#N/A</v>
      </c>
      <c r="F291" s="15">
        <f>(COUNTIF(D$3:D291,D291))</f>
        <v>289</v>
      </c>
      <c r="G291" s="15">
        <f t="shared" si="96"/>
        <v>999</v>
      </c>
      <c r="H291" s="15" t="e">
        <f t="shared" si="92"/>
        <v>#N/A</v>
      </c>
      <c r="I291" s="16" t="str">
        <f t="shared" si="93"/>
        <v/>
      </c>
      <c r="J291" s="16" t="str">
        <f t="shared" ca="1" si="100"/>
        <v/>
      </c>
      <c r="K291" s="16" t="str">
        <f t="shared" ca="1" si="100"/>
        <v/>
      </c>
      <c r="L291" s="16" t="str">
        <f t="shared" ca="1" si="100"/>
        <v/>
      </c>
      <c r="M291" s="16" t="str">
        <f t="shared" ca="1" si="100"/>
        <v/>
      </c>
      <c r="N291" s="16" t="str">
        <f t="shared" ca="1" si="100"/>
        <v/>
      </c>
      <c r="O291" s="16" t="str">
        <f t="shared" ca="1" si="100"/>
        <v/>
      </c>
      <c r="P291" s="16" t="str">
        <f t="shared" ca="1" si="99"/>
        <v/>
      </c>
      <c r="Q291" s="16" t="str">
        <f t="shared" ca="1" si="99"/>
        <v/>
      </c>
      <c r="R291" s="16" t="str">
        <f t="shared" ca="1" si="99"/>
        <v/>
      </c>
      <c r="S291" s="16" t="e">
        <f t="shared" ca="1" si="97"/>
        <v>#N/A</v>
      </c>
      <c r="T291" s="15" t="str">
        <f t="shared" ca="1" si="98"/>
        <v/>
      </c>
      <c r="U291" s="7" t="str">
        <f t="shared" ca="1" si="94"/>
        <v/>
      </c>
    </row>
    <row r="292" spans="1:21" x14ac:dyDescent="0.55000000000000004">
      <c r="A292" s="7">
        <v>290</v>
      </c>
      <c r="B292" s="8">
        <f t="shared" si="95"/>
        <v>290</v>
      </c>
      <c r="C292" s="9">
        <f>IF('2 Pareto Analysis'!$D$12='Pareto Math'!V$23,'Pareto Math'!B292,IF(HLOOKUP(X$23,'1 Data Entry'!A$1:Q291,A293,FALSE)="","",HLOOKUP(X$23,'1 Data Entry'!A$1:Q291,A293,FALSE)))</f>
        <v>290</v>
      </c>
      <c r="D292" s="7" t="e">
        <f>HLOOKUP(V$23,'1 Data Entry'!A$1:Q291,A293,FALSE)</f>
        <v>#N/A</v>
      </c>
      <c r="E292" s="15" t="e">
        <f>IF(C292="","",HLOOKUP(W$23,'1 Data Entry'!A$1:S291,A293,FALSE))</f>
        <v>#N/A</v>
      </c>
      <c r="F292" s="15">
        <f>(COUNTIF(D$3:D292,D292))</f>
        <v>290</v>
      </c>
      <c r="G292" s="15">
        <f t="shared" si="96"/>
        <v>999</v>
      </c>
      <c r="H292" s="15" t="e">
        <f t="shared" si="92"/>
        <v>#N/A</v>
      </c>
      <c r="I292" s="16" t="str">
        <f t="shared" si="93"/>
        <v/>
      </c>
      <c r="J292" s="16" t="str">
        <f t="shared" ca="1" si="100"/>
        <v/>
      </c>
      <c r="K292" s="16" t="str">
        <f t="shared" ca="1" si="100"/>
        <v/>
      </c>
      <c r="L292" s="16" t="str">
        <f t="shared" ca="1" si="100"/>
        <v/>
      </c>
      <c r="M292" s="16" t="str">
        <f t="shared" ca="1" si="100"/>
        <v/>
      </c>
      <c r="N292" s="16" t="str">
        <f t="shared" ca="1" si="100"/>
        <v/>
      </c>
      <c r="O292" s="16" t="str">
        <f t="shared" ca="1" si="100"/>
        <v/>
      </c>
      <c r="P292" s="16" t="str">
        <f t="shared" ca="1" si="99"/>
        <v/>
      </c>
      <c r="Q292" s="16" t="str">
        <f t="shared" ca="1" si="99"/>
        <v/>
      </c>
      <c r="R292" s="16" t="str">
        <f t="shared" ca="1" si="99"/>
        <v/>
      </c>
      <c r="S292" s="16" t="e">
        <f t="shared" ca="1" si="97"/>
        <v>#N/A</v>
      </c>
      <c r="T292" s="15" t="str">
        <f t="shared" ca="1" si="98"/>
        <v/>
      </c>
      <c r="U292" s="7" t="str">
        <f t="shared" ca="1" si="94"/>
        <v/>
      </c>
    </row>
    <row r="293" spans="1:21" x14ac:dyDescent="0.55000000000000004">
      <c r="A293" s="7">
        <v>291</v>
      </c>
      <c r="B293" s="8">
        <f t="shared" si="95"/>
        <v>291</v>
      </c>
      <c r="C293" s="9">
        <f>IF('2 Pareto Analysis'!$D$12='Pareto Math'!V$23,'Pareto Math'!B293,IF(HLOOKUP(X$23,'1 Data Entry'!A$1:Q292,A294,FALSE)="","",HLOOKUP(X$23,'1 Data Entry'!A$1:Q292,A294,FALSE)))</f>
        <v>291</v>
      </c>
      <c r="D293" s="7" t="e">
        <f>HLOOKUP(V$23,'1 Data Entry'!A$1:Q292,A294,FALSE)</f>
        <v>#N/A</v>
      </c>
      <c r="E293" s="15" t="e">
        <f>IF(C293="","",HLOOKUP(W$23,'1 Data Entry'!A$1:S292,A294,FALSE))</f>
        <v>#N/A</v>
      </c>
      <c r="F293" s="15">
        <f>(COUNTIF(D$3:D293,D293))</f>
        <v>291</v>
      </c>
      <c r="G293" s="15">
        <f t="shared" si="96"/>
        <v>999</v>
      </c>
      <c r="H293" s="15" t="e">
        <f t="shared" si="92"/>
        <v>#N/A</v>
      </c>
      <c r="I293" s="16" t="str">
        <f t="shared" si="93"/>
        <v/>
      </c>
      <c r="J293" s="16" t="str">
        <f t="shared" ca="1" si="100"/>
        <v/>
      </c>
      <c r="K293" s="16" t="str">
        <f t="shared" ca="1" si="100"/>
        <v/>
      </c>
      <c r="L293" s="16" t="str">
        <f t="shared" ca="1" si="100"/>
        <v/>
      </c>
      <c r="M293" s="16" t="str">
        <f t="shared" ca="1" si="100"/>
        <v/>
      </c>
      <c r="N293" s="16" t="str">
        <f t="shared" ca="1" si="100"/>
        <v/>
      </c>
      <c r="O293" s="16" t="str">
        <f t="shared" ca="1" si="100"/>
        <v/>
      </c>
      <c r="P293" s="16" t="str">
        <f t="shared" ca="1" si="99"/>
        <v/>
      </c>
      <c r="Q293" s="16" t="str">
        <f t="shared" ca="1" si="99"/>
        <v/>
      </c>
      <c r="R293" s="16" t="str">
        <f t="shared" ca="1" si="99"/>
        <v/>
      </c>
      <c r="S293" s="16" t="e">
        <f t="shared" ca="1" si="97"/>
        <v>#N/A</v>
      </c>
      <c r="T293" s="15" t="str">
        <f t="shared" ca="1" si="98"/>
        <v/>
      </c>
      <c r="U293" s="7" t="str">
        <f t="shared" ca="1" si="94"/>
        <v/>
      </c>
    </row>
    <row r="294" spans="1:21" x14ac:dyDescent="0.55000000000000004">
      <c r="A294" s="7">
        <v>292</v>
      </c>
      <c r="B294" s="8">
        <f t="shared" si="95"/>
        <v>292</v>
      </c>
      <c r="C294" s="9">
        <f>IF('2 Pareto Analysis'!$D$12='Pareto Math'!V$23,'Pareto Math'!B294,IF(HLOOKUP(X$23,'1 Data Entry'!A$1:Q293,A295,FALSE)="","",HLOOKUP(X$23,'1 Data Entry'!A$1:Q293,A295,FALSE)))</f>
        <v>292</v>
      </c>
      <c r="D294" s="7" t="e">
        <f>HLOOKUP(V$23,'1 Data Entry'!A$1:Q293,A295,FALSE)</f>
        <v>#N/A</v>
      </c>
      <c r="E294" s="15" t="e">
        <f>IF(C294="","",HLOOKUP(W$23,'1 Data Entry'!A$1:S293,A295,FALSE))</f>
        <v>#N/A</v>
      </c>
      <c r="F294" s="15">
        <f>(COUNTIF(D$3:D294,D294))</f>
        <v>292</v>
      </c>
      <c r="G294" s="15">
        <f t="shared" si="96"/>
        <v>999</v>
      </c>
      <c r="H294" s="15" t="e">
        <f t="shared" si="92"/>
        <v>#N/A</v>
      </c>
      <c r="I294" s="16" t="str">
        <f t="shared" si="93"/>
        <v/>
      </c>
      <c r="J294" s="16" t="str">
        <f t="shared" ca="1" si="100"/>
        <v/>
      </c>
      <c r="K294" s="16" t="str">
        <f t="shared" ca="1" si="100"/>
        <v/>
      </c>
      <c r="L294" s="16" t="str">
        <f t="shared" ca="1" si="100"/>
        <v/>
      </c>
      <c r="M294" s="16" t="str">
        <f t="shared" ca="1" si="100"/>
        <v/>
      </c>
      <c r="N294" s="16" t="str">
        <f t="shared" ca="1" si="100"/>
        <v/>
      </c>
      <c r="O294" s="16" t="str">
        <f t="shared" ca="1" si="100"/>
        <v/>
      </c>
      <c r="P294" s="16" t="str">
        <f t="shared" ca="1" si="99"/>
        <v/>
      </c>
      <c r="Q294" s="16" t="str">
        <f t="shared" ca="1" si="99"/>
        <v/>
      </c>
      <c r="R294" s="16" t="str">
        <f t="shared" ca="1" si="99"/>
        <v/>
      </c>
      <c r="S294" s="16" t="e">
        <f t="shared" ca="1" si="97"/>
        <v>#N/A</v>
      </c>
      <c r="T294" s="15" t="str">
        <f t="shared" ca="1" si="98"/>
        <v/>
      </c>
      <c r="U294" s="7" t="str">
        <f t="shared" ca="1" si="94"/>
        <v/>
      </c>
    </row>
    <row r="295" spans="1:21" x14ac:dyDescent="0.55000000000000004">
      <c r="A295" s="7">
        <v>293</v>
      </c>
      <c r="B295" s="8">
        <f t="shared" si="95"/>
        <v>293</v>
      </c>
      <c r="C295" s="9">
        <f>IF('2 Pareto Analysis'!$D$12='Pareto Math'!V$23,'Pareto Math'!B295,IF(HLOOKUP(X$23,'1 Data Entry'!A$1:Q294,A296,FALSE)="","",HLOOKUP(X$23,'1 Data Entry'!A$1:Q294,A296,FALSE)))</f>
        <v>293</v>
      </c>
      <c r="D295" s="7" t="e">
        <f>HLOOKUP(V$23,'1 Data Entry'!A$1:Q294,A296,FALSE)</f>
        <v>#N/A</v>
      </c>
      <c r="E295" s="15" t="e">
        <f>IF(C295="","",HLOOKUP(W$23,'1 Data Entry'!A$1:S294,A296,FALSE))</f>
        <v>#N/A</v>
      </c>
      <c r="F295" s="15">
        <f>(COUNTIF(D$3:D295,D295))</f>
        <v>293</v>
      </c>
      <c r="G295" s="15">
        <f t="shared" si="96"/>
        <v>999</v>
      </c>
      <c r="H295" s="15" t="e">
        <f t="shared" si="92"/>
        <v>#N/A</v>
      </c>
      <c r="I295" s="16" t="str">
        <f t="shared" si="93"/>
        <v/>
      </c>
      <c r="J295" s="16" t="str">
        <f t="shared" ca="1" si="100"/>
        <v/>
      </c>
      <c r="K295" s="16" t="str">
        <f t="shared" ca="1" si="100"/>
        <v/>
      </c>
      <c r="L295" s="16" t="str">
        <f t="shared" ca="1" si="100"/>
        <v/>
      </c>
      <c r="M295" s="16" t="str">
        <f t="shared" ca="1" si="100"/>
        <v/>
      </c>
      <c r="N295" s="16" t="str">
        <f t="shared" ca="1" si="100"/>
        <v/>
      </c>
      <c r="O295" s="16" t="str">
        <f t="shared" ca="1" si="100"/>
        <v/>
      </c>
      <c r="P295" s="16" t="str">
        <f t="shared" ca="1" si="99"/>
        <v/>
      </c>
      <c r="Q295" s="16" t="str">
        <f t="shared" ca="1" si="99"/>
        <v/>
      </c>
      <c r="R295" s="16" t="str">
        <f t="shared" ca="1" si="99"/>
        <v/>
      </c>
      <c r="S295" s="16" t="e">
        <f t="shared" ca="1" si="97"/>
        <v>#N/A</v>
      </c>
      <c r="T295" s="15" t="str">
        <f t="shared" ca="1" si="98"/>
        <v/>
      </c>
      <c r="U295" s="7" t="str">
        <f t="shared" ca="1" si="94"/>
        <v/>
      </c>
    </row>
    <row r="296" spans="1:21" x14ac:dyDescent="0.55000000000000004">
      <c r="A296" s="7">
        <v>294</v>
      </c>
      <c r="B296" s="8">
        <f t="shared" si="95"/>
        <v>294</v>
      </c>
      <c r="C296" s="9">
        <f>IF('2 Pareto Analysis'!$D$12='Pareto Math'!V$23,'Pareto Math'!B296,IF(HLOOKUP(X$23,'1 Data Entry'!A$1:Q295,A297,FALSE)="","",HLOOKUP(X$23,'1 Data Entry'!A$1:Q295,A297,FALSE)))</f>
        <v>294</v>
      </c>
      <c r="D296" s="7" t="e">
        <f>HLOOKUP(V$23,'1 Data Entry'!A$1:Q295,A297,FALSE)</f>
        <v>#N/A</v>
      </c>
      <c r="E296" s="15" t="e">
        <f>IF(C296="","",HLOOKUP(W$23,'1 Data Entry'!A$1:S295,A297,FALSE))</f>
        <v>#N/A</v>
      </c>
      <c r="F296" s="15">
        <f>(COUNTIF(D$3:D296,D296))</f>
        <v>294</v>
      </c>
      <c r="G296" s="15">
        <f t="shared" si="96"/>
        <v>999</v>
      </c>
      <c r="H296" s="15" t="e">
        <f t="shared" si="92"/>
        <v>#N/A</v>
      </c>
      <c r="I296" s="16" t="str">
        <f t="shared" si="93"/>
        <v/>
      </c>
      <c r="J296" s="16" t="str">
        <f t="shared" ca="1" si="100"/>
        <v/>
      </c>
      <c r="K296" s="16" t="str">
        <f t="shared" ca="1" si="100"/>
        <v/>
      </c>
      <c r="L296" s="16" t="str">
        <f t="shared" ca="1" si="100"/>
        <v/>
      </c>
      <c r="M296" s="16" t="str">
        <f t="shared" ca="1" si="100"/>
        <v/>
      </c>
      <c r="N296" s="16" t="str">
        <f t="shared" ca="1" si="100"/>
        <v/>
      </c>
      <c r="O296" s="16" t="str">
        <f t="shared" ca="1" si="100"/>
        <v/>
      </c>
      <c r="P296" s="16" t="str">
        <f t="shared" ca="1" si="99"/>
        <v/>
      </c>
      <c r="Q296" s="16" t="str">
        <f t="shared" ca="1" si="99"/>
        <v/>
      </c>
      <c r="R296" s="16" t="str">
        <f t="shared" ca="1" si="99"/>
        <v/>
      </c>
      <c r="S296" s="16" t="e">
        <f t="shared" ca="1" si="97"/>
        <v>#N/A</v>
      </c>
      <c r="T296" s="15" t="str">
        <f t="shared" ca="1" si="98"/>
        <v/>
      </c>
      <c r="U296" s="7" t="str">
        <f t="shared" ca="1" si="94"/>
        <v/>
      </c>
    </row>
    <row r="297" spans="1:21" x14ac:dyDescent="0.55000000000000004">
      <c r="A297" s="7">
        <v>295</v>
      </c>
      <c r="B297" s="8">
        <f t="shared" si="95"/>
        <v>295</v>
      </c>
      <c r="C297" s="9">
        <f>IF('2 Pareto Analysis'!$D$12='Pareto Math'!V$23,'Pareto Math'!B297,IF(HLOOKUP(X$23,'1 Data Entry'!A$1:Q296,A298,FALSE)="","",HLOOKUP(X$23,'1 Data Entry'!A$1:Q296,A298,FALSE)))</f>
        <v>295</v>
      </c>
      <c r="D297" s="7" t="e">
        <f>HLOOKUP(V$23,'1 Data Entry'!A$1:Q296,A298,FALSE)</f>
        <v>#N/A</v>
      </c>
      <c r="E297" s="15" t="e">
        <f>IF(C297="","",HLOOKUP(W$23,'1 Data Entry'!A$1:S296,A298,FALSE))</f>
        <v>#N/A</v>
      </c>
      <c r="F297" s="15">
        <f>(COUNTIF(D$3:D297,D297))</f>
        <v>295</v>
      </c>
      <c r="G297" s="15">
        <f t="shared" si="96"/>
        <v>999</v>
      </c>
      <c r="H297" s="15" t="e">
        <f t="shared" si="92"/>
        <v>#N/A</v>
      </c>
      <c r="I297" s="16" t="str">
        <f t="shared" si="93"/>
        <v/>
      </c>
      <c r="J297" s="16" t="str">
        <f t="shared" ca="1" si="100"/>
        <v/>
      </c>
      <c r="K297" s="16" t="str">
        <f t="shared" ca="1" si="100"/>
        <v/>
      </c>
      <c r="L297" s="16" t="str">
        <f t="shared" ca="1" si="100"/>
        <v/>
      </c>
      <c r="M297" s="16" t="str">
        <f t="shared" ca="1" si="100"/>
        <v/>
      </c>
      <c r="N297" s="16" t="str">
        <f t="shared" ca="1" si="100"/>
        <v/>
      </c>
      <c r="O297" s="16" t="str">
        <f t="shared" ca="1" si="100"/>
        <v/>
      </c>
      <c r="P297" s="16" t="str">
        <f t="shared" ca="1" si="99"/>
        <v/>
      </c>
      <c r="Q297" s="16" t="str">
        <f t="shared" ca="1" si="99"/>
        <v/>
      </c>
      <c r="R297" s="16" t="str">
        <f t="shared" ca="1" si="99"/>
        <v/>
      </c>
      <c r="S297" s="16" t="e">
        <f t="shared" ca="1" si="97"/>
        <v>#N/A</v>
      </c>
      <c r="T297" s="15" t="str">
        <f t="shared" ca="1" si="98"/>
        <v/>
      </c>
      <c r="U297" s="7" t="str">
        <f t="shared" ca="1" si="94"/>
        <v/>
      </c>
    </row>
    <row r="298" spans="1:21" x14ac:dyDescent="0.55000000000000004">
      <c r="A298" s="7">
        <v>296</v>
      </c>
      <c r="B298" s="8">
        <f t="shared" si="95"/>
        <v>296</v>
      </c>
      <c r="C298" s="9">
        <f>IF('2 Pareto Analysis'!$D$12='Pareto Math'!V$23,'Pareto Math'!B298,IF(HLOOKUP(X$23,'1 Data Entry'!A$1:Q297,A299,FALSE)="","",HLOOKUP(X$23,'1 Data Entry'!A$1:Q297,A299,FALSE)))</f>
        <v>296</v>
      </c>
      <c r="D298" s="7" t="e">
        <f>HLOOKUP(V$23,'1 Data Entry'!A$1:Q297,A299,FALSE)</f>
        <v>#N/A</v>
      </c>
      <c r="E298" s="15" t="e">
        <f>IF(C298="","",HLOOKUP(W$23,'1 Data Entry'!A$1:S297,A299,FALSE))</f>
        <v>#N/A</v>
      </c>
      <c r="F298" s="15">
        <f>(COUNTIF(D$3:D298,D298))</f>
        <v>296</v>
      </c>
      <c r="G298" s="15">
        <f t="shared" si="96"/>
        <v>999</v>
      </c>
      <c r="H298" s="15" t="e">
        <f t="shared" si="92"/>
        <v>#N/A</v>
      </c>
      <c r="I298" s="16" t="str">
        <f t="shared" si="93"/>
        <v/>
      </c>
      <c r="J298" s="16" t="str">
        <f t="shared" ca="1" si="100"/>
        <v/>
      </c>
      <c r="K298" s="16" t="str">
        <f t="shared" ca="1" si="100"/>
        <v/>
      </c>
      <c r="L298" s="16" t="str">
        <f t="shared" ca="1" si="100"/>
        <v/>
      </c>
      <c r="M298" s="16" t="str">
        <f t="shared" ca="1" si="100"/>
        <v/>
      </c>
      <c r="N298" s="16" t="str">
        <f t="shared" ca="1" si="100"/>
        <v/>
      </c>
      <c r="O298" s="16" t="str">
        <f t="shared" ca="1" si="100"/>
        <v/>
      </c>
      <c r="P298" s="16" t="str">
        <f t="shared" ca="1" si="99"/>
        <v/>
      </c>
      <c r="Q298" s="16" t="str">
        <f t="shared" ca="1" si="99"/>
        <v/>
      </c>
      <c r="R298" s="16" t="str">
        <f t="shared" ca="1" si="99"/>
        <v/>
      </c>
      <c r="S298" s="16" t="e">
        <f t="shared" ca="1" si="97"/>
        <v>#N/A</v>
      </c>
      <c r="T298" s="15" t="str">
        <f t="shared" ca="1" si="98"/>
        <v/>
      </c>
      <c r="U298" s="7" t="str">
        <f t="shared" ca="1" si="94"/>
        <v/>
      </c>
    </row>
    <row r="299" spans="1:21" x14ac:dyDescent="0.55000000000000004">
      <c r="A299" s="7">
        <v>297</v>
      </c>
      <c r="B299" s="8">
        <f t="shared" si="95"/>
        <v>297</v>
      </c>
      <c r="C299" s="9">
        <f>IF('2 Pareto Analysis'!$D$12='Pareto Math'!V$23,'Pareto Math'!B299,IF(HLOOKUP(X$23,'1 Data Entry'!A$1:Q298,A300,FALSE)="","",HLOOKUP(X$23,'1 Data Entry'!A$1:Q298,A300,FALSE)))</f>
        <v>297</v>
      </c>
      <c r="D299" s="7" t="e">
        <f>HLOOKUP(V$23,'1 Data Entry'!A$1:Q298,A300,FALSE)</f>
        <v>#N/A</v>
      </c>
      <c r="E299" s="15" t="e">
        <f>IF(C299="","",HLOOKUP(W$23,'1 Data Entry'!A$1:S298,A300,FALSE))</f>
        <v>#N/A</v>
      </c>
      <c r="F299" s="15">
        <f>(COUNTIF(D$3:D299,D299))</f>
        <v>297</v>
      </c>
      <c r="G299" s="15">
        <f t="shared" si="96"/>
        <v>999</v>
      </c>
      <c r="H299" s="15" t="e">
        <f t="shared" si="92"/>
        <v>#N/A</v>
      </c>
      <c r="I299" s="16" t="str">
        <f t="shared" si="93"/>
        <v/>
      </c>
      <c r="J299" s="16" t="str">
        <f t="shared" ca="1" si="100"/>
        <v/>
      </c>
      <c r="K299" s="16" t="str">
        <f t="shared" ca="1" si="100"/>
        <v/>
      </c>
      <c r="L299" s="16" t="str">
        <f t="shared" ca="1" si="100"/>
        <v/>
      </c>
      <c r="M299" s="16" t="str">
        <f t="shared" ca="1" si="100"/>
        <v/>
      </c>
      <c r="N299" s="16" t="str">
        <f t="shared" ca="1" si="100"/>
        <v/>
      </c>
      <c r="O299" s="16" t="str">
        <f t="shared" ca="1" si="100"/>
        <v/>
      </c>
      <c r="P299" s="16" t="str">
        <f t="shared" ca="1" si="99"/>
        <v/>
      </c>
      <c r="Q299" s="16" t="str">
        <f t="shared" ca="1" si="99"/>
        <v/>
      </c>
      <c r="R299" s="16" t="str">
        <f t="shared" ca="1" si="99"/>
        <v/>
      </c>
      <c r="S299" s="16" t="e">
        <f t="shared" ca="1" si="97"/>
        <v>#N/A</v>
      </c>
      <c r="T299" s="15" t="str">
        <f t="shared" ca="1" si="98"/>
        <v/>
      </c>
      <c r="U299" s="7" t="str">
        <f t="shared" ca="1" si="94"/>
        <v/>
      </c>
    </row>
    <row r="300" spans="1:21" x14ac:dyDescent="0.55000000000000004">
      <c r="A300" s="7">
        <v>298</v>
      </c>
      <c r="B300" s="8">
        <f t="shared" si="95"/>
        <v>298</v>
      </c>
      <c r="C300" s="9">
        <f>IF('2 Pareto Analysis'!$D$12='Pareto Math'!V$23,'Pareto Math'!B300,IF(HLOOKUP(X$23,'1 Data Entry'!A$1:Q299,A301,FALSE)="","",HLOOKUP(X$23,'1 Data Entry'!A$1:Q299,A301,FALSE)))</f>
        <v>298</v>
      </c>
      <c r="D300" s="7" t="e">
        <f>HLOOKUP(V$23,'1 Data Entry'!A$1:Q299,A301,FALSE)</f>
        <v>#N/A</v>
      </c>
      <c r="E300" s="15" t="e">
        <f>IF(C300="","",HLOOKUP(W$23,'1 Data Entry'!A$1:S299,A301,FALSE))</f>
        <v>#N/A</v>
      </c>
      <c r="F300" s="15">
        <f>(COUNTIF(D$3:D300,D300))</f>
        <v>298</v>
      </c>
      <c r="G300" s="15">
        <f t="shared" si="96"/>
        <v>999</v>
      </c>
      <c r="H300" s="15" t="e">
        <f t="shared" si="92"/>
        <v>#N/A</v>
      </c>
      <c r="I300" s="16" t="str">
        <f t="shared" si="93"/>
        <v/>
      </c>
      <c r="J300" s="16" t="str">
        <f t="shared" ca="1" si="100"/>
        <v/>
      </c>
      <c r="K300" s="16" t="str">
        <f t="shared" ca="1" si="100"/>
        <v/>
      </c>
      <c r="L300" s="16" t="str">
        <f t="shared" ca="1" si="100"/>
        <v/>
      </c>
      <c r="M300" s="16" t="str">
        <f t="shared" ca="1" si="100"/>
        <v/>
      </c>
      <c r="N300" s="16" t="str">
        <f t="shared" ca="1" si="100"/>
        <v/>
      </c>
      <c r="O300" s="16" t="str">
        <f t="shared" ca="1" si="100"/>
        <v/>
      </c>
      <c r="P300" s="16" t="str">
        <f t="shared" ca="1" si="99"/>
        <v/>
      </c>
      <c r="Q300" s="16" t="str">
        <f t="shared" ca="1" si="99"/>
        <v/>
      </c>
      <c r="R300" s="16" t="str">
        <f t="shared" ca="1" si="99"/>
        <v/>
      </c>
      <c r="S300" s="16" t="e">
        <f t="shared" ca="1" si="97"/>
        <v>#N/A</v>
      </c>
      <c r="T300" s="15" t="str">
        <f t="shared" ca="1" si="98"/>
        <v/>
      </c>
      <c r="U300" s="7" t="str">
        <f t="shared" ca="1" si="94"/>
        <v/>
      </c>
    </row>
    <row r="301" spans="1:21" x14ac:dyDescent="0.55000000000000004">
      <c r="A301" s="7">
        <v>299</v>
      </c>
      <c r="B301" s="8">
        <f t="shared" si="95"/>
        <v>299</v>
      </c>
      <c r="C301" s="9">
        <f>IF('2 Pareto Analysis'!$D$12='Pareto Math'!V$23,'Pareto Math'!B301,IF(HLOOKUP(X$23,'1 Data Entry'!A$1:Q300,A302,FALSE)="","",HLOOKUP(X$23,'1 Data Entry'!A$1:Q300,A302,FALSE)))</f>
        <v>299</v>
      </c>
      <c r="D301" s="7" t="e">
        <f>HLOOKUP(V$23,'1 Data Entry'!A$1:Q300,A302,FALSE)</f>
        <v>#N/A</v>
      </c>
      <c r="E301" s="15" t="e">
        <f>IF(C301="","",HLOOKUP(W$23,'1 Data Entry'!A$1:S300,A302,FALSE))</f>
        <v>#N/A</v>
      </c>
      <c r="F301" s="15">
        <f>(COUNTIF(D$3:D301,D301))</f>
        <v>299</v>
      </c>
      <c r="G301" s="15">
        <f t="shared" si="96"/>
        <v>999</v>
      </c>
      <c r="H301" s="15" t="e">
        <f t="shared" si="92"/>
        <v>#N/A</v>
      </c>
      <c r="I301" s="16" t="str">
        <f t="shared" si="93"/>
        <v/>
      </c>
      <c r="J301" s="16" t="str">
        <f t="shared" ca="1" si="100"/>
        <v/>
      </c>
      <c r="K301" s="16" t="str">
        <f t="shared" ca="1" si="100"/>
        <v/>
      </c>
      <c r="L301" s="16" t="str">
        <f t="shared" ca="1" si="100"/>
        <v/>
      </c>
      <c r="M301" s="16" t="str">
        <f t="shared" ca="1" si="100"/>
        <v/>
      </c>
      <c r="N301" s="16" t="str">
        <f t="shared" ca="1" si="100"/>
        <v/>
      </c>
      <c r="O301" s="16" t="str">
        <f t="shared" ca="1" si="100"/>
        <v/>
      </c>
      <c r="P301" s="16" t="str">
        <f t="shared" ca="1" si="99"/>
        <v/>
      </c>
      <c r="Q301" s="16" t="str">
        <f t="shared" ca="1" si="99"/>
        <v/>
      </c>
      <c r="R301" s="16" t="str">
        <f t="shared" ca="1" si="99"/>
        <v/>
      </c>
      <c r="S301" s="16" t="e">
        <f t="shared" ca="1" si="97"/>
        <v>#N/A</v>
      </c>
      <c r="T301" s="15" t="str">
        <f t="shared" ca="1" si="98"/>
        <v/>
      </c>
      <c r="U301" s="7" t="str">
        <f t="shared" ca="1" si="94"/>
        <v/>
      </c>
    </row>
    <row r="302" spans="1:21" x14ac:dyDescent="0.55000000000000004">
      <c r="A302" s="7">
        <v>300</v>
      </c>
      <c r="B302" s="8">
        <f t="shared" si="95"/>
        <v>300</v>
      </c>
      <c r="C302" s="9">
        <f>IF('2 Pareto Analysis'!$D$12='Pareto Math'!V$23,'Pareto Math'!B302,IF(HLOOKUP(X$23,'1 Data Entry'!A$1:Q301,A303,FALSE)="","",HLOOKUP(X$23,'1 Data Entry'!A$1:Q301,A303,FALSE)))</f>
        <v>300</v>
      </c>
      <c r="D302" s="7" t="e">
        <f>HLOOKUP(V$23,'1 Data Entry'!A$1:Q301,A303,FALSE)</f>
        <v>#N/A</v>
      </c>
      <c r="E302" s="15" t="e">
        <f>IF(C302="","",HLOOKUP(W$23,'1 Data Entry'!A$1:S301,A303,FALSE))</f>
        <v>#N/A</v>
      </c>
      <c r="F302" s="15">
        <f>(COUNTIF(D$3:D302,D302))</f>
        <v>300</v>
      </c>
      <c r="G302" s="15">
        <f t="shared" si="96"/>
        <v>999</v>
      </c>
      <c r="H302" s="15" t="e">
        <f t="shared" si="92"/>
        <v>#N/A</v>
      </c>
      <c r="I302" s="16" t="str">
        <f t="shared" si="93"/>
        <v/>
      </c>
      <c r="J302" s="16" t="str">
        <f t="shared" ca="1" si="100"/>
        <v/>
      </c>
      <c r="K302" s="16" t="str">
        <f t="shared" ca="1" si="100"/>
        <v/>
      </c>
      <c r="L302" s="16" t="str">
        <f t="shared" ca="1" si="100"/>
        <v/>
      </c>
      <c r="M302" s="16" t="str">
        <f t="shared" ca="1" si="100"/>
        <v/>
      </c>
      <c r="N302" s="16" t="str">
        <f t="shared" ca="1" si="100"/>
        <v/>
      </c>
      <c r="O302" s="16" t="str">
        <f t="shared" ca="1" si="100"/>
        <v/>
      </c>
      <c r="P302" s="16" t="str">
        <f t="shared" ca="1" si="99"/>
        <v/>
      </c>
      <c r="Q302" s="16" t="str">
        <f t="shared" ca="1" si="99"/>
        <v/>
      </c>
      <c r="R302" s="16" t="str">
        <f t="shared" ca="1" si="99"/>
        <v/>
      </c>
      <c r="S302" s="16" t="e">
        <f t="shared" ca="1" si="97"/>
        <v>#N/A</v>
      </c>
      <c r="T302" s="15" t="str">
        <f t="shared" ca="1" si="98"/>
        <v/>
      </c>
      <c r="U302" s="7" t="str">
        <f t="shared" ca="1" si="94"/>
        <v/>
      </c>
    </row>
    <row r="303" spans="1:21" x14ac:dyDescent="0.55000000000000004">
      <c r="A303" s="7">
        <v>301</v>
      </c>
      <c r="B303" s="8">
        <f t="shared" si="95"/>
        <v>301</v>
      </c>
      <c r="C303" s="9">
        <f>IF('2 Pareto Analysis'!$D$12='Pareto Math'!V$23,'Pareto Math'!B303,IF(HLOOKUP(X$23,'1 Data Entry'!A$1:Q302,A304,FALSE)="","",HLOOKUP(X$23,'1 Data Entry'!A$1:Q302,A304,FALSE)))</f>
        <v>301</v>
      </c>
      <c r="D303" s="7" t="e">
        <f>HLOOKUP(V$23,'1 Data Entry'!A$1:Q302,A304,FALSE)</f>
        <v>#N/A</v>
      </c>
      <c r="E303" s="15" t="e">
        <f>IF(C303="","",HLOOKUP(W$23,'1 Data Entry'!A$1:S302,A304,FALSE))</f>
        <v>#N/A</v>
      </c>
      <c r="F303" s="15">
        <f>(COUNTIF(D$3:D303,D303))</f>
        <v>301</v>
      </c>
      <c r="G303" s="15">
        <f t="shared" si="96"/>
        <v>999</v>
      </c>
      <c r="H303" s="15" t="e">
        <f t="shared" si="92"/>
        <v>#N/A</v>
      </c>
      <c r="I303" s="16" t="str">
        <f t="shared" si="93"/>
        <v/>
      </c>
      <c r="J303" s="16" t="str">
        <f t="shared" ca="1" si="100"/>
        <v/>
      </c>
      <c r="K303" s="16" t="str">
        <f t="shared" ca="1" si="100"/>
        <v/>
      </c>
      <c r="L303" s="16" t="str">
        <f t="shared" ca="1" si="100"/>
        <v/>
      </c>
      <c r="M303" s="16" t="str">
        <f t="shared" ca="1" si="100"/>
        <v/>
      </c>
      <c r="N303" s="16" t="str">
        <f t="shared" ca="1" si="100"/>
        <v/>
      </c>
      <c r="O303" s="16" t="str">
        <f t="shared" ca="1" si="100"/>
        <v/>
      </c>
      <c r="P303" s="16" t="str">
        <f t="shared" ca="1" si="99"/>
        <v/>
      </c>
      <c r="Q303" s="16" t="str">
        <f t="shared" ca="1" si="99"/>
        <v/>
      </c>
      <c r="R303" s="16" t="str">
        <f t="shared" ca="1" si="99"/>
        <v/>
      </c>
      <c r="S303" s="16" t="e">
        <f t="shared" ca="1" si="97"/>
        <v>#N/A</v>
      </c>
      <c r="T303" s="15" t="str">
        <f t="shared" ca="1" si="98"/>
        <v/>
      </c>
      <c r="U303" s="7" t="str">
        <f t="shared" ca="1" si="94"/>
        <v/>
      </c>
    </row>
    <row r="304" spans="1:21" x14ac:dyDescent="0.55000000000000004">
      <c r="A304" s="7">
        <v>302</v>
      </c>
      <c r="B304" s="8">
        <f t="shared" si="95"/>
        <v>302</v>
      </c>
      <c r="C304" s="9">
        <f>IF('2 Pareto Analysis'!$D$12='Pareto Math'!V$23,'Pareto Math'!B304,IF(HLOOKUP(X$23,'1 Data Entry'!A$1:Q303,A305,FALSE)="","",HLOOKUP(X$23,'1 Data Entry'!A$1:Q303,A305,FALSE)))</f>
        <v>302</v>
      </c>
      <c r="D304" s="7" t="e">
        <f>HLOOKUP(V$23,'1 Data Entry'!A$1:Q303,A305,FALSE)</f>
        <v>#N/A</v>
      </c>
      <c r="E304" s="15" t="e">
        <f>IF(C304="","",HLOOKUP(W$23,'1 Data Entry'!A$1:S303,A305,FALSE))</f>
        <v>#N/A</v>
      </c>
      <c r="F304" s="15">
        <f>(COUNTIF(D$3:D304,D304))</f>
        <v>302</v>
      </c>
      <c r="G304" s="15">
        <f t="shared" si="96"/>
        <v>999</v>
      </c>
      <c r="H304" s="15" t="e">
        <f t="shared" si="92"/>
        <v>#N/A</v>
      </c>
      <c r="I304" s="16" t="str">
        <f t="shared" si="93"/>
        <v/>
      </c>
      <c r="J304" s="16" t="str">
        <f t="shared" ca="1" si="100"/>
        <v/>
      </c>
      <c r="K304" s="16" t="str">
        <f t="shared" ca="1" si="100"/>
        <v/>
      </c>
      <c r="L304" s="16" t="str">
        <f t="shared" ca="1" si="100"/>
        <v/>
      </c>
      <c r="M304" s="16" t="str">
        <f t="shared" ca="1" si="100"/>
        <v/>
      </c>
      <c r="N304" s="16" t="str">
        <f t="shared" ca="1" si="100"/>
        <v/>
      </c>
      <c r="O304" s="16" t="str">
        <f t="shared" ca="1" si="100"/>
        <v/>
      </c>
      <c r="P304" s="16" t="str">
        <f t="shared" ca="1" si="99"/>
        <v/>
      </c>
      <c r="Q304" s="16" t="str">
        <f t="shared" ca="1" si="99"/>
        <v/>
      </c>
      <c r="R304" s="16" t="str">
        <f t="shared" ca="1" si="99"/>
        <v/>
      </c>
      <c r="S304" s="16" t="e">
        <f t="shared" ca="1" si="97"/>
        <v>#N/A</v>
      </c>
      <c r="T304" s="15" t="str">
        <f t="shared" ca="1" si="98"/>
        <v/>
      </c>
      <c r="U304" s="7" t="str">
        <f t="shared" ca="1" si="94"/>
        <v/>
      </c>
    </row>
    <row r="305" spans="1:21" x14ac:dyDescent="0.55000000000000004">
      <c r="A305" s="7">
        <v>303</v>
      </c>
      <c r="B305" s="8">
        <f t="shared" si="95"/>
        <v>303</v>
      </c>
      <c r="C305" s="9">
        <f>IF('2 Pareto Analysis'!$D$12='Pareto Math'!V$23,'Pareto Math'!B305,IF(HLOOKUP(X$23,'1 Data Entry'!A$1:Q304,A306,FALSE)="","",HLOOKUP(X$23,'1 Data Entry'!A$1:Q304,A306,FALSE)))</f>
        <v>303</v>
      </c>
      <c r="D305" s="7" t="e">
        <f>HLOOKUP(V$23,'1 Data Entry'!A$1:Q304,A306,FALSE)</f>
        <v>#N/A</v>
      </c>
      <c r="E305" s="15" t="e">
        <f>IF(C305="","",HLOOKUP(W$23,'1 Data Entry'!A$1:S304,A306,FALSE))</f>
        <v>#N/A</v>
      </c>
      <c r="F305" s="15">
        <f>(COUNTIF(D$3:D305,D305))</f>
        <v>303</v>
      </c>
      <c r="G305" s="15">
        <f t="shared" si="96"/>
        <v>999</v>
      </c>
      <c r="H305" s="15" t="e">
        <f t="shared" si="92"/>
        <v>#N/A</v>
      </c>
      <c r="I305" s="16" t="str">
        <f t="shared" si="93"/>
        <v/>
      </c>
      <c r="J305" s="16" t="str">
        <f t="shared" ca="1" si="100"/>
        <v/>
      </c>
      <c r="K305" s="16" t="str">
        <f t="shared" ca="1" si="100"/>
        <v/>
      </c>
      <c r="L305" s="16" t="str">
        <f t="shared" ca="1" si="100"/>
        <v/>
      </c>
      <c r="M305" s="16" t="str">
        <f t="shared" ca="1" si="100"/>
        <v/>
      </c>
      <c r="N305" s="16" t="str">
        <f t="shared" ca="1" si="100"/>
        <v/>
      </c>
      <c r="O305" s="16" t="str">
        <f t="shared" ca="1" si="100"/>
        <v/>
      </c>
      <c r="P305" s="16" t="str">
        <f t="shared" ca="1" si="99"/>
        <v/>
      </c>
      <c r="Q305" s="16" t="str">
        <f t="shared" ca="1" si="99"/>
        <v/>
      </c>
      <c r="R305" s="16" t="str">
        <f t="shared" ca="1" si="99"/>
        <v/>
      </c>
      <c r="S305" s="16" t="e">
        <f t="shared" ca="1" si="97"/>
        <v>#N/A</v>
      </c>
      <c r="T305" s="15" t="str">
        <f t="shared" ca="1" si="98"/>
        <v/>
      </c>
      <c r="U305" s="7" t="str">
        <f t="shared" ca="1" si="94"/>
        <v/>
      </c>
    </row>
    <row r="306" spans="1:21" x14ac:dyDescent="0.55000000000000004">
      <c r="A306" s="7">
        <v>304</v>
      </c>
      <c r="B306" s="8">
        <f t="shared" si="95"/>
        <v>304</v>
      </c>
      <c r="C306" s="9">
        <f>IF('2 Pareto Analysis'!$D$12='Pareto Math'!V$23,'Pareto Math'!B306,IF(HLOOKUP(X$23,'1 Data Entry'!A$1:Q305,A307,FALSE)="","",HLOOKUP(X$23,'1 Data Entry'!A$1:Q305,A307,FALSE)))</f>
        <v>304</v>
      </c>
      <c r="D306" s="7" t="e">
        <f>HLOOKUP(V$23,'1 Data Entry'!A$1:Q305,A307,FALSE)</f>
        <v>#N/A</v>
      </c>
      <c r="E306" s="15" t="e">
        <f>IF(C306="","",HLOOKUP(W$23,'1 Data Entry'!A$1:S305,A307,FALSE))</f>
        <v>#N/A</v>
      </c>
      <c r="F306" s="15">
        <f>(COUNTIF(D$3:D306,D306))</f>
        <v>304</v>
      </c>
      <c r="G306" s="15">
        <f t="shared" si="96"/>
        <v>999</v>
      </c>
      <c r="H306" s="15" t="e">
        <f t="shared" si="92"/>
        <v>#N/A</v>
      </c>
      <c r="I306" s="16" t="str">
        <f t="shared" si="93"/>
        <v/>
      </c>
      <c r="J306" s="16" t="str">
        <f t="shared" ca="1" si="100"/>
        <v/>
      </c>
      <c r="K306" s="16" t="str">
        <f t="shared" ca="1" si="100"/>
        <v/>
      </c>
      <c r="L306" s="16" t="str">
        <f t="shared" ca="1" si="100"/>
        <v/>
      </c>
      <c r="M306" s="16" t="str">
        <f t="shared" ca="1" si="100"/>
        <v/>
      </c>
      <c r="N306" s="16" t="str">
        <f t="shared" ca="1" si="100"/>
        <v/>
      </c>
      <c r="O306" s="16" t="str">
        <f t="shared" ca="1" si="100"/>
        <v/>
      </c>
      <c r="P306" s="16" t="str">
        <f t="shared" ca="1" si="99"/>
        <v/>
      </c>
      <c r="Q306" s="16" t="str">
        <f t="shared" ca="1" si="99"/>
        <v/>
      </c>
      <c r="R306" s="16" t="str">
        <f t="shared" ca="1" si="99"/>
        <v/>
      </c>
      <c r="S306" s="16" t="e">
        <f t="shared" ca="1" si="97"/>
        <v>#N/A</v>
      </c>
      <c r="T306" s="15" t="str">
        <f t="shared" ca="1" si="98"/>
        <v/>
      </c>
      <c r="U306" s="7" t="str">
        <f t="shared" ca="1" si="94"/>
        <v/>
      </c>
    </row>
    <row r="307" spans="1:21" x14ac:dyDescent="0.55000000000000004">
      <c r="A307" s="7">
        <v>305</v>
      </c>
      <c r="B307" s="8">
        <f t="shared" si="95"/>
        <v>305</v>
      </c>
      <c r="C307" s="9">
        <f>IF('2 Pareto Analysis'!$D$12='Pareto Math'!V$23,'Pareto Math'!B307,IF(HLOOKUP(X$23,'1 Data Entry'!A$1:Q306,A308,FALSE)="","",HLOOKUP(X$23,'1 Data Entry'!A$1:Q306,A308,FALSE)))</f>
        <v>305</v>
      </c>
      <c r="D307" s="7" t="e">
        <f>HLOOKUP(V$23,'1 Data Entry'!A$1:Q306,A308,FALSE)</f>
        <v>#N/A</v>
      </c>
      <c r="E307" s="15" t="e">
        <f>IF(C307="","",HLOOKUP(W$23,'1 Data Entry'!A$1:S306,A308,FALSE))</f>
        <v>#N/A</v>
      </c>
      <c r="F307" s="15">
        <f>(COUNTIF(D$3:D307,D307))</f>
        <v>305</v>
      </c>
      <c r="G307" s="15">
        <f t="shared" si="96"/>
        <v>999</v>
      </c>
      <c r="H307" s="15" t="e">
        <f t="shared" si="92"/>
        <v>#N/A</v>
      </c>
      <c r="I307" s="16" t="str">
        <f t="shared" si="93"/>
        <v/>
      </c>
      <c r="J307" s="16" t="str">
        <f t="shared" ca="1" si="100"/>
        <v/>
      </c>
      <c r="K307" s="16" t="str">
        <f t="shared" ca="1" si="100"/>
        <v/>
      </c>
      <c r="L307" s="16" t="str">
        <f t="shared" ca="1" si="100"/>
        <v/>
      </c>
      <c r="M307" s="16" t="str">
        <f t="shared" ca="1" si="100"/>
        <v/>
      </c>
      <c r="N307" s="16" t="str">
        <f t="shared" ca="1" si="100"/>
        <v/>
      </c>
      <c r="O307" s="16" t="str">
        <f t="shared" ca="1" si="100"/>
        <v/>
      </c>
      <c r="P307" s="16" t="str">
        <f t="shared" ca="1" si="99"/>
        <v/>
      </c>
      <c r="Q307" s="16" t="str">
        <f t="shared" ca="1" si="99"/>
        <v/>
      </c>
      <c r="R307" s="16" t="str">
        <f t="shared" ca="1" si="99"/>
        <v/>
      </c>
      <c r="S307" s="16" t="e">
        <f t="shared" ca="1" si="97"/>
        <v>#N/A</v>
      </c>
      <c r="T307" s="15" t="str">
        <f t="shared" ca="1" si="98"/>
        <v/>
      </c>
      <c r="U307" s="7" t="str">
        <f t="shared" ca="1" si="94"/>
        <v/>
      </c>
    </row>
    <row r="308" spans="1:21" x14ac:dyDescent="0.55000000000000004">
      <c r="A308" s="7">
        <v>306</v>
      </c>
      <c r="B308" s="8">
        <f t="shared" si="95"/>
        <v>306</v>
      </c>
      <c r="C308" s="9">
        <f>IF('2 Pareto Analysis'!$D$12='Pareto Math'!V$23,'Pareto Math'!B308,IF(HLOOKUP(X$23,'1 Data Entry'!A$1:Q307,A309,FALSE)="","",HLOOKUP(X$23,'1 Data Entry'!A$1:Q307,A309,FALSE)))</f>
        <v>306</v>
      </c>
      <c r="D308" s="7" t="e">
        <f>HLOOKUP(V$23,'1 Data Entry'!A$1:Q307,A309,FALSE)</f>
        <v>#N/A</v>
      </c>
      <c r="E308" s="15" t="e">
        <f>IF(C308="","",HLOOKUP(W$23,'1 Data Entry'!A$1:S307,A309,FALSE))</f>
        <v>#N/A</v>
      </c>
      <c r="F308" s="15">
        <f>(COUNTIF(D$3:D308,D308))</f>
        <v>306</v>
      </c>
      <c r="G308" s="15">
        <f t="shared" si="96"/>
        <v>999</v>
      </c>
      <c r="H308" s="15" t="e">
        <f t="shared" si="92"/>
        <v>#N/A</v>
      </c>
      <c r="I308" s="16" t="str">
        <f t="shared" si="93"/>
        <v/>
      </c>
      <c r="J308" s="16" t="str">
        <f t="shared" ca="1" si="100"/>
        <v/>
      </c>
      <c r="K308" s="16" t="str">
        <f t="shared" ca="1" si="100"/>
        <v/>
      </c>
      <c r="L308" s="16" t="str">
        <f t="shared" ca="1" si="100"/>
        <v/>
      </c>
      <c r="M308" s="16" t="str">
        <f t="shared" ca="1" si="100"/>
        <v/>
      </c>
      <c r="N308" s="16" t="str">
        <f t="shared" ca="1" si="100"/>
        <v/>
      </c>
      <c r="O308" s="16" t="str">
        <f t="shared" ca="1" si="100"/>
        <v/>
      </c>
      <c r="P308" s="16" t="str">
        <f t="shared" ca="1" si="99"/>
        <v/>
      </c>
      <c r="Q308" s="16" t="str">
        <f t="shared" ca="1" si="99"/>
        <v/>
      </c>
      <c r="R308" s="16" t="str">
        <f t="shared" ca="1" si="99"/>
        <v/>
      </c>
      <c r="S308" s="16" t="e">
        <f t="shared" ca="1" si="97"/>
        <v>#N/A</v>
      </c>
      <c r="T308" s="15" t="str">
        <f t="shared" ca="1" si="98"/>
        <v/>
      </c>
      <c r="U308" s="7" t="str">
        <f t="shared" ca="1" si="94"/>
        <v/>
      </c>
    </row>
    <row r="309" spans="1:21" x14ac:dyDescent="0.55000000000000004">
      <c r="A309" s="7">
        <v>307</v>
      </c>
      <c r="B309" s="8">
        <f t="shared" si="95"/>
        <v>307</v>
      </c>
      <c r="C309" s="9">
        <f>IF('2 Pareto Analysis'!$D$12='Pareto Math'!V$23,'Pareto Math'!B309,IF(HLOOKUP(X$23,'1 Data Entry'!A$1:Q308,A310,FALSE)="","",HLOOKUP(X$23,'1 Data Entry'!A$1:Q308,A310,FALSE)))</f>
        <v>307</v>
      </c>
      <c r="D309" s="7" t="e">
        <f>HLOOKUP(V$23,'1 Data Entry'!A$1:Q308,A310,FALSE)</f>
        <v>#N/A</v>
      </c>
      <c r="E309" s="15" t="e">
        <f>IF(C309="","",HLOOKUP(W$23,'1 Data Entry'!A$1:S308,A310,FALSE))</f>
        <v>#N/A</v>
      </c>
      <c r="F309" s="15">
        <f>(COUNTIF(D$3:D309,D309))</f>
        <v>307</v>
      </c>
      <c r="G309" s="15">
        <f t="shared" si="96"/>
        <v>999</v>
      </c>
      <c r="H309" s="15" t="e">
        <f t="shared" si="92"/>
        <v>#N/A</v>
      </c>
      <c r="I309" s="16" t="str">
        <f t="shared" si="93"/>
        <v/>
      </c>
      <c r="J309" s="16" t="str">
        <f t="shared" ca="1" si="100"/>
        <v/>
      </c>
      <c r="K309" s="16" t="str">
        <f t="shared" ca="1" si="100"/>
        <v/>
      </c>
      <c r="L309" s="16" t="str">
        <f t="shared" ca="1" si="100"/>
        <v/>
      </c>
      <c r="M309" s="16" t="str">
        <f t="shared" ca="1" si="100"/>
        <v/>
      </c>
      <c r="N309" s="16" t="str">
        <f t="shared" ca="1" si="100"/>
        <v/>
      </c>
      <c r="O309" s="16" t="str">
        <f t="shared" ca="1" si="100"/>
        <v/>
      </c>
      <c r="P309" s="16" t="str">
        <f t="shared" ca="1" si="99"/>
        <v/>
      </c>
      <c r="Q309" s="16" t="str">
        <f t="shared" ca="1" si="99"/>
        <v/>
      </c>
      <c r="R309" s="16" t="str">
        <f t="shared" ca="1" si="99"/>
        <v/>
      </c>
      <c r="S309" s="16" t="e">
        <f t="shared" ca="1" si="97"/>
        <v>#N/A</v>
      </c>
      <c r="T309" s="15" t="str">
        <f t="shared" ca="1" si="98"/>
        <v/>
      </c>
      <c r="U309" s="7" t="str">
        <f t="shared" ca="1" si="94"/>
        <v/>
      </c>
    </row>
    <row r="310" spans="1:21" x14ac:dyDescent="0.55000000000000004">
      <c r="A310" s="7">
        <v>308</v>
      </c>
      <c r="B310" s="8">
        <f t="shared" si="95"/>
        <v>308</v>
      </c>
      <c r="C310" s="9">
        <f>IF('2 Pareto Analysis'!$D$12='Pareto Math'!V$23,'Pareto Math'!B310,IF(HLOOKUP(X$23,'1 Data Entry'!A$1:Q309,A311,FALSE)="","",HLOOKUP(X$23,'1 Data Entry'!A$1:Q309,A311,FALSE)))</f>
        <v>308</v>
      </c>
      <c r="D310" s="7" t="e">
        <f>HLOOKUP(V$23,'1 Data Entry'!A$1:Q309,A311,FALSE)</f>
        <v>#N/A</v>
      </c>
      <c r="E310" s="15" t="e">
        <f>IF(C310="","",HLOOKUP(W$23,'1 Data Entry'!A$1:S309,A311,FALSE))</f>
        <v>#N/A</v>
      </c>
      <c r="F310" s="15">
        <f>(COUNTIF(D$3:D310,D310))</f>
        <v>308</v>
      </c>
      <c r="G310" s="15">
        <f t="shared" si="96"/>
        <v>999</v>
      </c>
      <c r="H310" s="15" t="e">
        <f t="shared" si="92"/>
        <v>#N/A</v>
      </c>
      <c r="I310" s="16" t="str">
        <f t="shared" si="93"/>
        <v/>
      </c>
      <c r="J310" s="16" t="str">
        <f t="shared" ca="1" si="100"/>
        <v/>
      </c>
      <c r="K310" s="16" t="str">
        <f t="shared" ca="1" si="100"/>
        <v/>
      </c>
      <c r="L310" s="16" t="str">
        <f t="shared" ca="1" si="100"/>
        <v/>
      </c>
      <c r="M310" s="16" t="str">
        <f t="shared" ca="1" si="100"/>
        <v/>
      </c>
      <c r="N310" s="16" t="str">
        <f t="shared" ca="1" si="100"/>
        <v/>
      </c>
      <c r="O310" s="16" t="str">
        <f t="shared" ca="1" si="100"/>
        <v/>
      </c>
      <c r="P310" s="16" t="str">
        <f t="shared" ca="1" si="99"/>
        <v/>
      </c>
      <c r="Q310" s="16" t="str">
        <f t="shared" ca="1" si="99"/>
        <v/>
      </c>
      <c r="R310" s="16" t="str">
        <f t="shared" ca="1" si="99"/>
        <v/>
      </c>
      <c r="S310" s="16" t="e">
        <f t="shared" ca="1" si="97"/>
        <v>#N/A</v>
      </c>
      <c r="T310" s="15" t="str">
        <f t="shared" ca="1" si="98"/>
        <v/>
      </c>
      <c r="U310" s="7" t="str">
        <f t="shared" ca="1" si="94"/>
        <v/>
      </c>
    </row>
    <row r="311" spans="1:21" x14ac:dyDescent="0.55000000000000004">
      <c r="A311" s="7">
        <v>309</v>
      </c>
      <c r="B311" s="8">
        <f t="shared" si="95"/>
        <v>309</v>
      </c>
      <c r="C311" s="9">
        <f>IF('2 Pareto Analysis'!$D$12='Pareto Math'!V$23,'Pareto Math'!B311,IF(HLOOKUP(X$23,'1 Data Entry'!A$1:Q310,A312,FALSE)="","",HLOOKUP(X$23,'1 Data Entry'!A$1:Q310,A312,FALSE)))</f>
        <v>309</v>
      </c>
      <c r="D311" s="7" t="e">
        <f>HLOOKUP(V$23,'1 Data Entry'!A$1:Q310,A312,FALSE)</f>
        <v>#N/A</v>
      </c>
      <c r="E311" s="15" t="e">
        <f>IF(C311="","",HLOOKUP(W$23,'1 Data Entry'!A$1:S310,A312,FALSE))</f>
        <v>#N/A</v>
      </c>
      <c r="F311" s="15">
        <f>(COUNTIF(D$3:D311,D311))</f>
        <v>309</v>
      </c>
      <c r="G311" s="15">
        <f t="shared" si="96"/>
        <v>999</v>
      </c>
      <c r="H311" s="15" t="e">
        <f t="shared" si="92"/>
        <v>#N/A</v>
      </c>
      <c r="I311" s="16" t="str">
        <f t="shared" si="93"/>
        <v/>
      </c>
      <c r="J311" s="16" t="str">
        <f t="shared" ca="1" si="100"/>
        <v/>
      </c>
      <c r="K311" s="16" t="str">
        <f t="shared" ca="1" si="100"/>
        <v/>
      </c>
      <c r="L311" s="16" t="str">
        <f t="shared" ca="1" si="100"/>
        <v/>
      </c>
      <c r="M311" s="16" t="str">
        <f t="shared" ca="1" si="100"/>
        <v/>
      </c>
      <c r="N311" s="16" t="str">
        <f t="shared" ca="1" si="100"/>
        <v/>
      </c>
      <c r="O311" s="16" t="str">
        <f t="shared" ca="1" si="100"/>
        <v/>
      </c>
      <c r="P311" s="16" t="str">
        <f t="shared" ca="1" si="99"/>
        <v/>
      </c>
      <c r="Q311" s="16" t="str">
        <f t="shared" ca="1" si="99"/>
        <v/>
      </c>
      <c r="R311" s="16" t="str">
        <f t="shared" ca="1" si="99"/>
        <v/>
      </c>
      <c r="S311" s="16" t="e">
        <f t="shared" ca="1" si="97"/>
        <v>#N/A</v>
      </c>
      <c r="T311" s="15" t="str">
        <f t="shared" ca="1" si="98"/>
        <v/>
      </c>
      <c r="U311" s="7" t="str">
        <f t="shared" ca="1" si="94"/>
        <v/>
      </c>
    </row>
    <row r="312" spans="1:21" x14ac:dyDescent="0.55000000000000004">
      <c r="A312" s="7">
        <v>310</v>
      </c>
      <c r="B312" s="8">
        <f t="shared" si="95"/>
        <v>310</v>
      </c>
      <c r="C312" s="9">
        <f>IF('2 Pareto Analysis'!$D$12='Pareto Math'!V$23,'Pareto Math'!B312,IF(HLOOKUP(X$23,'1 Data Entry'!A$1:Q311,A313,FALSE)="","",HLOOKUP(X$23,'1 Data Entry'!A$1:Q311,A313,FALSE)))</f>
        <v>310</v>
      </c>
      <c r="D312" s="7" t="e">
        <f>HLOOKUP(V$23,'1 Data Entry'!A$1:Q311,A313,FALSE)</f>
        <v>#N/A</v>
      </c>
      <c r="E312" s="15" t="e">
        <f>IF(C312="","",HLOOKUP(W$23,'1 Data Entry'!A$1:S311,A313,FALSE))</f>
        <v>#N/A</v>
      </c>
      <c r="F312" s="15">
        <f>(COUNTIF(D$3:D312,D312))</f>
        <v>310</v>
      </c>
      <c r="G312" s="15">
        <f t="shared" si="96"/>
        <v>999</v>
      </c>
      <c r="H312" s="15" t="e">
        <f t="shared" si="92"/>
        <v>#N/A</v>
      </c>
      <c r="I312" s="16" t="str">
        <f t="shared" si="93"/>
        <v/>
      </c>
      <c r="J312" s="16" t="str">
        <f t="shared" ca="1" si="100"/>
        <v/>
      </c>
      <c r="K312" s="16" t="str">
        <f t="shared" ca="1" si="100"/>
        <v/>
      </c>
      <c r="L312" s="16" t="str">
        <f t="shared" ca="1" si="100"/>
        <v/>
      </c>
      <c r="M312" s="16" t="str">
        <f t="shared" ca="1" si="100"/>
        <v/>
      </c>
      <c r="N312" s="16" t="str">
        <f t="shared" ca="1" si="100"/>
        <v/>
      </c>
      <c r="O312" s="16" t="str">
        <f t="shared" ca="1" si="100"/>
        <v/>
      </c>
      <c r="P312" s="16" t="str">
        <f t="shared" ca="1" si="99"/>
        <v/>
      </c>
      <c r="Q312" s="16" t="str">
        <f t="shared" ca="1" si="99"/>
        <v/>
      </c>
      <c r="R312" s="16" t="str">
        <f t="shared" ca="1" si="99"/>
        <v/>
      </c>
      <c r="S312" s="16" t="e">
        <f t="shared" ca="1" si="97"/>
        <v>#N/A</v>
      </c>
      <c r="T312" s="15" t="str">
        <f t="shared" ca="1" si="98"/>
        <v/>
      </c>
      <c r="U312" s="7" t="str">
        <f t="shared" ca="1" si="94"/>
        <v/>
      </c>
    </row>
    <row r="313" spans="1:21" x14ac:dyDescent="0.55000000000000004">
      <c r="A313" s="7">
        <v>311</v>
      </c>
      <c r="B313" s="8">
        <f t="shared" si="95"/>
        <v>311</v>
      </c>
      <c r="C313" s="9">
        <f>IF('2 Pareto Analysis'!$D$12='Pareto Math'!V$23,'Pareto Math'!B313,IF(HLOOKUP(X$23,'1 Data Entry'!A$1:Q312,A314,FALSE)="","",HLOOKUP(X$23,'1 Data Entry'!A$1:Q312,A314,FALSE)))</f>
        <v>311</v>
      </c>
      <c r="D313" s="7" t="e">
        <f>HLOOKUP(V$23,'1 Data Entry'!A$1:Q312,A314,FALSE)</f>
        <v>#N/A</v>
      </c>
      <c r="E313" s="15" t="e">
        <f>IF(C313="","",HLOOKUP(W$23,'1 Data Entry'!A$1:S312,A314,FALSE))</f>
        <v>#N/A</v>
      </c>
      <c r="F313" s="15">
        <f>(COUNTIF(D$3:D313,D313))</f>
        <v>311</v>
      </c>
      <c r="G313" s="15">
        <f t="shared" si="96"/>
        <v>999</v>
      </c>
      <c r="H313" s="15" t="e">
        <f t="shared" si="92"/>
        <v>#N/A</v>
      </c>
      <c r="I313" s="16" t="str">
        <f t="shared" si="93"/>
        <v/>
      </c>
      <c r="J313" s="16" t="str">
        <f t="shared" ca="1" si="100"/>
        <v/>
      </c>
      <c r="K313" s="16" t="str">
        <f t="shared" ca="1" si="100"/>
        <v/>
      </c>
      <c r="L313" s="16" t="str">
        <f t="shared" ca="1" si="100"/>
        <v/>
      </c>
      <c r="M313" s="16" t="str">
        <f t="shared" ca="1" si="100"/>
        <v/>
      </c>
      <c r="N313" s="16" t="str">
        <f t="shared" ca="1" si="100"/>
        <v/>
      </c>
      <c r="O313" s="16" t="str">
        <f t="shared" ca="1" si="100"/>
        <v/>
      </c>
      <c r="P313" s="16" t="str">
        <f t="shared" ca="1" si="99"/>
        <v/>
      </c>
      <c r="Q313" s="16" t="str">
        <f t="shared" ca="1" si="99"/>
        <v/>
      </c>
      <c r="R313" s="16" t="str">
        <f t="shared" ca="1" si="99"/>
        <v/>
      </c>
      <c r="S313" s="16" t="e">
        <f t="shared" ca="1" si="97"/>
        <v>#N/A</v>
      </c>
      <c r="T313" s="15" t="str">
        <f t="shared" ca="1" si="98"/>
        <v/>
      </c>
      <c r="U313" s="7" t="str">
        <f t="shared" ca="1" si="94"/>
        <v/>
      </c>
    </row>
    <row r="314" spans="1:21" x14ac:dyDescent="0.55000000000000004">
      <c r="A314" s="7">
        <v>312</v>
      </c>
      <c r="B314" s="8">
        <f t="shared" si="95"/>
        <v>312</v>
      </c>
      <c r="C314" s="9">
        <f>IF('2 Pareto Analysis'!$D$12='Pareto Math'!V$23,'Pareto Math'!B314,IF(HLOOKUP(X$23,'1 Data Entry'!A$1:Q313,A315,FALSE)="","",HLOOKUP(X$23,'1 Data Entry'!A$1:Q313,A315,FALSE)))</f>
        <v>312</v>
      </c>
      <c r="D314" s="7" t="e">
        <f>HLOOKUP(V$23,'1 Data Entry'!A$1:Q313,A315,FALSE)</f>
        <v>#N/A</v>
      </c>
      <c r="E314" s="15" t="e">
        <f>IF(C314="","",HLOOKUP(W$23,'1 Data Entry'!A$1:S313,A315,FALSE))</f>
        <v>#N/A</v>
      </c>
      <c r="F314" s="15">
        <f>(COUNTIF(D$3:D314,D314))</f>
        <v>312</v>
      </c>
      <c r="G314" s="15">
        <f t="shared" si="96"/>
        <v>999</v>
      </c>
      <c r="H314" s="15" t="e">
        <f t="shared" si="92"/>
        <v>#N/A</v>
      </c>
      <c r="I314" s="16" t="str">
        <f t="shared" si="93"/>
        <v/>
      </c>
      <c r="J314" s="16" t="str">
        <f t="shared" ca="1" si="100"/>
        <v/>
      </c>
      <c r="K314" s="16" t="str">
        <f t="shared" ca="1" si="100"/>
        <v/>
      </c>
      <c r="L314" s="16" t="str">
        <f t="shared" ca="1" si="100"/>
        <v/>
      </c>
      <c r="M314" s="16" t="str">
        <f t="shared" ca="1" si="100"/>
        <v/>
      </c>
      <c r="N314" s="16" t="str">
        <f t="shared" ca="1" si="100"/>
        <v/>
      </c>
      <c r="O314" s="16" t="str">
        <f t="shared" ca="1" si="100"/>
        <v/>
      </c>
      <c r="P314" s="16" t="str">
        <f t="shared" ca="1" si="99"/>
        <v/>
      </c>
      <c r="Q314" s="16" t="str">
        <f t="shared" ca="1" si="99"/>
        <v/>
      </c>
      <c r="R314" s="16" t="str">
        <f t="shared" ca="1" si="99"/>
        <v/>
      </c>
      <c r="S314" s="16" t="e">
        <f t="shared" ca="1" si="97"/>
        <v>#N/A</v>
      </c>
      <c r="T314" s="15" t="str">
        <f t="shared" ca="1" si="98"/>
        <v/>
      </c>
      <c r="U314" s="7" t="str">
        <f t="shared" ca="1" si="94"/>
        <v/>
      </c>
    </row>
    <row r="315" spans="1:21" x14ac:dyDescent="0.55000000000000004">
      <c r="A315" s="7">
        <v>313</v>
      </c>
      <c r="B315" s="8">
        <f t="shared" si="95"/>
        <v>313</v>
      </c>
      <c r="C315" s="9">
        <f>IF('2 Pareto Analysis'!$D$12='Pareto Math'!V$23,'Pareto Math'!B315,IF(HLOOKUP(X$23,'1 Data Entry'!A$1:Q314,A316,FALSE)="","",HLOOKUP(X$23,'1 Data Entry'!A$1:Q314,A316,FALSE)))</f>
        <v>313</v>
      </c>
      <c r="D315" s="7" t="e">
        <f>HLOOKUP(V$23,'1 Data Entry'!A$1:Q314,A316,FALSE)</f>
        <v>#N/A</v>
      </c>
      <c r="E315" s="15" t="e">
        <f>IF(C315="","",HLOOKUP(W$23,'1 Data Entry'!A$1:S314,A316,FALSE))</f>
        <v>#N/A</v>
      </c>
      <c r="F315" s="15">
        <f>(COUNTIF(D$3:D315,D315))</f>
        <v>313</v>
      </c>
      <c r="G315" s="15">
        <f t="shared" si="96"/>
        <v>999</v>
      </c>
      <c r="H315" s="15" t="e">
        <f t="shared" si="92"/>
        <v>#N/A</v>
      </c>
      <c r="I315" s="16" t="str">
        <f t="shared" si="93"/>
        <v/>
      </c>
      <c r="J315" s="16" t="str">
        <f t="shared" ca="1" si="100"/>
        <v/>
      </c>
      <c r="K315" s="16" t="str">
        <f t="shared" ca="1" si="100"/>
        <v/>
      </c>
      <c r="L315" s="16" t="str">
        <f t="shared" ca="1" si="100"/>
        <v/>
      </c>
      <c r="M315" s="16" t="str">
        <f t="shared" ca="1" si="100"/>
        <v/>
      </c>
      <c r="N315" s="16" t="str">
        <f t="shared" ca="1" si="100"/>
        <v/>
      </c>
      <c r="O315" s="16" t="str">
        <f t="shared" ca="1" si="100"/>
        <v/>
      </c>
      <c r="P315" s="16" t="str">
        <f t="shared" ca="1" si="99"/>
        <v/>
      </c>
      <c r="Q315" s="16" t="str">
        <f t="shared" ca="1" si="99"/>
        <v/>
      </c>
      <c r="R315" s="16" t="str">
        <f t="shared" ca="1" si="99"/>
        <v/>
      </c>
      <c r="S315" s="16" t="e">
        <f t="shared" ca="1" si="97"/>
        <v>#N/A</v>
      </c>
      <c r="T315" s="15" t="str">
        <f t="shared" ca="1" si="98"/>
        <v/>
      </c>
      <c r="U315" s="7" t="str">
        <f t="shared" ca="1" si="94"/>
        <v/>
      </c>
    </row>
    <row r="316" spans="1:21" x14ac:dyDescent="0.55000000000000004">
      <c r="A316" s="7">
        <v>314</v>
      </c>
      <c r="B316" s="8">
        <f t="shared" si="95"/>
        <v>314</v>
      </c>
      <c r="C316" s="9">
        <f>IF('2 Pareto Analysis'!$D$12='Pareto Math'!V$23,'Pareto Math'!B316,IF(HLOOKUP(X$23,'1 Data Entry'!A$1:Q315,A317,FALSE)="","",HLOOKUP(X$23,'1 Data Entry'!A$1:Q315,A317,FALSE)))</f>
        <v>314</v>
      </c>
      <c r="D316" s="7" t="e">
        <f>HLOOKUP(V$23,'1 Data Entry'!A$1:Q315,A317,FALSE)</f>
        <v>#N/A</v>
      </c>
      <c r="E316" s="15" t="e">
        <f>IF(C316="","",HLOOKUP(W$23,'1 Data Entry'!A$1:S315,A317,FALSE))</f>
        <v>#N/A</v>
      </c>
      <c r="F316" s="15">
        <f>(COUNTIF(D$3:D316,D316))</f>
        <v>314</v>
      </c>
      <c r="G316" s="15">
        <f t="shared" si="96"/>
        <v>999</v>
      </c>
      <c r="H316" s="15" t="e">
        <f t="shared" si="92"/>
        <v>#N/A</v>
      </c>
      <c r="I316" s="16" t="str">
        <f t="shared" si="93"/>
        <v/>
      </c>
      <c r="J316" s="16" t="str">
        <f t="shared" ca="1" si="100"/>
        <v/>
      </c>
      <c r="K316" s="16" t="str">
        <f t="shared" ca="1" si="100"/>
        <v/>
      </c>
      <c r="L316" s="16" t="str">
        <f t="shared" ca="1" si="100"/>
        <v/>
      </c>
      <c r="M316" s="16" t="str">
        <f t="shared" ca="1" si="100"/>
        <v/>
      </c>
      <c r="N316" s="16" t="str">
        <f t="shared" ca="1" si="100"/>
        <v/>
      </c>
      <c r="O316" s="16" t="str">
        <f t="shared" ca="1" si="100"/>
        <v/>
      </c>
      <c r="P316" s="16" t="str">
        <f t="shared" ca="1" si="99"/>
        <v/>
      </c>
      <c r="Q316" s="16" t="str">
        <f t="shared" ca="1" si="99"/>
        <v/>
      </c>
      <c r="R316" s="16" t="str">
        <f t="shared" ca="1" si="99"/>
        <v/>
      </c>
      <c r="S316" s="16" t="e">
        <f t="shared" ca="1" si="97"/>
        <v>#N/A</v>
      </c>
      <c r="T316" s="15" t="str">
        <f t="shared" ca="1" si="98"/>
        <v/>
      </c>
      <c r="U316" s="7" t="str">
        <f t="shared" ca="1" si="94"/>
        <v/>
      </c>
    </row>
    <row r="317" spans="1:21" x14ac:dyDescent="0.55000000000000004">
      <c r="A317" s="7">
        <v>315</v>
      </c>
      <c r="B317" s="8">
        <f t="shared" si="95"/>
        <v>315</v>
      </c>
      <c r="C317" s="9">
        <f>IF('2 Pareto Analysis'!$D$12='Pareto Math'!V$23,'Pareto Math'!B317,IF(HLOOKUP(X$23,'1 Data Entry'!A$1:Q316,A318,FALSE)="","",HLOOKUP(X$23,'1 Data Entry'!A$1:Q316,A318,FALSE)))</f>
        <v>315</v>
      </c>
      <c r="D317" s="7" t="e">
        <f>HLOOKUP(V$23,'1 Data Entry'!A$1:Q316,A318,FALSE)</f>
        <v>#N/A</v>
      </c>
      <c r="E317" s="15" t="e">
        <f>IF(C317="","",HLOOKUP(W$23,'1 Data Entry'!A$1:S316,A318,FALSE))</f>
        <v>#N/A</v>
      </c>
      <c r="F317" s="15">
        <f>(COUNTIF(D$3:D317,D317))</f>
        <v>315</v>
      </c>
      <c r="G317" s="15">
        <f t="shared" si="96"/>
        <v>999</v>
      </c>
      <c r="H317" s="15" t="e">
        <f t="shared" si="92"/>
        <v>#N/A</v>
      </c>
      <c r="I317" s="16" t="str">
        <f t="shared" si="93"/>
        <v/>
      </c>
      <c r="J317" s="16" t="str">
        <f t="shared" ca="1" si="100"/>
        <v/>
      </c>
      <c r="K317" s="16" t="str">
        <f t="shared" ca="1" si="100"/>
        <v/>
      </c>
      <c r="L317" s="16" t="str">
        <f t="shared" ca="1" si="100"/>
        <v/>
      </c>
      <c r="M317" s="16" t="str">
        <f t="shared" ca="1" si="100"/>
        <v/>
      </c>
      <c r="N317" s="16" t="str">
        <f t="shared" ca="1" si="100"/>
        <v/>
      </c>
      <c r="O317" s="16" t="str">
        <f t="shared" ca="1" si="100"/>
        <v/>
      </c>
      <c r="P317" s="16" t="str">
        <f t="shared" ca="1" si="99"/>
        <v/>
      </c>
      <c r="Q317" s="16" t="str">
        <f t="shared" ca="1" si="99"/>
        <v/>
      </c>
      <c r="R317" s="16" t="str">
        <f t="shared" ca="1" si="99"/>
        <v/>
      </c>
      <c r="S317" s="16" t="e">
        <f t="shared" ca="1" si="97"/>
        <v>#N/A</v>
      </c>
      <c r="T317" s="15" t="str">
        <f t="shared" ca="1" si="98"/>
        <v/>
      </c>
      <c r="U317" s="7" t="str">
        <f t="shared" ca="1" si="94"/>
        <v/>
      </c>
    </row>
    <row r="318" spans="1:21" x14ac:dyDescent="0.55000000000000004">
      <c r="A318" s="7">
        <v>316</v>
      </c>
      <c r="B318" s="8">
        <f t="shared" si="95"/>
        <v>316</v>
      </c>
      <c r="C318" s="9">
        <f>IF('2 Pareto Analysis'!$D$12='Pareto Math'!V$23,'Pareto Math'!B318,IF(HLOOKUP(X$23,'1 Data Entry'!A$1:Q317,A319,FALSE)="","",HLOOKUP(X$23,'1 Data Entry'!A$1:Q317,A319,FALSE)))</f>
        <v>316</v>
      </c>
      <c r="D318" s="7" t="e">
        <f>HLOOKUP(V$23,'1 Data Entry'!A$1:Q317,A319,FALSE)</f>
        <v>#N/A</v>
      </c>
      <c r="E318" s="15" t="e">
        <f>IF(C318="","",HLOOKUP(W$23,'1 Data Entry'!A$1:S317,A319,FALSE))</f>
        <v>#N/A</v>
      </c>
      <c r="F318" s="15">
        <f>(COUNTIF(D$3:D318,D318))</f>
        <v>316</v>
      </c>
      <c r="G318" s="15">
        <f t="shared" si="96"/>
        <v>999</v>
      </c>
      <c r="H318" s="15" t="e">
        <f t="shared" si="92"/>
        <v>#N/A</v>
      </c>
      <c r="I318" s="16" t="str">
        <f t="shared" si="93"/>
        <v/>
      </c>
      <c r="J318" s="16" t="str">
        <f t="shared" ca="1" si="100"/>
        <v/>
      </c>
      <c r="K318" s="16" t="str">
        <f t="shared" ca="1" si="100"/>
        <v/>
      </c>
      <c r="L318" s="16" t="str">
        <f t="shared" ca="1" si="100"/>
        <v/>
      </c>
      <c r="M318" s="16" t="str">
        <f t="shared" ca="1" si="100"/>
        <v/>
      </c>
      <c r="N318" s="16" t="str">
        <f t="shared" ca="1" si="100"/>
        <v/>
      </c>
      <c r="O318" s="16" t="str">
        <f t="shared" ca="1" si="100"/>
        <v/>
      </c>
      <c r="P318" s="16" t="str">
        <f t="shared" ca="1" si="99"/>
        <v/>
      </c>
      <c r="Q318" s="16" t="str">
        <f t="shared" ca="1" si="99"/>
        <v/>
      </c>
      <c r="R318" s="16" t="str">
        <f t="shared" ca="1" si="99"/>
        <v/>
      </c>
      <c r="S318" s="16" t="e">
        <f t="shared" ca="1" si="97"/>
        <v>#N/A</v>
      </c>
      <c r="T318" s="15" t="str">
        <f t="shared" ca="1" si="98"/>
        <v/>
      </c>
      <c r="U318" s="7" t="str">
        <f t="shared" ca="1" si="94"/>
        <v/>
      </c>
    </row>
    <row r="319" spans="1:21" x14ac:dyDescent="0.55000000000000004">
      <c r="A319" s="7">
        <v>317</v>
      </c>
      <c r="B319" s="8">
        <f t="shared" si="95"/>
        <v>317</v>
      </c>
      <c r="C319" s="9">
        <f>IF('2 Pareto Analysis'!$D$12='Pareto Math'!V$23,'Pareto Math'!B319,IF(HLOOKUP(X$23,'1 Data Entry'!A$1:Q318,A320,FALSE)="","",HLOOKUP(X$23,'1 Data Entry'!A$1:Q318,A320,FALSE)))</f>
        <v>317</v>
      </c>
      <c r="D319" s="7" t="e">
        <f>HLOOKUP(V$23,'1 Data Entry'!A$1:Q318,A320,FALSE)</f>
        <v>#N/A</v>
      </c>
      <c r="E319" s="15" t="e">
        <f>IF(C319="","",HLOOKUP(W$23,'1 Data Entry'!A$1:S318,A320,FALSE))</f>
        <v>#N/A</v>
      </c>
      <c r="F319" s="15">
        <f>(COUNTIF(D$3:D319,D319))</f>
        <v>317</v>
      </c>
      <c r="G319" s="15">
        <f t="shared" si="96"/>
        <v>999</v>
      </c>
      <c r="H319" s="15" t="e">
        <f t="shared" si="92"/>
        <v>#N/A</v>
      </c>
      <c r="I319" s="16" t="str">
        <f t="shared" si="93"/>
        <v/>
      </c>
      <c r="J319" s="16" t="str">
        <f t="shared" ca="1" si="100"/>
        <v/>
      </c>
      <c r="K319" s="16" t="str">
        <f t="shared" ca="1" si="100"/>
        <v/>
      </c>
      <c r="L319" s="16" t="str">
        <f t="shared" ca="1" si="100"/>
        <v/>
      </c>
      <c r="M319" s="16" t="str">
        <f t="shared" ca="1" si="100"/>
        <v/>
      </c>
      <c r="N319" s="16" t="str">
        <f t="shared" ca="1" si="100"/>
        <v/>
      </c>
      <c r="O319" s="16" t="str">
        <f t="shared" ca="1" si="100"/>
        <v/>
      </c>
      <c r="P319" s="16" t="str">
        <f t="shared" ca="1" si="99"/>
        <v/>
      </c>
      <c r="Q319" s="16" t="str">
        <f t="shared" ca="1" si="99"/>
        <v/>
      </c>
      <c r="R319" s="16" t="str">
        <f t="shared" ca="1" si="99"/>
        <v/>
      </c>
      <c r="S319" s="16" t="e">
        <f t="shared" ca="1" si="97"/>
        <v>#N/A</v>
      </c>
      <c r="T319" s="15" t="str">
        <f t="shared" ca="1" si="98"/>
        <v/>
      </c>
      <c r="U319" s="7" t="str">
        <f t="shared" ca="1" si="94"/>
        <v/>
      </c>
    </row>
    <row r="320" spans="1:21" x14ac:dyDescent="0.55000000000000004">
      <c r="A320" s="7">
        <v>318</v>
      </c>
      <c r="B320" s="8">
        <f t="shared" si="95"/>
        <v>318</v>
      </c>
      <c r="C320" s="9">
        <f>IF('2 Pareto Analysis'!$D$12='Pareto Math'!V$23,'Pareto Math'!B320,IF(HLOOKUP(X$23,'1 Data Entry'!A$1:Q319,A321,FALSE)="","",HLOOKUP(X$23,'1 Data Entry'!A$1:Q319,A321,FALSE)))</f>
        <v>318</v>
      </c>
      <c r="D320" s="7" t="e">
        <f>HLOOKUP(V$23,'1 Data Entry'!A$1:Q319,A321,FALSE)</f>
        <v>#N/A</v>
      </c>
      <c r="E320" s="15" t="e">
        <f>IF(C320="","",HLOOKUP(W$23,'1 Data Entry'!A$1:S319,A321,FALSE))</f>
        <v>#N/A</v>
      </c>
      <c r="F320" s="15">
        <f>(COUNTIF(D$3:D320,D320))</f>
        <v>318</v>
      </c>
      <c r="G320" s="15">
        <f t="shared" si="96"/>
        <v>999</v>
      </c>
      <c r="H320" s="15" t="e">
        <f t="shared" si="92"/>
        <v>#N/A</v>
      </c>
      <c r="I320" s="16" t="str">
        <f t="shared" si="93"/>
        <v/>
      </c>
      <c r="J320" s="16" t="str">
        <f t="shared" ca="1" si="100"/>
        <v/>
      </c>
      <c r="K320" s="16" t="str">
        <f t="shared" ca="1" si="100"/>
        <v/>
      </c>
      <c r="L320" s="16" t="str">
        <f t="shared" ca="1" si="100"/>
        <v/>
      </c>
      <c r="M320" s="16" t="str">
        <f t="shared" ca="1" si="100"/>
        <v/>
      </c>
      <c r="N320" s="16" t="str">
        <f t="shared" ca="1" si="100"/>
        <v/>
      </c>
      <c r="O320" s="16" t="str">
        <f t="shared" ca="1" si="100"/>
        <v/>
      </c>
      <c r="P320" s="16" t="str">
        <f t="shared" ca="1" si="99"/>
        <v/>
      </c>
      <c r="Q320" s="16" t="str">
        <f t="shared" ca="1" si="99"/>
        <v/>
      </c>
      <c r="R320" s="16" t="str">
        <f t="shared" ca="1" si="99"/>
        <v/>
      </c>
      <c r="S320" s="16" t="e">
        <f t="shared" ca="1" si="97"/>
        <v>#N/A</v>
      </c>
      <c r="T320" s="15" t="str">
        <f t="shared" ca="1" si="98"/>
        <v/>
      </c>
      <c r="U320" s="7" t="str">
        <f t="shared" ca="1" si="94"/>
        <v/>
      </c>
    </row>
    <row r="321" spans="1:21" x14ac:dyDescent="0.55000000000000004">
      <c r="A321" s="7">
        <v>319</v>
      </c>
      <c r="B321" s="8">
        <f t="shared" si="95"/>
        <v>319</v>
      </c>
      <c r="C321" s="9">
        <f>IF('2 Pareto Analysis'!$D$12='Pareto Math'!V$23,'Pareto Math'!B321,IF(HLOOKUP(X$23,'1 Data Entry'!A$1:Q320,A322,FALSE)="","",HLOOKUP(X$23,'1 Data Entry'!A$1:Q320,A322,FALSE)))</f>
        <v>319</v>
      </c>
      <c r="D321" s="7" t="e">
        <f>HLOOKUP(V$23,'1 Data Entry'!A$1:Q320,A322,FALSE)</f>
        <v>#N/A</v>
      </c>
      <c r="E321" s="15" t="e">
        <f>IF(C321="","",HLOOKUP(W$23,'1 Data Entry'!A$1:S320,A322,FALSE))</f>
        <v>#N/A</v>
      </c>
      <c r="F321" s="15">
        <f>(COUNTIF(D$3:D321,D321))</f>
        <v>319</v>
      </c>
      <c r="G321" s="15">
        <f t="shared" si="96"/>
        <v>999</v>
      </c>
      <c r="H321" s="15" t="e">
        <f t="shared" si="92"/>
        <v>#N/A</v>
      </c>
      <c r="I321" s="16" t="str">
        <f t="shared" si="93"/>
        <v/>
      </c>
      <c r="J321" s="16" t="str">
        <f t="shared" ca="1" si="100"/>
        <v/>
      </c>
      <c r="K321" s="16" t="str">
        <f t="shared" ca="1" si="100"/>
        <v/>
      </c>
      <c r="L321" s="16" t="str">
        <f t="shared" ca="1" si="100"/>
        <v/>
      </c>
      <c r="M321" s="16" t="str">
        <f t="shared" ca="1" si="100"/>
        <v/>
      </c>
      <c r="N321" s="16" t="str">
        <f t="shared" ca="1" si="100"/>
        <v/>
      </c>
      <c r="O321" s="16" t="str">
        <f t="shared" ca="1" si="100"/>
        <v/>
      </c>
      <c r="P321" s="16" t="str">
        <f t="shared" ca="1" si="99"/>
        <v/>
      </c>
      <c r="Q321" s="16" t="str">
        <f t="shared" ca="1" si="99"/>
        <v/>
      </c>
      <c r="R321" s="16" t="str">
        <f t="shared" ca="1" si="99"/>
        <v/>
      </c>
      <c r="S321" s="16" t="e">
        <f t="shared" ca="1" si="97"/>
        <v>#N/A</v>
      </c>
      <c r="T321" s="15" t="str">
        <f t="shared" ca="1" si="98"/>
        <v/>
      </c>
      <c r="U321" s="7" t="str">
        <f t="shared" ca="1" si="94"/>
        <v/>
      </c>
    </row>
    <row r="322" spans="1:21" x14ac:dyDescent="0.55000000000000004">
      <c r="A322" s="7">
        <v>320</v>
      </c>
      <c r="B322" s="8">
        <f t="shared" si="95"/>
        <v>320</v>
      </c>
      <c r="C322" s="9">
        <f>IF('2 Pareto Analysis'!$D$12='Pareto Math'!V$23,'Pareto Math'!B322,IF(HLOOKUP(X$23,'1 Data Entry'!A$1:Q321,A323,FALSE)="","",HLOOKUP(X$23,'1 Data Entry'!A$1:Q321,A323,FALSE)))</f>
        <v>320</v>
      </c>
      <c r="D322" s="7" t="e">
        <f>HLOOKUP(V$23,'1 Data Entry'!A$1:Q321,A323,FALSE)</f>
        <v>#N/A</v>
      </c>
      <c r="E322" s="15" t="e">
        <f>IF(C322="","",HLOOKUP(W$23,'1 Data Entry'!A$1:S321,A323,FALSE))</f>
        <v>#N/A</v>
      </c>
      <c r="F322" s="15">
        <f>(COUNTIF(D$3:D322,D322))</f>
        <v>320</v>
      </c>
      <c r="G322" s="15">
        <f t="shared" si="96"/>
        <v>999</v>
      </c>
      <c r="H322" s="15" t="e">
        <f t="shared" si="92"/>
        <v>#N/A</v>
      </c>
      <c r="I322" s="16" t="str">
        <f t="shared" si="93"/>
        <v/>
      </c>
      <c r="J322" s="16" t="str">
        <f t="shared" ca="1" si="100"/>
        <v/>
      </c>
      <c r="K322" s="16" t="str">
        <f t="shared" ca="1" si="100"/>
        <v/>
      </c>
      <c r="L322" s="16" t="str">
        <f t="shared" ca="1" si="100"/>
        <v/>
      </c>
      <c r="M322" s="16" t="str">
        <f t="shared" ca="1" si="100"/>
        <v/>
      </c>
      <c r="N322" s="16" t="str">
        <f t="shared" ca="1" si="100"/>
        <v/>
      </c>
      <c r="O322" s="16" t="str">
        <f t="shared" ca="1" si="100"/>
        <v/>
      </c>
      <c r="P322" s="16" t="str">
        <f t="shared" ca="1" si="99"/>
        <v/>
      </c>
      <c r="Q322" s="16" t="str">
        <f t="shared" ca="1" si="99"/>
        <v/>
      </c>
      <c r="R322" s="16" t="str">
        <f t="shared" ca="1" si="99"/>
        <v/>
      </c>
      <c r="S322" s="16" t="e">
        <f t="shared" ca="1" si="97"/>
        <v>#N/A</v>
      </c>
      <c r="T322" s="15" t="str">
        <f t="shared" ca="1" si="98"/>
        <v/>
      </c>
      <c r="U322" s="7" t="str">
        <f t="shared" ca="1" si="94"/>
        <v/>
      </c>
    </row>
    <row r="323" spans="1:21" x14ac:dyDescent="0.55000000000000004">
      <c r="A323" s="7">
        <v>321</v>
      </c>
      <c r="B323" s="8">
        <f t="shared" si="95"/>
        <v>321</v>
      </c>
      <c r="C323" s="9">
        <f>IF('2 Pareto Analysis'!$D$12='Pareto Math'!V$23,'Pareto Math'!B323,IF(HLOOKUP(X$23,'1 Data Entry'!A$1:Q322,A324,FALSE)="","",HLOOKUP(X$23,'1 Data Entry'!A$1:Q322,A324,FALSE)))</f>
        <v>321</v>
      </c>
      <c r="D323" s="7" t="e">
        <f>HLOOKUP(V$23,'1 Data Entry'!A$1:Q322,A324,FALSE)</f>
        <v>#N/A</v>
      </c>
      <c r="E323" s="15" t="e">
        <f>IF(C323="","",HLOOKUP(W$23,'1 Data Entry'!A$1:S322,A324,FALSE))</f>
        <v>#N/A</v>
      </c>
      <c r="F323" s="15">
        <f>(COUNTIF(D$3:D323,D323))</f>
        <v>321</v>
      </c>
      <c r="G323" s="15">
        <f t="shared" si="96"/>
        <v>999</v>
      </c>
      <c r="H323" s="15" t="e">
        <f t="shared" ref="H323:H386" si="101">(SUMIF(D$3:D$1002,D323,E$3:E$1002))</f>
        <v>#N/A</v>
      </c>
      <c r="I323" s="16" t="str">
        <f t="shared" ref="I323:I386" si="102">IF(F323=G323,IF(ISNA(H323),G323,H323),"")</f>
        <v/>
      </c>
      <c r="J323" s="16" t="str">
        <f t="shared" ca="1" si="100"/>
        <v/>
      </c>
      <c r="K323" s="16" t="str">
        <f t="shared" ca="1" si="100"/>
        <v/>
      </c>
      <c r="L323" s="16" t="str">
        <f t="shared" ca="1" si="100"/>
        <v/>
      </c>
      <c r="M323" s="16" t="str">
        <f t="shared" ca="1" si="100"/>
        <v/>
      </c>
      <c r="N323" s="16" t="str">
        <f t="shared" ca="1" si="100"/>
        <v/>
      </c>
      <c r="O323" s="16" t="str">
        <f t="shared" ca="1" si="100"/>
        <v/>
      </c>
      <c r="P323" s="16" t="str">
        <f t="shared" ca="1" si="99"/>
        <v/>
      </c>
      <c r="Q323" s="16" t="str">
        <f t="shared" ca="1" si="99"/>
        <v/>
      </c>
      <c r="R323" s="16" t="str">
        <f t="shared" ca="1" si="99"/>
        <v/>
      </c>
      <c r="S323" s="16" t="e">
        <f t="shared" ca="1" si="97"/>
        <v>#N/A</v>
      </c>
      <c r="T323" s="15" t="str">
        <f t="shared" ca="1" si="98"/>
        <v/>
      </c>
      <c r="U323" s="7" t="str">
        <f t="shared" ref="U323:U386" ca="1" si="103">IF(T323="","",D323)</f>
        <v/>
      </c>
    </row>
    <row r="324" spans="1:21" x14ac:dyDescent="0.55000000000000004">
      <c r="A324" s="7">
        <v>322</v>
      </c>
      <c r="B324" s="8">
        <f t="shared" ref="B324:B387" si="104">IF(A324&gt;999-COUNTIF(D:D,0),"",A324)</f>
        <v>322</v>
      </c>
      <c r="C324" s="9">
        <f>IF('2 Pareto Analysis'!$D$12='Pareto Math'!V$23,'Pareto Math'!B324,IF(HLOOKUP(X$23,'1 Data Entry'!A$1:Q323,A325,FALSE)="","",HLOOKUP(X$23,'1 Data Entry'!A$1:Q323,A325,FALSE)))</f>
        <v>322</v>
      </c>
      <c r="D324" s="7" t="e">
        <f>HLOOKUP(V$23,'1 Data Entry'!A$1:Q323,A325,FALSE)</f>
        <v>#N/A</v>
      </c>
      <c r="E324" s="15" t="e">
        <f>IF(C324="","",HLOOKUP(W$23,'1 Data Entry'!A$1:S323,A325,FALSE))</f>
        <v>#N/A</v>
      </c>
      <c r="F324" s="15">
        <f>(COUNTIF(D$3:D324,D324))</f>
        <v>322</v>
      </c>
      <c r="G324" s="15">
        <f t="shared" ref="G324:G387" si="105">IF(B324="","",COUNTIF(D$3:D$1002,D324))</f>
        <v>999</v>
      </c>
      <c r="H324" s="15" t="e">
        <f t="shared" si="101"/>
        <v>#N/A</v>
      </c>
      <c r="I324" s="16" t="str">
        <f t="shared" si="102"/>
        <v/>
      </c>
      <c r="J324" s="16" t="str">
        <f t="shared" ca="1" si="100"/>
        <v/>
      </c>
      <c r="K324" s="16" t="str">
        <f t="shared" ca="1" si="100"/>
        <v/>
      </c>
      <c r="L324" s="16" t="str">
        <f t="shared" ca="1" si="100"/>
        <v/>
      </c>
      <c r="M324" s="16" t="str">
        <f t="shared" ca="1" si="100"/>
        <v/>
      </c>
      <c r="N324" s="16" t="str">
        <f t="shared" ca="1" si="100"/>
        <v/>
      </c>
      <c r="O324" s="16" t="str">
        <f t="shared" ca="1" si="100"/>
        <v/>
      </c>
      <c r="P324" s="16" t="str">
        <f t="shared" ca="1" si="99"/>
        <v/>
      </c>
      <c r="Q324" s="16" t="str">
        <f t="shared" ca="1" si="99"/>
        <v/>
      </c>
      <c r="R324" s="16" t="str">
        <f t="shared" ca="1" si="99"/>
        <v/>
      </c>
      <c r="S324" s="16" t="e">
        <f t="shared" ref="S324:S387" ca="1" si="106">IF(SUM(J324:R324)=0,$E324,"")</f>
        <v>#N/A</v>
      </c>
      <c r="T324" s="15" t="str">
        <f t="shared" ref="T324:T387" ca="1" si="107">IF(F324=G324,IF(ISNA(H324),G324+(RAND()*0.01),H324+(RAND()*0.0000000001)),"")</f>
        <v/>
      </c>
      <c r="U324" s="7" t="str">
        <f t="shared" ca="1" si="103"/>
        <v/>
      </c>
    </row>
    <row r="325" spans="1:21" x14ac:dyDescent="0.55000000000000004">
      <c r="A325" s="7">
        <v>323</v>
      </c>
      <c r="B325" s="8">
        <f t="shared" si="104"/>
        <v>323</v>
      </c>
      <c r="C325" s="9">
        <f>IF('2 Pareto Analysis'!$D$12='Pareto Math'!V$23,'Pareto Math'!B325,IF(HLOOKUP(X$23,'1 Data Entry'!A$1:Q324,A326,FALSE)="","",HLOOKUP(X$23,'1 Data Entry'!A$1:Q324,A326,FALSE)))</f>
        <v>323</v>
      </c>
      <c r="D325" s="7" t="e">
        <f>HLOOKUP(V$23,'1 Data Entry'!A$1:Q324,A326,FALSE)</f>
        <v>#N/A</v>
      </c>
      <c r="E325" s="15" t="e">
        <f>IF(C325="","",HLOOKUP(W$23,'1 Data Entry'!A$1:S324,A326,FALSE))</f>
        <v>#N/A</v>
      </c>
      <c r="F325" s="15">
        <f>(COUNTIF(D$3:D325,D325))</f>
        <v>323</v>
      </c>
      <c r="G325" s="15">
        <f t="shared" si="105"/>
        <v>999</v>
      </c>
      <c r="H325" s="15" t="e">
        <f t="shared" si="101"/>
        <v>#N/A</v>
      </c>
      <c r="I325" s="16" t="str">
        <f t="shared" si="102"/>
        <v/>
      </c>
      <c r="J325" s="16" t="str">
        <f t="shared" ca="1" si="100"/>
        <v/>
      </c>
      <c r="K325" s="16" t="str">
        <f t="shared" ca="1" si="100"/>
        <v/>
      </c>
      <c r="L325" s="16" t="str">
        <f t="shared" ca="1" si="100"/>
        <v/>
      </c>
      <c r="M325" s="16" t="str">
        <f t="shared" ref="M325:R371" ca="1" si="108">IF(ISERROR(AA$43),"",IF($D325&lt;&gt;AA$43,"",$E325))</f>
        <v/>
      </c>
      <c r="N325" s="16" t="str">
        <f t="shared" ca="1" si="108"/>
        <v/>
      </c>
      <c r="O325" s="16" t="str">
        <f t="shared" ca="1" si="108"/>
        <v/>
      </c>
      <c r="P325" s="16" t="str">
        <f t="shared" ca="1" si="99"/>
        <v/>
      </c>
      <c r="Q325" s="16" t="str">
        <f t="shared" ca="1" si="99"/>
        <v/>
      </c>
      <c r="R325" s="16" t="str">
        <f t="shared" ca="1" si="99"/>
        <v/>
      </c>
      <c r="S325" s="16" t="e">
        <f t="shared" ca="1" si="106"/>
        <v>#N/A</v>
      </c>
      <c r="T325" s="15" t="str">
        <f t="shared" ca="1" si="107"/>
        <v/>
      </c>
      <c r="U325" s="7" t="str">
        <f t="shared" ca="1" si="103"/>
        <v/>
      </c>
    </row>
    <row r="326" spans="1:21" x14ac:dyDescent="0.55000000000000004">
      <c r="A326" s="7">
        <v>324</v>
      </c>
      <c r="B326" s="8">
        <f t="shared" si="104"/>
        <v>324</v>
      </c>
      <c r="C326" s="9">
        <f>IF('2 Pareto Analysis'!$D$12='Pareto Math'!V$23,'Pareto Math'!B326,IF(HLOOKUP(X$23,'1 Data Entry'!A$1:Q325,A327,FALSE)="","",HLOOKUP(X$23,'1 Data Entry'!A$1:Q325,A327,FALSE)))</f>
        <v>324</v>
      </c>
      <c r="D326" s="7" t="e">
        <f>HLOOKUP(V$23,'1 Data Entry'!A$1:Q325,A327,FALSE)</f>
        <v>#N/A</v>
      </c>
      <c r="E326" s="15" t="e">
        <f>IF(C326="","",HLOOKUP(W$23,'1 Data Entry'!A$1:S325,A327,FALSE))</f>
        <v>#N/A</v>
      </c>
      <c r="F326" s="15">
        <f>(COUNTIF(D$3:D326,D326))</f>
        <v>324</v>
      </c>
      <c r="G326" s="15">
        <f t="shared" si="105"/>
        <v>999</v>
      </c>
      <c r="H326" s="15" t="e">
        <f t="shared" si="101"/>
        <v>#N/A</v>
      </c>
      <c r="I326" s="16" t="str">
        <f t="shared" si="102"/>
        <v/>
      </c>
      <c r="J326" s="16" t="str">
        <f t="shared" ref="J326:R384" ca="1" si="109">IF(ISERROR(X$43),"",IF($D326&lt;&gt;X$43,"",$E326))</f>
        <v/>
      </c>
      <c r="K326" s="16" t="str">
        <f t="shared" ca="1" si="109"/>
        <v/>
      </c>
      <c r="L326" s="16" t="str">
        <f t="shared" ca="1" si="109"/>
        <v/>
      </c>
      <c r="M326" s="16" t="str">
        <f t="shared" ca="1" si="108"/>
        <v/>
      </c>
      <c r="N326" s="16" t="str">
        <f t="shared" ca="1" si="108"/>
        <v/>
      </c>
      <c r="O326" s="16" t="str">
        <f t="shared" ca="1" si="108"/>
        <v/>
      </c>
      <c r="P326" s="16" t="str">
        <f t="shared" ca="1" si="99"/>
        <v/>
      </c>
      <c r="Q326" s="16" t="str">
        <f t="shared" ca="1" si="99"/>
        <v/>
      </c>
      <c r="R326" s="16" t="str">
        <f t="shared" ca="1" si="99"/>
        <v/>
      </c>
      <c r="S326" s="16" t="e">
        <f t="shared" ca="1" si="106"/>
        <v>#N/A</v>
      </c>
      <c r="T326" s="15" t="str">
        <f t="shared" ca="1" si="107"/>
        <v/>
      </c>
      <c r="U326" s="7" t="str">
        <f t="shared" ca="1" si="103"/>
        <v/>
      </c>
    </row>
    <row r="327" spans="1:21" x14ac:dyDescent="0.55000000000000004">
      <c r="A327" s="7">
        <v>325</v>
      </c>
      <c r="B327" s="8">
        <f t="shared" si="104"/>
        <v>325</v>
      </c>
      <c r="C327" s="9">
        <f>IF('2 Pareto Analysis'!$D$12='Pareto Math'!V$23,'Pareto Math'!B327,IF(HLOOKUP(X$23,'1 Data Entry'!A$1:Q326,A328,FALSE)="","",HLOOKUP(X$23,'1 Data Entry'!A$1:Q326,A328,FALSE)))</f>
        <v>325</v>
      </c>
      <c r="D327" s="7" t="e">
        <f>HLOOKUP(V$23,'1 Data Entry'!A$1:Q326,A328,FALSE)</f>
        <v>#N/A</v>
      </c>
      <c r="E327" s="15" t="e">
        <f>IF(C327="","",HLOOKUP(W$23,'1 Data Entry'!A$1:S326,A328,FALSE))</f>
        <v>#N/A</v>
      </c>
      <c r="F327" s="15">
        <f>(COUNTIF(D$3:D327,D327))</f>
        <v>325</v>
      </c>
      <c r="G327" s="15">
        <f t="shared" si="105"/>
        <v>999</v>
      </c>
      <c r="H327" s="15" t="e">
        <f t="shared" si="101"/>
        <v>#N/A</v>
      </c>
      <c r="I327" s="16" t="str">
        <f t="shared" si="102"/>
        <v/>
      </c>
      <c r="J327" s="16" t="str">
        <f t="shared" ca="1" si="109"/>
        <v/>
      </c>
      <c r="K327" s="16" t="str">
        <f t="shared" ca="1" si="109"/>
        <v/>
      </c>
      <c r="L327" s="16" t="str">
        <f t="shared" ca="1" si="109"/>
        <v/>
      </c>
      <c r="M327" s="16" t="str">
        <f t="shared" ca="1" si="108"/>
        <v/>
      </c>
      <c r="N327" s="16" t="str">
        <f t="shared" ca="1" si="108"/>
        <v/>
      </c>
      <c r="O327" s="16" t="str">
        <f t="shared" ca="1" si="108"/>
        <v/>
      </c>
      <c r="P327" s="16" t="str">
        <f t="shared" ca="1" si="99"/>
        <v/>
      </c>
      <c r="Q327" s="16" t="str">
        <f t="shared" ca="1" si="99"/>
        <v/>
      </c>
      <c r="R327" s="16" t="str">
        <f t="shared" ca="1" si="99"/>
        <v/>
      </c>
      <c r="S327" s="16" t="e">
        <f t="shared" ca="1" si="106"/>
        <v>#N/A</v>
      </c>
      <c r="T327" s="15" t="str">
        <f t="shared" ca="1" si="107"/>
        <v/>
      </c>
      <c r="U327" s="7" t="str">
        <f t="shared" ca="1" si="103"/>
        <v/>
      </c>
    </row>
    <row r="328" spans="1:21" x14ac:dyDescent="0.55000000000000004">
      <c r="A328" s="7">
        <v>326</v>
      </c>
      <c r="B328" s="8">
        <f t="shared" si="104"/>
        <v>326</v>
      </c>
      <c r="C328" s="9">
        <f>IF('2 Pareto Analysis'!$D$12='Pareto Math'!V$23,'Pareto Math'!B328,IF(HLOOKUP(X$23,'1 Data Entry'!A$1:Q327,A329,FALSE)="","",HLOOKUP(X$23,'1 Data Entry'!A$1:Q327,A329,FALSE)))</f>
        <v>326</v>
      </c>
      <c r="D328" s="7" t="e">
        <f>HLOOKUP(V$23,'1 Data Entry'!A$1:Q327,A329,FALSE)</f>
        <v>#N/A</v>
      </c>
      <c r="E328" s="15" t="e">
        <f>IF(C328="","",HLOOKUP(W$23,'1 Data Entry'!A$1:S327,A329,FALSE))</f>
        <v>#N/A</v>
      </c>
      <c r="F328" s="15">
        <f>(COUNTIF(D$3:D328,D328))</f>
        <v>326</v>
      </c>
      <c r="G328" s="15">
        <f t="shared" si="105"/>
        <v>999</v>
      </c>
      <c r="H328" s="15" t="e">
        <f t="shared" si="101"/>
        <v>#N/A</v>
      </c>
      <c r="I328" s="16" t="str">
        <f t="shared" si="102"/>
        <v/>
      </c>
      <c r="J328" s="16" t="str">
        <f t="shared" ca="1" si="109"/>
        <v/>
      </c>
      <c r="K328" s="16" t="str">
        <f t="shared" ca="1" si="109"/>
        <v/>
      </c>
      <c r="L328" s="16" t="str">
        <f t="shared" ca="1" si="109"/>
        <v/>
      </c>
      <c r="M328" s="16" t="str">
        <f t="shared" ca="1" si="108"/>
        <v/>
      </c>
      <c r="N328" s="16" t="str">
        <f t="shared" ca="1" si="108"/>
        <v/>
      </c>
      <c r="O328" s="16" t="str">
        <f t="shared" ca="1" si="108"/>
        <v/>
      </c>
      <c r="P328" s="16" t="str">
        <f t="shared" ca="1" si="99"/>
        <v/>
      </c>
      <c r="Q328" s="16" t="str">
        <f t="shared" ca="1" si="99"/>
        <v/>
      </c>
      <c r="R328" s="16" t="str">
        <f t="shared" ca="1" si="99"/>
        <v/>
      </c>
      <c r="S328" s="16" t="e">
        <f t="shared" ca="1" si="106"/>
        <v>#N/A</v>
      </c>
      <c r="T328" s="15" t="str">
        <f t="shared" ca="1" si="107"/>
        <v/>
      </c>
      <c r="U328" s="7" t="str">
        <f t="shared" ca="1" si="103"/>
        <v/>
      </c>
    </row>
    <row r="329" spans="1:21" x14ac:dyDescent="0.55000000000000004">
      <c r="A329" s="7">
        <v>327</v>
      </c>
      <c r="B329" s="8">
        <f t="shared" si="104"/>
        <v>327</v>
      </c>
      <c r="C329" s="9">
        <f>IF('2 Pareto Analysis'!$D$12='Pareto Math'!V$23,'Pareto Math'!B329,IF(HLOOKUP(X$23,'1 Data Entry'!A$1:Q328,A330,FALSE)="","",HLOOKUP(X$23,'1 Data Entry'!A$1:Q328,A330,FALSE)))</f>
        <v>327</v>
      </c>
      <c r="D329" s="7" t="e">
        <f>HLOOKUP(V$23,'1 Data Entry'!A$1:Q328,A330,FALSE)</f>
        <v>#N/A</v>
      </c>
      <c r="E329" s="15" t="e">
        <f>IF(C329="","",HLOOKUP(W$23,'1 Data Entry'!A$1:S328,A330,FALSE))</f>
        <v>#N/A</v>
      </c>
      <c r="F329" s="15">
        <f>(COUNTIF(D$3:D329,D329))</f>
        <v>327</v>
      </c>
      <c r="G329" s="15">
        <f t="shared" si="105"/>
        <v>999</v>
      </c>
      <c r="H329" s="15" t="e">
        <f t="shared" si="101"/>
        <v>#N/A</v>
      </c>
      <c r="I329" s="16" t="str">
        <f t="shared" si="102"/>
        <v/>
      </c>
      <c r="J329" s="16" t="str">
        <f t="shared" ca="1" si="109"/>
        <v/>
      </c>
      <c r="K329" s="16" t="str">
        <f t="shared" ca="1" si="109"/>
        <v/>
      </c>
      <c r="L329" s="16" t="str">
        <f t="shared" ca="1" si="109"/>
        <v/>
      </c>
      <c r="M329" s="16" t="str">
        <f t="shared" ca="1" si="108"/>
        <v/>
      </c>
      <c r="N329" s="16" t="str">
        <f t="shared" ca="1" si="108"/>
        <v/>
      </c>
      <c r="O329" s="16" t="str">
        <f t="shared" ca="1" si="108"/>
        <v/>
      </c>
      <c r="P329" s="16" t="str">
        <f t="shared" ca="1" si="99"/>
        <v/>
      </c>
      <c r="Q329" s="16" t="str">
        <f t="shared" ca="1" si="99"/>
        <v/>
      </c>
      <c r="R329" s="16" t="str">
        <f t="shared" ca="1" si="99"/>
        <v/>
      </c>
      <c r="S329" s="16" t="e">
        <f t="shared" ca="1" si="106"/>
        <v>#N/A</v>
      </c>
      <c r="T329" s="15" t="str">
        <f t="shared" ca="1" si="107"/>
        <v/>
      </c>
      <c r="U329" s="7" t="str">
        <f t="shared" ca="1" si="103"/>
        <v/>
      </c>
    </row>
    <row r="330" spans="1:21" x14ac:dyDescent="0.55000000000000004">
      <c r="A330" s="7">
        <v>328</v>
      </c>
      <c r="B330" s="8">
        <f t="shared" si="104"/>
        <v>328</v>
      </c>
      <c r="C330" s="9">
        <f>IF('2 Pareto Analysis'!$D$12='Pareto Math'!V$23,'Pareto Math'!B330,IF(HLOOKUP(X$23,'1 Data Entry'!A$1:Q329,A331,FALSE)="","",HLOOKUP(X$23,'1 Data Entry'!A$1:Q329,A331,FALSE)))</f>
        <v>328</v>
      </c>
      <c r="D330" s="7" t="e">
        <f>HLOOKUP(V$23,'1 Data Entry'!A$1:Q329,A331,FALSE)</f>
        <v>#N/A</v>
      </c>
      <c r="E330" s="15" t="e">
        <f>IF(C330="","",HLOOKUP(W$23,'1 Data Entry'!A$1:S329,A331,FALSE))</f>
        <v>#N/A</v>
      </c>
      <c r="F330" s="15">
        <f>(COUNTIF(D$3:D330,D330))</f>
        <v>328</v>
      </c>
      <c r="G330" s="15">
        <f t="shared" si="105"/>
        <v>999</v>
      </c>
      <c r="H330" s="15" t="e">
        <f t="shared" si="101"/>
        <v>#N/A</v>
      </c>
      <c r="I330" s="16" t="str">
        <f t="shared" si="102"/>
        <v/>
      </c>
      <c r="J330" s="16" t="str">
        <f t="shared" ca="1" si="109"/>
        <v/>
      </c>
      <c r="K330" s="16" t="str">
        <f t="shared" ca="1" si="109"/>
        <v/>
      </c>
      <c r="L330" s="16" t="str">
        <f t="shared" ca="1" si="109"/>
        <v/>
      </c>
      <c r="M330" s="16" t="str">
        <f t="shared" ca="1" si="108"/>
        <v/>
      </c>
      <c r="N330" s="16" t="str">
        <f t="shared" ca="1" si="108"/>
        <v/>
      </c>
      <c r="O330" s="16" t="str">
        <f t="shared" ca="1" si="108"/>
        <v/>
      </c>
      <c r="P330" s="16" t="str">
        <f t="shared" ca="1" si="99"/>
        <v/>
      </c>
      <c r="Q330" s="16" t="str">
        <f t="shared" ca="1" si="99"/>
        <v/>
      </c>
      <c r="R330" s="16" t="str">
        <f t="shared" ca="1" si="99"/>
        <v/>
      </c>
      <c r="S330" s="16" t="e">
        <f t="shared" ca="1" si="106"/>
        <v>#N/A</v>
      </c>
      <c r="T330" s="15" t="str">
        <f t="shared" ca="1" si="107"/>
        <v/>
      </c>
      <c r="U330" s="7" t="str">
        <f t="shared" ca="1" si="103"/>
        <v/>
      </c>
    </row>
    <row r="331" spans="1:21" x14ac:dyDescent="0.55000000000000004">
      <c r="A331" s="7">
        <v>329</v>
      </c>
      <c r="B331" s="8">
        <f t="shared" si="104"/>
        <v>329</v>
      </c>
      <c r="C331" s="9">
        <f>IF('2 Pareto Analysis'!$D$12='Pareto Math'!V$23,'Pareto Math'!B331,IF(HLOOKUP(X$23,'1 Data Entry'!A$1:Q330,A332,FALSE)="","",HLOOKUP(X$23,'1 Data Entry'!A$1:Q330,A332,FALSE)))</f>
        <v>329</v>
      </c>
      <c r="D331" s="7" t="e">
        <f>HLOOKUP(V$23,'1 Data Entry'!A$1:Q330,A332,FALSE)</f>
        <v>#N/A</v>
      </c>
      <c r="E331" s="15" t="e">
        <f>IF(C331="","",HLOOKUP(W$23,'1 Data Entry'!A$1:S330,A332,FALSE))</f>
        <v>#N/A</v>
      </c>
      <c r="F331" s="15">
        <f>(COUNTIF(D$3:D331,D331))</f>
        <v>329</v>
      </c>
      <c r="G331" s="15">
        <f t="shared" si="105"/>
        <v>999</v>
      </c>
      <c r="H331" s="15" t="e">
        <f t="shared" si="101"/>
        <v>#N/A</v>
      </c>
      <c r="I331" s="16" t="str">
        <f t="shared" si="102"/>
        <v/>
      </c>
      <c r="J331" s="16" t="str">
        <f t="shared" ca="1" si="109"/>
        <v/>
      </c>
      <c r="K331" s="16" t="str">
        <f t="shared" ca="1" si="109"/>
        <v/>
      </c>
      <c r="L331" s="16" t="str">
        <f t="shared" ca="1" si="109"/>
        <v/>
      </c>
      <c r="M331" s="16" t="str">
        <f t="shared" ca="1" si="108"/>
        <v/>
      </c>
      <c r="N331" s="16" t="str">
        <f t="shared" ca="1" si="108"/>
        <v/>
      </c>
      <c r="O331" s="16" t="str">
        <f t="shared" ca="1" si="108"/>
        <v/>
      </c>
      <c r="P331" s="16" t="str">
        <f t="shared" ca="1" si="99"/>
        <v/>
      </c>
      <c r="Q331" s="16" t="str">
        <f t="shared" ca="1" si="99"/>
        <v/>
      </c>
      <c r="R331" s="16" t="str">
        <f t="shared" ca="1" si="99"/>
        <v/>
      </c>
      <c r="S331" s="16" t="e">
        <f t="shared" ca="1" si="106"/>
        <v>#N/A</v>
      </c>
      <c r="T331" s="15" t="str">
        <f t="shared" ca="1" si="107"/>
        <v/>
      </c>
      <c r="U331" s="7" t="str">
        <f t="shared" ca="1" si="103"/>
        <v/>
      </c>
    </row>
    <row r="332" spans="1:21" x14ac:dyDescent="0.55000000000000004">
      <c r="A332" s="7">
        <v>330</v>
      </c>
      <c r="B332" s="8">
        <f t="shared" si="104"/>
        <v>330</v>
      </c>
      <c r="C332" s="9">
        <f>IF('2 Pareto Analysis'!$D$12='Pareto Math'!V$23,'Pareto Math'!B332,IF(HLOOKUP(X$23,'1 Data Entry'!A$1:Q331,A333,FALSE)="","",HLOOKUP(X$23,'1 Data Entry'!A$1:Q331,A333,FALSE)))</f>
        <v>330</v>
      </c>
      <c r="D332" s="7" t="e">
        <f>HLOOKUP(V$23,'1 Data Entry'!A$1:Q331,A333,FALSE)</f>
        <v>#N/A</v>
      </c>
      <c r="E332" s="15" t="e">
        <f>IF(C332="","",HLOOKUP(W$23,'1 Data Entry'!A$1:S331,A333,FALSE))</f>
        <v>#N/A</v>
      </c>
      <c r="F332" s="15">
        <f>(COUNTIF(D$3:D332,D332))</f>
        <v>330</v>
      </c>
      <c r="G332" s="15">
        <f t="shared" si="105"/>
        <v>999</v>
      </c>
      <c r="H332" s="15" t="e">
        <f t="shared" si="101"/>
        <v>#N/A</v>
      </c>
      <c r="I332" s="16" t="str">
        <f t="shared" si="102"/>
        <v/>
      </c>
      <c r="J332" s="16" t="str">
        <f t="shared" ca="1" si="109"/>
        <v/>
      </c>
      <c r="K332" s="16" t="str">
        <f t="shared" ca="1" si="109"/>
        <v/>
      </c>
      <c r="L332" s="16" t="str">
        <f t="shared" ca="1" si="109"/>
        <v/>
      </c>
      <c r="M332" s="16" t="str">
        <f t="shared" ca="1" si="108"/>
        <v/>
      </c>
      <c r="N332" s="16" t="str">
        <f t="shared" ca="1" si="108"/>
        <v/>
      </c>
      <c r="O332" s="16" t="str">
        <f t="shared" ca="1" si="108"/>
        <v/>
      </c>
      <c r="P332" s="16" t="str">
        <f t="shared" ca="1" si="99"/>
        <v/>
      </c>
      <c r="Q332" s="16" t="str">
        <f t="shared" ca="1" si="99"/>
        <v/>
      </c>
      <c r="R332" s="16" t="str">
        <f t="shared" ca="1" si="99"/>
        <v/>
      </c>
      <c r="S332" s="16" t="e">
        <f t="shared" ca="1" si="106"/>
        <v>#N/A</v>
      </c>
      <c r="T332" s="15" t="str">
        <f t="shared" ca="1" si="107"/>
        <v/>
      </c>
      <c r="U332" s="7" t="str">
        <f t="shared" ca="1" si="103"/>
        <v/>
      </c>
    </row>
    <row r="333" spans="1:21" x14ac:dyDescent="0.55000000000000004">
      <c r="A333" s="7">
        <v>331</v>
      </c>
      <c r="B333" s="8">
        <f t="shared" si="104"/>
        <v>331</v>
      </c>
      <c r="C333" s="9">
        <f>IF('2 Pareto Analysis'!$D$12='Pareto Math'!V$23,'Pareto Math'!B333,IF(HLOOKUP(X$23,'1 Data Entry'!A$1:Q332,A334,FALSE)="","",HLOOKUP(X$23,'1 Data Entry'!A$1:Q332,A334,FALSE)))</f>
        <v>331</v>
      </c>
      <c r="D333" s="7" t="e">
        <f>HLOOKUP(V$23,'1 Data Entry'!A$1:Q332,A334,FALSE)</f>
        <v>#N/A</v>
      </c>
      <c r="E333" s="15" t="e">
        <f>IF(C333="","",HLOOKUP(W$23,'1 Data Entry'!A$1:S332,A334,FALSE))</f>
        <v>#N/A</v>
      </c>
      <c r="F333" s="15">
        <f>(COUNTIF(D$3:D333,D333))</f>
        <v>331</v>
      </c>
      <c r="G333" s="15">
        <f t="shared" si="105"/>
        <v>999</v>
      </c>
      <c r="H333" s="15" t="e">
        <f t="shared" si="101"/>
        <v>#N/A</v>
      </c>
      <c r="I333" s="16" t="str">
        <f t="shared" si="102"/>
        <v/>
      </c>
      <c r="J333" s="16" t="str">
        <f t="shared" ca="1" si="109"/>
        <v/>
      </c>
      <c r="K333" s="16" t="str">
        <f t="shared" ca="1" si="109"/>
        <v/>
      </c>
      <c r="L333" s="16" t="str">
        <f t="shared" ca="1" si="109"/>
        <v/>
      </c>
      <c r="M333" s="16" t="str">
        <f t="shared" ca="1" si="108"/>
        <v/>
      </c>
      <c r="N333" s="16" t="str">
        <f t="shared" ca="1" si="108"/>
        <v/>
      </c>
      <c r="O333" s="16" t="str">
        <f t="shared" ca="1" si="108"/>
        <v/>
      </c>
      <c r="P333" s="16" t="str">
        <f t="shared" ca="1" si="99"/>
        <v/>
      </c>
      <c r="Q333" s="16" t="str">
        <f t="shared" ca="1" si="99"/>
        <v/>
      </c>
      <c r="R333" s="16" t="str">
        <f t="shared" ca="1" si="99"/>
        <v/>
      </c>
      <c r="S333" s="16" t="e">
        <f t="shared" ca="1" si="106"/>
        <v>#N/A</v>
      </c>
      <c r="T333" s="15" t="str">
        <f t="shared" ca="1" si="107"/>
        <v/>
      </c>
      <c r="U333" s="7" t="str">
        <f t="shared" ca="1" si="103"/>
        <v/>
      </c>
    </row>
    <row r="334" spans="1:21" x14ac:dyDescent="0.55000000000000004">
      <c r="A334" s="7">
        <v>332</v>
      </c>
      <c r="B334" s="8">
        <f t="shared" si="104"/>
        <v>332</v>
      </c>
      <c r="C334" s="9">
        <f>IF('2 Pareto Analysis'!$D$12='Pareto Math'!V$23,'Pareto Math'!B334,IF(HLOOKUP(X$23,'1 Data Entry'!A$1:Q333,A335,FALSE)="","",HLOOKUP(X$23,'1 Data Entry'!A$1:Q333,A335,FALSE)))</f>
        <v>332</v>
      </c>
      <c r="D334" s="7" t="e">
        <f>HLOOKUP(V$23,'1 Data Entry'!A$1:Q333,A335,FALSE)</f>
        <v>#N/A</v>
      </c>
      <c r="E334" s="15" t="e">
        <f>IF(C334="","",HLOOKUP(W$23,'1 Data Entry'!A$1:S333,A335,FALSE))</f>
        <v>#N/A</v>
      </c>
      <c r="F334" s="15">
        <f>(COUNTIF(D$3:D334,D334))</f>
        <v>332</v>
      </c>
      <c r="G334" s="15">
        <f t="shared" si="105"/>
        <v>999</v>
      </c>
      <c r="H334" s="15" t="e">
        <f t="shared" si="101"/>
        <v>#N/A</v>
      </c>
      <c r="I334" s="16" t="str">
        <f t="shared" si="102"/>
        <v/>
      </c>
      <c r="J334" s="16" t="str">
        <f t="shared" ca="1" si="109"/>
        <v/>
      </c>
      <c r="K334" s="16" t="str">
        <f t="shared" ca="1" si="109"/>
        <v/>
      </c>
      <c r="L334" s="16" t="str">
        <f t="shared" ca="1" si="109"/>
        <v/>
      </c>
      <c r="M334" s="16" t="str">
        <f t="shared" ca="1" si="108"/>
        <v/>
      </c>
      <c r="N334" s="16" t="str">
        <f t="shared" ca="1" si="108"/>
        <v/>
      </c>
      <c r="O334" s="16" t="str">
        <f t="shared" ca="1" si="108"/>
        <v/>
      </c>
      <c r="P334" s="16" t="str">
        <f t="shared" ca="1" si="108"/>
        <v/>
      </c>
      <c r="Q334" s="16" t="str">
        <f t="shared" ca="1" si="108"/>
        <v/>
      </c>
      <c r="R334" s="16" t="str">
        <f t="shared" ca="1" si="108"/>
        <v/>
      </c>
      <c r="S334" s="16" t="e">
        <f t="shared" ca="1" si="106"/>
        <v>#N/A</v>
      </c>
      <c r="T334" s="15" t="str">
        <f t="shared" ca="1" si="107"/>
        <v/>
      </c>
      <c r="U334" s="7" t="str">
        <f t="shared" ca="1" si="103"/>
        <v/>
      </c>
    </row>
    <row r="335" spans="1:21" x14ac:dyDescent="0.55000000000000004">
      <c r="A335" s="7">
        <v>333</v>
      </c>
      <c r="B335" s="8">
        <f t="shared" si="104"/>
        <v>333</v>
      </c>
      <c r="C335" s="9">
        <f>IF('2 Pareto Analysis'!$D$12='Pareto Math'!V$23,'Pareto Math'!B335,IF(HLOOKUP(X$23,'1 Data Entry'!A$1:Q334,A336,FALSE)="","",HLOOKUP(X$23,'1 Data Entry'!A$1:Q334,A336,FALSE)))</f>
        <v>333</v>
      </c>
      <c r="D335" s="7" t="e">
        <f>HLOOKUP(V$23,'1 Data Entry'!A$1:Q334,A336,FALSE)</f>
        <v>#N/A</v>
      </c>
      <c r="E335" s="15" t="e">
        <f>IF(C335="","",HLOOKUP(W$23,'1 Data Entry'!A$1:S334,A336,FALSE))</f>
        <v>#N/A</v>
      </c>
      <c r="F335" s="15">
        <f>(COUNTIF(D$3:D335,D335))</f>
        <v>333</v>
      </c>
      <c r="G335" s="15">
        <f t="shared" si="105"/>
        <v>999</v>
      </c>
      <c r="H335" s="15" t="e">
        <f t="shared" si="101"/>
        <v>#N/A</v>
      </c>
      <c r="I335" s="16" t="str">
        <f t="shared" si="102"/>
        <v/>
      </c>
      <c r="J335" s="16" t="str">
        <f t="shared" ca="1" si="109"/>
        <v/>
      </c>
      <c r="K335" s="16" t="str">
        <f t="shared" ca="1" si="109"/>
        <v/>
      </c>
      <c r="L335" s="16" t="str">
        <f t="shared" ca="1" si="109"/>
        <v/>
      </c>
      <c r="M335" s="16" t="str">
        <f t="shared" ca="1" si="108"/>
        <v/>
      </c>
      <c r="N335" s="16" t="str">
        <f t="shared" ca="1" si="108"/>
        <v/>
      </c>
      <c r="O335" s="16" t="str">
        <f t="shared" ca="1" si="108"/>
        <v/>
      </c>
      <c r="P335" s="16" t="str">
        <f t="shared" ca="1" si="108"/>
        <v/>
      </c>
      <c r="Q335" s="16" t="str">
        <f t="shared" ca="1" si="108"/>
        <v/>
      </c>
      <c r="R335" s="16" t="str">
        <f t="shared" ca="1" si="108"/>
        <v/>
      </c>
      <c r="S335" s="16" t="e">
        <f t="shared" ca="1" si="106"/>
        <v>#N/A</v>
      </c>
      <c r="T335" s="15" t="str">
        <f t="shared" ca="1" si="107"/>
        <v/>
      </c>
      <c r="U335" s="7" t="str">
        <f t="shared" ca="1" si="103"/>
        <v/>
      </c>
    </row>
    <row r="336" spans="1:21" x14ac:dyDescent="0.55000000000000004">
      <c r="A336" s="7">
        <v>334</v>
      </c>
      <c r="B336" s="8">
        <f t="shared" si="104"/>
        <v>334</v>
      </c>
      <c r="C336" s="9">
        <f>IF('2 Pareto Analysis'!$D$12='Pareto Math'!V$23,'Pareto Math'!B336,IF(HLOOKUP(X$23,'1 Data Entry'!A$1:Q335,A337,FALSE)="","",HLOOKUP(X$23,'1 Data Entry'!A$1:Q335,A337,FALSE)))</f>
        <v>334</v>
      </c>
      <c r="D336" s="7" t="e">
        <f>HLOOKUP(V$23,'1 Data Entry'!A$1:Q335,A337,FALSE)</f>
        <v>#N/A</v>
      </c>
      <c r="E336" s="15" t="e">
        <f>IF(C336="","",HLOOKUP(W$23,'1 Data Entry'!A$1:S335,A337,FALSE))</f>
        <v>#N/A</v>
      </c>
      <c r="F336" s="15">
        <f>(COUNTIF(D$3:D336,D336))</f>
        <v>334</v>
      </c>
      <c r="G336" s="15">
        <f t="shared" si="105"/>
        <v>999</v>
      </c>
      <c r="H336" s="15" t="e">
        <f t="shared" si="101"/>
        <v>#N/A</v>
      </c>
      <c r="I336" s="16" t="str">
        <f t="shared" si="102"/>
        <v/>
      </c>
      <c r="J336" s="16" t="str">
        <f t="shared" ca="1" si="109"/>
        <v/>
      </c>
      <c r="K336" s="16" t="str">
        <f t="shared" ca="1" si="109"/>
        <v/>
      </c>
      <c r="L336" s="16" t="str">
        <f t="shared" ca="1" si="109"/>
        <v/>
      </c>
      <c r="M336" s="16" t="str">
        <f t="shared" ca="1" si="108"/>
        <v/>
      </c>
      <c r="N336" s="16" t="str">
        <f t="shared" ca="1" si="108"/>
        <v/>
      </c>
      <c r="O336" s="16" t="str">
        <f t="shared" ca="1" si="108"/>
        <v/>
      </c>
      <c r="P336" s="16" t="str">
        <f t="shared" ca="1" si="108"/>
        <v/>
      </c>
      <c r="Q336" s="16" t="str">
        <f t="shared" ca="1" si="108"/>
        <v/>
      </c>
      <c r="R336" s="16" t="str">
        <f t="shared" ca="1" si="108"/>
        <v/>
      </c>
      <c r="S336" s="16" t="e">
        <f t="shared" ca="1" si="106"/>
        <v>#N/A</v>
      </c>
      <c r="T336" s="15" t="str">
        <f t="shared" ca="1" si="107"/>
        <v/>
      </c>
      <c r="U336" s="7" t="str">
        <f t="shared" ca="1" si="103"/>
        <v/>
      </c>
    </row>
    <row r="337" spans="1:21" x14ac:dyDescent="0.55000000000000004">
      <c r="A337" s="7">
        <v>335</v>
      </c>
      <c r="B337" s="8">
        <f t="shared" si="104"/>
        <v>335</v>
      </c>
      <c r="C337" s="9">
        <f>IF('2 Pareto Analysis'!$D$12='Pareto Math'!V$23,'Pareto Math'!B337,IF(HLOOKUP(X$23,'1 Data Entry'!A$1:Q336,A338,FALSE)="","",HLOOKUP(X$23,'1 Data Entry'!A$1:Q336,A338,FALSE)))</f>
        <v>335</v>
      </c>
      <c r="D337" s="7" t="e">
        <f>HLOOKUP(V$23,'1 Data Entry'!A$1:Q336,A338,FALSE)</f>
        <v>#N/A</v>
      </c>
      <c r="E337" s="15" t="e">
        <f>IF(C337="","",HLOOKUP(W$23,'1 Data Entry'!A$1:S336,A338,FALSE))</f>
        <v>#N/A</v>
      </c>
      <c r="F337" s="15">
        <f>(COUNTIF(D$3:D337,D337))</f>
        <v>335</v>
      </c>
      <c r="G337" s="15">
        <f t="shared" si="105"/>
        <v>999</v>
      </c>
      <c r="H337" s="15" t="e">
        <f t="shared" si="101"/>
        <v>#N/A</v>
      </c>
      <c r="I337" s="16" t="str">
        <f t="shared" si="102"/>
        <v/>
      </c>
      <c r="J337" s="16" t="str">
        <f t="shared" ca="1" si="109"/>
        <v/>
      </c>
      <c r="K337" s="16" t="str">
        <f t="shared" ca="1" si="109"/>
        <v/>
      </c>
      <c r="L337" s="16" t="str">
        <f t="shared" ca="1" si="109"/>
        <v/>
      </c>
      <c r="M337" s="16" t="str">
        <f t="shared" ca="1" si="108"/>
        <v/>
      </c>
      <c r="N337" s="16" t="str">
        <f t="shared" ca="1" si="108"/>
        <v/>
      </c>
      <c r="O337" s="16" t="str">
        <f t="shared" ca="1" si="108"/>
        <v/>
      </c>
      <c r="P337" s="16" t="str">
        <f t="shared" ca="1" si="108"/>
        <v/>
      </c>
      <c r="Q337" s="16" t="str">
        <f t="shared" ca="1" si="108"/>
        <v/>
      </c>
      <c r="R337" s="16" t="str">
        <f t="shared" ca="1" si="108"/>
        <v/>
      </c>
      <c r="S337" s="16" t="e">
        <f t="shared" ca="1" si="106"/>
        <v>#N/A</v>
      </c>
      <c r="T337" s="15" t="str">
        <f t="shared" ca="1" si="107"/>
        <v/>
      </c>
      <c r="U337" s="7" t="str">
        <f t="shared" ca="1" si="103"/>
        <v/>
      </c>
    </row>
    <row r="338" spans="1:21" x14ac:dyDescent="0.55000000000000004">
      <c r="A338" s="7">
        <v>336</v>
      </c>
      <c r="B338" s="8">
        <f t="shared" si="104"/>
        <v>336</v>
      </c>
      <c r="C338" s="9">
        <f>IF('2 Pareto Analysis'!$D$12='Pareto Math'!V$23,'Pareto Math'!B338,IF(HLOOKUP(X$23,'1 Data Entry'!A$1:Q337,A339,FALSE)="","",HLOOKUP(X$23,'1 Data Entry'!A$1:Q337,A339,FALSE)))</f>
        <v>336</v>
      </c>
      <c r="D338" s="7" t="e">
        <f>HLOOKUP(V$23,'1 Data Entry'!A$1:Q337,A339,FALSE)</f>
        <v>#N/A</v>
      </c>
      <c r="E338" s="15" t="e">
        <f>IF(C338="","",HLOOKUP(W$23,'1 Data Entry'!A$1:S337,A339,FALSE))</f>
        <v>#N/A</v>
      </c>
      <c r="F338" s="15">
        <f>(COUNTIF(D$3:D338,D338))</f>
        <v>336</v>
      </c>
      <c r="G338" s="15">
        <f t="shared" si="105"/>
        <v>999</v>
      </c>
      <c r="H338" s="15" t="e">
        <f t="shared" si="101"/>
        <v>#N/A</v>
      </c>
      <c r="I338" s="16" t="str">
        <f t="shared" si="102"/>
        <v/>
      </c>
      <c r="J338" s="16" t="str">
        <f t="shared" ca="1" si="109"/>
        <v/>
      </c>
      <c r="K338" s="16" t="str">
        <f t="shared" ca="1" si="109"/>
        <v/>
      </c>
      <c r="L338" s="16" t="str">
        <f t="shared" ca="1" si="109"/>
        <v/>
      </c>
      <c r="M338" s="16" t="str">
        <f t="shared" ca="1" si="108"/>
        <v/>
      </c>
      <c r="N338" s="16" t="str">
        <f t="shared" ca="1" si="108"/>
        <v/>
      </c>
      <c r="O338" s="16" t="str">
        <f t="shared" ca="1" si="108"/>
        <v/>
      </c>
      <c r="P338" s="16" t="str">
        <f t="shared" ca="1" si="108"/>
        <v/>
      </c>
      <c r="Q338" s="16" t="str">
        <f t="shared" ca="1" si="108"/>
        <v/>
      </c>
      <c r="R338" s="16" t="str">
        <f t="shared" ca="1" si="108"/>
        <v/>
      </c>
      <c r="S338" s="16" t="e">
        <f t="shared" ca="1" si="106"/>
        <v>#N/A</v>
      </c>
      <c r="T338" s="15" t="str">
        <f t="shared" ca="1" si="107"/>
        <v/>
      </c>
      <c r="U338" s="7" t="str">
        <f t="shared" ca="1" si="103"/>
        <v/>
      </c>
    </row>
    <row r="339" spans="1:21" x14ac:dyDescent="0.55000000000000004">
      <c r="A339" s="7">
        <v>337</v>
      </c>
      <c r="B339" s="8">
        <f t="shared" si="104"/>
        <v>337</v>
      </c>
      <c r="C339" s="9">
        <f>IF('2 Pareto Analysis'!$D$12='Pareto Math'!V$23,'Pareto Math'!B339,IF(HLOOKUP(X$23,'1 Data Entry'!A$1:Q338,A340,FALSE)="","",HLOOKUP(X$23,'1 Data Entry'!A$1:Q338,A340,FALSE)))</f>
        <v>337</v>
      </c>
      <c r="D339" s="7" t="e">
        <f>HLOOKUP(V$23,'1 Data Entry'!A$1:Q338,A340,FALSE)</f>
        <v>#N/A</v>
      </c>
      <c r="E339" s="15" t="e">
        <f>IF(C339="","",HLOOKUP(W$23,'1 Data Entry'!A$1:S338,A340,FALSE))</f>
        <v>#N/A</v>
      </c>
      <c r="F339" s="15">
        <f>(COUNTIF(D$3:D339,D339))</f>
        <v>337</v>
      </c>
      <c r="G339" s="15">
        <f t="shared" si="105"/>
        <v>999</v>
      </c>
      <c r="H339" s="15" t="e">
        <f t="shared" si="101"/>
        <v>#N/A</v>
      </c>
      <c r="I339" s="16" t="str">
        <f t="shared" si="102"/>
        <v/>
      </c>
      <c r="J339" s="16" t="str">
        <f t="shared" ca="1" si="109"/>
        <v/>
      </c>
      <c r="K339" s="16" t="str">
        <f t="shared" ca="1" si="109"/>
        <v/>
      </c>
      <c r="L339" s="16" t="str">
        <f t="shared" ca="1" si="109"/>
        <v/>
      </c>
      <c r="M339" s="16" t="str">
        <f t="shared" ca="1" si="108"/>
        <v/>
      </c>
      <c r="N339" s="16" t="str">
        <f t="shared" ca="1" si="108"/>
        <v/>
      </c>
      <c r="O339" s="16" t="str">
        <f t="shared" ca="1" si="108"/>
        <v/>
      </c>
      <c r="P339" s="16" t="str">
        <f t="shared" ca="1" si="108"/>
        <v/>
      </c>
      <c r="Q339" s="16" t="str">
        <f t="shared" ca="1" si="108"/>
        <v/>
      </c>
      <c r="R339" s="16" t="str">
        <f t="shared" ca="1" si="108"/>
        <v/>
      </c>
      <c r="S339" s="16" t="e">
        <f t="shared" ca="1" si="106"/>
        <v>#N/A</v>
      </c>
      <c r="T339" s="15" t="str">
        <f t="shared" ca="1" si="107"/>
        <v/>
      </c>
      <c r="U339" s="7" t="str">
        <f t="shared" ca="1" si="103"/>
        <v/>
      </c>
    </row>
    <row r="340" spans="1:21" x14ac:dyDescent="0.55000000000000004">
      <c r="A340" s="7">
        <v>338</v>
      </c>
      <c r="B340" s="8">
        <f t="shared" si="104"/>
        <v>338</v>
      </c>
      <c r="C340" s="9">
        <f>IF('2 Pareto Analysis'!$D$12='Pareto Math'!V$23,'Pareto Math'!B340,IF(HLOOKUP(X$23,'1 Data Entry'!A$1:Q339,A341,FALSE)="","",HLOOKUP(X$23,'1 Data Entry'!A$1:Q339,A341,FALSE)))</f>
        <v>338</v>
      </c>
      <c r="D340" s="7" t="e">
        <f>HLOOKUP(V$23,'1 Data Entry'!A$1:Q339,A341,FALSE)</f>
        <v>#N/A</v>
      </c>
      <c r="E340" s="15" t="e">
        <f>IF(C340="","",HLOOKUP(W$23,'1 Data Entry'!A$1:S339,A341,FALSE))</f>
        <v>#N/A</v>
      </c>
      <c r="F340" s="15">
        <f>(COUNTIF(D$3:D340,D340))</f>
        <v>338</v>
      </c>
      <c r="G340" s="15">
        <f t="shared" si="105"/>
        <v>999</v>
      </c>
      <c r="H340" s="15" t="e">
        <f t="shared" si="101"/>
        <v>#N/A</v>
      </c>
      <c r="I340" s="16" t="str">
        <f t="shared" si="102"/>
        <v/>
      </c>
      <c r="J340" s="16" t="str">
        <f t="shared" ca="1" si="109"/>
        <v/>
      </c>
      <c r="K340" s="16" t="str">
        <f t="shared" ca="1" si="109"/>
        <v/>
      </c>
      <c r="L340" s="16" t="str">
        <f t="shared" ca="1" si="109"/>
        <v/>
      </c>
      <c r="M340" s="16" t="str">
        <f t="shared" ca="1" si="108"/>
        <v/>
      </c>
      <c r="N340" s="16" t="str">
        <f t="shared" ca="1" si="108"/>
        <v/>
      </c>
      <c r="O340" s="16" t="str">
        <f t="shared" ca="1" si="108"/>
        <v/>
      </c>
      <c r="P340" s="16" t="str">
        <f t="shared" ca="1" si="108"/>
        <v/>
      </c>
      <c r="Q340" s="16" t="str">
        <f t="shared" ca="1" si="108"/>
        <v/>
      </c>
      <c r="R340" s="16" t="str">
        <f t="shared" ca="1" si="108"/>
        <v/>
      </c>
      <c r="S340" s="16" t="e">
        <f t="shared" ca="1" si="106"/>
        <v>#N/A</v>
      </c>
      <c r="T340" s="15" t="str">
        <f t="shared" ca="1" si="107"/>
        <v/>
      </c>
      <c r="U340" s="7" t="str">
        <f t="shared" ca="1" si="103"/>
        <v/>
      </c>
    </row>
    <row r="341" spans="1:21" x14ac:dyDescent="0.55000000000000004">
      <c r="A341" s="7">
        <v>339</v>
      </c>
      <c r="B341" s="8">
        <f t="shared" si="104"/>
        <v>339</v>
      </c>
      <c r="C341" s="9">
        <f>IF('2 Pareto Analysis'!$D$12='Pareto Math'!V$23,'Pareto Math'!B341,IF(HLOOKUP(X$23,'1 Data Entry'!A$1:Q340,A342,FALSE)="","",HLOOKUP(X$23,'1 Data Entry'!A$1:Q340,A342,FALSE)))</f>
        <v>339</v>
      </c>
      <c r="D341" s="7" t="e">
        <f>HLOOKUP(V$23,'1 Data Entry'!A$1:Q340,A342,FALSE)</f>
        <v>#N/A</v>
      </c>
      <c r="E341" s="15" t="e">
        <f>IF(C341="","",HLOOKUP(W$23,'1 Data Entry'!A$1:S340,A342,FALSE))</f>
        <v>#N/A</v>
      </c>
      <c r="F341" s="15">
        <f>(COUNTIF(D$3:D341,D341))</f>
        <v>339</v>
      </c>
      <c r="G341" s="15">
        <f t="shared" si="105"/>
        <v>999</v>
      </c>
      <c r="H341" s="15" t="e">
        <f t="shared" si="101"/>
        <v>#N/A</v>
      </c>
      <c r="I341" s="16" t="str">
        <f t="shared" si="102"/>
        <v/>
      </c>
      <c r="J341" s="16" t="str">
        <f t="shared" ca="1" si="109"/>
        <v/>
      </c>
      <c r="K341" s="16" t="str">
        <f t="shared" ca="1" si="109"/>
        <v/>
      </c>
      <c r="L341" s="16" t="str">
        <f t="shared" ca="1" si="109"/>
        <v/>
      </c>
      <c r="M341" s="16" t="str">
        <f t="shared" ca="1" si="108"/>
        <v/>
      </c>
      <c r="N341" s="16" t="str">
        <f t="shared" ca="1" si="108"/>
        <v/>
      </c>
      <c r="O341" s="16" t="str">
        <f t="shared" ca="1" si="108"/>
        <v/>
      </c>
      <c r="P341" s="16" t="str">
        <f t="shared" ca="1" si="108"/>
        <v/>
      </c>
      <c r="Q341" s="16" t="str">
        <f t="shared" ca="1" si="108"/>
        <v/>
      </c>
      <c r="R341" s="16" t="str">
        <f t="shared" ca="1" si="108"/>
        <v/>
      </c>
      <c r="S341" s="16" t="e">
        <f t="shared" ca="1" si="106"/>
        <v>#N/A</v>
      </c>
      <c r="T341" s="15" t="str">
        <f t="shared" ca="1" si="107"/>
        <v/>
      </c>
      <c r="U341" s="7" t="str">
        <f t="shared" ca="1" si="103"/>
        <v/>
      </c>
    </row>
    <row r="342" spans="1:21" x14ac:dyDescent="0.55000000000000004">
      <c r="A342" s="7">
        <v>340</v>
      </c>
      <c r="B342" s="8">
        <f t="shared" si="104"/>
        <v>340</v>
      </c>
      <c r="C342" s="9">
        <f>IF('2 Pareto Analysis'!$D$12='Pareto Math'!V$23,'Pareto Math'!B342,IF(HLOOKUP(X$23,'1 Data Entry'!A$1:Q341,A343,FALSE)="","",HLOOKUP(X$23,'1 Data Entry'!A$1:Q341,A343,FALSE)))</f>
        <v>340</v>
      </c>
      <c r="D342" s="7" t="e">
        <f>HLOOKUP(V$23,'1 Data Entry'!A$1:Q341,A343,FALSE)</f>
        <v>#N/A</v>
      </c>
      <c r="E342" s="15" t="e">
        <f>IF(C342="","",HLOOKUP(W$23,'1 Data Entry'!A$1:S341,A343,FALSE))</f>
        <v>#N/A</v>
      </c>
      <c r="F342" s="15">
        <f>(COUNTIF(D$3:D342,D342))</f>
        <v>340</v>
      </c>
      <c r="G342" s="15">
        <f t="shared" si="105"/>
        <v>999</v>
      </c>
      <c r="H342" s="15" t="e">
        <f t="shared" si="101"/>
        <v>#N/A</v>
      </c>
      <c r="I342" s="16" t="str">
        <f t="shared" si="102"/>
        <v/>
      </c>
      <c r="J342" s="16" t="str">
        <f t="shared" ca="1" si="109"/>
        <v/>
      </c>
      <c r="K342" s="16" t="str">
        <f t="shared" ca="1" si="109"/>
        <v/>
      </c>
      <c r="L342" s="16" t="str">
        <f t="shared" ca="1" si="109"/>
        <v/>
      </c>
      <c r="M342" s="16" t="str">
        <f t="shared" ca="1" si="108"/>
        <v/>
      </c>
      <c r="N342" s="16" t="str">
        <f t="shared" ca="1" si="108"/>
        <v/>
      </c>
      <c r="O342" s="16" t="str">
        <f t="shared" ca="1" si="108"/>
        <v/>
      </c>
      <c r="P342" s="16" t="str">
        <f t="shared" ca="1" si="108"/>
        <v/>
      </c>
      <c r="Q342" s="16" t="str">
        <f t="shared" ca="1" si="108"/>
        <v/>
      </c>
      <c r="R342" s="16" t="str">
        <f t="shared" ca="1" si="108"/>
        <v/>
      </c>
      <c r="S342" s="16" t="e">
        <f t="shared" ca="1" si="106"/>
        <v>#N/A</v>
      </c>
      <c r="T342" s="15" t="str">
        <f t="shared" ca="1" si="107"/>
        <v/>
      </c>
      <c r="U342" s="7" t="str">
        <f t="shared" ca="1" si="103"/>
        <v/>
      </c>
    </row>
    <row r="343" spans="1:21" x14ac:dyDescent="0.55000000000000004">
      <c r="A343" s="7">
        <v>341</v>
      </c>
      <c r="B343" s="8">
        <f t="shared" si="104"/>
        <v>341</v>
      </c>
      <c r="C343" s="9">
        <f>IF('2 Pareto Analysis'!$D$12='Pareto Math'!V$23,'Pareto Math'!B343,IF(HLOOKUP(X$23,'1 Data Entry'!A$1:Q342,A344,FALSE)="","",HLOOKUP(X$23,'1 Data Entry'!A$1:Q342,A344,FALSE)))</f>
        <v>341</v>
      </c>
      <c r="D343" s="7" t="e">
        <f>HLOOKUP(V$23,'1 Data Entry'!A$1:Q342,A344,FALSE)</f>
        <v>#N/A</v>
      </c>
      <c r="E343" s="15" t="e">
        <f>IF(C343="","",HLOOKUP(W$23,'1 Data Entry'!A$1:S342,A344,FALSE))</f>
        <v>#N/A</v>
      </c>
      <c r="F343" s="15">
        <f>(COUNTIF(D$3:D343,D343))</f>
        <v>341</v>
      </c>
      <c r="G343" s="15">
        <f t="shared" si="105"/>
        <v>999</v>
      </c>
      <c r="H343" s="15" t="e">
        <f t="shared" si="101"/>
        <v>#N/A</v>
      </c>
      <c r="I343" s="16" t="str">
        <f t="shared" si="102"/>
        <v/>
      </c>
      <c r="J343" s="16" t="str">
        <f t="shared" ca="1" si="109"/>
        <v/>
      </c>
      <c r="K343" s="16" t="str">
        <f t="shared" ca="1" si="109"/>
        <v/>
      </c>
      <c r="L343" s="16" t="str">
        <f t="shared" ca="1" si="109"/>
        <v/>
      </c>
      <c r="M343" s="16" t="str">
        <f t="shared" ca="1" si="108"/>
        <v/>
      </c>
      <c r="N343" s="16" t="str">
        <f t="shared" ca="1" si="108"/>
        <v/>
      </c>
      <c r="O343" s="16" t="str">
        <f t="shared" ca="1" si="108"/>
        <v/>
      </c>
      <c r="P343" s="16" t="str">
        <f t="shared" ca="1" si="108"/>
        <v/>
      </c>
      <c r="Q343" s="16" t="str">
        <f t="shared" ca="1" si="108"/>
        <v/>
      </c>
      <c r="R343" s="16" t="str">
        <f t="shared" ca="1" si="108"/>
        <v/>
      </c>
      <c r="S343" s="16" t="e">
        <f t="shared" ca="1" si="106"/>
        <v>#N/A</v>
      </c>
      <c r="T343" s="15" t="str">
        <f t="shared" ca="1" si="107"/>
        <v/>
      </c>
      <c r="U343" s="7" t="str">
        <f t="shared" ca="1" si="103"/>
        <v/>
      </c>
    </row>
    <row r="344" spans="1:21" x14ac:dyDescent="0.55000000000000004">
      <c r="A344" s="7">
        <v>342</v>
      </c>
      <c r="B344" s="8">
        <f t="shared" si="104"/>
        <v>342</v>
      </c>
      <c r="C344" s="9">
        <f>IF('2 Pareto Analysis'!$D$12='Pareto Math'!V$23,'Pareto Math'!B344,IF(HLOOKUP(X$23,'1 Data Entry'!A$1:Q343,A345,FALSE)="","",HLOOKUP(X$23,'1 Data Entry'!A$1:Q343,A345,FALSE)))</f>
        <v>342</v>
      </c>
      <c r="D344" s="7" t="e">
        <f>HLOOKUP(V$23,'1 Data Entry'!A$1:Q343,A345,FALSE)</f>
        <v>#N/A</v>
      </c>
      <c r="E344" s="15" t="e">
        <f>IF(C344="","",HLOOKUP(W$23,'1 Data Entry'!A$1:S343,A345,FALSE))</f>
        <v>#N/A</v>
      </c>
      <c r="F344" s="15">
        <f>(COUNTIF(D$3:D344,D344))</f>
        <v>342</v>
      </c>
      <c r="G344" s="15">
        <f t="shared" si="105"/>
        <v>999</v>
      </c>
      <c r="H344" s="15" t="e">
        <f t="shared" si="101"/>
        <v>#N/A</v>
      </c>
      <c r="I344" s="16" t="str">
        <f t="shared" si="102"/>
        <v/>
      </c>
      <c r="J344" s="16" t="str">
        <f t="shared" ca="1" si="109"/>
        <v/>
      </c>
      <c r="K344" s="16" t="str">
        <f t="shared" ca="1" si="109"/>
        <v/>
      </c>
      <c r="L344" s="16" t="str">
        <f t="shared" ca="1" si="109"/>
        <v/>
      </c>
      <c r="M344" s="16" t="str">
        <f t="shared" ca="1" si="108"/>
        <v/>
      </c>
      <c r="N344" s="16" t="str">
        <f t="shared" ca="1" si="108"/>
        <v/>
      </c>
      <c r="O344" s="16" t="str">
        <f t="shared" ca="1" si="108"/>
        <v/>
      </c>
      <c r="P344" s="16" t="str">
        <f t="shared" ca="1" si="108"/>
        <v/>
      </c>
      <c r="Q344" s="16" t="str">
        <f t="shared" ca="1" si="108"/>
        <v/>
      </c>
      <c r="R344" s="16" t="str">
        <f t="shared" ca="1" si="108"/>
        <v/>
      </c>
      <c r="S344" s="16" t="e">
        <f t="shared" ca="1" si="106"/>
        <v>#N/A</v>
      </c>
      <c r="T344" s="15" t="str">
        <f t="shared" ca="1" si="107"/>
        <v/>
      </c>
      <c r="U344" s="7" t="str">
        <f t="shared" ca="1" si="103"/>
        <v/>
      </c>
    </row>
    <row r="345" spans="1:21" x14ac:dyDescent="0.55000000000000004">
      <c r="A345" s="7">
        <v>343</v>
      </c>
      <c r="B345" s="8">
        <f t="shared" si="104"/>
        <v>343</v>
      </c>
      <c r="C345" s="9">
        <f>IF('2 Pareto Analysis'!$D$12='Pareto Math'!V$23,'Pareto Math'!B345,IF(HLOOKUP(X$23,'1 Data Entry'!A$1:Q344,A346,FALSE)="","",HLOOKUP(X$23,'1 Data Entry'!A$1:Q344,A346,FALSE)))</f>
        <v>343</v>
      </c>
      <c r="D345" s="7" t="e">
        <f>HLOOKUP(V$23,'1 Data Entry'!A$1:Q344,A346,FALSE)</f>
        <v>#N/A</v>
      </c>
      <c r="E345" s="15" t="e">
        <f>IF(C345="","",HLOOKUP(W$23,'1 Data Entry'!A$1:S344,A346,FALSE))</f>
        <v>#N/A</v>
      </c>
      <c r="F345" s="15">
        <f>(COUNTIF(D$3:D345,D345))</f>
        <v>343</v>
      </c>
      <c r="G345" s="15">
        <f t="shared" si="105"/>
        <v>999</v>
      </c>
      <c r="H345" s="15" t="e">
        <f t="shared" si="101"/>
        <v>#N/A</v>
      </c>
      <c r="I345" s="16" t="str">
        <f t="shared" si="102"/>
        <v/>
      </c>
      <c r="J345" s="16" t="str">
        <f t="shared" ca="1" si="109"/>
        <v/>
      </c>
      <c r="K345" s="16" t="str">
        <f t="shared" ca="1" si="109"/>
        <v/>
      </c>
      <c r="L345" s="16" t="str">
        <f t="shared" ca="1" si="109"/>
        <v/>
      </c>
      <c r="M345" s="16" t="str">
        <f t="shared" ca="1" si="108"/>
        <v/>
      </c>
      <c r="N345" s="16" t="str">
        <f t="shared" ca="1" si="108"/>
        <v/>
      </c>
      <c r="O345" s="16" t="str">
        <f t="shared" ca="1" si="108"/>
        <v/>
      </c>
      <c r="P345" s="16" t="str">
        <f t="shared" ca="1" si="108"/>
        <v/>
      </c>
      <c r="Q345" s="16" t="str">
        <f t="shared" ca="1" si="108"/>
        <v/>
      </c>
      <c r="R345" s="16" t="str">
        <f t="shared" ca="1" si="108"/>
        <v/>
      </c>
      <c r="S345" s="16" t="e">
        <f t="shared" ca="1" si="106"/>
        <v>#N/A</v>
      </c>
      <c r="T345" s="15" t="str">
        <f t="shared" ca="1" si="107"/>
        <v/>
      </c>
      <c r="U345" s="7" t="str">
        <f t="shared" ca="1" si="103"/>
        <v/>
      </c>
    </row>
    <row r="346" spans="1:21" x14ac:dyDescent="0.55000000000000004">
      <c r="A346" s="7">
        <v>344</v>
      </c>
      <c r="B346" s="8">
        <f t="shared" si="104"/>
        <v>344</v>
      </c>
      <c r="C346" s="9">
        <f>IF('2 Pareto Analysis'!$D$12='Pareto Math'!V$23,'Pareto Math'!B346,IF(HLOOKUP(X$23,'1 Data Entry'!A$1:Q345,A347,FALSE)="","",HLOOKUP(X$23,'1 Data Entry'!A$1:Q345,A347,FALSE)))</f>
        <v>344</v>
      </c>
      <c r="D346" s="7" t="e">
        <f>HLOOKUP(V$23,'1 Data Entry'!A$1:Q345,A347,FALSE)</f>
        <v>#N/A</v>
      </c>
      <c r="E346" s="15" t="e">
        <f>IF(C346="","",HLOOKUP(W$23,'1 Data Entry'!A$1:S345,A347,FALSE))</f>
        <v>#N/A</v>
      </c>
      <c r="F346" s="15">
        <f>(COUNTIF(D$3:D346,D346))</f>
        <v>344</v>
      </c>
      <c r="G346" s="15">
        <f t="shared" si="105"/>
        <v>999</v>
      </c>
      <c r="H346" s="15" t="e">
        <f t="shared" si="101"/>
        <v>#N/A</v>
      </c>
      <c r="I346" s="16" t="str">
        <f t="shared" si="102"/>
        <v/>
      </c>
      <c r="J346" s="16" t="str">
        <f t="shared" ca="1" si="109"/>
        <v/>
      </c>
      <c r="K346" s="16" t="str">
        <f t="shared" ca="1" si="109"/>
        <v/>
      </c>
      <c r="L346" s="16" t="str">
        <f t="shared" ca="1" si="109"/>
        <v/>
      </c>
      <c r="M346" s="16" t="str">
        <f t="shared" ca="1" si="108"/>
        <v/>
      </c>
      <c r="N346" s="16" t="str">
        <f t="shared" ca="1" si="108"/>
        <v/>
      </c>
      <c r="O346" s="16" t="str">
        <f t="shared" ca="1" si="108"/>
        <v/>
      </c>
      <c r="P346" s="16" t="str">
        <f t="shared" ca="1" si="108"/>
        <v/>
      </c>
      <c r="Q346" s="16" t="str">
        <f t="shared" ca="1" si="108"/>
        <v/>
      </c>
      <c r="R346" s="16" t="str">
        <f t="shared" ca="1" si="108"/>
        <v/>
      </c>
      <c r="S346" s="16" t="e">
        <f t="shared" ca="1" si="106"/>
        <v>#N/A</v>
      </c>
      <c r="T346" s="15" t="str">
        <f t="shared" ca="1" si="107"/>
        <v/>
      </c>
      <c r="U346" s="7" t="str">
        <f t="shared" ca="1" si="103"/>
        <v/>
      </c>
    </row>
    <row r="347" spans="1:21" x14ac:dyDescent="0.55000000000000004">
      <c r="A347" s="7">
        <v>345</v>
      </c>
      <c r="B347" s="8">
        <f t="shared" si="104"/>
        <v>345</v>
      </c>
      <c r="C347" s="9">
        <f>IF('2 Pareto Analysis'!$D$12='Pareto Math'!V$23,'Pareto Math'!B347,IF(HLOOKUP(X$23,'1 Data Entry'!A$1:Q346,A348,FALSE)="","",HLOOKUP(X$23,'1 Data Entry'!A$1:Q346,A348,FALSE)))</f>
        <v>345</v>
      </c>
      <c r="D347" s="7" t="e">
        <f>HLOOKUP(V$23,'1 Data Entry'!A$1:Q346,A348,FALSE)</f>
        <v>#N/A</v>
      </c>
      <c r="E347" s="15" t="e">
        <f>IF(C347="","",HLOOKUP(W$23,'1 Data Entry'!A$1:S346,A348,FALSE))</f>
        <v>#N/A</v>
      </c>
      <c r="F347" s="15">
        <f>(COUNTIF(D$3:D347,D347))</f>
        <v>345</v>
      </c>
      <c r="G347" s="15">
        <f t="shared" si="105"/>
        <v>999</v>
      </c>
      <c r="H347" s="15" t="e">
        <f t="shared" si="101"/>
        <v>#N/A</v>
      </c>
      <c r="I347" s="16" t="str">
        <f t="shared" si="102"/>
        <v/>
      </c>
      <c r="J347" s="16" t="str">
        <f t="shared" ca="1" si="109"/>
        <v/>
      </c>
      <c r="K347" s="16" t="str">
        <f t="shared" ca="1" si="109"/>
        <v/>
      </c>
      <c r="L347" s="16" t="str">
        <f t="shared" ca="1" si="109"/>
        <v/>
      </c>
      <c r="M347" s="16" t="str">
        <f t="shared" ca="1" si="108"/>
        <v/>
      </c>
      <c r="N347" s="16" t="str">
        <f t="shared" ca="1" si="108"/>
        <v/>
      </c>
      <c r="O347" s="16" t="str">
        <f t="shared" ca="1" si="108"/>
        <v/>
      </c>
      <c r="P347" s="16" t="str">
        <f t="shared" ca="1" si="108"/>
        <v/>
      </c>
      <c r="Q347" s="16" t="str">
        <f t="shared" ca="1" si="108"/>
        <v/>
      </c>
      <c r="R347" s="16" t="str">
        <f t="shared" ca="1" si="108"/>
        <v/>
      </c>
      <c r="S347" s="16" t="e">
        <f t="shared" ca="1" si="106"/>
        <v>#N/A</v>
      </c>
      <c r="T347" s="15" t="str">
        <f t="shared" ca="1" si="107"/>
        <v/>
      </c>
      <c r="U347" s="7" t="str">
        <f t="shared" ca="1" si="103"/>
        <v/>
      </c>
    </row>
    <row r="348" spans="1:21" x14ac:dyDescent="0.55000000000000004">
      <c r="A348" s="7">
        <v>346</v>
      </c>
      <c r="B348" s="8">
        <f t="shared" si="104"/>
        <v>346</v>
      </c>
      <c r="C348" s="9">
        <f>IF('2 Pareto Analysis'!$D$12='Pareto Math'!V$23,'Pareto Math'!B348,IF(HLOOKUP(X$23,'1 Data Entry'!A$1:Q347,A349,FALSE)="","",HLOOKUP(X$23,'1 Data Entry'!A$1:Q347,A349,FALSE)))</f>
        <v>346</v>
      </c>
      <c r="D348" s="7" t="e">
        <f>HLOOKUP(V$23,'1 Data Entry'!A$1:Q347,A349,FALSE)</f>
        <v>#N/A</v>
      </c>
      <c r="E348" s="15" t="e">
        <f>IF(C348="","",HLOOKUP(W$23,'1 Data Entry'!A$1:S347,A349,FALSE))</f>
        <v>#N/A</v>
      </c>
      <c r="F348" s="15">
        <f>(COUNTIF(D$3:D348,D348))</f>
        <v>346</v>
      </c>
      <c r="G348" s="15">
        <f t="shared" si="105"/>
        <v>999</v>
      </c>
      <c r="H348" s="15" t="e">
        <f t="shared" si="101"/>
        <v>#N/A</v>
      </c>
      <c r="I348" s="16" t="str">
        <f t="shared" si="102"/>
        <v/>
      </c>
      <c r="J348" s="16" t="str">
        <f t="shared" ca="1" si="109"/>
        <v/>
      </c>
      <c r="K348" s="16" t="str">
        <f t="shared" ca="1" si="109"/>
        <v/>
      </c>
      <c r="L348" s="16" t="str">
        <f t="shared" ca="1" si="109"/>
        <v/>
      </c>
      <c r="M348" s="16" t="str">
        <f t="shared" ca="1" si="108"/>
        <v/>
      </c>
      <c r="N348" s="16" t="str">
        <f t="shared" ca="1" si="108"/>
        <v/>
      </c>
      <c r="O348" s="16" t="str">
        <f t="shared" ca="1" si="108"/>
        <v/>
      </c>
      <c r="P348" s="16" t="str">
        <f t="shared" ca="1" si="108"/>
        <v/>
      </c>
      <c r="Q348" s="16" t="str">
        <f t="shared" ca="1" si="108"/>
        <v/>
      </c>
      <c r="R348" s="16" t="str">
        <f t="shared" ca="1" si="108"/>
        <v/>
      </c>
      <c r="S348" s="16" t="e">
        <f t="shared" ca="1" si="106"/>
        <v>#N/A</v>
      </c>
      <c r="T348" s="15" t="str">
        <f t="shared" ca="1" si="107"/>
        <v/>
      </c>
      <c r="U348" s="7" t="str">
        <f t="shared" ca="1" si="103"/>
        <v/>
      </c>
    </row>
    <row r="349" spans="1:21" x14ac:dyDescent="0.55000000000000004">
      <c r="A349" s="7">
        <v>347</v>
      </c>
      <c r="B349" s="8">
        <f t="shared" si="104"/>
        <v>347</v>
      </c>
      <c r="C349" s="9">
        <f>IF('2 Pareto Analysis'!$D$12='Pareto Math'!V$23,'Pareto Math'!B349,IF(HLOOKUP(X$23,'1 Data Entry'!A$1:Q348,A350,FALSE)="","",HLOOKUP(X$23,'1 Data Entry'!A$1:Q348,A350,FALSE)))</f>
        <v>347</v>
      </c>
      <c r="D349" s="7" t="e">
        <f>HLOOKUP(V$23,'1 Data Entry'!A$1:Q348,A350,FALSE)</f>
        <v>#N/A</v>
      </c>
      <c r="E349" s="15" t="e">
        <f>IF(C349="","",HLOOKUP(W$23,'1 Data Entry'!A$1:S348,A350,FALSE))</f>
        <v>#N/A</v>
      </c>
      <c r="F349" s="15">
        <f>(COUNTIF(D$3:D349,D349))</f>
        <v>347</v>
      </c>
      <c r="G349" s="15">
        <f t="shared" si="105"/>
        <v>999</v>
      </c>
      <c r="H349" s="15" t="e">
        <f t="shared" si="101"/>
        <v>#N/A</v>
      </c>
      <c r="I349" s="16" t="str">
        <f t="shared" si="102"/>
        <v/>
      </c>
      <c r="J349" s="16" t="str">
        <f t="shared" ca="1" si="109"/>
        <v/>
      </c>
      <c r="K349" s="16" t="str">
        <f t="shared" ca="1" si="109"/>
        <v/>
      </c>
      <c r="L349" s="16" t="str">
        <f t="shared" ca="1" si="109"/>
        <v/>
      </c>
      <c r="M349" s="16" t="str">
        <f t="shared" ca="1" si="108"/>
        <v/>
      </c>
      <c r="N349" s="16" t="str">
        <f t="shared" ca="1" si="108"/>
        <v/>
      </c>
      <c r="O349" s="16" t="str">
        <f t="shared" ca="1" si="108"/>
        <v/>
      </c>
      <c r="P349" s="16" t="str">
        <f t="shared" ca="1" si="108"/>
        <v/>
      </c>
      <c r="Q349" s="16" t="str">
        <f t="shared" ca="1" si="108"/>
        <v/>
      </c>
      <c r="R349" s="16" t="str">
        <f t="shared" ca="1" si="108"/>
        <v/>
      </c>
      <c r="S349" s="16" t="e">
        <f t="shared" ca="1" si="106"/>
        <v>#N/A</v>
      </c>
      <c r="T349" s="15" t="str">
        <f t="shared" ca="1" si="107"/>
        <v/>
      </c>
      <c r="U349" s="7" t="str">
        <f t="shared" ca="1" si="103"/>
        <v/>
      </c>
    </row>
    <row r="350" spans="1:21" x14ac:dyDescent="0.55000000000000004">
      <c r="A350" s="7">
        <v>348</v>
      </c>
      <c r="B350" s="8">
        <f t="shared" si="104"/>
        <v>348</v>
      </c>
      <c r="C350" s="9">
        <f>IF('2 Pareto Analysis'!$D$12='Pareto Math'!V$23,'Pareto Math'!B350,IF(HLOOKUP(X$23,'1 Data Entry'!A$1:Q349,A351,FALSE)="","",HLOOKUP(X$23,'1 Data Entry'!A$1:Q349,A351,FALSE)))</f>
        <v>348</v>
      </c>
      <c r="D350" s="7" t="e">
        <f>HLOOKUP(V$23,'1 Data Entry'!A$1:Q349,A351,FALSE)</f>
        <v>#N/A</v>
      </c>
      <c r="E350" s="15" t="e">
        <f>IF(C350="","",HLOOKUP(W$23,'1 Data Entry'!A$1:S349,A351,FALSE))</f>
        <v>#N/A</v>
      </c>
      <c r="F350" s="15">
        <f>(COUNTIF(D$3:D350,D350))</f>
        <v>348</v>
      </c>
      <c r="G350" s="15">
        <f t="shared" si="105"/>
        <v>999</v>
      </c>
      <c r="H350" s="15" t="e">
        <f t="shared" si="101"/>
        <v>#N/A</v>
      </c>
      <c r="I350" s="16" t="str">
        <f t="shared" si="102"/>
        <v/>
      </c>
      <c r="J350" s="16" t="str">
        <f t="shared" ca="1" si="109"/>
        <v/>
      </c>
      <c r="K350" s="16" t="str">
        <f t="shared" ca="1" si="109"/>
        <v/>
      </c>
      <c r="L350" s="16" t="str">
        <f t="shared" ca="1" si="109"/>
        <v/>
      </c>
      <c r="M350" s="16" t="str">
        <f t="shared" ca="1" si="108"/>
        <v/>
      </c>
      <c r="N350" s="16" t="str">
        <f t="shared" ca="1" si="108"/>
        <v/>
      </c>
      <c r="O350" s="16" t="str">
        <f t="shared" ca="1" si="108"/>
        <v/>
      </c>
      <c r="P350" s="16" t="str">
        <f t="shared" ca="1" si="108"/>
        <v/>
      </c>
      <c r="Q350" s="16" t="str">
        <f t="shared" ca="1" si="108"/>
        <v/>
      </c>
      <c r="R350" s="16" t="str">
        <f t="shared" ca="1" si="108"/>
        <v/>
      </c>
      <c r="S350" s="16" t="e">
        <f t="shared" ca="1" si="106"/>
        <v>#N/A</v>
      </c>
      <c r="T350" s="15" t="str">
        <f t="shared" ca="1" si="107"/>
        <v/>
      </c>
      <c r="U350" s="7" t="str">
        <f t="shared" ca="1" si="103"/>
        <v/>
      </c>
    </row>
    <row r="351" spans="1:21" x14ac:dyDescent="0.55000000000000004">
      <c r="A351" s="7">
        <v>349</v>
      </c>
      <c r="B351" s="8">
        <f t="shared" si="104"/>
        <v>349</v>
      </c>
      <c r="C351" s="9">
        <f>IF('2 Pareto Analysis'!$D$12='Pareto Math'!V$23,'Pareto Math'!B351,IF(HLOOKUP(X$23,'1 Data Entry'!A$1:Q350,A352,FALSE)="","",HLOOKUP(X$23,'1 Data Entry'!A$1:Q350,A352,FALSE)))</f>
        <v>349</v>
      </c>
      <c r="D351" s="7" t="e">
        <f>HLOOKUP(V$23,'1 Data Entry'!A$1:Q350,A352,FALSE)</f>
        <v>#N/A</v>
      </c>
      <c r="E351" s="15" t="e">
        <f>IF(C351="","",HLOOKUP(W$23,'1 Data Entry'!A$1:S350,A352,FALSE))</f>
        <v>#N/A</v>
      </c>
      <c r="F351" s="15">
        <f>(COUNTIF(D$3:D351,D351))</f>
        <v>349</v>
      </c>
      <c r="G351" s="15">
        <f t="shared" si="105"/>
        <v>999</v>
      </c>
      <c r="H351" s="15" t="e">
        <f t="shared" si="101"/>
        <v>#N/A</v>
      </c>
      <c r="I351" s="16" t="str">
        <f t="shared" si="102"/>
        <v/>
      </c>
      <c r="J351" s="16" t="str">
        <f t="shared" ca="1" si="109"/>
        <v/>
      </c>
      <c r="K351" s="16" t="str">
        <f t="shared" ca="1" si="109"/>
        <v/>
      </c>
      <c r="L351" s="16" t="str">
        <f t="shared" ca="1" si="109"/>
        <v/>
      </c>
      <c r="M351" s="16" t="str">
        <f t="shared" ca="1" si="108"/>
        <v/>
      </c>
      <c r="N351" s="16" t="str">
        <f t="shared" ca="1" si="108"/>
        <v/>
      </c>
      <c r="O351" s="16" t="str">
        <f t="shared" ca="1" si="108"/>
        <v/>
      </c>
      <c r="P351" s="16" t="str">
        <f t="shared" ca="1" si="108"/>
        <v/>
      </c>
      <c r="Q351" s="16" t="str">
        <f t="shared" ca="1" si="108"/>
        <v/>
      </c>
      <c r="R351" s="16" t="str">
        <f t="shared" ca="1" si="108"/>
        <v/>
      </c>
      <c r="S351" s="16" t="e">
        <f t="shared" ca="1" si="106"/>
        <v>#N/A</v>
      </c>
      <c r="T351" s="15" t="str">
        <f t="shared" ca="1" si="107"/>
        <v/>
      </c>
      <c r="U351" s="7" t="str">
        <f t="shared" ca="1" si="103"/>
        <v/>
      </c>
    </row>
    <row r="352" spans="1:21" x14ac:dyDescent="0.55000000000000004">
      <c r="A352" s="7">
        <v>350</v>
      </c>
      <c r="B352" s="8">
        <f t="shared" si="104"/>
        <v>350</v>
      </c>
      <c r="C352" s="9">
        <f>IF('2 Pareto Analysis'!$D$12='Pareto Math'!V$23,'Pareto Math'!B352,IF(HLOOKUP(X$23,'1 Data Entry'!A$1:Q351,A353,FALSE)="","",HLOOKUP(X$23,'1 Data Entry'!A$1:Q351,A353,FALSE)))</f>
        <v>350</v>
      </c>
      <c r="D352" s="7" t="e">
        <f>HLOOKUP(V$23,'1 Data Entry'!A$1:Q351,A353,FALSE)</f>
        <v>#N/A</v>
      </c>
      <c r="E352" s="15" t="e">
        <f>IF(C352="","",HLOOKUP(W$23,'1 Data Entry'!A$1:S351,A353,FALSE))</f>
        <v>#N/A</v>
      </c>
      <c r="F352" s="15">
        <f>(COUNTIF(D$3:D352,D352))</f>
        <v>350</v>
      </c>
      <c r="G352" s="15">
        <f t="shared" si="105"/>
        <v>999</v>
      </c>
      <c r="H352" s="15" t="e">
        <f t="shared" si="101"/>
        <v>#N/A</v>
      </c>
      <c r="I352" s="16" t="str">
        <f t="shared" si="102"/>
        <v/>
      </c>
      <c r="J352" s="16" t="str">
        <f t="shared" ca="1" si="109"/>
        <v/>
      </c>
      <c r="K352" s="16" t="str">
        <f t="shared" ca="1" si="109"/>
        <v/>
      </c>
      <c r="L352" s="16" t="str">
        <f t="shared" ca="1" si="109"/>
        <v/>
      </c>
      <c r="M352" s="16" t="str">
        <f t="shared" ca="1" si="108"/>
        <v/>
      </c>
      <c r="N352" s="16" t="str">
        <f t="shared" ca="1" si="108"/>
        <v/>
      </c>
      <c r="O352" s="16" t="str">
        <f t="shared" ca="1" si="108"/>
        <v/>
      </c>
      <c r="P352" s="16" t="str">
        <f t="shared" ca="1" si="108"/>
        <v/>
      </c>
      <c r="Q352" s="16" t="str">
        <f t="shared" ca="1" si="108"/>
        <v/>
      </c>
      <c r="R352" s="16" t="str">
        <f t="shared" ca="1" si="108"/>
        <v/>
      </c>
      <c r="S352" s="16" t="e">
        <f t="shared" ca="1" si="106"/>
        <v>#N/A</v>
      </c>
      <c r="T352" s="15" t="str">
        <f t="shared" ca="1" si="107"/>
        <v/>
      </c>
      <c r="U352" s="7" t="str">
        <f t="shared" ca="1" si="103"/>
        <v/>
      </c>
    </row>
    <row r="353" spans="1:21" x14ac:dyDescent="0.55000000000000004">
      <c r="A353" s="7">
        <v>351</v>
      </c>
      <c r="B353" s="8">
        <f t="shared" si="104"/>
        <v>351</v>
      </c>
      <c r="C353" s="9">
        <f>IF('2 Pareto Analysis'!$D$12='Pareto Math'!V$23,'Pareto Math'!B353,IF(HLOOKUP(X$23,'1 Data Entry'!A$1:Q352,A354,FALSE)="","",HLOOKUP(X$23,'1 Data Entry'!A$1:Q352,A354,FALSE)))</f>
        <v>351</v>
      </c>
      <c r="D353" s="7" t="e">
        <f>HLOOKUP(V$23,'1 Data Entry'!A$1:Q352,A354,FALSE)</f>
        <v>#N/A</v>
      </c>
      <c r="E353" s="15" t="e">
        <f>IF(C353="","",HLOOKUP(W$23,'1 Data Entry'!A$1:S352,A354,FALSE))</f>
        <v>#N/A</v>
      </c>
      <c r="F353" s="15">
        <f>(COUNTIF(D$3:D353,D353))</f>
        <v>351</v>
      </c>
      <c r="G353" s="15">
        <f t="shared" si="105"/>
        <v>999</v>
      </c>
      <c r="H353" s="15" t="e">
        <f t="shared" si="101"/>
        <v>#N/A</v>
      </c>
      <c r="I353" s="16" t="str">
        <f t="shared" si="102"/>
        <v/>
      </c>
      <c r="J353" s="16" t="str">
        <f t="shared" ca="1" si="109"/>
        <v/>
      </c>
      <c r="K353" s="16" t="str">
        <f t="shared" ca="1" si="109"/>
        <v/>
      </c>
      <c r="L353" s="16" t="str">
        <f t="shared" ca="1" si="109"/>
        <v/>
      </c>
      <c r="M353" s="16" t="str">
        <f t="shared" ca="1" si="108"/>
        <v/>
      </c>
      <c r="N353" s="16" t="str">
        <f t="shared" ca="1" si="108"/>
        <v/>
      </c>
      <c r="O353" s="16" t="str">
        <f t="shared" ca="1" si="108"/>
        <v/>
      </c>
      <c r="P353" s="16" t="str">
        <f t="shared" ca="1" si="108"/>
        <v/>
      </c>
      <c r="Q353" s="16" t="str">
        <f t="shared" ca="1" si="108"/>
        <v/>
      </c>
      <c r="R353" s="16" t="str">
        <f t="shared" ca="1" si="108"/>
        <v/>
      </c>
      <c r="S353" s="16" t="e">
        <f t="shared" ca="1" si="106"/>
        <v>#N/A</v>
      </c>
      <c r="T353" s="15" t="str">
        <f t="shared" ca="1" si="107"/>
        <v/>
      </c>
      <c r="U353" s="7" t="str">
        <f t="shared" ca="1" si="103"/>
        <v/>
      </c>
    </row>
    <row r="354" spans="1:21" x14ac:dyDescent="0.55000000000000004">
      <c r="A354" s="7">
        <v>352</v>
      </c>
      <c r="B354" s="8">
        <f t="shared" si="104"/>
        <v>352</v>
      </c>
      <c r="C354" s="9">
        <f>IF('2 Pareto Analysis'!$D$12='Pareto Math'!V$23,'Pareto Math'!B354,IF(HLOOKUP(X$23,'1 Data Entry'!A$1:Q353,A355,FALSE)="","",HLOOKUP(X$23,'1 Data Entry'!A$1:Q353,A355,FALSE)))</f>
        <v>352</v>
      </c>
      <c r="D354" s="7" t="e">
        <f>HLOOKUP(V$23,'1 Data Entry'!A$1:Q353,A355,FALSE)</f>
        <v>#N/A</v>
      </c>
      <c r="E354" s="15" t="e">
        <f>IF(C354="","",HLOOKUP(W$23,'1 Data Entry'!A$1:S353,A355,FALSE))</f>
        <v>#N/A</v>
      </c>
      <c r="F354" s="15">
        <f>(COUNTIF(D$3:D354,D354))</f>
        <v>352</v>
      </c>
      <c r="G354" s="15">
        <f t="shared" si="105"/>
        <v>999</v>
      </c>
      <c r="H354" s="15" t="e">
        <f t="shared" si="101"/>
        <v>#N/A</v>
      </c>
      <c r="I354" s="16" t="str">
        <f t="shared" si="102"/>
        <v/>
      </c>
      <c r="J354" s="16" t="str">
        <f t="shared" ca="1" si="109"/>
        <v/>
      </c>
      <c r="K354" s="16" t="str">
        <f t="shared" ca="1" si="109"/>
        <v/>
      </c>
      <c r="L354" s="16" t="str">
        <f t="shared" ca="1" si="109"/>
        <v/>
      </c>
      <c r="M354" s="16" t="str">
        <f t="shared" ca="1" si="108"/>
        <v/>
      </c>
      <c r="N354" s="16" t="str">
        <f t="shared" ca="1" si="108"/>
        <v/>
      </c>
      <c r="O354" s="16" t="str">
        <f t="shared" ca="1" si="108"/>
        <v/>
      </c>
      <c r="P354" s="16" t="str">
        <f t="shared" ca="1" si="108"/>
        <v/>
      </c>
      <c r="Q354" s="16" t="str">
        <f t="shared" ca="1" si="108"/>
        <v/>
      </c>
      <c r="R354" s="16" t="str">
        <f t="shared" ca="1" si="108"/>
        <v/>
      </c>
      <c r="S354" s="16" t="e">
        <f t="shared" ca="1" si="106"/>
        <v>#N/A</v>
      </c>
      <c r="T354" s="15" t="str">
        <f t="shared" ca="1" si="107"/>
        <v/>
      </c>
      <c r="U354" s="7" t="str">
        <f t="shared" ca="1" si="103"/>
        <v/>
      </c>
    </row>
    <row r="355" spans="1:21" x14ac:dyDescent="0.55000000000000004">
      <c r="A355" s="7">
        <v>353</v>
      </c>
      <c r="B355" s="8">
        <f t="shared" si="104"/>
        <v>353</v>
      </c>
      <c r="C355" s="9">
        <f>IF('2 Pareto Analysis'!$D$12='Pareto Math'!V$23,'Pareto Math'!B355,IF(HLOOKUP(X$23,'1 Data Entry'!A$1:Q354,A356,FALSE)="","",HLOOKUP(X$23,'1 Data Entry'!A$1:Q354,A356,FALSE)))</f>
        <v>353</v>
      </c>
      <c r="D355" s="7" t="e">
        <f>HLOOKUP(V$23,'1 Data Entry'!A$1:Q354,A356,FALSE)</f>
        <v>#N/A</v>
      </c>
      <c r="E355" s="15" t="e">
        <f>IF(C355="","",HLOOKUP(W$23,'1 Data Entry'!A$1:S354,A356,FALSE))</f>
        <v>#N/A</v>
      </c>
      <c r="F355" s="15">
        <f>(COUNTIF(D$3:D355,D355))</f>
        <v>353</v>
      </c>
      <c r="G355" s="15">
        <f t="shared" si="105"/>
        <v>999</v>
      </c>
      <c r="H355" s="15" t="e">
        <f t="shared" si="101"/>
        <v>#N/A</v>
      </c>
      <c r="I355" s="16" t="str">
        <f t="shared" si="102"/>
        <v/>
      </c>
      <c r="J355" s="16" t="str">
        <f t="shared" ca="1" si="109"/>
        <v/>
      </c>
      <c r="K355" s="16" t="str">
        <f t="shared" ca="1" si="109"/>
        <v/>
      </c>
      <c r="L355" s="16" t="str">
        <f t="shared" ca="1" si="109"/>
        <v/>
      </c>
      <c r="M355" s="16" t="str">
        <f t="shared" ca="1" si="108"/>
        <v/>
      </c>
      <c r="N355" s="16" t="str">
        <f t="shared" ca="1" si="108"/>
        <v/>
      </c>
      <c r="O355" s="16" t="str">
        <f t="shared" ca="1" si="108"/>
        <v/>
      </c>
      <c r="P355" s="16" t="str">
        <f t="shared" ca="1" si="108"/>
        <v/>
      </c>
      <c r="Q355" s="16" t="str">
        <f t="shared" ca="1" si="108"/>
        <v/>
      </c>
      <c r="R355" s="16" t="str">
        <f t="shared" ca="1" si="108"/>
        <v/>
      </c>
      <c r="S355" s="16" t="e">
        <f t="shared" ca="1" si="106"/>
        <v>#N/A</v>
      </c>
      <c r="T355" s="15" t="str">
        <f t="shared" ca="1" si="107"/>
        <v/>
      </c>
      <c r="U355" s="7" t="str">
        <f t="shared" ca="1" si="103"/>
        <v/>
      </c>
    </row>
    <row r="356" spans="1:21" x14ac:dyDescent="0.55000000000000004">
      <c r="A356" s="7">
        <v>354</v>
      </c>
      <c r="B356" s="8">
        <f t="shared" si="104"/>
        <v>354</v>
      </c>
      <c r="C356" s="9">
        <f>IF('2 Pareto Analysis'!$D$12='Pareto Math'!V$23,'Pareto Math'!B356,IF(HLOOKUP(X$23,'1 Data Entry'!A$1:Q355,A357,FALSE)="","",HLOOKUP(X$23,'1 Data Entry'!A$1:Q355,A357,FALSE)))</f>
        <v>354</v>
      </c>
      <c r="D356" s="7" t="e">
        <f>HLOOKUP(V$23,'1 Data Entry'!A$1:Q355,A357,FALSE)</f>
        <v>#N/A</v>
      </c>
      <c r="E356" s="15" t="e">
        <f>IF(C356="","",HLOOKUP(W$23,'1 Data Entry'!A$1:S355,A357,FALSE))</f>
        <v>#N/A</v>
      </c>
      <c r="F356" s="15">
        <f>(COUNTIF(D$3:D356,D356))</f>
        <v>354</v>
      </c>
      <c r="G356" s="15">
        <f t="shared" si="105"/>
        <v>999</v>
      </c>
      <c r="H356" s="15" t="e">
        <f t="shared" si="101"/>
        <v>#N/A</v>
      </c>
      <c r="I356" s="16" t="str">
        <f t="shared" si="102"/>
        <v/>
      </c>
      <c r="J356" s="16" t="str">
        <f t="shared" ca="1" si="109"/>
        <v/>
      </c>
      <c r="K356" s="16" t="str">
        <f t="shared" ca="1" si="109"/>
        <v/>
      </c>
      <c r="L356" s="16" t="str">
        <f t="shared" ca="1" si="109"/>
        <v/>
      </c>
      <c r="M356" s="16" t="str">
        <f t="shared" ca="1" si="108"/>
        <v/>
      </c>
      <c r="N356" s="16" t="str">
        <f t="shared" ca="1" si="108"/>
        <v/>
      </c>
      <c r="O356" s="16" t="str">
        <f t="shared" ca="1" si="108"/>
        <v/>
      </c>
      <c r="P356" s="16" t="str">
        <f t="shared" ca="1" si="108"/>
        <v/>
      </c>
      <c r="Q356" s="16" t="str">
        <f t="shared" ca="1" si="108"/>
        <v/>
      </c>
      <c r="R356" s="16" t="str">
        <f t="shared" ca="1" si="108"/>
        <v/>
      </c>
      <c r="S356" s="16" t="e">
        <f t="shared" ca="1" si="106"/>
        <v>#N/A</v>
      </c>
      <c r="T356" s="15" t="str">
        <f t="shared" ca="1" si="107"/>
        <v/>
      </c>
      <c r="U356" s="7" t="str">
        <f t="shared" ca="1" si="103"/>
        <v/>
      </c>
    </row>
    <row r="357" spans="1:21" x14ac:dyDescent="0.55000000000000004">
      <c r="A357" s="7">
        <v>355</v>
      </c>
      <c r="B357" s="8">
        <f t="shared" si="104"/>
        <v>355</v>
      </c>
      <c r="C357" s="9">
        <f>IF('2 Pareto Analysis'!$D$12='Pareto Math'!V$23,'Pareto Math'!B357,IF(HLOOKUP(X$23,'1 Data Entry'!A$1:Q356,A358,FALSE)="","",HLOOKUP(X$23,'1 Data Entry'!A$1:Q356,A358,FALSE)))</f>
        <v>355</v>
      </c>
      <c r="D357" s="7" t="e">
        <f>HLOOKUP(V$23,'1 Data Entry'!A$1:Q356,A358,FALSE)</f>
        <v>#N/A</v>
      </c>
      <c r="E357" s="15" t="e">
        <f>IF(C357="","",HLOOKUP(W$23,'1 Data Entry'!A$1:S356,A358,FALSE))</f>
        <v>#N/A</v>
      </c>
      <c r="F357" s="15">
        <f>(COUNTIF(D$3:D357,D357))</f>
        <v>355</v>
      </c>
      <c r="G357" s="15">
        <f t="shared" si="105"/>
        <v>999</v>
      </c>
      <c r="H357" s="15" t="e">
        <f t="shared" si="101"/>
        <v>#N/A</v>
      </c>
      <c r="I357" s="16" t="str">
        <f t="shared" si="102"/>
        <v/>
      </c>
      <c r="J357" s="16" t="str">
        <f t="shared" ca="1" si="109"/>
        <v/>
      </c>
      <c r="K357" s="16" t="str">
        <f t="shared" ca="1" si="109"/>
        <v/>
      </c>
      <c r="L357" s="16" t="str">
        <f t="shared" ca="1" si="109"/>
        <v/>
      </c>
      <c r="M357" s="16" t="str">
        <f t="shared" ca="1" si="108"/>
        <v/>
      </c>
      <c r="N357" s="16" t="str">
        <f t="shared" ca="1" si="108"/>
        <v/>
      </c>
      <c r="O357" s="16" t="str">
        <f t="shared" ca="1" si="108"/>
        <v/>
      </c>
      <c r="P357" s="16" t="str">
        <f t="shared" ca="1" si="108"/>
        <v/>
      </c>
      <c r="Q357" s="16" t="str">
        <f t="shared" ca="1" si="108"/>
        <v/>
      </c>
      <c r="R357" s="16" t="str">
        <f t="shared" ca="1" si="108"/>
        <v/>
      </c>
      <c r="S357" s="16" t="e">
        <f t="shared" ca="1" si="106"/>
        <v>#N/A</v>
      </c>
      <c r="T357" s="15" t="str">
        <f t="shared" ca="1" si="107"/>
        <v/>
      </c>
      <c r="U357" s="7" t="str">
        <f t="shared" ca="1" si="103"/>
        <v/>
      </c>
    </row>
    <row r="358" spans="1:21" x14ac:dyDescent="0.55000000000000004">
      <c r="A358" s="7">
        <v>356</v>
      </c>
      <c r="B358" s="8">
        <f t="shared" si="104"/>
        <v>356</v>
      </c>
      <c r="C358" s="9">
        <f>IF('2 Pareto Analysis'!$D$12='Pareto Math'!V$23,'Pareto Math'!B358,IF(HLOOKUP(X$23,'1 Data Entry'!A$1:Q357,A359,FALSE)="","",HLOOKUP(X$23,'1 Data Entry'!A$1:Q357,A359,FALSE)))</f>
        <v>356</v>
      </c>
      <c r="D358" s="7" t="e">
        <f>HLOOKUP(V$23,'1 Data Entry'!A$1:Q357,A359,FALSE)</f>
        <v>#N/A</v>
      </c>
      <c r="E358" s="15" t="e">
        <f>IF(C358="","",HLOOKUP(W$23,'1 Data Entry'!A$1:S357,A359,FALSE))</f>
        <v>#N/A</v>
      </c>
      <c r="F358" s="15">
        <f>(COUNTIF(D$3:D358,D358))</f>
        <v>356</v>
      </c>
      <c r="G358" s="15">
        <f t="shared" si="105"/>
        <v>999</v>
      </c>
      <c r="H358" s="15" t="e">
        <f t="shared" si="101"/>
        <v>#N/A</v>
      </c>
      <c r="I358" s="16" t="str">
        <f t="shared" si="102"/>
        <v/>
      </c>
      <c r="J358" s="16" t="str">
        <f t="shared" ca="1" si="109"/>
        <v/>
      </c>
      <c r="K358" s="16" t="str">
        <f t="shared" ca="1" si="109"/>
        <v/>
      </c>
      <c r="L358" s="16" t="str">
        <f t="shared" ca="1" si="109"/>
        <v/>
      </c>
      <c r="M358" s="16" t="str">
        <f t="shared" ca="1" si="108"/>
        <v/>
      </c>
      <c r="N358" s="16" t="str">
        <f t="shared" ca="1" si="108"/>
        <v/>
      </c>
      <c r="O358" s="16" t="str">
        <f t="shared" ca="1" si="108"/>
        <v/>
      </c>
      <c r="P358" s="16" t="str">
        <f t="shared" ca="1" si="108"/>
        <v/>
      </c>
      <c r="Q358" s="16" t="str">
        <f t="shared" ca="1" si="108"/>
        <v/>
      </c>
      <c r="R358" s="16" t="str">
        <f t="shared" ca="1" si="108"/>
        <v/>
      </c>
      <c r="S358" s="16" t="e">
        <f t="shared" ca="1" si="106"/>
        <v>#N/A</v>
      </c>
      <c r="T358" s="15" t="str">
        <f t="shared" ca="1" si="107"/>
        <v/>
      </c>
      <c r="U358" s="7" t="str">
        <f t="shared" ca="1" si="103"/>
        <v/>
      </c>
    </row>
    <row r="359" spans="1:21" x14ac:dyDescent="0.55000000000000004">
      <c r="A359" s="7">
        <v>357</v>
      </c>
      <c r="B359" s="8">
        <f t="shared" si="104"/>
        <v>357</v>
      </c>
      <c r="C359" s="9">
        <f>IF('2 Pareto Analysis'!$D$12='Pareto Math'!V$23,'Pareto Math'!B359,IF(HLOOKUP(X$23,'1 Data Entry'!A$1:Q358,A360,FALSE)="","",HLOOKUP(X$23,'1 Data Entry'!A$1:Q358,A360,FALSE)))</f>
        <v>357</v>
      </c>
      <c r="D359" s="7" t="e">
        <f>HLOOKUP(V$23,'1 Data Entry'!A$1:Q358,A360,FALSE)</f>
        <v>#N/A</v>
      </c>
      <c r="E359" s="15" t="e">
        <f>IF(C359="","",HLOOKUP(W$23,'1 Data Entry'!A$1:S358,A360,FALSE))</f>
        <v>#N/A</v>
      </c>
      <c r="F359" s="15">
        <f>(COUNTIF(D$3:D359,D359))</f>
        <v>357</v>
      </c>
      <c r="G359" s="15">
        <f t="shared" si="105"/>
        <v>999</v>
      </c>
      <c r="H359" s="15" t="e">
        <f t="shared" si="101"/>
        <v>#N/A</v>
      </c>
      <c r="I359" s="16" t="str">
        <f t="shared" si="102"/>
        <v/>
      </c>
      <c r="J359" s="16" t="str">
        <f t="shared" ca="1" si="109"/>
        <v/>
      </c>
      <c r="K359" s="16" t="str">
        <f t="shared" ca="1" si="109"/>
        <v/>
      </c>
      <c r="L359" s="16" t="str">
        <f t="shared" ca="1" si="109"/>
        <v/>
      </c>
      <c r="M359" s="16" t="str">
        <f t="shared" ca="1" si="108"/>
        <v/>
      </c>
      <c r="N359" s="16" t="str">
        <f t="shared" ca="1" si="108"/>
        <v/>
      </c>
      <c r="O359" s="16" t="str">
        <f t="shared" ca="1" si="108"/>
        <v/>
      </c>
      <c r="P359" s="16" t="str">
        <f t="shared" ca="1" si="108"/>
        <v/>
      </c>
      <c r="Q359" s="16" t="str">
        <f t="shared" ca="1" si="108"/>
        <v/>
      </c>
      <c r="R359" s="16" t="str">
        <f t="shared" ca="1" si="108"/>
        <v/>
      </c>
      <c r="S359" s="16" t="e">
        <f t="shared" ca="1" si="106"/>
        <v>#N/A</v>
      </c>
      <c r="T359" s="15" t="str">
        <f t="shared" ca="1" si="107"/>
        <v/>
      </c>
      <c r="U359" s="7" t="str">
        <f t="shared" ca="1" si="103"/>
        <v/>
      </c>
    </row>
    <row r="360" spans="1:21" x14ac:dyDescent="0.55000000000000004">
      <c r="A360" s="7">
        <v>358</v>
      </c>
      <c r="B360" s="8">
        <f t="shared" si="104"/>
        <v>358</v>
      </c>
      <c r="C360" s="9">
        <f>IF('2 Pareto Analysis'!$D$12='Pareto Math'!V$23,'Pareto Math'!B360,IF(HLOOKUP(X$23,'1 Data Entry'!A$1:Q359,A361,FALSE)="","",HLOOKUP(X$23,'1 Data Entry'!A$1:Q359,A361,FALSE)))</f>
        <v>358</v>
      </c>
      <c r="D360" s="7" t="e">
        <f>HLOOKUP(V$23,'1 Data Entry'!A$1:Q359,A361,FALSE)</f>
        <v>#N/A</v>
      </c>
      <c r="E360" s="15" t="e">
        <f>IF(C360="","",HLOOKUP(W$23,'1 Data Entry'!A$1:S359,A361,FALSE))</f>
        <v>#N/A</v>
      </c>
      <c r="F360" s="15">
        <f>(COUNTIF(D$3:D360,D360))</f>
        <v>358</v>
      </c>
      <c r="G360" s="15">
        <f t="shared" si="105"/>
        <v>999</v>
      </c>
      <c r="H360" s="15" t="e">
        <f t="shared" si="101"/>
        <v>#N/A</v>
      </c>
      <c r="I360" s="16" t="str">
        <f t="shared" si="102"/>
        <v/>
      </c>
      <c r="J360" s="16" t="str">
        <f t="shared" ca="1" si="109"/>
        <v/>
      </c>
      <c r="K360" s="16" t="str">
        <f t="shared" ca="1" si="109"/>
        <v/>
      </c>
      <c r="L360" s="16" t="str">
        <f t="shared" ca="1" si="109"/>
        <v/>
      </c>
      <c r="M360" s="16" t="str">
        <f t="shared" ca="1" si="108"/>
        <v/>
      </c>
      <c r="N360" s="16" t="str">
        <f t="shared" ca="1" si="108"/>
        <v/>
      </c>
      <c r="O360" s="16" t="str">
        <f t="shared" ca="1" si="108"/>
        <v/>
      </c>
      <c r="P360" s="16" t="str">
        <f t="shared" ca="1" si="108"/>
        <v/>
      </c>
      <c r="Q360" s="16" t="str">
        <f t="shared" ca="1" si="108"/>
        <v/>
      </c>
      <c r="R360" s="16" t="str">
        <f t="shared" ca="1" si="108"/>
        <v/>
      </c>
      <c r="S360" s="16" t="e">
        <f t="shared" ca="1" si="106"/>
        <v>#N/A</v>
      </c>
      <c r="T360" s="15" t="str">
        <f t="shared" ca="1" si="107"/>
        <v/>
      </c>
      <c r="U360" s="7" t="str">
        <f t="shared" ca="1" si="103"/>
        <v/>
      </c>
    </row>
    <row r="361" spans="1:21" x14ac:dyDescent="0.55000000000000004">
      <c r="A361" s="7">
        <v>359</v>
      </c>
      <c r="B361" s="8">
        <f t="shared" si="104"/>
        <v>359</v>
      </c>
      <c r="C361" s="9">
        <f>IF('2 Pareto Analysis'!$D$12='Pareto Math'!V$23,'Pareto Math'!B361,IF(HLOOKUP(X$23,'1 Data Entry'!A$1:Q360,A362,FALSE)="","",HLOOKUP(X$23,'1 Data Entry'!A$1:Q360,A362,FALSE)))</f>
        <v>359</v>
      </c>
      <c r="D361" s="7" t="e">
        <f>HLOOKUP(V$23,'1 Data Entry'!A$1:Q360,A362,FALSE)</f>
        <v>#N/A</v>
      </c>
      <c r="E361" s="15" t="e">
        <f>IF(C361="","",HLOOKUP(W$23,'1 Data Entry'!A$1:S360,A362,FALSE))</f>
        <v>#N/A</v>
      </c>
      <c r="F361" s="15">
        <f>(COUNTIF(D$3:D361,D361))</f>
        <v>359</v>
      </c>
      <c r="G361" s="15">
        <f t="shared" si="105"/>
        <v>999</v>
      </c>
      <c r="H361" s="15" t="e">
        <f t="shared" si="101"/>
        <v>#N/A</v>
      </c>
      <c r="I361" s="16" t="str">
        <f t="shared" si="102"/>
        <v/>
      </c>
      <c r="J361" s="16" t="str">
        <f t="shared" ca="1" si="109"/>
        <v/>
      </c>
      <c r="K361" s="16" t="str">
        <f t="shared" ca="1" si="109"/>
        <v/>
      </c>
      <c r="L361" s="16" t="str">
        <f t="shared" ca="1" si="109"/>
        <v/>
      </c>
      <c r="M361" s="16" t="str">
        <f t="shared" ca="1" si="108"/>
        <v/>
      </c>
      <c r="N361" s="16" t="str">
        <f t="shared" ca="1" si="108"/>
        <v/>
      </c>
      <c r="O361" s="16" t="str">
        <f t="shared" ca="1" si="108"/>
        <v/>
      </c>
      <c r="P361" s="16" t="str">
        <f t="shared" ca="1" si="108"/>
        <v/>
      </c>
      <c r="Q361" s="16" t="str">
        <f t="shared" ca="1" si="108"/>
        <v/>
      </c>
      <c r="R361" s="16" t="str">
        <f t="shared" ca="1" si="108"/>
        <v/>
      </c>
      <c r="S361" s="16" t="e">
        <f t="shared" ca="1" si="106"/>
        <v>#N/A</v>
      </c>
      <c r="T361" s="15" t="str">
        <f t="shared" ca="1" si="107"/>
        <v/>
      </c>
      <c r="U361" s="7" t="str">
        <f t="shared" ca="1" si="103"/>
        <v/>
      </c>
    </row>
    <row r="362" spans="1:21" x14ac:dyDescent="0.55000000000000004">
      <c r="A362" s="7">
        <v>360</v>
      </c>
      <c r="B362" s="8">
        <f t="shared" si="104"/>
        <v>360</v>
      </c>
      <c r="C362" s="9">
        <f>IF('2 Pareto Analysis'!$D$12='Pareto Math'!V$23,'Pareto Math'!B362,IF(HLOOKUP(X$23,'1 Data Entry'!A$1:Q361,A363,FALSE)="","",HLOOKUP(X$23,'1 Data Entry'!A$1:Q361,A363,FALSE)))</f>
        <v>360</v>
      </c>
      <c r="D362" s="7" t="e">
        <f>HLOOKUP(V$23,'1 Data Entry'!A$1:Q361,A363,FALSE)</f>
        <v>#N/A</v>
      </c>
      <c r="E362" s="15" t="e">
        <f>IF(C362="","",HLOOKUP(W$23,'1 Data Entry'!A$1:S361,A363,FALSE))</f>
        <v>#N/A</v>
      </c>
      <c r="F362" s="15">
        <f>(COUNTIF(D$3:D362,D362))</f>
        <v>360</v>
      </c>
      <c r="G362" s="15">
        <f t="shared" si="105"/>
        <v>999</v>
      </c>
      <c r="H362" s="15" t="e">
        <f t="shared" si="101"/>
        <v>#N/A</v>
      </c>
      <c r="I362" s="16" t="str">
        <f t="shared" si="102"/>
        <v/>
      </c>
      <c r="J362" s="16" t="str">
        <f t="shared" ca="1" si="109"/>
        <v/>
      </c>
      <c r="K362" s="16" t="str">
        <f t="shared" ca="1" si="109"/>
        <v/>
      </c>
      <c r="L362" s="16" t="str">
        <f t="shared" ca="1" si="109"/>
        <v/>
      </c>
      <c r="M362" s="16" t="str">
        <f t="shared" ca="1" si="108"/>
        <v/>
      </c>
      <c r="N362" s="16" t="str">
        <f t="shared" ca="1" si="108"/>
        <v/>
      </c>
      <c r="O362" s="16" t="str">
        <f t="shared" ca="1" si="108"/>
        <v/>
      </c>
      <c r="P362" s="16" t="str">
        <f t="shared" ca="1" si="108"/>
        <v/>
      </c>
      <c r="Q362" s="16" t="str">
        <f t="shared" ca="1" si="108"/>
        <v/>
      </c>
      <c r="R362" s="16" t="str">
        <f t="shared" ca="1" si="108"/>
        <v/>
      </c>
      <c r="S362" s="16" t="e">
        <f t="shared" ca="1" si="106"/>
        <v>#N/A</v>
      </c>
      <c r="T362" s="15" t="str">
        <f t="shared" ca="1" si="107"/>
        <v/>
      </c>
      <c r="U362" s="7" t="str">
        <f t="shared" ca="1" si="103"/>
        <v/>
      </c>
    </row>
    <row r="363" spans="1:21" x14ac:dyDescent="0.55000000000000004">
      <c r="A363" s="7">
        <v>361</v>
      </c>
      <c r="B363" s="8">
        <f t="shared" si="104"/>
        <v>361</v>
      </c>
      <c r="C363" s="9">
        <f>IF('2 Pareto Analysis'!$D$12='Pareto Math'!V$23,'Pareto Math'!B363,IF(HLOOKUP(X$23,'1 Data Entry'!A$1:Q362,A364,FALSE)="","",HLOOKUP(X$23,'1 Data Entry'!A$1:Q362,A364,FALSE)))</f>
        <v>361</v>
      </c>
      <c r="D363" s="7" t="e">
        <f>HLOOKUP(V$23,'1 Data Entry'!A$1:Q362,A364,FALSE)</f>
        <v>#N/A</v>
      </c>
      <c r="E363" s="15" t="e">
        <f>IF(C363="","",HLOOKUP(W$23,'1 Data Entry'!A$1:S362,A364,FALSE))</f>
        <v>#N/A</v>
      </c>
      <c r="F363" s="15">
        <f>(COUNTIF(D$3:D363,D363))</f>
        <v>361</v>
      </c>
      <c r="G363" s="15">
        <f t="shared" si="105"/>
        <v>999</v>
      </c>
      <c r="H363" s="15" t="e">
        <f t="shared" si="101"/>
        <v>#N/A</v>
      </c>
      <c r="I363" s="16" t="str">
        <f t="shared" si="102"/>
        <v/>
      </c>
      <c r="J363" s="16" t="str">
        <f t="shared" ca="1" si="109"/>
        <v/>
      </c>
      <c r="K363" s="16" t="str">
        <f t="shared" ca="1" si="109"/>
        <v/>
      </c>
      <c r="L363" s="16" t="str">
        <f t="shared" ca="1" si="109"/>
        <v/>
      </c>
      <c r="M363" s="16" t="str">
        <f t="shared" ca="1" si="108"/>
        <v/>
      </c>
      <c r="N363" s="16" t="str">
        <f t="shared" ca="1" si="108"/>
        <v/>
      </c>
      <c r="O363" s="16" t="str">
        <f t="shared" ca="1" si="108"/>
        <v/>
      </c>
      <c r="P363" s="16" t="str">
        <f t="shared" ca="1" si="108"/>
        <v/>
      </c>
      <c r="Q363" s="16" t="str">
        <f t="shared" ca="1" si="108"/>
        <v/>
      </c>
      <c r="R363" s="16" t="str">
        <f t="shared" ca="1" si="108"/>
        <v/>
      </c>
      <c r="S363" s="16" t="e">
        <f t="shared" ca="1" si="106"/>
        <v>#N/A</v>
      </c>
      <c r="T363" s="15" t="str">
        <f t="shared" ca="1" si="107"/>
        <v/>
      </c>
      <c r="U363" s="7" t="str">
        <f t="shared" ca="1" si="103"/>
        <v/>
      </c>
    </row>
    <row r="364" spans="1:21" x14ac:dyDescent="0.55000000000000004">
      <c r="A364" s="7">
        <v>362</v>
      </c>
      <c r="B364" s="8">
        <f t="shared" si="104"/>
        <v>362</v>
      </c>
      <c r="C364" s="9">
        <f>IF('2 Pareto Analysis'!$D$12='Pareto Math'!V$23,'Pareto Math'!B364,IF(HLOOKUP(X$23,'1 Data Entry'!A$1:Q363,A365,FALSE)="","",HLOOKUP(X$23,'1 Data Entry'!A$1:Q363,A365,FALSE)))</f>
        <v>362</v>
      </c>
      <c r="D364" s="7" t="e">
        <f>HLOOKUP(V$23,'1 Data Entry'!A$1:Q363,A365,FALSE)</f>
        <v>#N/A</v>
      </c>
      <c r="E364" s="15" t="e">
        <f>IF(C364="","",HLOOKUP(W$23,'1 Data Entry'!A$1:S363,A365,FALSE))</f>
        <v>#N/A</v>
      </c>
      <c r="F364" s="15">
        <f>(COUNTIF(D$3:D364,D364))</f>
        <v>362</v>
      </c>
      <c r="G364" s="15">
        <f t="shared" si="105"/>
        <v>999</v>
      </c>
      <c r="H364" s="15" t="e">
        <f t="shared" si="101"/>
        <v>#N/A</v>
      </c>
      <c r="I364" s="16" t="str">
        <f t="shared" si="102"/>
        <v/>
      </c>
      <c r="J364" s="16" t="str">
        <f t="shared" ca="1" si="109"/>
        <v/>
      </c>
      <c r="K364" s="16" t="str">
        <f t="shared" ca="1" si="109"/>
        <v/>
      </c>
      <c r="L364" s="16" t="str">
        <f t="shared" ca="1" si="109"/>
        <v/>
      </c>
      <c r="M364" s="16" t="str">
        <f t="shared" ca="1" si="108"/>
        <v/>
      </c>
      <c r="N364" s="16" t="str">
        <f t="shared" ca="1" si="108"/>
        <v/>
      </c>
      <c r="O364" s="16" t="str">
        <f t="shared" ca="1" si="108"/>
        <v/>
      </c>
      <c r="P364" s="16" t="str">
        <f t="shared" ca="1" si="108"/>
        <v/>
      </c>
      <c r="Q364" s="16" t="str">
        <f t="shared" ca="1" si="108"/>
        <v/>
      </c>
      <c r="R364" s="16" t="str">
        <f t="shared" ca="1" si="108"/>
        <v/>
      </c>
      <c r="S364" s="16" t="e">
        <f t="shared" ca="1" si="106"/>
        <v>#N/A</v>
      </c>
      <c r="T364" s="15" t="str">
        <f t="shared" ca="1" si="107"/>
        <v/>
      </c>
      <c r="U364" s="7" t="str">
        <f t="shared" ca="1" si="103"/>
        <v/>
      </c>
    </row>
    <row r="365" spans="1:21" x14ac:dyDescent="0.55000000000000004">
      <c r="A365" s="7">
        <v>363</v>
      </c>
      <c r="B365" s="8">
        <f t="shared" si="104"/>
        <v>363</v>
      </c>
      <c r="C365" s="9">
        <f>IF('2 Pareto Analysis'!$D$12='Pareto Math'!V$23,'Pareto Math'!B365,IF(HLOOKUP(X$23,'1 Data Entry'!A$1:Q364,A366,FALSE)="","",HLOOKUP(X$23,'1 Data Entry'!A$1:Q364,A366,FALSE)))</f>
        <v>363</v>
      </c>
      <c r="D365" s="7" t="e">
        <f>HLOOKUP(V$23,'1 Data Entry'!A$1:Q364,A366,FALSE)</f>
        <v>#N/A</v>
      </c>
      <c r="E365" s="15" t="e">
        <f>IF(C365="","",HLOOKUP(W$23,'1 Data Entry'!A$1:S364,A366,FALSE))</f>
        <v>#N/A</v>
      </c>
      <c r="F365" s="15">
        <f>(COUNTIF(D$3:D365,D365))</f>
        <v>363</v>
      </c>
      <c r="G365" s="15">
        <f t="shared" si="105"/>
        <v>999</v>
      </c>
      <c r="H365" s="15" t="e">
        <f t="shared" si="101"/>
        <v>#N/A</v>
      </c>
      <c r="I365" s="16" t="str">
        <f t="shared" si="102"/>
        <v/>
      </c>
      <c r="J365" s="16" t="str">
        <f t="shared" ca="1" si="109"/>
        <v/>
      </c>
      <c r="K365" s="16" t="str">
        <f t="shared" ca="1" si="109"/>
        <v/>
      </c>
      <c r="L365" s="16" t="str">
        <f t="shared" ca="1" si="109"/>
        <v/>
      </c>
      <c r="M365" s="16" t="str">
        <f t="shared" ca="1" si="108"/>
        <v/>
      </c>
      <c r="N365" s="16" t="str">
        <f t="shared" ca="1" si="108"/>
        <v/>
      </c>
      <c r="O365" s="16" t="str">
        <f t="shared" ca="1" si="108"/>
        <v/>
      </c>
      <c r="P365" s="16" t="str">
        <f t="shared" ca="1" si="108"/>
        <v/>
      </c>
      <c r="Q365" s="16" t="str">
        <f t="shared" ca="1" si="108"/>
        <v/>
      </c>
      <c r="R365" s="16" t="str">
        <f t="shared" ca="1" si="108"/>
        <v/>
      </c>
      <c r="S365" s="16" t="e">
        <f t="shared" ca="1" si="106"/>
        <v>#N/A</v>
      </c>
      <c r="T365" s="15" t="str">
        <f t="shared" ca="1" si="107"/>
        <v/>
      </c>
      <c r="U365" s="7" t="str">
        <f t="shared" ca="1" si="103"/>
        <v/>
      </c>
    </row>
    <row r="366" spans="1:21" x14ac:dyDescent="0.55000000000000004">
      <c r="A366" s="7">
        <v>364</v>
      </c>
      <c r="B366" s="8">
        <f t="shared" si="104"/>
        <v>364</v>
      </c>
      <c r="C366" s="9">
        <f>IF('2 Pareto Analysis'!$D$12='Pareto Math'!V$23,'Pareto Math'!B366,IF(HLOOKUP(X$23,'1 Data Entry'!A$1:Q365,A367,FALSE)="","",HLOOKUP(X$23,'1 Data Entry'!A$1:Q365,A367,FALSE)))</f>
        <v>364</v>
      </c>
      <c r="D366" s="7" t="e">
        <f>HLOOKUP(V$23,'1 Data Entry'!A$1:Q365,A367,FALSE)</f>
        <v>#N/A</v>
      </c>
      <c r="E366" s="15" t="e">
        <f>IF(C366="","",HLOOKUP(W$23,'1 Data Entry'!A$1:S365,A367,FALSE))</f>
        <v>#N/A</v>
      </c>
      <c r="F366" s="15">
        <f>(COUNTIF(D$3:D366,D366))</f>
        <v>364</v>
      </c>
      <c r="G366" s="15">
        <f t="shared" si="105"/>
        <v>999</v>
      </c>
      <c r="H366" s="15" t="e">
        <f t="shared" si="101"/>
        <v>#N/A</v>
      </c>
      <c r="I366" s="16" t="str">
        <f t="shared" si="102"/>
        <v/>
      </c>
      <c r="J366" s="16" t="str">
        <f t="shared" ca="1" si="109"/>
        <v/>
      </c>
      <c r="K366" s="16" t="str">
        <f t="shared" ca="1" si="109"/>
        <v/>
      </c>
      <c r="L366" s="16" t="str">
        <f t="shared" ca="1" si="109"/>
        <v/>
      </c>
      <c r="M366" s="16" t="str">
        <f t="shared" ca="1" si="108"/>
        <v/>
      </c>
      <c r="N366" s="16" t="str">
        <f t="shared" ca="1" si="108"/>
        <v/>
      </c>
      <c r="O366" s="16" t="str">
        <f t="shared" ca="1" si="108"/>
        <v/>
      </c>
      <c r="P366" s="16" t="str">
        <f t="shared" ca="1" si="108"/>
        <v/>
      </c>
      <c r="Q366" s="16" t="str">
        <f t="shared" ca="1" si="108"/>
        <v/>
      </c>
      <c r="R366" s="16" t="str">
        <f t="shared" ca="1" si="108"/>
        <v/>
      </c>
      <c r="S366" s="16" t="e">
        <f t="shared" ca="1" si="106"/>
        <v>#N/A</v>
      </c>
      <c r="T366" s="15" t="str">
        <f t="shared" ca="1" si="107"/>
        <v/>
      </c>
      <c r="U366" s="7" t="str">
        <f t="shared" ca="1" si="103"/>
        <v/>
      </c>
    </row>
    <row r="367" spans="1:21" x14ac:dyDescent="0.55000000000000004">
      <c r="A367" s="7">
        <v>365</v>
      </c>
      <c r="B367" s="8">
        <f t="shared" si="104"/>
        <v>365</v>
      </c>
      <c r="C367" s="9">
        <f>IF('2 Pareto Analysis'!$D$12='Pareto Math'!V$23,'Pareto Math'!B367,IF(HLOOKUP(X$23,'1 Data Entry'!A$1:Q366,A368,FALSE)="","",HLOOKUP(X$23,'1 Data Entry'!A$1:Q366,A368,FALSE)))</f>
        <v>365</v>
      </c>
      <c r="D367" s="7" t="e">
        <f>HLOOKUP(V$23,'1 Data Entry'!A$1:Q366,A368,FALSE)</f>
        <v>#N/A</v>
      </c>
      <c r="E367" s="15" t="e">
        <f>IF(C367="","",HLOOKUP(W$23,'1 Data Entry'!A$1:S366,A368,FALSE))</f>
        <v>#N/A</v>
      </c>
      <c r="F367" s="15">
        <f>(COUNTIF(D$3:D367,D367))</f>
        <v>365</v>
      </c>
      <c r="G367" s="15">
        <f t="shared" si="105"/>
        <v>999</v>
      </c>
      <c r="H367" s="15" t="e">
        <f t="shared" si="101"/>
        <v>#N/A</v>
      </c>
      <c r="I367" s="16" t="str">
        <f t="shared" si="102"/>
        <v/>
      </c>
      <c r="J367" s="16" t="str">
        <f t="shared" ca="1" si="109"/>
        <v/>
      </c>
      <c r="K367" s="16" t="str">
        <f t="shared" ca="1" si="109"/>
        <v/>
      </c>
      <c r="L367" s="16" t="str">
        <f t="shared" ca="1" si="109"/>
        <v/>
      </c>
      <c r="M367" s="16" t="str">
        <f t="shared" ca="1" si="108"/>
        <v/>
      </c>
      <c r="N367" s="16" t="str">
        <f t="shared" ca="1" si="108"/>
        <v/>
      </c>
      <c r="O367" s="16" t="str">
        <f t="shared" ca="1" si="108"/>
        <v/>
      </c>
      <c r="P367" s="16" t="str">
        <f t="shared" ca="1" si="108"/>
        <v/>
      </c>
      <c r="Q367" s="16" t="str">
        <f t="shared" ca="1" si="108"/>
        <v/>
      </c>
      <c r="R367" s="16" t="str">
        <f t="shared" ca="1" si="108"/>
        <v/>
      </c>
      <c r="S367" s="16" t="e">
        <f t="shared" ca="1" si="106"/>
        <v>#N/A</v>
      </c>
      <c r="T367" s="15" t="str">
        <f t="shared" ca="1" si="107"/>
        <v/>
      </c>
      <c r="U367" s="7" t="str">
        <f t="shared" ca="1" si="103"/>
        <v/>
      </c>
    </row>
    <row r="368" spans="1:21" x14ac:dyDescent="0.55000000000000004">
      <c r="A368" s="7">
        <v>366</v>
      </c>
      <c r="B368" s="8">
        <f t="shared" si="104"/>
        <v>366</v>
      </c>
      <c r="C368" s="9">
        <f>IF('2 Pareto Analysis'!$D$12='Pareto Math'!V$23,'Pareto Math'!B368,IF(HLOOKUP(X$23,'1 Data Entry'!A$1:Q367,A369,FALSE)="","",HLOOKUP(X$23,'1 Data Entry'!A$1:Q367,A369,FALSE)))</f>
        <v>366</v>
      </c>
      <c r="D368" s="7" t="e">
        <f>HLOOKUP(V$23,'1 Data Entry'!A$1:Q367,A369,FALSE)</f>
        <v>#N/A</v>
      </c>
      <c r="E368" s="15" t="e">
        <f>IF(C368="","",HLOOKUP(W$23,'1 Data Entry'!A$1:S367,A369,FALSE))</f>
        <v>#N/A</v>
      </c>
      <c r="F368" s="15">
        <f>(COUNTIF(D$3:D368,D368))</f>
        <v>366</v>
      </c>
      <c r="G368" s="15">
        <f t="shared" si="105"/>
        <v>999</v>
      </c>
      <c r="H368" s="15" t="e">
        <f t="shared" si="101"/>
        <v>#N/A</v>
      </c>
      <c r="I368" s="16" t="str">
        <f t="shared" si="102"/>
        <v/>
      </c>
      <c r="J368" s="16" t="str">
        <f t="shared" ca="1" si="109"/>
        <v/>
      </c>
      <c r="K368" s="16" t="str">
        <f t="shared" ca="1" si="109"/>
        <v/>
      </c>
      <c r="L368" s="16" t="str">
        <f t="shared" ca="1" si="109"/>
        <v/>
      </c>
      <c r="M368" s="16" t="str">
        <f t="shared" ca="1" si="108"/>
        <v/>
      </c>
      <c r="N368" s="16" t="str">
        <f t="shared" ca="1" si="108"/>
        <v/>
      </c>
      <c r="O368" s="16" t="str">
        <f t="shared" ca="1" si="108"/>
        <v/>
      </c>
      <c r="P368" s="16" t="str">
        <f t="shared" ca="1" si="108"/>
        <v/>
      </c>
      <c r="Q368" s="16" t="str">
        <f t="shared" ca="1" si="108"/>
        <v/>
      </c>
      <c r="R368" s="16" t="str">
        <f t="shared" ca="1" si="108"/>
        <v/>
      </c>
      <c r="S368" s="16" t="e">
        <f t="shared" ca="1" si="106"/>
        <v>#N/A</v>
      </c>
      <c r="T368" s="15" t="str">
        <f t="shared" ca="1" si="107"/>
        <v/>
      </c>
      <c r="U368" s="7" t="str">
        <f t="shared" ca="1" si="103"/>
        <v/>
      </c>
    </row>
    <row r="369" spans="1:21" x14ac:dyDescent="0.55000000000000004">
      <c r="A369" s="7">
        <v>367</v>
      </c>
      <c r="B369" s="8">
        <f t="shared" si="104"/>
        <v>367</v>
      </c>
      <c r="C369" s="9">
        <f>IF('2 Pareto Analysis'!$D$12='Pareto Math'!V$23,'Pareto Math'!B369,IF(HLOOKUP(X$23,'1 Data Entry'!A$1:Q368,A370,FALSE)="","",HLOOKUP(X$23,'1 Data Entry'!A$1:Q368,A370,FALSE)))</f>
        <v>367</v>
      </c>
      <c r="D369" s="7" t="e">
        <f>HLOOKUP(V$23,'1 Data Entry'!A$1:Q368,A370,FALSE)</f>
        <v>#N/A</v>
      </c>
      <c r="E369" s="15" t="e">
        <f>IF(C369="","",HLOOKUP(W$23,'1 Data Entry'!A$1:S368,A370,FALSE))</f>
        <v>#N/A</v>
      </c>
      <c r="F369" s="15">
        <f>(COUNTIF(D$3:D369,D369))</f>
        <v>367</v>
      </c>
      <c r="G369" s="15">
        <f t="shared" si="105"/>
        <v>999</v>
      </c>
      <c r="H369" s="15" t="e">
        <f t="shared" si="101"/>
        <v>#N/A</v>
      </c>
      <c r="I369" s="16" t="str">
        <f t="shared" si="102"/>
        <v/>
      </c>
      <c r="J369" s="16" t="str">
        <f t="shared" ca="1" si="109"/>
        <v/>
      </c>
      <c r="K369" s="16" t="str">
        <f t="shared" ca="1" si="109"/>
        <v/>
      </c>
      <c r="L369" s="16" t="str">
        <f t="shared" ca="1" si="109"/>
        <v/>
      </c>
      <c r="M369" s="16" t="str">
        <f t="shared" ca="1" si="108"/>
        <v/>
      </c>
      <c r="N369" s="16" t="str">
        <f t="shared" ca="1" si="108"/>
        <v/>
      </c>
      <c r="O369" s="16" t="str">
        <f t="shared" ca="1" si="108"/>
        <v/>
      </c>
      <c r="P369" s="16" t="str">
        <f t="shared" ca="1" si="108"/>
        <v/>
      </c>
      <c r="Q369" s="16" t="str">
        <f t="shared" ca="1" si="108"/>
        <v/>
      </c>
      <c r="R369" s="16" t="str">
        <f t="shared" ca="1" si="108"/>
        <v/>
      </c>
      <c r="S369" s="16" t="e">
        <f t="shared" ca="1" si="106"/>
        <v>#N/A</v>
      </c>
      <c r="T369" s="15" t="str">
        <f t="shared" ca="1" si="107"/>
        <v/>
      </c>
      <c r="U369" s="7" t="str">
        <f t="shared" ca="1" si="103"/>
        <v/>
      </c>
    </row>
    <row r="370" spans="1:21" x14ac:dyDescent="0.55000000000000004">
      <c r="A370" s="7">
        <v>368</v>
      </c>
      <c r="B370" s="8">
        <f t="shared" si="104"/>
        <v>368</v>
      </c>
      <c r="C370" s="9">
        <f>IF('2 Pareto Analysis'!$D$12='Pareto Math'!V$23,'Pareto Math'!B370,IF(HLOOKUP(X$23,'1 Data Entry'!A$1:Q369,A371,FALSE)="","",HLOOKUP(X$23,'1 Data Entry'!A$1:Q369,A371,FALSE)))</f>
        <v>368</v>
      </c>
      <c r="D370" s="7" t="e">
        <f>HLOOKUP(V$23,'1 Data Entry'!A$1:Q369,A371,FALSE)</f>
        <v>#N/A</v>
      </c>
      <c r="E370" s="15" t="e">
        <f>IF(C370="","",HLOOKUP(W$23,'1 Data Entry'!A$1:S369,A371,FALSE))</f>
        <v>#N/A</v>
      </c>
      <c r="F370" s="15">
        <f>(COUNTIF(D$3:D370,D370))</f>
        <v>368</v>
      </c>
      <c r="G370" s="15">
        <f t="shared" si="105"/>
        <v>999</v>
      </c>
      <c r="H370" s="15" t="e">
        <f t="shared" si="101"/>
        <v>#N/A</v>
      </c>
      <c r="I370" s="16" t="str">
        <f t="shared" si="102"/>
        <v/>
      </c>
      <c r="J370" s="16" t="str">
        <f t="shared" ca="1" si="109"/>
        <v/>
      </c>
      <c r="K370" s="16" t="str">
        <f t="shared" ca="1" si="109"/>
        <v/>
      </c>
      <c r="L370" s="16" t="str">
        <f t="shared" ca="1" si="109"/>
        <v/>
      </c>
      <c r="M370" s="16" t="str">
        <f t="shared" ca="1" si="108"/>
        <v/>
      </c>
      <c r="N370" s="16" t="str">
        <f t="shared" ca="1" si="108"/>
        <v/>
      </c>
      <c r="O370" s="16" t="str">
        <f t="shared" ca="1" si="108"/>
        <v/>
      </c>
      <c r="P370" s="16" t="str">
        <f t="shared" ca="1" si="108"/>
        <v/>
      </c>
      <c r="Q370" s="16" t="str">
        <f t="shared" ca="1" si="108"/>
        <v/>
      </c>
      <c r="R370" s="16" t="str">
        <f t="shared" ca="1" si="108"/>
        <v/>
      </c>
      <c r="S370" s="16" t="e">
        <f t="shared" ca="1" si="106"/>
        <v>#N/A</v>
      </c>
      <c r="T370" s="15" t="str">
        <f t="shared" ca="1" si="107"/>
        <v/>
      </c>
      <c r="U370" s="7" t="str">
        <f t="shared" ca="1" si="103"/>
        <v/>
      </c>
    </row>
    <row r="371" spans="1:21" x14ac:dyDescent="0.55000000000000004">
      <c r="A371" s="7">
        <v>369</v>
      </c>
      <c r="B371" s="8">
        <f t="shared" si="104"/>
        <v>369</v>
      </c>
      <c r="C371" s="9">
        <f>IF('2 Pareto Analysis'!$D$12='Pareto Math'!V$23,'Pareto Math'!B371,IF(HLOOKUP(X$23,'1 Data Entry'!A$1:Q370,A372,FALSE)="","",HLOOKUP(X$23,'1 Data Entry'!A$1:Q370,A372,FALSE)))</f>
        <v>369</v>
      </c>
      <c r="D371" s="7" t="e">
        <f>HLOOKUP(V$23,'1 Data Entry'!A$1:Q370,A372,FALSE)</f>
        <v>#N/A</v>
      </c>
      <c r="E371" s="15" t="e">
        <f>IF(C371="","",HLOOKUP(W$23,'1 Data Entry'!A$1:S370,A372,FALSE))</f>
        <v>#N/A</v>
      </c>
      <c r="F371" s="15">
        <f>(COUNTIF(D$3:D371,D371))</f>
        <v>369</v>
      </c>
      <c r="G371" s="15">
        <f t="shared" si="105"/>
        <v>999</v>
      </c>
      <c r="H371" s="15" t="e">
        <f t="shared" si="101"/>
        <v>#N/A</v>
      </c>
      <c r="I371" s="16" t="str">
        <f t="shared" si="102"/>
        <v/>
      </c>
      <c r="J371" s="16" t="str">
        <f t="shared" ca="1" si="109"/>
        <v/>
      </c>
      <c r="K371" s="16" t="str">
        <f t="shared" ca="1" si="109"/>
        <v/>
      </c>
      <c r="L371" s="16" t="str">
        <f t="shared" ca="1" si="109"/>
        <v/>
      </c>
      <c r="M371" s="16" t="str">
        <f t="shared" ca="1" si="108"/>
        <v/>
      </c>
      <c r="N371" s="16" t="str">
        <f t="shared" ca="1" si="108"/>
        <v/>
      </c>
      <c r="O371" s="16" t="str">
        <f t="shared" ca="1" si="108"/>
        <v/>
      </c>
      <c r="P371" s="16" t="str">
        <f t="shared" ca="1" si="108"/>
        <v/>
      </c>
      <c r="Q371" s="16" t="str">
        <f t="shared" ca="1" si="108"/>
        <v/>
      </c>
      <c r="R371" s="16" t="str">
        <f t="shared" ca="1" si="108"/>
        <v/>
      </c>
      <c r="S371" s="16" t="e">
        <f t="shared" ca="1" si="106"/>
        <v>#N/A</v>
      </c>
      <c r="T371" s="15" t="str">
        <f t="shared" ca="1" si="107"/>
        <v/>
      </c>
      <c r="U371" s="7" t="str">
        <f t="shared" ca="1" si="103"/>
        <v/>
      </c>
    </row>
    <row r="372" spans="1:21" x14ac:dyDescent="0.55000000000000004">
      <c r="A372" s="7">
        <v>370</v>
      </c>
      <c r="B372" s="8">
        <f t="shared" si="104"/>
        <v>370</v>
      </c>
      <c r="C372" s="9">
        <f>IF('2 Pareto Analysis'!$D$12='Pareto Math'!V$23,'Pareto Math'!B372,IF(HLOOKUP(X$23,'1 Data Entry'!A$1:Q371,A373,FALSE)="","",HLOOKUP(X$23,'1 Data Entry'!A$1:Q371,A373,FALSE)))</f>
        <v>370</v>
      </c>
      <c r="D372" s="7" t="e">
        <f>HLOOKUP(V$23,'1 Data Entry'!A$1:Q371,A373,FALSE)</f>
        <v>#N/A</v>
      </c>
      <c r="E372" s="15" t="e">
        <f>IF(C372="","",HLOOKUP(W$23,'1 Data Entry'!A$1:S371,A373,FALSE))</f>
        <v>#N/A</v>
      </c>
      <c r="F372" s="15">
        <f>(COUNTIF(D$3:D372,D372))</f>
        <v>370</v>
      </c>
      <c r="G372" s="15">
        <f t="shared" si="105"/>
        <v>999</v>
      </c>
      <c r="H372" s="15" t="e">
        <f t="shared" si="101"/>
        <v>#N/A</v>
      </c>
      <c r="I372" s="16" t="str">
        <f t="shared" si="102"/>
        <v/>
      </c>
      <c r="J372" s="16" t="str">
        <f t="shared" ca="1" si="109"/>
        <v/>
      </c>
      <c r="K372" s="16" t="str">
        <f t="shared" ca="1" si="109"/>
        <v/>
      </c>
      <c r="L372" s="16" t="str">
        <f t="shared" ca="1" si="109"/>
        <v/>
      </c>
      <c r="M372" s="16" t="str">
        <f t="shared" ca="1" si="109"/>
        <v/>
      </c>
      <c r="N372" s="16" t="str">
        <f t="shared" ca="1" si="109"/>
        <v/>
      </c>
      <c r="O372" s="16" t="str">
        <f t="shared" ca="1" si="109"/>
        <v/>
      </c>
      <c r="P372" s="16" t="str">
        <f t="shared" ca="1" si="109"/>
        <v/>
      </c>
      <c r="Q372" s="16" t="str">
        <f t="shared" ca="1" si="109"/>
        <v/>
      </c>
      <c r="R372" s="16" t="str">
        <f t="shared" ca="1" si="109"/>
        <v/>
      </c>
      <c r="S372" s="16" t="e">
        <f t="shared" ca="1" si="106"/>
        <v>#N/A</v>
      </c>
      <c r="T372" s="15" t="str">
        <f t="shared" ca="1" si="107"/>
        <v/>
      </c>
      <c r="U372" s="7" t="str">
        <f t="shared" ca="1" si="103"/>
        <v/>
      </c>
    </row>
    <row r="373" spans="1:21" x14ac:dyDescent="0.55000000000000004">
      <c r="A373" s="7">
        <v>371</v>
      </c>
      <c r="B373" s="8">
        <f t="shared" si="104"/>
        <v>371</v>
      </c>
      <c r="C373" s="9">
        <f>IF('2 Pareto Analysis'!$D$12='Pareto Math'!V$23,'Pareto Math'!B373,IF(HLOOKUP(X$23,'1 Data Entry'!A$1:Q372,A374,FALSE)="","",HLOOKUP(X$23,'1 Data Entry'!A$1:Q372,A374,FALSE)))</f>
        <v>371</v>
      </c>
      <c r="D373" s="7" t="e">
        <f>HLOOKUP(V$23,'1 Data Entry'!A$1:Q372,A374,FALSE)</f>
        <v>#N/A</v>
      </c>
      <c r="E373" s="15" t="e">
        <f>IF(C373="","",HLOOKUP(W$23,'1 Data Entry'!A$1:S372,A374,FALSE))</f>
        <v>#N/A</v>
      </c>
      <c r="F373" s="15">
        <f>(COUNTIF(D$3:D373,D373))</f>
        <v>371</v>
      </c>
      <c r="G373" s="15">
        <f t="shared" si="105"/>
        <v>999</v>
      </c>
      <c r="H373" s="15" t="e">
        <f t="shared" si="101"/>
        <v>#N/A</v>
      </c>
      <c r="I373" s="16" t="str">
        <f t="shared" si="102"/>
        <v/>
      </c>
      <c r="J373" s="16" t="str">
        <f t="shared" ca="1" si="109"/>
        <v/>
      </c>
      <c r="K373" s="16" t="str">
        <f t="shared" ca="1" si="109"/>
        <v/>
      </c>
      <c r="L373" s="16" t="str">
        <f t="shared" ca="1" si="109"/>
        <v/>
      </c>
      <c r="M373" s="16" t="str">
        <f t="shared" ca="1" si="109"/>
        <v/>
      </c>
      <c r="N373" s="16" t="str">
        <f t="shared" ca="1" si="109"/>
        <v/>
      </c>
      <c r="O373" s="16" t="str">
        <f t="shared" ca="1" si="109"/>
        <v/>
      </c>
      <c r="P373" s="16" t="str">
        <f t="shared" ca="1" si="109"/>
        <v/>
      </c>
      <c r="Q373" s="16" t="str">
        <f t="shared" ca="1" si="109"/>
        <v/>
      </c>
      <c r="R373" s="16" t="str">
        <f t="shared" ca="1" si="109"/>
        <v/>
      </c>
      <c r="S373" s="16" t="e">
        <f t="shared" ca="1" si="106"/>
        <v>#N/A</v>
      </c>
      <c r="T373" s="15" t="str">
        <f t="shared" ca="1" si="107"/>
        <v/>
      </c>
      <c r="U373" s="7" t="str">
        <f t="shared" ca="1" si="103"/>
        <v/>
      </c>
    </row>
    <row r="374" spans="1:21" x14ac:dyDescent="0.55000000000000004">
      <c r="A374" s="7">
        <v>372</v>
      </c>
      <c r="B374" s="8">
        <f t="shared" si="104"/>
        <v>372</v>
      </c>
      <c r="C374" s="9">
        <f>IF('2 Pareto Analysis'!$D$12='Pareto Math'!V$23,'Pareto Math'!B374,IF(HLOOKUP(X$23,'1 Data Entry'!A$1:Q373,A375,FALSE)="","",HLOOKUP(X$23,'1 Data Entry'!A$1:Q373,A375,FALSE)))</f>
        <v>372</v>
      </c>
      <c r="D374" s="7" t="e">
        <f>HLOOKUP(V$23,'1 Data Entry'!A$1:Q373,A375,FALSE)</f>
        <v>#N/A</v>
      </c>
      <c r="E374" s="15" t="e">
        <f>IF(C374="","",HLOOKUP(W$23,'1 Data Entry'!A$1:S373,A375,FALSE))</f>
        <v>#N/A</v>
      </c>
      <c r="F374" s="15">
        <f>(COUNTIF(D$3:D374,D374))</f>
        <v>372</v>
      </c>
      <c r="G374" s="15">
        <f t="shared" si="105"/>
        <v>999</v>
      </c>
      <c r="H374" s="15" t="e">
        <f t="shared" si="101"/>
        <v>#N/A</v>
      </c>
      <c r="I374" s="16" t="str">
        <f t="shared" si="102"/>
        <v/>
      </c>
      <c r="J374" s="16" t="str">
        <f t="shared" ca="1" si="109"/>
        <v/>
      </c>
      <c r="K374" s="16" t="str">
        <f t="shared" ca="1" si="109"/>
        <v/>
      </c>
      <c r="L374" s="16" t="str">
        <f t="shared" ca="1" si="109"/>
        <v/>
      </c>
      <c r="M374" s="16" t="str">
        <f t="shared" ca="1" si="109"/>
        <v/>
      </c>
      <c r="N374" s="16" t="str">
        <f t="shared" ca="1" si="109"/>
        <v/>
      </c>
      <c r="O374" s="16" t="str">
        <f t="shared" ca="1" si="109"/>
        <v/>
      </c>
      <c r="P374" s="16" t="str">
        <f t="shared" ca="1" si="109"/>
        <v/>
      </c>
      <c r="Q374" s="16" t="str">
        <f t="shared" ca="1" si="109"/>
        <v/>
      </c>
      <c r="R374" s="16" t="str">
        <f t="shared" ca="1" si="109"/>
        <v/>
      </c>
      <c r="S374" s="16" t="e">
        <f t="shared" ca="1" si="106"/>
        <v>#N/A</v>
      </c>
      <c r="T374" s="15" t="str">
        <f t="shared" ca="1" si="107"/>
        <v/>
      </c>
      <c r="U374" s="7" t="str">
        <f t="shared" ca="1" si="103"/>
        <v/>
      </c>
    </row>
    <row r="375" spans="1:21" x14ac:dyDescent="0.55000000000000004">
      <c r="A375" s="7">
        <v>373</v>
      </c>
      <c r="B375" s="8">
        <f t="shared" si="104"/>
        <v>373</v>
      </c>
      <c r="C375" s="9">
        <f>IF('2 Pareto Analysis'!$D$12='Pareto Math'!V$23,'Pareto Math'!B375,IF(HLOOKUP(X$23,'1 Data Entry'!A$1:Q374,A376,FALSE)="","",HLOOKUP(X$23,'1 Data Entry'!A$1:Q374,A376,FALSE)))</f>
        <v>373</v>
      </c>
      <c r="D375" s="7" t="e">
        <f>HLOOKUP(V$23,'1 Data Entry'!A$1:Q374,A376,FALSE)</f>
        <v>#N/A</v>
      </c>
      <c r="E375" s="15" t="e">
        <f>IF(C375="","",HLOOKUP(W$23,'1 Data Entry'!A$1:S374,A376,FALSE))</f>
        <v>#N/A</v>
      </c>
      <c r="F375" s="15">
        <f>(COUNTIF(D$3:D375,D375))</f>
        <v>373</v>
      </c>
      <c r="G375" s="15">
        <f t="shared" si="105"/>
        <v>999</v>
      </c>
      <c r="H375" s="15" t="e">
        <f t="shared" si="101"/>
        <v>#N/A</v>
      </c>
      <c r="I375" s="16" t="str">
        <f t="shared" si="102"/>
        <v/>
      </c>
      <c r="J375" s="16" t="str">
        <f t="shared" ca="1" si="109"/>
        <v/>
      </c>
      <c r="K375" s="16" t="str">
        <f t="shared" ca="1" si="109"/>
        <v/>
      </c>
      <c r="L375" s="16" t="str">
        <f t="shared" ca="1" si="109"/>
        <v/>
      </c>
      <c r="M375" s="16" t="str">
        <f t="shared" ca="1" si="109"/>
        <v/>
      </c>
      <c r="N375" s="16" t="str">
        <f t="shared" ca="1" si="109"/>
        <v/>
      </c>
      <c r="O375" s="16" t="str">
        <f t="shared" ca="1" si="109"/>
        <v/>
      </c>
      <c r="P375" s="16" t="str">
        <f t="shared" ca="1" si="109"/>
        <v/>
      </c>
      <c r="Q375" s="16" t="str">
        <f t="shared" ca="1" si="109"/>
        <v/>
      </c>
      <c r="R375" s="16" t="str">
        <f t="shared" ca="1" si="109"/>
        <v/>
      </c>
      <c r="S375" s="16" t="e">
        <f t="shared" ca="1" si="106"/>
        <v>#N/A</v>
      </c>
      <c r="T375" s="15" t="str">
        <f t="shared" ca="1" si="107"/>
        <v/>
      </c>
      <c r="U375" s="7" t="str">
        <f t="shared" ca="1" si="103"/>
        <v/>
      </c>
    </row>
    <row r="376" spans="1:21" x14ac:dyDescent="0.55000000000000004">
      <c r="A376" s="7">
        <v>374</v>
      </c>
      <c r="B376" s="8">
        <f t="shared" si="104"/>
        <v>374</v>
      </c>
      <c r="C376" s="9">
        <f>IF('2 Pareto Analysis'!$D$12='Pareto Math'!V$23,'Pareto Math'!B376,IF(HLOOKUP(X$23,'1 Data Entry'!A$1:Q375,A377,FALSE)="","",HLOOKUP(X$23,'1 Data Entry'!A$1:Q375,A377,FALSE)))</f>
        <v>374</v>
      </c>
      <c r="D376" s="7" t="e">
        <f>HLOOKUP(V$23,'1 Data Entry'!A$1:Q375,A377,FALSE)</f>
        <v>#N/A</v>
      </c>
      <c r="E376" s="15" t="e">
        <f>IF(C376="","",HLOOKUP(W$23,'1 Data Entry'!A$1:S375,A377,FALSE))</f>
        <v>#N/A</v>
      </c>
      <c r="F376" s="15">
        <f>(COUNTIF(D$3:D376,D376))</f>
        <v>374</v>
      </c>
      <c r="G376" s="15">
        <f t="shared" si="105"/>
        <v>999</v>
      </c>
      <c r="H376" s="15" t="e">
        <f t="shared" si="101"/>
        <v>#N/A</v>
      </c>
      <c r="I376" s="16" t="str">
        <f t="shared" si="102"/>
        <v/>
      </c>
      <c r="J376" s="16" t="str">
        <f t="shared" ca="1" si="109"/>
        <v/>
      </c>
      <c r="K376" s="16" t="str">
        <f t="shared" ca="1" si="109"/>
        <v/>
      </c>
      <c r="L376" s="16" t="str">
        <f t="shared" ca="1" si="109"/>
        <v/>
      </c>
      <c r="M376" s="16" t="str">
        <f t="shared" ca="1" si="109"/>
        <v/>
      </c>
      <c r="N376" s="16" t="str">
        <f t="shared" ca="1" si="109"/>
        <v/>
      </c>
      <c r="O376" s="16" t="str">
        <f t="shared" ca="1" si="109"/>
        <v/>
      </c>
      <c r="P376" s="16" t="str">
        <f t="shared" ca="1" si="109"/>
        <v/>
      </c>
      <c r="Q376" s="16" t="str">
        <f t="shared" ca="1" si="109"/>
        <v/>
      </c>
      <c r="R376" s="16" t="str">
        <f t="shared" ca="1" si="109"/>
        <v/>
      </c>
      <c r="S376" s="16" t="e">
        <f t="shared" ca="1" si="106"/>
        <v>#N/A</v>
      </c>
      <c r="T376" s="15" t="str">
        <f t="shared" ca="1" si="107"/>
        <v/>
      </c>
      <c r="U376" s="7" t="str">
        <f t="shared" ca="1" si="103"/>
        <v/>
      </c>
    </row>
    <row r="377" spans="1:21" x14ac:dyDescent="0.55000000000000004">
      <c r="A377" s="7">
        <v>375</v>
      </c>
      <c r="B377" s="8">
        <f t="shared" si="104"/>
        <v>375</v>
      </c>
      <c r="C377" s="9">
        <f>IF('2 Pareto Analysis'!$D$12='Pareto Math'!V$23,'Pareto Math'!B377,IF(HLOOKUP(X$23,'1 Data Entry'!A$1:Q376,A378,FALSE)="","",HLOOKUP(X$23,'1 Data Entry'!A$1:Q376,A378,FALSE)))</f>
        <v>375</v>
      </c>
      <c r="D377" s="7" t="e">
        <f>HLOOKUP(V$23,'1 Data Entry'!A$1:Q376,A378,FALSE)</f>
        <v>#N/A</v>
      </c>
      <c r="E377" s="15" t="e">
        <f>IF(C377="","",HLOOKUP(W$23,'1 Data Entry'!A$1:S376,A378,FALSE))</f>
        <v>#N/A</v>
      </c>
      <c r="F377" s="15">
        <f>(COUNTIF(D$3:D377,D377))</f>
        <v>375</v>
      </c>
      <c r="G377" s="15">
        <f t="shared" si="105"/>
        <v>999</v>
      </c>
      <c r="H377" s="15" t="e">
        <f t="shared" si="101"/>
        <v>#N/A</v>
      </c>
      <c r="I377" s="16" t="str">
        <f t="shared" si="102"/>
        <v/>
      </c>
      <c r="J377" s="16" t="str">
        <f t="shared" ca="1" si="109"/>
        <v/>
      </c>
      <c r="K377" s="16" t="str">
        <f t="shared" ca="1" si="109"/>
        <v/>
      </c>
      <c r="L377" s="16" t="str">
        <f t="shared" ca="1" si="109"/>
        <v/>
      </c>
      <c r="M377" s="16" t="str">
        <f t="shared" ca="1" si="109"/>
        <v/>
      </c>
      <c r="N377" s="16" t="str">
        <f t="shared" ca="1" si="109"/>
        <v/>
      </c>
      <c r="O377" s="16" t="str">
        <f t="shared" ca="1" si="109"/>
        <v/>
      </c>
      <c r="P377" s="16" t="str">
        <f t="shared" ca="1" si="109"/>
        <v/>
      </c>
      <c r="Q377" s="16" t="str">
        <f t="shared" ca="1" si="109"/>
        <v/>
      </c>
      <c r="R377" s="16" t="str">
        <f t="shared" ca="1" si="109"/>
        <v/>
      </c>
      <c r="S377" s="16" t="e">
        <f t="shared" ca="1" si="106"/>
        <v>#N/A</v>
      </c>
      <c r="T377" s="15" t="str">
        <f t="shared" ca="1" si="107"/>
        <v/>
      </c>
      <c r="U377" s="7" t="str">
        <f t="shared" ca="1" si="103"/>
        <v/>
      </c>
    </row>
    <row r="378" spans="1:21" x14ac:dyDescent="0.55000000000000004">
      <c r="A378" s="7">
        <v>376</v>
      </c>
      <c r="B378" s="8">
        <f t="shared" si="104"/>
        <v>376</v>
      </c>
      <c r="C378" s="9">
        <f>IF('2 Pareto Analysis'!$D$12='Pareto Math'!V$23,'Pareto Math'!B378,IF(HLOOKUP(X$23,'1 Data Entry'!A$1:Q377,A379,FALSE)="","",HLOOKUP(X$23,'1 Data Entry'!A$1:Q377,A379,FALSE)))</f>
        <v>376</v>
      </c>
      <c r="D378" s="7" t="e">
        <f>HLOOKUP(V$23,'1 Data Entry'!A$1:Q377,A379,FALSE)</f>
        <v>#N/A</v>
      </c>
      <c r="E378" s="15" t="e">
        <f>IF(C378="","",HLOOKUP(W$23,'1 Data Entry'!A$1:S377,A379,FALSE))</f>
        <v>#N/A</v>
      </c>
      <c r="F378" s="15">
        <f>(COUNTIF(D$3:D378,D378))</f>
        <v>376</v>
      </c>
      <c r="G378" s="15">
        <f t="shared" si="105"/>
        <v>999</v>
      </c>
      <c r="H378" s="15" t="e">
        <f t="shared" si="101"/>
        <v>#N/A</v>
      </c>
      <c r="I378" s="16" t="str">
        <f t="shared" si="102"/>
        <v/>
      </c>
      <c r="J378" s="16" t="str">
        <f t="shared" ca="1" si="109"/>
        <v/>
      </c>
      <c r="K378" s="16" t="str">
        <f t="shared" ca="1" si="109"/>
        <v/>
      </c>
      <c r="L378" s="16" t="str">
        <f t="shared" ca="1" si="109"/>
        <v/>
      </c>
      <c r="M378" s="16" t="str">
        <f t="shared" ca="1" si="109"/>
        <v/>
      </c>
      <c r="N378" s="16" t="str">
        <f t="shared" ca="1" si="109"/>
        <v/>
      </c>
      <c r="O378" s="16" t="str">
        <f t="shared" ca="1" si="109"/>
        <v/>
      </c>
      <c r="P378" s="16" t="str">
        <f t="shared" ca="1" si="109"/>
        <v/>
      </c>
      <c r="Q378" s="16" t="str">
        <f t="shared" ca="1" si="109"/>
        <v/>
      </c>
      <c r="R378" s="16" t="str">
        <f t="shared" ca="1" si="109"/>
        <v/>
      </c>
      <c r="S378" s="16" t="e">
        <f t="shared" ca="1" si="106"/>
        <v>#N/A</v>
      </c>
      <c r="T378" s="15" t="str">
        <f t="shared" ca="1" si="107"/>
        <v/>
      </c>
      <c r="U378" s="7" t="str">
        <f t="shared" ca="1" si="103"/>
        <v/>
      </c>
    </row>
    <row r="379" spans="1:21" x14ac:dyDescent="0.55000000000000004">
      <c r="A379" s="7">
        <v>377</v>
      </c>
      <c r="B379" s="8">
        <f t="shared" si="104"/>
        <v>377</v>
      </c>
      <c r="C379" s="9">
        <f>IF('2 Pareto Analysis'!$D$12='Pareto Math'!V$23,'Pareto Math'!B379,IF(HLOOKUP(X$23,'1 Data Entry'!A$1:Q378,A380,FALSE)="","",HLOOKUP(X$23,'1 Data Entry'!A$1:Q378,A380,FALSE)))</f>
        <v>377</v>
      </c>
      <c r="D379" s="7" t="e">
        <f>HLOOKUP(V$23,'1 Data Entry'!A$1:Q378,A380,FALSE)</f>
        <v>#N/A</v>
      </c>
      <c r="E379" s="15" t="e">
        <f>IF(C379="","",HLOOKUP(W$23,'1 Data Entry'!A$1:S378,A380,FALSE))</f>
        <v>#N/A</v>
      </c>
      <c r="F379" s="15">
        <f>(COUNTIF(D$3:D379,D379))</f>
        <v>377</v>
      </c>
      <c r="G379" s="15">
        <f t="shared" si="105"/>
        <v>999</v>
      </c>
      <c r="H379" s="15" t="e">
        <f t="shared" si="101"/>
        <v>#N/A</v>
      </c>
      <c r="I379" s="16" t="str">
        <f t="shared" si="102"/>
        <v/>
      </c>
      <c r="J379" s="16" t="str">
        <f t="shared" ca="1" si="109"/>
        <v/>
      </c>
      <c r="K379" s="16" t="str">
        <f t="shared" ca="1" si="109"/>
        <v/>
      </c>
      <c r="L379" s="16" t="str">
        <f t="shared" ca="1" si="109"/>
        <v/>
      </c>
      <c r="M379" s="16" t="str">
        <f t="shared" ca="1" si="109"/>
        <v/>
      </c>
      <c r="N379" s="16" t="str">
        <f t="shared" ca="1" si="109"/>
        <v/>
      </c>
      <c r="O379" s="16" t="str">
        <f t="shared" ca="1" si="109"/>
        <v/>
      </c>
      <c r="P379" s="16" t="str">
        <f t="shared" ca="1" si="109"/>
        <v/>
      </c>
      <c r="Q379" s="16" t="str">
        <f t="shared" ca="1" si="109"/>
        <v/>
      </c>
      <c r="R379" s="16" t="str">
        <f t="shared" ca="1" si="109"/>
        <v/>
      </c>
      <c r="S379" s="16" t="e">
        <f t="shared" ca="1" si="106"/>
        <v>#N/A</v>
      </c>
      <c r="T379" s="15" t="str">
        <f t="shared" ca="1" si="107"/>
        <v/>
      </c>
      <c r="U379" s="7" t="str">
        <f t="shared" ca="1" si="103"/>
        <v/>
      </c>
    </row>
    <row r="380" spans="1:21" x14ac:dyDescent="0.55000000000000004">
      <c r="A380" s="7">
        <v>378</v>
      </c>
      <c r="B380" s="8">
        <f t="shared" si="104"/>
        <v>378</v>
      </c>
      <c r="C380" s="9">
        <f>IF('2 Pareto Analysis'!$D$12='Pareto Math'!V$23,'Pareto Math'!B380,IF(HLOOKUP(X$23,'1 Data Entry'!A$1:Q379,A381,FALSE)="","",HLOOKUP(X$23,'1 Data Entry'!A$1:Q379,A381,FALSE)))</f>
        <v>378</v>
      </c>
      <c r="D380" s="7" t="e">
        <f>HLOOKUP(V$23,'1 Data Entry'!A$1:Q379,A381,FALSE)</f>
        <v>#N/A</v>
      </c>
      <c r="E380" s="15" t="e">
        <f>IF(C380="","",HLOOKUP(W$23,'1 Data Entry'!A$1:S379,A381,FALSE))</f>
        <v>#N/A</v>
      </c>
      <c r="F380" s="15">
        <f>(COUNTIF(D$3:D380,D380))</f>
        <v>378</v>
      </c>
      <c r="G380" s="15">
        <f t="shared" si="105"/>
        <v>999</v>
      </c>
      <c r="H380" s="15" t="e">
        <f t="shared" si="101"/>
        <v>#N/A</v>
      </c>
      <c r="I380" s="16" t="str">
        <f t="shared" si="102"/>
        <v/>
      </c>
      <c r="J380" s="16" t="str">
        <f t="shared" ca="1" si="109"/>
        <v/>
      </c>
      <c r="K380" s="16" t="str">
        <f t="shared" ca="1" si="109"/>
        <v/>
      </c>
      <c r="L380" s="16" t="str">
        <f t="shared" ca="1" si="109"/>
        <v/>
      </c>
      <c r="M380" s="16" t="str">
        <f t="shared" ca="1" si="109"/>
        <v/>
      </c>
      <c r="N380" s="16" t="str">
        <f t="shared" ca="1" si="109"/>
        <v/>
      </c>
      <c r="O380" s="16" t="str">
        <f t="shared" ca="1" si="109"/>
        <v/>
      </c>
      <c r="P380" s="16" t="str">
        <f t="shared" ca="1" si="109"/>
        <v/>
      </c>
      <c r="Q380" s="16" t="str">
        <f t="shared" ca="1" si="109"/>
        <v/>
      </c>
      <c r="R380" s="16" t="str">
        <f t="shared" ca="1" si="109"/>
        <v/>
      </c>
      <c r="S380" s="16" t="e">
        <f t="shared" ca="1" si="106"/>
        <v>#N/A</v>
      </c>
      <c r="T380" s="15" t="str">
        <f t="shared" ca="1" si="107"/>
        <v/>
      </c>
      <c r="U380" s="7" t="str">
        <f t="shared" ca="1" si="103"/>
        <v/>
      </c>
    </row>
    <row r="381" spans="1:21" x14ac:dyDescent="0.55000000000000004">
      <c r="A381" s="7">
        <v>379</v>
      </c>
      <c r="B381" s="8">
        <f t="shared" si="104"/>
        <v>379</v>
      </c>
      <c r="C381" s="9">
        <f>IF('2 Pareto Analysis'!$D$12='Pareto Math'!V$23,'Pareto Math'!B381,IF(HLOOKUP(X$23,'1 Data Entry'!A$1:Q380,A382,FALSE)="","",HLOOKUP(X$23,'1 Data Entry'!A$1:Q380,A382,FALSE)))</f>
        <v>379</v>
      </c>
      <c r="D381" s="7" t="e">
        <f>HLOOKUP(V$23,'1 Data Entry'!A$1:Q380,A382,FALSE)</f>
        <v>#N/A</v>
      </c>
      <c r="E381" s="15" t="e">
        <f>IF(C381="","",HLOOKUP(W$23,'1 Data Entry'!A$1:S380,A382,FALSE))</f>
        <v>#N/A</v>
      </c>
      <c r="F381" s="15">
        <f>(COUNTIF(D$3:D381,D381))</f>
        <v>379</v>
      </c>
      <c r="G381" s="15">
        <f t="shared" si="105"/>
        <v>999</v>
      </c>
      <c r="H381" s="15" t="e">
        <f t="shared" si="101"/>
        <v>#N/A</v>
      </c>
      <c r="I381" s="16" t="str">
        <f t="shared" si="102"/>
        <v/>
      </c>
      <c r="J381" s="16" t="str">
        <f t="shared" ca="1" si="109"/>
        <v/>
      </c>
      <c r="K381" s="16" t="str">
        <f t="shared" ca="1" si="109"/>
        <v/>
      </c>
      <c r="L381" s="16" t="str">
        <f t="shared" ca="1" si="109"/>
        <v/>
      </c>
      <c r="M381" s="16" t="str">
        <f t="shared" ca="1" si="109"/>
        <v/>
      </c>
      <c r="N381" s="16" t="str">
        <f t="shared" ca="1" si="109"/>
        <v/>
      </c>
      <c r="O381" s="16" t="str">
        <f t="shared" ca="1" si="109"/>
        <v/>
      </c>
      <c r="P381" s="16" t="str">
        <f t="shared" ca="1" si="109"/>
        <v/>
      </c>
      <c r="Q381" s="16" t="str">
        <f t="shared" ca="1" si="109"/>
        <v/>
      </c>
      <c r="R381" s="16" t="str">
        <f t="shared" ca="1" si="109"/>
        <v/>
      </c>
      <c r="S381" s="16" t="e">
        <f t="shared" ca="1" si="106"/>
        <v>#N/A</v>
      </c>
      <c r="T381" s="15" t="str">
        <f t="shared" ca="1" si="107"/>
        <v/>
      </c>
      <c r="U381" s="7" t="str">
        <f t="shared" ca="1" si="103"/>
        <v/>
      </c>
    </row>
    <row r="382" spans="1:21" x14ac:dyDescent="0.55000000000000004">
      <c r="A382" s="7">
        <v>380</v>
      </c>
      <c r="B382" s="8">
        <f t="shared" si="104"/>
        <v>380</v>
      </c>
      <c r="C382" s="9">
        <f>IF('2 Pareto Analysis'!$D$12='Pareto Math'!V$23,'Pareto Math'!B382,IF(HLOOKUP(X$23,'1 Data Entry'!A$1:Q381,A383,FALSE)="","",HLOOKUP(X$23,'1 Data Entry'!A$1:Q381,A383,FALSE)))</f>
        <v>380</v>
      </c>
      <c r="D382" s="7" t="e">
        <f>HLOOKUP(V$23,'1 Data Entry'!A$1:Q381,A383,FALSE)</f>
        <v>#N/A</v>
      </c>
      <c r="E382" s="15" t="e">
        <f>IF(C382="","",HLOOKUP(W$23,'1 Data Entry'!A$1:S381,A383,FALSE))</f>
        <v>#N/A</v>
      </c>
      <c r="F382" s="15">
        <f>(COUNTIF(D$3:D382,D382))</f>
        <v>380</v>
      </c>
      <c r="G382" s="15">
        <f t="shared" si="105"/>
        <v>999</v>
      </c>
      <c r="H382" s="15" t="e">
        <f t="shared" si="101"/>
        <v>#N/A</v>
      </c>
      <c r="I382" s="16" t="str">
        <f t="shared" si="102"/>
        <v/>
      </c>
      <c r="J382" s="16" t="str">
        <f t="shared" ca="1" si="109"/>
        <v/>
      </c>
      <c r="K382" s="16" t="str">
        <f t="shared" ca="1" si="109"/>
        <v/>
      </c>
      <c r="L382" s="16" t="str">
        <f t="shared" ca="1" si="109"/>
        <v/>
      </c>
      <c r="M382" s="16" t="str">
        <f t="shared" ca="1" si="109"/>
        <v/>
      </c>
      <c r="N382" s="16" t="str">
        <f t="shared" ca="1" si="109"/>
        <v/>
      </c>
      <c r="O382" s="16" t="str">
        <f t="shared" ca="1" si="109"/>
        <v/>
      </c>
      <c r="P382" s="16" t="str">
        <f t="shared" ca="1" si="109"/>
        <v/>
      </c>
      <c r="Q382" s="16" t="str">
        <f t="shared" ca="1" si="109"/>
        <v/>
      </c>
      <c r="R382" s="16" t="str">
        <f t="shared" ca="1" si="109"/>
        <v/>
      </c>
      <c r="S382" s="16" t="e">
        <f t="shared" ca="1" si="106"/>
        <v>#N/A</v>
      </c>
      <c r="T382" s="15" t="str">
        <f t="shared" ca="1" si="107"/>
        <v/>
      </c>
      <c r="U382" s="7" t="str">
        <f t="shared" ca="1" si="103"/>
        <v/>
      </c>
    </row>
    <row r="383" spans="1:21" x14ac:dyDescent="0.55000000000000004">
      <c r="A383" s="7">
        <v>381</v>
      </c>
      <c r="B383" s="8">
        <f t="shared" si="104"/>
        <v>381</v>
      </c>
      <c r="C383" s="9">
        <f>IF('2 Pareto Analysis'!$D$12='Pareto Math'!V$23,'Pareto Math'!B383,IF(HLOOKUP(X$23,'1 Data Entry'!A$1:Q382,A384,FALSE)="","",HLOOKUP(X$23,'1 Data Entry'!A$1:Q382,A384,FALSE)))</f>
        <v>381</v>
      </c>
      <c r="D383" s="7" t="e">
        <f>HLOOKUP(V$23,'1 Data Entry'!A$1:Q382,A384,FALSE)</f>
        <v>#N/A</v>
      </c>
      <c r="E383" s="15" t="e">
        <f>IF(C383="","",HLOOKUP(W$23,'1 Data Entry'!A$1:S382,A384,FALSE))</f>
        <v>#N/A</v>
      </c>
      <c r="F383" s="15">
        <f>(COUNTIF(D$3:D383,D383))</f>
        <v>381</v>
      </c>
      <c r="G383" s="15">
        <f t="shared" si="105"/>
        <v>999</v>
      </c>
      <c r="H383" s="15" t="e">
        <f t="shared" si="101"/>
        <v>#N/A</v>
      </c>
      <c r="I383" s="16" t="str">
        <f t="shared" si="102"/>
        <v/>
      </c>
      <c r="J383" s="16" t="str">
        <f t="shared" ca="1" si="109"/>
        <v/>
      </c>
      <c r="K383" s="16" t="str">
        <f t="shared" ca="1" si="109"/>
        <v/>
      </c>
      <c r="L383" s="16" t="str">
        <f t="shared" ca="1" si="109"/>
        <v/>
      </c>
      <c r="M383" s="16" t="str">
        <f t="shared" ca="1" si="109"/>
        <v/>
      </c>
      <c r="N383" s="16" t="str">
        <f t="shared" ca="1" si="109"/>
        <v/>
      </c>
      <c r="O383" s="16" t="str">
        <f t="shared" ca="1" si="109"/>
        <v/>
      </c>
      <c r="P383" s="16" t="str">
        <f t="shared" ca="1" si="109"/>
        <v/>
      </c>
      <c r="Q383" s="16" t="str">
        <f t="shared" ca="1" si="109"/>
        <v/>
      </c>
      <c r="R383" s="16" t="str">
        <f t="shared" ca="1" si="109"/>
        <v/>
      </c>
      <c r="S383" s="16" t="e">
        <f t="shared" ca="1" si="106"/>
        <v>#N/A</v>
      </c>
      <c r="T383" s="15" t="str">
        <f t="shared" ca="1" si="107"/>
        <v/>
      </c>
      <c r="U383" s="7" t="str">
        <f t="shared" ca="1" si="103"/>
        <v/>
      </c>
    </row>
    <row r="384" spans="1:21" x14ac:dyDescent="0.55000000000000004">
      <c r="A384" s="7">
        <v>382</v>
      </c>
      <c r="B384" s="8">
        <f t="shared" si="104"/>
        <v>382</v>
      </c>
      <c r="C384" s="9">
        <f>IF('2 Pareto Analysis'!$D$12='Pareto Math'!V$23,'Pareto Math'!B384,IF(HLOOKUP(X$23,'1 Data Entry'!A$1:Q383,A385,FALSE)="","",HLOOKUP(X$23,'1 Data Entry'!A$1:Q383,A385,FALSE)))</f>
        <v>382</v>
      </c>
      <c r="D384" s="7" t="e">
        <f>HLOOKUP(V$23,'1 Data Entry'!A$1:Q383,A385,FALSE)</f>
        <v>#N/A</v>
      </c>
      <c r="E384" s="15" t="e">
        <f>IF(C384="","",HLOOKUP(W$23,'1 Data Entry'!A$1:S383,A385,FALSE))</f>
        <v>#N/A</v>
      </c>
      <c r="F384" s="15">
        <f>(COUNTIF(D$3:D384,D384))</f>
        <v>382</v>
      </c>
      <c r="G384" s="15">
        <f t="shared" si="105"/>
        <v>999</v>
      </c>
      <c r="H384" s="15" t="e">
        <f t="shared" si="101"/>
        <v>#N/A</v>
      </c>
      <c r="I384" s="16" t="str">
        <f t="shared" si="102"/>
        <v/>
      </c>
      <c r="J384" s="16" t="str">
        <f t="shared" ca="1" si="109"/>
        <v/>
      </c>
      <c r="K384" s="16" t="str">
        <f t="shared" ca="1" si="109"/>
        <v/>
      </c>
      <c r="L384" s="16" t="str">
        <f t="shared" ca="1" si="109"/>
        <v/>
      </c>
      <c r="M384" s="16" t="str">
        <f t="shared" ca="1" si="109"/>
        <v/>
      </c>
      <c r="N384" s="16" t="str">
        <f t="shared" ca="1" si="109"/>
        <v/>
      </c>
      <c r="O384" s="16" t="str">
        <f t="shared" ca="1" si="109"/>
        <v/>
      </c>
      <c r="P384" s="16" t="str">
        <f t="shared" ca="1" si="109"/>
        <v/>
      </c>
      <c r="Q384" s="16" t="str">
        <f t="shared" ca="1" si="109"/>
        <v/>
      </c>
      <c r="R384" s="16" t="str">
        <f t="shared" ca="1" si="109"/>
        <v/>
      </c>
      <c r="S384" s="16" t="e">
        <f t="shared" ca="1" si="106"/>
        <v>#N/A</v>
      </c>
      <c r="T384" s="15" t="str">
        <f t="shared" ca="1" si="107"/>
        <v/>
      </c>
      <c r="U384" s="7" t="str">
        <f t="shared" ca="1" si="103"/>
        <v/>
      </c>
    </row>
    <row r="385" spans="1:21" x14ac:dyDescent="0.55000000000000004">
      <c r="A385" s="7">
        <v>383</v>
      </c>
      <c r="B385" s="8">
        <f t="shared" si="104"/>
        <v>383</v>
      </c>
      <c r="C385" s="9">
        <f>IF('2 Pareto Analysis'!$D$12='Pareto Math'!V$23,'Pareto Math'!B385,IF(HLOOKUP(X$23,'1 Data Entry'!A$1:Q384,A386,FALSE)="","",HLOOKUP(X$23,'1 Data Entry'!A$1:Q384,A386,FALSE)))</f>
        <v>383</v>
      </c>
      <c r="D385" s="7" t="e">
        <f>HLOOKUP(V$23,'1 Data Entry'!A$1:Q384,A386,FALSE)</f>
        <v>#N/A</v>
      </c>
      <c r="E385" s="15" t="e">
        <f>IF(C385="","",HLOOKUP(W$23,'1 Data Entry'!A$1:S384,A386,FALSE))</f>
        <v>#N/A</v>
      </c>
      <c r="F385" s="15">
        <f>(COUNTIF(D$3:D385,D385))</f>
        <v>383</v>
      </c>
      <c r="G385" s="15">
        <f t="shared" si="105"/>
        <v>999</v>
      </c>
      <c r="H385" s="15" t="e">
        <f t="shared" si="101"/>
        <v>#N/A</v>
      </c>
      <c r="I385" s="16" t="str">
        <f t="shared" si="102"/>
        <v/>
      </c>
      <c r="J385" s="16" t="str">
        <f t="shared" ref="J385:R413" ca="1" si="110">IF(ISERROR(X$43),"",IF($D385&lt;&gt;X$43,"",$E385))</f>
        <v/>
      </c>
      <c r="K385" s="16" t="str">
        <f t="shared" ca="1" si="110"/>
        <v/>
      </c>
      <c r="L385" s="16" t="str">
        <f t="shared" ca="1" si="110"/>
        <v/>
      </c>
      <c r="M385" s="16" t="str">
        <f t="shared" ca="1" si="110"/>
        <v/>
      </c>
      <c r="N385" s="16" t="str">
        <f t="shared" ca="1" si="110"/>
        <v/>
      </c>
      <c r="O385" s="16" t="str">
        <f t="shared" ca="1" si="110"/>
        <v/>
      </c>
      <c r="P385" s="16" t="str">
        <f t="shared" ca="1" si="110"/>
        <v/>
      </c>
      <c r="Q385" s="16" t="str">
        <f t="shared" ca="1" si="110"/>
        <v/>
      </c>
      <c r="R385" s="16" t="str">
        <f t="shared" ca="1" si="110"/>
        <v/>
      </c>
      <c r="S385" s="16" t="e">
        <f t="shared" ca="1" si="106"/>
        <v>#N/A</v>
      </c>
      <c r="T385" s="15" t="str">
        <f t="shared" ca="1" si="107"/>
        <v/>
      </c>
      <c r="U385" s="7" t="str">
        <f t="shared" ca="1" si="103"/>
        <v/>
      </c>
    </row>
    <row r="386" spans="1:21" x14ac:dyDescent="0.55000000000000004">
      <c r="A386" s="7">
        <v>384</v>
      </c>
      <c r="B386" s="8">
        <f t="shared" si="104"/>
        <v>384</v>
      </c>
      <c r="C386" s="9">
        <f>IF('2 Pareto Analysis'!$D$12='Pareto Math'!V$23,'Pareto Math'!B386,IF(HLOOKUP(X$23,'1 Data Entry'!A$1:Q385,A387,FALSE)="","",HLOOKUP(X$23,'1 Data Entry'!A$1:Q385,A387,FALSE)))</f>
        <v>384</v>
      </c>
      <c r="D386" s="7" t="e">
        <f>HLOOKUP(V$23,'1 Data Entry'!A$1:Q385,A387,FALSE)</f>
        <v>#N/A</v>
      </c>
      <c r="E386" s="15" t="e">
        <f>IF(C386="","",HLOOKUP(W$23,'1 Data Entry'!A$1:S385,A387,FALSE))</f>
        <v>#N/A</v>
      </c>
      <c r="F386" s="15">
        <f>(COUNTIF(D$3:D386,D386))</f>
        <v>384</v>
      </c>
      <c r="G386" s="15">
        <f t="shared" si="105"/>
        <v>999</v>
      </c>
      <c r="H386" s="15" t="e">
        <f t="shared" si="101"/>
        <v>#N/A</v>
      </c>
      <c r="I386" s="16" t="str">
        <f t="shared" si="102"/>
        <v/>
      </c>
      <c r="J386" s="16" t="str">
        <f t="shared" ca="1" si="110"/>
        <v/>
      </c>
      <c r="K386" s="16" t="str">
        <f t="shared" ca="1" si="110"/>
        <v/>
      </c>
      <c r="L386" s="16" t="str">
        <f t="shared" ca="1" si="110"/>
        <v/>
      </c>
      <c r="M386" s="16" t="str">
        <f t="shared" ca="1" si="110"/>
        <v/>
      </c>
      <c r="N386" s="16" t="str">
        <f t="shared" ca="1" si="110"/>
        <v/>
      </c>
      <c r="O386" s="16" t="str">
        <f t="shared" ca="1" si="110"/>
        <v/>
      </c>
      <c r="P386" s="16" t="str">
        <f t="shared" ca="1" si="110"/>
        <v/>
      </c>
      <c r="Q386" s="16" t="str">
        <f t="shared" ca="1" si="110"/>
        <v/>
      </c>
      <c r="R386" s="16" t="str">
        <f t="shared" ca="1" si="110"/>
        <v/>
      </c>
      <c r="S386" s="16" t="e">
        <f t="shared" ca="1" si="106"/>
        <v>#N/A</v>
      </c>
      <c r="T386" s="15" t="str">
        <f t="shared" ca="1" si="107"/>
        <v/>
      </c>
      <c r="U386" s="7" t="str">
        <f t="shared" ca="1" si="103"/>
        <v/>
      </c>
    </row>
    <row r="387" spans="1:21" x14ac:dyDescent="0.55000000000000004">
      <c r="A387" s="7">
        <v>385</v>
      </c>
      <c r="B387" s="8">
        <f t="shared" si="104"/>
        <v>385</v>
      </c>
      <c r="C387" s="9">
        <f>IF('2 Pareto Analysis'!$D$12='Pareto Math'!V$23,'Pareto Math'!B387,IF(HLOOKUP(X$23,'1 Data Entry'!A$1:Q386,A388,FALSE)="","",HLOOKUP(X$23,'1 Data Entry'!A$1:Q386,A388,FALSE)))</f>
        <v>385</v>
      </c>
      <c r="D387" s="7" t="e">
        <f>HLOOKUP(V$23,'1 Data Entry'!A$1:Q386,A388,FALSE)</f>
        <v>#N/A</v>
      </c>
      <c r="E387" s="15" t="e">
        <f>IF(C387="","",HLOOKUP(W$23,'1 Data Entry'!A$1:S386,A388,FALSE))</f>
        <v>#N/A</v>
      </c>
      <c r="F387" s="15">
        <f>(COUNTIF(D$3:D387,D387))</f>
        <v>385</v>
      </c>
      <c r="G387" s="15">
        <f t="shared" si="105"/>
        <v>999</v>
      </c>
      <c r="H387" s="15" t="e">
        <f t="shared" ref="H387:H450" si="111">(SUMIF(D$3:D$1002,D387,E$3:E$1002))</f>
        <v>#N/A</v>
      </c>
      <c r="I387" s="16" t="str">
        <f t="shared" ref="I387:I450" si="112">IF(F387=G387,IF(ISNA(H387),G387,H387),"")</f>
        <v/>
      </c>
      <c r="J387" s="16" t="str">
        <f t="shared" ca="1" si="110"/>
        <v/>
      </c>
      <c r="K387" s="16" t="str">
        <f t="shared" ca="1" si="110"/>
        <v/>
      </c>
      <c r="L387" s="16" t="str">
        <f t="shared" ca="1" si="110"/>
        <v/>
      </c>
      <c r="M387" s="16" t="str">
        <f t="shared" ca="1" si="110"/>
        <v/>
      </c>
      <c r="N387" s="16" t="str">
        <f t="shared" ca="1" si="110"/>
        <v/>
      </c>
      <c r="O387" s="16" t="str">
        <f t="shared" ca="1" si="110"/>
        <v/>
      </c>
      <c r="P387" s="16" t="str">
        <f t="shared" ca="1" si="110"/>
        <v/>
      </c>
      <c r="Q387" s="16" t="str">
        <f t="shared" ca="1" si="110"/>
        <v/>
      </c>
      <c r="R387" s="16" t="str">
        <f t="shared" ca="1" si="110"/>
        <v/>
      </c>
      <c r="S387" s="16" t="e">
        <f t="shared" ca="1" si="106"/>
        <v>#N/A</v>
      </c>
      <c r="T387" s="15" t="str">
        <f t="shared" ca="1" si="107"/>
        <v/>
      </c>
      <c r="U387" s="7" t="str">
        <f t="shared" ref="U387:U450" ca="1" si="113">IF(T387="","",D387)</f>
        <v/>
      </c>
    </row>
    <row r="388" spans="1:21" x14ac:dyDescent="0.55000000000000004">
      <c r="A388" s="7">
        <v>386</v>
      </c>
      <c r="B388" s="8">
        <f t="shared" ref="B388:B451" si="114">IF(A388&gt;999-COUNTIF(D:D,0),"",A388)</f>
        <v>386</v>
      </c>
      <c r="C388" s="9">
        <f>IF('2 Pareto Analysis'!$D$12='Pareto Math'!V$23,'Pareto Math'!B388,IF(HLOOKUP(X$23,'1 Data Entry'!A$1:Q387,A389,FALSE)="","",HLOOKUP(X$23,'1 Data Entry'!A$1:Q387,A389,FALSE)))</f>
        <v>386</v>
      </c>
      <c r="D388" s="7" t="e">
        <f>HLOOKUP(V$23,'1 Data Entry'!A$1:Q387,A389,FALSE)</f>
        <v>#N/A</v>
      </c>
      <c r="E388" s="15" t="e">
        <f>IF(C388="","",HLOOKUP(W$23,'1 Data Entry'!A$1:S387,A389,FALSE))</f>
        <v>#N/A</v>
      </c>
      <c r="F388" s="15">
        <f>(COUNTIF(D$3:D388,D388))</f>
        <v>386</v>
      </c>
      <c r="G388" s="15">
        <f t="shared" ref="G388:G451" si="115">IF(B388="","",COUNTIF(D$3:D$1002,D388))</f>
        <v>999</v>
      </c>
      <c r="H388" s="15" t="e">
        <f t="shared" si="111"/>
        <v>#N/A</v>
      </c>
      <c r="I388" s="16" t="str">
        <f t="shared" si="112"/>
        <v/>
      </c>
      <c r="J388" s="16" t="str">
        <f t="shared" ca="1" si="110"/>
        <v/>
      </c>
      <c r="K388" s="16" t="str">
        <f t="shared" ca="1" si="110"/>
        <v/>
      </c>
      <c r="L388" s="16" t="str">
        <f t="shared" ca="1" si="110"/>
        <v/>
      </c>
      <c r="M388" s="16" t="str">
        <f t="shared" ca="1" si="110"/>
        <v/>
      </c>
      <c r="N388" s="16" t="str">
        <f t="shared" ca="1" si="110"/>
        <v/>
      </c>
      <c r="O388" s="16" t="str">
        <f t="shared" ca="1" si="110"/>
        <v/>
      </c>
      <c r="P388" s="16" t="str">
        <f t="shared" ca="1" si="110"/>
        <v/>
      </c>
      <c r="Q388" s="16" t="str">
        <f t="shared" ca="1" si="110"/>
        <v/>
      </c>
      <c r="R388" s="16" t="str">
        <f t="shared" ca="1" si="110"/>
        <v/>
      </c>
      <c r="S388" s="16" t="e">
        <f t="shared" ref="S388:S451" ca="1" si="116">IF(SUM(J388:R388)=0,$E388,"")</f>
        <v>#N/A</v>
      </c>
      <c r="T388" s="15" t="str">
        <f t="shared" ref="T388:T451" ca="1" si="117">IF(F388=G388,IF(ISNA(H388),G388+(RAND()*0.01),H388+(RAND()*0.0000000001)),"")</f>
        <v/>
      </c>
      <c r="U388" s="7" t="str">
        <f t="shared" ca="1" si="113"/>
        <v/>
      </c>
    </row>
    <row r="389" spans="1:21" x14ac:dyDescent="0.55000000000000004">
      <c r="A389" s="7">
        <v>387</v>
      </c>
      <c r="B389" s="8">
        <f t="shared" si="114"/>
        <v>387</v>
      </c>
      <c r="C389" s="9">
        <f>IF('2 Pareto Analysis'!$D$12='Pareto Math'!V$23,'Pareto Math'!B389,IF(HLOOKUP(X$23,'1 Data Entry'!A$1:Q388,A390,FALSE)="","",HLOOKUP(X$23,'1 Data Entry'!A$1:Q388,A390,FALSE)))</f>
        <v>387</v>
      </c>
      <c r="D389" s="7" t="e">
        <f>HLOOKUP(V$23,'1 Data Entry'!A$1:Q388,A390,FALSE)</f>
        <v>#N/A</v>
      </c>
      <c r="E389" s="15" t="e">
        <f>IF(C389="","",HLOOKUP(W$23,'1 Data Entry'!A$1:S388,A390,FALSE))</f>
        <v>#N/A</v>
      </c>
      <c r="F389" s="15">
        <f>(COUNTIF(D$3:D389,D389))</f>
        <v>387</v>
      </c>
      <c r="G389" s="15">
        <f t="shared" si="115"/>
        <v>999</v>
      </c>
      <c r="H389" s="15" t="e">
        <f t="shared" si="111"/>
        <v>#N/A</v>
      </c>
      <c r="I389" s="16" t="str">
        <f t="shared" si="112"/>
        <v/>
      </c>
      <c r="J389" s="16" t="str">
        <f t="shared" ca="1" si="110"/>
        <v/>
      </c>
      <c r="K389" s="16" t="str">
        <f t="shared" ca="1" si="110"/>
        <v/>
      </c>
      <c r="L389" s="16" t="str">
        <f t="shared" ca="1" si="110"/>
        <v/>
      </c>
      <c r="M389" s="16" t="str">
        <f t="shared" ca="1" si="110"/>
        <v/>
      </c>
      <c r="N389" s="16" t="str">
        <f t="shared" ca="1" si="110"/>
        <v/>
      </c>
      <c r="O389" s="16" t="str">
        <f t="shared" ca="1" si="110"/>
        <v/>
      </c>
      <c r="P389" s="16" t="str">
        <f t="shared" ca="1" si="110"/>
        <v/>
      </c>
      <c r="Q389" s="16" t="str">
        <f t="shared" ca="1" si="110"/>
        <v/>
      </c>
      <c r="R389" s="16" t="str">
        <f t="shared" ca="1" si="110"/>
        <v/>
      </c>
      <c r="S389" s="16" t="e">
        <f t="shared" ca="1" si="116"/>
        <v>#N/A</v>
      </c>
      <c r="T389" s="15" t="str">
        <f t="shared" ca="1" si="117"/>
        <v/>
      </c>
      <c r="U389" s="7" t="str">
        <f t="shared" ca="1" si="113"/>
        <v/>
      </c>
    </row>
    <row r="390" spans="1:21" x14ac:dyDescent="0.55000000000000004">
      <c r="A390" s="7">
        <v>388</v>
      </c>
      <c r="B390" s="8">
        <f t="shared" si="114"/>
        <v>388</v>
      </c>
      <c r="C390" s="9">
        <f>IF('2 Pareto Analysis'!$D$12='Pareto Math'!V$23,'Pareto Math'!B390,IF(HLOOKUP(X$23,'1 Data Entry'!A$1:Q389,A391,FALSE)="","",HLOOKUP(X$23,'1 Data Entry'!A$1:Q389,A391,FALSE)))</f>
        <v>388</v>
      </c>
      <c r="D390" s="7" t="e">
        <f>HLOOKUP(V$23,'1 Data Entry'!A$1:Q389,A391,FALSE)</f>
        <v>#N/A</v>
      </c>
      <c r="E390" s="15" t="e">
        <f>IF(C390="","",HLOOKUP(W$23,'1 Data Entry'!A$1:S389,A391,FALSE))</f>
        <v>#N/A</v>
      </c>
      <c r="F390" s="15">
        <f>(COUNTIF(D$3:D390,D390))</f>
        <v>388</v>
      </c>
      <c r="G390" s="15">
        <f t="shared" si="115"/>
        <v>999</v>
      </c>
      <c r="H390" s="15" t="e">
        <f t="shared" si="111"/>
        <v>#N/A</v>
      </c>
      <c r="I390" s="16" t="str">
        <f t="shared" si="112"/>
        <v/>
      </c>
      <c r="J390" s="16" t="str">
        <f t="shared" ca="1" si="110"/>
        <v/>
      </c>
      <c r="K390" s="16" t="str">
        <f t="shared" ca="1" si="110"/>
        <v/>
      </c>
      <c r="L390" s="16" t="str">
        <f t="shared" ca="1" si="110"/>
        <v/>
      </c>
      <c r="M390" s="16" t="str">
        <f t="shared" ca="1" si="110"/>
        <v/>
      </c>
      <c r="N390" s="16" t="str">
        <f t="shared" ca="1" si="110"/>
        <v/>
      </c>
      <c r="O390" s="16" t="str">
        <f t="shared" ca="1" si="110"/>
        <v/>
      </c>
      <c r="P390" s="16" t="str">
        <f t="shared" ca="1" si="110"/>
        <v/>
      </c>
      <c r="Q390" s="16" t="str">
        <f t="shared" ca="1" si="110"/>
        <v/>
      </c>
      <c r="R390" s="16" t="str">
        <f t="shared" ca="1" si="110"/>
        <v/>
      </c>
      <c r="S390" s="16" t="e">
        <f t="shared" ca="1" si="116"/>
        <v>#N/A</v>
      </c>
      <c r="T390" s="15" t="str">
        <f t="shared" ca="1" si="117"/>
        <v/>
      </c>
      <c r="U390" s="7" t="str">
        <f t="shared" ca="1" si="113"/>
        <v/>
      </c>
    </row>
    <row r="391" spans="1:21" x14ac:dyDescent="0.55000000000000004">
      <c r="A391" s="7">
        <v>389</v>
      </c>
      <c r="B391" s="8">
        <f t="shared" si="114"/>
        <v>389</v>
      </c>
      <c r="C391" s="9">
        <f>IF('2 Pareto Analysis'!$D$12='Pareto Math'!V$23,'Pareto Math'!B391,IF(HLOOKUP(X$23,'1 Data Entry'!A$1:Q390,A392,FALSE)="","",HLOOKUP(X$23,'1 Data Entry'!A$1:Q390,A392,FALSE)))</f>
        <v>389</v>
      </c>
      <c r="D391" s="7" t="e">
        <f>HLOOKUP(V$23,'1 Data Entry'!A$1:Q390,A392,FALSE)</f>
        <v>#N/A</v>
      </c>
      <c r="E391" s="15" t="e">
        <f>IF(C391="","",HLOOKUP(W$23,'1 Data Entry'!A$1:S390,A392,FALSE))</f>
        <v>#N/A</v>
      </c>
      <c r="F391" s="15">
        <f>(COUNTIF(D$3:D391,D391))</f>
        <v>389</v>
      </c>
      <c r="G391" s="15">
        <f t="shared" si="115"/>
        <v>999</v>
      </c>
      <c r="H391" s="15" t="e">
        <f t="shared" si="111"/>
        <v>#N/A</v>
      </c>
      <c r="I391" s="16" t="str">
        <f t="shared" si="112"/>
        <v/>
      </c>
      <c r="J391" s="16" t="str">
        <f t="shared" ca="1" si="110"/>
        <v/>
      </c>
      <c r="K391" s="16" t="str">
        <f t="shared" ca="1" si="110"/>
        <v/>
      </c>
      <c r="L391" s="16" t="str">
        <f t="shared" ca="1" si="110"/>
        <v/>
      </c>
      <c r="M391" s="16" t="str">
        <f t="shared" ca="1" si="110"/>
        <v/>
      </c>
      <c r="N391" s="16" t="str">
        <f t="shared" ca="1" si="110"/>
        <v/>
      </c>
      <c r="O391" s="16" t="str">
        <f t="shared" ca="1" si="110"/>
        <v/>
      </c>
      <c r="P391" s="16" t="str">
        <f t="shared" ca="1" si="110"/>
        <v/>
      </c>
      <c r="Q391" s="16" t="str">
        <f t="shared" ca="1" si="110"/>
        <v/>
      </c>
      <c r="R391" s="16" t="str">
        <f t="shared" ca="1" si="110"/>
        <v/>
      </c>
      <c r="S391" s="16" t="e">
        <f t="shared" ca="1" si="116"/>
        <v>#N/A</v>
      </c>
      <c r="T391" s="15" t="str">
        <f t="shared" ca="1" si="117"/>
        <v/>
      </c>
      <c r="U391" s="7" t="str">
        <f t="shared" ca="1" si="113"/>
        <v/>
      </c>
    </row>
    <row r="392" spans="1:21" x14ac:dyDescent="0.55000000000000004">
      <c r="A392" s="7">
        <v>390</v>
      </c>
      <c r="B392" s="8">
        <f t="shared" si="114"/>
        <v>390</v>
      </c>
      <c r="C392" s="9">
        <f>IF('2 Pareto Analysis'!$D$12='Pareto Math'!V$23,'Pareto Math'!B392,IF(HLOOKUP(X$23,'1 Data Entry'!A$1:Q391,A393,FALSE)="","",HLOOKUP(X$23,'1 Data Entry'!A$1:Q391,A393,FALSE)))</f>
        <v>390</v>
      </c>
      <c r="D392" s="7" t="e">
        <f>HLOOKUP(V$23,'1 Data Entry'!A$1:Q391,A393,FALSE)</f>
        <v>#N/A</v>
      </c>
      <c r="E392" s="15" t="e">
        <f>IF(C392="","",HLOOKUP(W$23,'1 Data Entry'!A$1:S391,A393,FALSE))</f>
        <v>#N/A</v>
      </c>
      <c r="F392" s="15">
        <f>(COUNTIF(D$3:D392,D392))</f>
        <v>390</v>
      </c>
      <c r="G392" s="15">
        <f t="shared" si="115"/>
        <v>999</v>
      </c>
      <c r="H392" s="15" t="e">
        <f t="shared" si="111"/>
        <v>#N/A</v>
      </c>
      <c r="I392" s="16" t="str">
        <f t="shared" si="112"/>
        <v/>
      </c>
      <c r="J392" s="16" t="str">
        <f t="shared" ca="1" si="110"/>
        <v/>
      </c>
      <c r="K392" s="16" t="str">
        <f t="shared" ca="1" si="110"/>
        <v/>
      </c>
      <c r="L392" s="16" t="str">
        <f t="shared" ca="1" si="110"/>
        <v/>
      </c>
      <c r="M392" s="16" t="str">
        <f t="shared" ca="1" si="110"/>
        <v/>
      </c>
      <c r="N392" s="16" t="str">
        <f t="shared" ca="1" si="110"/>
        <v/>
      </c>
      <c r="O392" s="16" t="str">
        <f t="shared" ca="1" si="110"/>
        <v/>
      </c>
      <c r="P392" s="16" t="str">
        <f t="shared" ca="1" si="110"/>
        <v/>
      </c>
      <c r="Q392" s="16" t="str">
        <f t="shared" ca="1" si="110"/>
        <v/>
      </c>
      <c r="R392" s="16" t="str">
        <f t="shared" ca="1" si="110"/>
        <v/>
      </c>
      <c r="S392" s="16" t="e">
        <f t="shared" ca="1" si="116"/>
        <v>#N/A</v>
      </c>
      <c r="T392" s="15" t="str">
        <f t="shared" ca="1" si="117"/>
        <v/>
      </c>
      <c r="U392" s="7" t="str">
        <f t="shared" ca="1" si="113"/>
        <v/>
      </c>
    </row>
    <row r="393" spans="1:21" x14ac:dyDescent="0.55000000000000004">
      <c r="A393" s="7">
        <v>391</v>
      </c>
      <c r="B393" s="8">
        <f t="shared" si="114"/>
        <v>391</v>
      </c>
      <c r="C393" s="9">
        <f>IF('2 Pareto Analysis'!$D$12='Pareto Math'!V$23,'Pareto Math'!B393,IF(HLOOKUP(X$23,'1 Data Entry'!A$1:Q392,A394,FALSE)="","",HLOOKUP(X$23,'1 Data Entry'!A$1:Q392,A394,FALSE)))</f>
        <v>391</v>
      </c>
      <c r="D393" s="7" t="e">
        <f>HLOOKUP(V$23,'1 Data Entry'!A$1:Q392,A394,FALSE)</f>
        <v>#N/A</v>
      </c>
      <c r="E393" s="15" t="e">
        <f>IF(C393="","",HLOOKUP(W$23,'1 Data Entry'!A$1:S392,A394,FALSE))</f>
        <v>#N/A</v>
      </c>
      <c r="F393" s="15">
        <f>(COUNTIF(D$3:D393,D393))</f>
        <v>391</v>
      </c>
      <c r="G393" s="15">
        <f t="shared" si="115"/>
        <v>999</v>
      </c>
      <c r="H393" s="15" t="e">
        <f t="shared" si="111"/>
        <v>#N/A</v>
      </c>
      <c r="I393" s="16" t="str">
        <f t="shared" si="112"/>
        <v/>
      </c>
      <c r="J393" s="16" t="str">
        <f t="shared" ca="1" si="110"/>
        <v/>
      </c>
      <c r="K393" s="16" t="str">
        <f t="shared" ca="1" si="110"/>
        <v/>
      </c>
      <c r="L393" s="16" t="str">
        <f t="shared" ca="1" si="110"/>
        <v/>
      </c>
      <c r="M393" s="16" t="str">
        <f t="shared" ca="1" si="110"/>
        <v/>
      </c>
      <c r="N393" s="16" t="str">
        <f t="shared" ca="1" si="110"/>
        <v/>
      </c>
      <c r="O393" s="16" t="str">
        <f t="shared" ca="1" si="110"/>
        <v/>
      </c>
      <c r="P393" s="16" t="str">
        <f t="shared" ca="1" si="110"/>
        <v/>
      </c>
      <c r="Q393" s="16" t="str">
        <f t="shared" ca="1" si="110"/>
        <v/>
      </c>
      <c r="R393" s="16" t="str">
        <f t="shared" ca="1" si="110"/>
        <v/>
      </c>
      <c r="S393" s="16" t="e">
        <f t="shared" ca="1" si="116"/>
        <v>#N/A</v>
      </c>
      <c r="T393" s="15" t="str">
        <f t="shared" ca="1" si="117"/>
        <v/>
      </c>
      <c r="U393" s="7" t="str">
        <f t="shared" ca="1" si="113"/>
        <v/>
      </c>
    </row>
    <row r="394" spans="1:21" x14ac:dyDescent="0.55000000000000004">
      <c r="A394" s="7">
        <v>392</v>
      </c>
      <c r="B394" s="8">
        <f t="shared" si="114"/>
        <v>392</v>
      </c>
      <c r="C394" s="9">
        <f>IF('2 Pareto Analysis'!$D$12='Pareto Math'!V$23,'Pareto Math'!B394,IF(HLOOKUP(X$23,'1 Data Entry'!A$1:Q393,A395,FALSE)="","",HLOOKUP(X$23,'1 Data Entry'!A$1:Q393,A395,FALSE)))</f>
        <v>392</v>
      </c>
      <c r="D394" s="7" t="e">
        <f>HLOOKUP(V$23,'1 Data Entry'!A$1:Q393,A395,FALSE)</f>
        <v>#N/A</v>
      </c>
      <c r="E394" s="15" t="e">
        <f>IF(C394="","",HLOOKUP(W$23,'1 Data Entry'!A$1:S393,A395,FALSE))</f>
        <v>#N/A</v>
      </c>
      <c r="F394" s="15">
        <f>(COUNTIF(D$3:D394,D394))</f>
        <v>392</v>
      </c>
      <c r="G394" s="15">
        <f t="shared" si="115"/>
        <v>999</v>
      </c>
      <c r="H394" s="15" t="e">
        <f t="shared" si="111"/>
        <v>#N/A</v>
      </c>
      <c r="I394" s="16" t="str">
        <f t="shared" si="112"/>
        <v/>
      </c>
      <c r="J394" s="16" t="str">
        <f t="shared" ca="1" si="110"/>
        <v/>
      </c>
      <c r="K394" s="16" t="str">
        <f t="shared" ca="1" si="110"/>
        <v/>
      </c>
      <c r="L394" s="16" t="str">
        <f t="shared" ca="1" si="110"/>
        <v/>
      </c>
      <c r="M394" s="16" t="str">
        <f t="shared" ca="1" si="110"/>
        <v/>
      </c>
      <c r="N394" s="16" t="str">
        <f t="shared" ca="1" si="110"/>
        <v/>
      </c>
      <c r="O394" s="16" t="str">
        <f t="shared" ca="1" si="110"/>
        <v/>
      </c>
      <c r="P394" s="16" t="str">
        <f t="shared" ca="1" si="110"/>
        <v/>
      </c>
      <c r="Q394" s="16" t="str">
        <f t="shared" ca="1" si="110"/>
        <v/>
      </c>
      <c r="R394" s="16" t="str">
        <f t="shared" ca="1" si="110"/>
        <v/>
      </c>
      <c r="S394" s="16" t="e">
        <f t="shared" ca="1" si="116"/>
        <v>#N/A</v>
      </c>
      <c r="T394" s="15" t="str">
        <f t="shared" ca="1" si="117"/>
        <v/>
      </c>
      <c r="U394" s="7" t="str">
        <f t="shared" ca="1" si="113"/>
        <v/>
      </c>
    </row>
    <row r="395" spans="1:21" x14ac:dyDescent="0.55000000000000004">
      <c r="A395" s="7">
        <v>393</v>
      </c>
      <c r="B395" s="8">
        <f t="shared" si="114"/>
        <v>393</v>
      </c>
      <c r="C395" s="9">
        <f>IF('2 Pareto Analysis'!$D$12='Pareto Math'!V$23,'Pareto Math'!B395,IF(HLOOKUP(X$23,'1 Data Entry'!A$1:Q394,A396,FALSE)="","",HLOOKUP(X$23,'1 Data Entry'!A$1:Q394,A396,FALSE)))</f>
        <v>393</v>
      </c>
      <c r="D395" s="7" t="e">
        <f>HLOOKUP(V$23,'1 Data Entry'!A$1:Q394,A396,FALSE)</f>
        <v>#N/A</v>
      </c>
      <c r="E395" s="15" t="e">
        <f>IF(C395="","",HLOOKUP(W$23,'1 Data Entry'!A$1:S394,A396,FALSE))</f>
        <v>#N/A</v>
      </c>
      <c r="F395" s="15">
        <f>(COUNTIF(D$3:D395,D395))</f>
        <v>393</v>
      </c>
      <c r="G395" s="15">
        <f t="shared" si="115"/>
        <v>999</v>
      </c>
      <c r="H395" s="15" t="e">
        <f t="shared" si="111"/>
        <v>#N/A</v>
      </c>
      <c r="I395" s="16" t="str">
        <f t="shared" si="112"/>
        <v/>
      </c>
      <c r="J395" s="16" t="str">
        <f t="shared" ca="1" si="110"/>
        <v/>
      </c>
      <c r="K395" s="16" t="str">
        <f t="shared" ca="1" si="110"/>
        <v/>
      </c>
      <c r="L395" s="16" t="str">
        <f t="shared" ca="1" si="110"/>
        <v/>
      </c>
      <c r="M395" s="16" t="str">
        <f t="shared" ca="1" si="110"/>
        <v/>
      </c>
      <c r="N395" s="16" t="str">
        <f t="shared" ca="1" si="110"/>
        <v/>
      </c>
      <c r="O395" s="16" t="str">
        <f t="shared" ca="1" si="110"/>
        <v/>
      </c>
      <c r="P395" s="16" t="str">
        <f t="shared" ca="1" si="110"/>
        <v/>
      </c>
      <c r="Q395" s="16" t="str">
        <f t="shared" ca="1" si="110"/>
        <v/>
      </c>
      <c r="R395" s="16" t="str">
        <f t="shared" ca="1" si="110"/>
        <v/>
      </c>
      <c r="S395" s="16" t="e">
        <f t="shared" ca="1" si="116"/>
        <v>#N/A</v>
      </c>
      <c r="T395" s="15" t="str">
        <f t="shared" ca="1" si="117"/>
        <v/>
      </c>
      <c r="U395" s="7" t="str">
        <f t="shared" ca="1" si="113"/>
        <v/>
      </c>
    </row>
    <row r="396" spans="1:21" x14ac:dyDescent="0.55000000000000004">
      <c r="A396" s="7">
        <v>394</v>
      </c>
      <c r="B396" s="8">
        <f t="shared" si="114"/>
        <v>394</v>
      </c>
      <c r="C396" s="9">
        <f>IF('2 Pareto Analysis'!$D$12='Pareto Math'!V$23,'Pareto Math'!B396,IF(HLOOKUP(X$23,'1 Data Entry'!A$1:Q395,A397,FALSE)="","",HLOOKUP(X$23,'1 Data Entry'!A$1:Q395,A397,FALSE)))</f>
        <v>394</v>
      </c>
      <c r="D396" s="7" t="e">
        <f>HLOOKUP(V$23,'1 Data Entry'!A$1:Q395,A397,FALSE)</f>
        <v>#N/A</v>
      </c>
      <c r="E396" s="15" t="e">
        <f>IF(C396="","",HLOOKUP(W$23,'1 Data Entry'!A$1:S395,A397,FALSE))</f>
        <v>#N/A</v>
      </c>
      <c r="F396" s="15">
        <f>(COUNTIF(D$3:D396,D396))</f>
        <v>394</v>
      </c>
      <c r="G396" s="15">
        <f t="shared" si="115"/>
        <v>999</v>
      </c>
      <c r="H396" s="15" t="e">
        <f t="shared" si="111"/>
        <v>#N/A</v>
      </c>
      <c r="I396" s="16" t="str">
        <f t="shared" si="112"/>
        <v/>
      </c>
      <c r="J396" s="16" t="str">
        <f t="shared" ca="1" si="110"/>
        <v/>
      </c>
      <c r="K396" s="16" t="str">
        <f t="shared" ca="1" si="110"/>
        <v/>
      </c>
      <c r="L396" s="16" t="str">
        <f t="shared" ca="1" si="110"/>
        <v/>
      </c>
      <c r="M396" s="16" t="str">
        <f t="shared" ca="1" si="110"/>
        <v/>
      </c>
      <c r="N396" s="16" t="str">
        <f t="shared" ca="1" si="110"/>
        <v/>
      </c>
      <c r="O396" s="16" t="str">
        <f t="shared" ca="1" si="110"/>
        <v/>
      </c>
      <c r="P396" s="16" t="str">
        <f t="shared" ca="1" si="110"/>
        <v/>
      </c>
      <c r="Q396" s="16" t="str">
        <f t="shared" ca="1" si="110"/>
        <v/>
      </c>
      <c r="R396" s="16" t="str">
        <f t="shared" ca="1" si="110"/>
        <v/>
      </c>
      <c r="S396" s="16" t="e">
        <f t="shared" ca="1" si="116"/>
        <v>#N/A</v>
      </c>
      <c r="T396" s="15" t="str">
        <f t="shared" ca="1" si="117"/>
        <v/>
      </c>
      <c r="U396" s="7" t="str">
        <f t="shared" ca="1" si="113"/>
        <v/>
      </c>
    </row>
    <row r="397" spans="1:21" x14ac:dyDescent="0.55000000000000004">
      <c r="A397" s="7">
        <v>395</v>
      </c>
      <c r="B397" s="8">
        <f t="shared" si="114"/>
        <v>395</v>
      </c>
      <c r="C397" s="9">
        <f>IF('2 Pareto Analysis'!$D$12='Pareto Math'!V$23,'Pareto Math'!B397,IF(HLOOKUP(X$23,'1 Data Entry'!A$1:Q396,A398,FALSE)="","",HLOOKUP(X$23,'1 Data Entry'!A$1:Q396,A398,FALSE)))</f>
        <v>395</v>
      </c>
      <c r="D397" s="7" t="e">
        <f>HLOOKUP(V$23,'1 Data Entry'!A$1:Q396,A398,FALSE)</f>
        <v>#N/A</v>
      </c>
      <c r="E397" s="15" t="e">
        <f>IF(C397="","",HLOOKUP(W$23,'1 Data Entry'!A$1:S396,A398,FALSE))</f>
        <v>#N/A</v>
      </c>
      <c r="F397" s="15">
        <f>(COUNTIF(D$3:D397,D397))</f>
        <v>395</v>
      </c>
      <c r="G397" s="15">
        <f t="shared" si="115"/>
        <v>999</v>
      </c>
      <c r="H397" s="15" t="e">
        <f t="shared" si="111"/>
        <v>#N/A</v>
      </c>
      <c r="I397" s="16" t="str">
        <f t="shared" si="112"/>
        <v/>
      </c>
      <c r="J397" s="16" t="str">
        <f t="shared" ca="1" si="110"/>
        <v/>
      </c>
      <c r="K397" s="16" t="str">
        <f t="shared" ca="1" si="110"/>
        <v/>
      </c>
      <c r="L397" s="16" t="str">
        <f t="shared" ca="1" si="110"/>
        <v/>
      </c>
      <c r="M397" s="16" t="str">
        <f t="shared" ca="1" si="110"/>
        <v/>
      </c>
      <c r="N397" s="16" t="str">
        <f t="shared" ca="1" si="110"/>
        <v/>
      </c>
      <c r="O397" s="16" t="str">
        <f t="shared" ca="1" si="110"/>
        <v/>
      </c>
      <c r="P397" s="16" t="str">
        <f t="shared" ca="1" si="110"/>
        <v/>
      </c>
      <c r="Q397" s="16" t="str">
        <f t="shared" ca="1" si="110"/>
        <v/>
      </c>
      <c r="R397" s="16" t="str">
        <f t="shared" ca="1" si="110"/>
        <v/>
      </c>
      <c r="S397" s="16" t="e">
        <f t="shared" ca="1" si="116"/>
        <v>#N/A</v>
      </c>
      <c r="T397" s="15" t="str">
        <f t="shared" ca="1" si="117"/>
        <v/>
      </c>
      <c r="U397" s="7" t="str">
        <f t="shared" ca="1" si="113"/>
        <v/>
      </c>
    </row>
    <row r="398" spans="1:21" x14ac:dyDescent="0.55000000000000004">
      <c r="A398" s="7">
        <v>396</v>
      </c>
      <c r="B398" s="8">
        <f t="shared" si="114"/>
        <v>396</v>
      </c>
      <c r="C398" s="9">
        <f>IF('2 Pareto Analysis'!$D$12='Pareto Math'!V$23,'Pareto Math'!B398,IF(HLOOKUP(X$23,'1 Data Entry'!A$1:Q397,A399,FALSE)="","",HLOOKUP(X$23,'1 Data Entry'!A$1:Q397,A399,FALSE)))</f>
        <v>396</v>
      </c>
      <c r="D398" s="7" t="e">
        <f>HLOOKUP(V$23,'1 Data Entry'!A$1:Q397,A399,FALSE)</f>
        <v>#N/A</v>
      </c>
      <c r="E398" s="15" t="e">
        <f>IF(C398="","",HLOOKUP(W$23,'1 Data Entry'!A$1:S397,A399,FALSE))</f>
        <v>#N/A</v>
      </c>
      <c r="F398" s="15">
        <f>(COUNTIF(D$3:D398,D398))</f>
        <v>396</v>
      </c>
      <c r="G398" s="15">
        <f t="shared" si="115"/>
        <v>999</v>
      </c>
      <c r="H398" s="15" t="e">
        <f t="shared" si="111"/>
        <v>#N/A</v>
      </c>
      <c r="I398" s="16" t="str">
        <f t="shared" si="112"/>
        <v/>
      </c>
      <c r="J398" s="16" t="str">
        <f t="shared" ca="1" si="110"/>
        <v/>
      </c>
      <c r="K398" s="16" t="str">
        <f t="shared" ca="1" si="110"/>
        <v/>
      </c>
      <c r="L398" s="16" t="str">
        <f t="shared" ca="1" si="110"/>
        <v/>
      </c>
      <c r="M398" s="16" t="str">
        <f t="shared" ca="1" si="110"/>
        <v/>
      </c>
      <c r="N398" s="16" t="str">
        <f t="shared" ca="1" si="110"/>
        <v/>
      </c>
      <c r="O398" s="16" t="str">
        <f t="shared" ca="1" si="110"/>
        <v/>
      </c>
      <c r="P398" s="16" t="str">
        <f t="shared" ca="1" si="110"/>
        <v/>
      </c>
      <c r="Q398" s="16" t="str">
        <f t="shared" ca="1" si="110"/>
        <v/>
      </c>
      <c r="R398" s="16" t="str">
        <f t="shared" ca="1" si="110"/>
        <v/>
      </c>
      <c r="S398" s="16" t="e">
        <f t="shared" ca="1" si="116"/>
        <v>#N/A</v>
      </c>
      <c r="T398" s="15" t="str">
        <f t="shared" ca="1" si="117"/>
        <v/>
      </c>
      <c r="U398" s="7" t="str">
        <f t="shared" ca="1" si="113"/>
        <v/>
      </c>
    </row>
    <row r="399" spans="1:21" x14ac:dyDescent="0.55000000000000004">
      <c r="A399" s="7">
        <v>397</v>
      </c>
      <c r="B399" s="8">
        <f t="shared" si="114"/>
        <v>397</v>
      </c>
      <c r="C399" s="9">
        <f>IF('2 Pareto Analysis'!$D$12='Pareto Math'!V$23,'Pareto Math'!B399,IF(HLOOKUP(X$23,'1 Data Entry'!A$1:Q398,A400,FALSE)="","",HLOOKUP(X$23,'1 Data Entry'!A$1:Q398,A400,FALSE)))</f>
        <v>397</v>
      </c>
      <c r="D399" s="7" t="e">
        <f>HLOOKUP(V$23,'1 Data Entry'!A$1:Q398,A400,FALSE)</f>
        <v>#N/A</v>
      </c>
      <c r="E399" s="15" t="e">
        <f>IF(C399="","",HLOOKUP(W$23,'1 Data Entry'!A$1:S398,A400,FALSE))</f>
        <v>#N/A</v>
      </c>
      <c r="F399" s="15">
        <f>(COUNTIF(D$3:D399,D399))</f>
        <v>397</v>
      </c>
      <c r="G399" s="15">
        <f t="shared" si="115"/>
        <v>999</v>
      </c>
      <c r="H399" s="15" t="e">
        <f t="shared" si="111"/>
        <v>#N/A</v>
      </c>
      <c r="I399" s="16" t="str">
        <f t="shared" si="112"/>
        <v/>
      </c>
      <c r="J399" s="16" t="str">
        <f t="shared" ca="1" si="110"/>
        <v/>
      </c>
      <c r="K399" s="16" t="str">
        <f t="shared" ca="1" si="110"/>
        <v/>
      </c>
      <c r="L399" s="16" t="str">
        <f t="shared" ca="1" si="110"/>
        <v/>
      </c>
      <c r="M399" s="16" t="str">
        <f t="shared" ca="1" si="110"/>
        <v/>
      </c>
      <c r="N399" s="16" t="str">
        <f t="shared" ca="1" si="110"/>
        <v/>
      </c>
      <c r="O399" s="16" t="str">
        <f t="shared" ca="1" si="110"/>
        <v/>
      </c>
      <c r="P399" s="16" t="str">
        <f t="shared" ca="1" si="110"/>
        <v/>
      </c>
      <c r="Q399" s="16" t="str">
        <f t="shared" ca="1" si="110"/>
        <v/>
      </c>
      <c r="R399" s="16" t="str">
        <f t="shared" ca="1" si="110"/>
        <v/>
      </c>
      <c r="S399" s="16" t="e">
        <f t="shared" ca="1" si="116"/>
        <v>#N/A</v>
      </c>
      <c r="T399" s="15" t="str">
        <f t="shared" ca="1" si="117"/>
        <v/>
      </c>
      <c r="U399" s="7" t="str">
        <f t="shared" ca="1" si="113"/>
        <v/>
      </c>
    </row>
    <row r="400" spans="1:21" x14ac:dyDescent="0.55000000000000004">
      <c r="A400" s="7">
        <v>398</v>
      </c>
      <c r="B400" s="8">
        <f t="shared" si="114"/>
        <v>398</v>
      </c>
      <c r="C400" s="9">
        <f>IF('2 Pareto Analysis'!$D$12='Pareto Math'!V$23,'Pareto Math'!B400,IF(HLOOKUP(X$23,'1 Data Entry'!A$1:Q399,A401,FALSE)="","",HLOOKUP(X$23,'1 Data Entry'!A$1:Q399,A401,FALSE)))</f>
        <v>398</v>
      </c>
      <c r="D400" s="7" t="e">
        <f>HLOOKUP(V$23,'1 Data Entry'!A$1:Q399,A401,FALSE)</f>
        <v>#N/A</v>
      </c>
      <c r="E400" s="15" t="e">
        <f>IF(C400="","",HLOOKUP(W$23,'1 Data Entry'!A$1:S399,A401,FALSE))</f>
        <v>#N/A</v>
      </c>
      <c r="F400" s="15">
        <f>(COUNTIF(D$3:D400,D400))</f>
        <v>398</v>
      </c>
      <c r="G400" s="15">
        <f t="shared" si="115"/>
        <v>999</v>
      </c>
      <c r="H400" s="15" t="e">
        <f t="shared" si="111"/>
        <v>#N/A</v>
      </c>
      <c r="I400" s="16" t="str">
        <f t="shared" si="112"/>
        <v/>
      </c>
      <c r="J400" s="16" t="str">
        <f t="shared" ca="1" si="110"/>
        <v/>
      </c>
      <c r="K400" s="16" t="str">
        <f t="shared" ca="1" si="110"/>
        <v/>
      </c>
      <c r="L400" s="16" t="str">
        <f t="shared" ca="1" si="110"/>
        <v/>
      </c>
      <c r="M400" s="16" t="str">
        <f t="shared" ca="1" si="110"/>
        <v/>
      </c>
      <c r="N400" s="16" t="str">
        <f t="shared" ca="1" si="110"/>
        <v/>
      </c>
      <c r="O400" s="16" t="str">
        <f t="shared" ca="1" si="110"/>
        <v/>
      </c>
      <c r="P400" s="16" t="str">
        <f t="shared" ca="1" si="110"/>
        <v/>
      </c>
      <c r="Q400" s="16" t="str">
        <f t="shared" ca="1" si="110"/>
        <v/>
      </c>
      <c r="R400" s="16" t="str">
        <f t="shared" ca="1" si="110"/>
        <v/>
      </c>
      <c r="S400" s="16" t="e">
        <f t="shared" ca="1" si="116"/>
        <v>#N/A</v>
      </c>
      <c r="T400" s="15" t="str">
        <f t="shared" ca="1" si="117"/>
        <v/>
      </c>
      <c r="U400" s="7" t="str">
        <f t="shared" ca="1" si="113"/>
        <v/>
      </c>
    </row>
    <row r="401" spans="1:21" x14ac:dyDescent="0.55000000000000004">
      <c r="A401" s="7">
        <v>399</v>
      </c>
      <c r="B401" s="8">
        <f t="shared" si="114"/>
        <v>399</v>
      </c>
      <c r="C401" s="9">
        <f>IF('2 Pareto Analysis'!$D$12='Pareto Math'!V$23,'Pareto Math'!B401,IF(HLOOKUP(X$23,'1 Data Entry'!A$1:Q400,A402,FALSE)="","",HLOOKUP(X$23,'1 Data Entry'!A$1:Q400,A402,FALSE)))</f>
        <v>399</v>
      </c>
      <c r="D401" s="7" t="e">
        <f>HLOOKUP(V$23,'1 Data Entry'!A$1:Q400,A402,FALSE)</f>
        <v>#N/A</v>
      </c>
      <c r="E401" s="15" t="e">
        <f>IF(C401="","",HLOOKUP(W$23,'1 Data Entry'!A$1:S400,A402,FALSE))</f>
        <v>#N/A</v>
      </c>
      <c r="F401" s="15">
        <f>(COUNTIF(D$3:D401,D401))</f>
        <v>399</v>
      </c>
      <c r="G401" s="15">
        <f t="shared" si="115"/>
        <v>999</v>
      </c>
      <c r="H401" s="15" t="e">
        <f t="shared" si="111"/>
        <v>#N/A</v>
      </c>
      <c r="I401" s="16" t="str">
        <f t="shared" si="112"/>
        <v/>
      </c>
      <c r="J401" s="16" t="str">
        <f t="shared" ca="1" si="110"/>
        <v/>
      </c>
      <c r="K401" s="16" t="str">
        <f t="shared" ca="1" si="110"/>
        <v/>
      </c>
      <c r="L401" s="16" t="str">
        <f t="shared" ca="1" si="110"/>
        <v/>
      </c>
      <c r="M401" s="16" t="str">
        <f t="shared" ca="1" si="110"/>
        <v/>
      </c>
      <c r="N401" s="16" t="str">
        <f t="shared" ca="1" si="110"/>
        <v/>
      </c>
      <c r="O401" s="16" t="str">
        <f t="shared" ca="1" si="110"/>
        <v/>
      </c>
      <c r="P401" s="16" t="str">
        <f t="shared" ca="1" si="110"/>
        <v/>
      </c>
      <c r="Q401" s="16" t="str">
        <f t="shared" ca="1" si="110"/>
        <v/>
      </c>
      <c r="R401" s="16" t="str">
        <f t="shared" ca="1" si="110"/>
        <v/>
      </c>
      <c r="S401" s="16" t="e">
        <f t="shared" ca="1" si="116"/>
        <v>#N/A</v>
      </c>
      <c r="T401" s="15" t="str">
        <f t="shared" ca="1" si="117"/>
        <v/>
      </c>
      <c r="U401" s="7" t="str">
        <f t="shared" ca="1" si="113"/>
        <v/>
      </c>
    </row>
    <row r="402" spans="1:21" x14ac:dyDescent="0.55000000000000004">
      <c r="A402" s="7">
        <v>400</v>
      </c>
      <c r="B402" s="8">
        <f t="shared" si="114"/>
        <v>400</v>
      </c>
      <c r="C402" s="9">
        <f>IF('2 Pareto Analysis'!$D$12='Pareto Math'!V$23,'Pareto Math'!B402,IF(HLOOKUP(X$23,'1 Data Entry'!A$1:Q401,A403,FALSE)="","",HLOOKUP(X$23,'1 Data Entry'!A$1:Q401,A403,FALSE)))</f>
        <v>400</v>
      </c>
      <c r="D402" s="7" t="e">
        <f>HLOOKUP(V$23,'1 Data Entry'!A$1:Q401,A403,FALSE)</f>
        <v>#N/A</v>
      </c>
      <c r="E402" s="15" t="e">
        <f>IF(C402="","",HLOOKUP(W$23,'1 Data Entry'!A$1:S401,A403,FALSE))</f>
        <v>#N/A</v>
      </c>
      <c r="F402" s="15">
        <f>(COUNTIF(D$3:D402,D402))</f>
        <v>400</v>
      </c>
      <c r="G402" s="15">
        <f t="shared" si="115"/>
        <v>999</v>
      </c>
      <c r="H402" s="15" t="e">
        <f t="shared" si="111"/>
        <v>#N/A</v>
      </c>
      <c r="I402" s="16" t="str">
        <f t="shared" si="112"/>
        <v/>
      </c>
      <c r="J402" s="16" t="str">
        <f t="shared" ca="1" si="110"/>
        <v/>
      </c>
      <c r="K402" s="16" t="str">
        <f t="shared" ca="1" si="110"/>
        <v/>
      </c>
      <c r="L402" s="16" t="str">
        <f t="shared" ca="1" si="110"/>
        <v/>
      </c>
      <c r="M402" s="16" t="str">
        <f t="shared" ca="1" si="110"/>
        <v/>
      </c>
      <c r="N402" s="16" t="str">
        <f t="shared" ca="1" si="110"/>
        <v/>
      </c>
      <c r="O402" s="16" t="str">
        <f t="shared" ca="1" si="110"/>
        <v/>
      </c>
      <c r="P402" s="16" t="str">
        <f t="shared" ca="1" si="110"/>
        <v/>
      </c>
      <c r="Q402" s="16" t="str">
        <f t="shared" ca="1" si="110"/>
        <v/>
      </c>
      <c r="R402" s="16" t="str">
        <f t="shared" ca="1" si="110"/>
        <v/>
      </c>
      <c r="S402" s="16" t="e">
        <f t="shared" ca="1" si="116"/>
        <v>#N/A</v>
      </c>
      <c r="T402" s="15" t="str">
        <f t="shared" ca="1" si="117"/>
        <v/>
      </c>
      <c r="U402" s="7" t="str">
        <f t="shared" ca="1" si="113"/>
        <v/>
      </c>
    </row>
    <row r="403" spans="1:21" x14ac:dyDescent="0.55000000000000004">
      <c r="A403" s="7">
        <v>401</v>
      </c>
      <c r="B403" s="8">
        <f t="shared" si="114"/>
        <v>401</v>
      </c>
      <c r="C403" s="9">
        <f>IF('2 Pareto Analysis'!$D$12='Pareto Math'!V$23,'Pareto Math'!B403,IF(HLOOKUP(X$23,'1 Data Entry'!A$1:Q402,A404,FALSE)="","",HLOOKUP(X$23,'1 Data Entry'!A$1:Q402,A404,FALSE)))</f>
        <v>401</v>
      </c>
      <c r="D403" s="7" t="e">
        <f>HLOOKUP(V$23,'1 Data Entry'!A$1:Q402,A404,FALSE)</f>
        <v>#N/A</v>
      </c>
      <c r="E403" s="15" t="e">
        <f>IF(C403="","",HLOOKUP(W$23,'1 Data Entry'!A$1:S402,A404,FALSE))</f>
        <v>#N/A</v>
      </c>
      <c r="F403" s="15">
        <f>(COUNTIF(D$3:D403,D403))</f>
        <v>401</v>
      </c>
      <c r="G403" s="15">
        <f t="shared" si="115"/>
        <v>999</v>
      </c>
      <c r="H403" s="15" t="e">
        <f t="shared" si="111"/>
        <v>#N/A</v>
      </c>
      <c r="I403" s="16" t="str">
        <f t="shared" si="112"/>
        <v/>
      </c>
      <c r="J403" s="16" t="str">
        <f t="shared" ca="1" si="110"/>
        <v/>
      </c>
      <c r="K403" s="16" t="str">
        <f t="shared" ca="1" si="110"/>
        <v/>
      </c>
      <c r="L403" s="16" t="str">
        <f t="shared" ca="1" si="110"/>
        <v/>
      </c>
      <c r="M403" s="16" t="str">
        <f t="shared" ca="1" si="110"/>
        <v/>
      </c>
      <c r="N403" s="16" t="str">
        <f t="shared" ca="1" si="110"/>
        <v/>
      </c>
      <c r="O403" s="16" t="str">
        <f t="shared" ca="1" si="110"/>
        <v/>
      </c>
      <c r="P403" s="16" t="str">
        <f t="shared" ca="1" si="110"/>
        <v/>
      </c>
      <c r="Q403" s="16" t="str">
        <f t="shared" ca="1" si="110"/>
        <v/>
      </c>
      <c r="R403" s="16" t="str">
        <f t="shared" ca="1" si="110"/>
        <v/>
      </c>
      <c r="S403" s="16" t="e">
        <f t="shared" ca="1" si="116"/>
        <v>#N/A</v>
      </c>
      <c r="T403" s="15" t="str">
        <f t="shared" ca="1" si="117"/>
        <v/>
      </c>
      <c r="U403" s="7" t="str">
        <f t="shared" ca="1" si="113"/>
        <v/>
      </c>
    </row>
    <row r="404" spans="1:21" x14ac:dyDescent="0.55000000000000004">
      <c r="A404" s="7">
        <v>402</v>
      </c>
      <c r="B404" s="8">
        <f t="shared" si="114"/>
        <v>402</v>
      </c>
      <c r="C404" s="9">
        <f>IF('2 Pareto Analysis'!$D$12='Pareto Math'!V$23,'Pareto Math'!B404,IF(HLOOKUP(X$23,'1 Data Entry'!A$1:Q403,A405,FALSE)="","",HLOOKUP(X$23,'1 Data Entry'!A$1:Q403,A405,FALSE)))</f>
        <v>402</v>
      </c>
      <c r="D404" s="7" t="e">
        <f>HLOOKUP(V$23,'1 Data Entry'!A$1:Q403,A405,FALSE)</f>
        <v>#N/A</v>
      </c>
      <c r="E404" s="15" t="e">
        <f>IF(C404="","",HLOOKUP(W$23,'1 Data Entry'!A$1:S403,A405,FALSE))</f>
        <v>#N/A</v>
      </c>
      <c r="F404" s="15">
        <f>(COUNTIF(D$3:D404,D404))</f>
        <v>402</v>
      </c>
      <c r="G404" s="15">
        <f t="shared" si="115"/>
        <v>999</v>
      </c>
      <c r="H404" s="15" t="e">
        <f t="shared" si="111"/>
        <v>#N/A</v>
      </c>
      <c r="I404" s="16" t="str">
        <f t="shared" si="112"/>
        <v/>
      </c>
      <c r="J404" s="16" t="str">
        <f t="shared" ca="1" si="110"/>
        <v/>
      </c>
      <c r="K404" s="16" t="str">
        <f t="shared" ca="1" si="110"/>
        <v/>
      </c>
      <c r="L404" s="16" t="str">
        <f t="shared" ca="1" si="110"/>
        <v/>
      </c>
      <c r="M404" s="16" t="str">
        <f t="shared" ca="1" si="110"/>
        <v/>
      </c>
      <c r="N404" s="16" t="str">
        <f t="shared" ca="1" si="110"/>
        <v/>
      </c>
      <c r="O404" s="16" t="str">
        <f t="shared" ca="1" si="110"/>
        <v/>
      </c>
      <c r="P404" s="16" t="str">
        <f t="shared" ca="1" si="110"/>
        <v/>
      </c>
      <c r="Q404" s="16" t="str">
        <f t="shared" ca="1" si="110"/>
        <v/>
      </c>
      <c r="R404" s="16" t="str">
        <f t="shared" ca="1" si="110"/>
        <v/>
      </c>
      <c r="S404" s="16" t="e">
        <f t="shared" ca="1" si="116"/>
        <v>#N/A</v>
      </c>
      <c r="T404" s="15" t="str">
        <f t="shared" ca="1" si="117"/>
        <v/>
      </c>
      <c r="U404" s="7" t="str">
        <f t="shared" ca="1" si="113"/>
        <v/>
      </c>
    </row>
    <row r="405" spans="1:21" x14ac:dyDescent="0.55000000000000004">
      <c r="A405" s="7">
        <v>403</v>
      </c>
      <c r="B405" s="8">
        <f t="shared" si="114"/>
        <v>403</v>
      </c>
      <c r="C405" s="9">
        <f>IF('2 Pareto Analysis'!$D$12='Pareto Math'!V$23,'Pareto Math'!B405,IF(HLOOKUP(X$23,'1 Data Entry'!A$1:Q404,A406,FALSE)="","",HLOOKUP(X$23,'1 Data Entry'!A$1:Q404,A406,FALSE)))</f>
        <v>403</v>
      </c>
      <c r="D405" s="7" t="e">
        <f>HLOOKUP(V$23,'1 Data Entry'!A$1:Q404,A406,FALSE)</f>
        <v>#N/A</v>
      </c>
      <c r="E405" s="15" t="e">
        <f>IF(C405="","",HLOOKUP(W$23,'1 Data Entry'!A$1:S404,A406,FALSE))</f>
        <v>#N/A</v>
      </c>
      <c r="F405" s="15">
        <f>(COUNTIF(D$3:D405,D405))</f>
        <v>403</v>
      </c>
      <c r="G405" s="15">
        <f t="shared" si="115"/>
        <v>999</v>
      </c>
      <c r="H405" s="15" t="e">
        <f t="shared" si="111"/>
        <v>#N/A</v>
      </c>
      <c r="I405" s="16" t="str">
        <f t="shared" si="112"/>
        <v/>
      </c>
      <c r="J405" s="16" t="str">
        <f t="shared" ca="1" si="110"/>
        <v/>
      </c>
      <c r="K405" s="16" t="str">
        <f t="shared" ca="1" si="110"/>
        <v/>
      </c>
      <c r="L405" s="16" t="str">
        <f t="shared" ca="1" si="110"/>
        <v/>
      </c>
      <c r="M405" s="16" t="str">
        <f t="shared" ca="1" si="110"/>
        <v/>
      </c>
      <c r="N405" s="16" t="str">
        <f t="shared" ca="1" si="110"/>
        <v/>
      </c>
      <c r="O405" s="16" t="str">
        <f t="shared" ca="1" si="110"/>
        <v/>
      </c>
      <c r="P405" s="16" t="str">
        <f t="shared" ca="1" si="110"/>
        <v/>
      </c>
      <c r="Q405" s="16" t="str">
        <f t="shared" ca="1" si="110"/>
        <v/>
      </c>
      <c r="R405" s="16" t="str">
        <f t="shared" ca="1" si="110"/>
        <v/>
      </c>
      <c r="S405" s="16" t="e">
        <f t="shared" ca="1" si="116"/>
        <v>#N/A</v>
      </c>
      <c r="T405" s="15" t="str">
        <f t="shared" ca="1" si="117"/>
        <v/>
      </c>
      <c r="U405" s="7" t="str">
        <f t="shared" ca="1" si="113"/>
        <v/>
      </c>
    </row>
    <row r="406" spans="1:21" x14ac:dyDescent="0.55000000000000004">
      <c r="A406" s="7">
        <v>404</v>
      </c>
      <c r="B406" s="8">
        <f t="shared" si="114"/>
        <v>404</v>
      </c>
      <c r="C406" s="9">
        <f>IF('2 Pareto Analysis'!$D$12='Pareto Math'!V$23,'Pareto Math'!B406,IF(HLOOKUP(X$23,'1 Data Entry'!A$1:Q405,A407,FALSE)="","",HLOOKUP(X$23,'1 Data Entry'!A$1:Q405,A407,FALSE)))</f>
        <v>404</v>
      </c>
      <c r="D406" s="7" t="e">
        <f>HLOOKUP(V$23,'1 Data Entry'!A$1:Q405,A407,FALSE)</f>
        <v>#N/A</v>
      </c>
      <c r="E406" s="15" t="e">
        <f>IF(C406="","",HLOOKUP(W$23,'1 Data Entry'!A$1:S405,A407,FALSE))</f>
        <v>#N/A</v>
      </c>
      <c r="F406" s="15">
        <f>(COUNTIF(D$3:D406,D406))</f>
        <v>404</v>
      </c>
      <c r="G406" s="15">
        <f t="shared" si="115"/>
        <v>999</v>
      </c>
      <c r="H406" s="15" t="e">
        <f t="shared" si="111"/>
        <v>#N/A</v>
      </c>
      <c r="I406" s="16" t="str">
        <f t="shared" si="112"/>
        <v/>
      </c>
      <c r="J406" s="16" t="str">
        <f t="shared" ca="1" si="110"/>
        <v/>
      </c>
      <c r="K406" s="16" t="str">
        <f t="shared" ca="1" si="110"/>
        <v/>
      </c>
      <c r="L406" s="16" t="str">
        <f t="shared" ca="1" si="110"/>
        <v/>
      </c>
      <c r="M406" s="16" t="str">
        <f t="shared" ca="1" si="110"/>
        <v/>
      </c>
      <c r="N406" s="16" t="str">
        <f t="shared" ca="1" si="110"/>
        <v/>
      </c>
      <c r="O406" s="16" t="str">
        <f t="shared" ca="1" si="110"/>
        <v/>
      </c>
      <c r="P406" s="16" t="str">
        <f t="shared" ca="1" si="110"/>
        <v/>
      </c>
      <c r="Q406" s="16" t="str">
        <f t="shared" ca="1" si="110"/>
        <v/>
      </c>
      <c r="R406" s="16" t="str">
        <f t="shared" ca="1" si="110"/>
        <v/>
      </c>
      <c r="S406" s="16" t="e">
        <f t="shared" ca="1" si="116"/>
        <v>#N/A</v>
      </c>
      <c r="T406" s="15" t="str">
        <f t="shared" ca="1" si="117"/>
        <v/>
      </c>
      <c r="U406" s="7" t="str">
        <f t="shared" ca="1" si="113"/>
        <v/>
      </c>
    </row>
    <row r="407" spans="1:21" x14ac:dyDescent="0.55000000000000004">
      <c r="A407" s="7">
        <v>405</v>
      </c>
      <c r="B407" s="8">
        <f t="shared" si="114"/>
        <v>405</v>
      </c>
      <c r="C407" s="9">
        <f>IF('2 Pareto Analysis'!$D$12='Pareto Math'!V$23,'Pareto Math'!B407,IF(HLOOKUP(X$23,'1 Data Entry'!A$1:Q406,A408,FALSE)="","",HLOOKUP(X$23,'1 Data Entry'!A$1:Q406,A408,FALSE)))</f>
        <v>405</v>
      </c>
      <c r="D407" s="7" t="e">
        <f>HLOOKUP(V$23,'1 Data Entry'!A$1:Q406,A408,FALSE)</f>
        <v>#N/A</v>
      </c>
      <c r="E407" s="15" t="e">
        <f>IF(C407="","",HLOOKUP(W$23,'1 Data Entry'!A$1:S406,A408,FALSE))</f>
        <v>#N/A</v>
      </c>
      <c r="F407" s="15">
        <f>(COUNTIF(D$3:D407,D407))</f>
        <v>405</v>
      </c>
      <c r="G407" s="15">
        <f t="shared" si="115"/>
        <v>999</v>
      </c>
      <c r="H407" s="15" t="e">
        <f t="shared" si="111"/>
        <v>#N/A</v>
      </c>
      <c r="I407" s="16" t="str">
        <f t="shared" si="112"/>
        <v/>
      </c>
      <c r="J407" s="16" t="str">
        <f t="shared" ca="1" si="110"/>
        <v/>
      </c>
      <c r="K407" s="16" t="str">
        <f t="shared" ca="1" si="110"/>
        <v/>
      </c>
      <c r="L407" s="16" t="str">
        <f t="shared" ca="1" si="110"/>
        <v/>
      </c>
      <c r="M407" s="16" t="str">
        <f t="shared" ca="1" si="110"/>
        <v/>
      </c>
      <c r="N407" s="16" t="str">
        <f t="shared" ca="1" si="110"/>
        <v/>
      </c>
      <c r="O407" s="16" t="str">
        <f t="shared" ca="1" si="110"/>
        <v/>
      </c>
      <c r="P407" s="16" t="str">
        <f t="shared" ca="1" si="110"/>
        <v/>
      </c>
      <c r="Q407" s="16" t="str">
        <f t="shared" ca="1" si="110"/>
        <v/>
      </c>
      <c r="R407" s="16" t="str">
        <f t="shared" ca="1" si="110"/>
        <v/>
      </c>
      <c r="S407" s="16" t="e">
        <f t="shared" ca="1" si="116"/>
        <v>#N/A</v>
      </c>
      <c r="T407" s="15" t="str">
        <f t="shared" ca="1" si="117"/>
        <v/>
      </c>
      <c r="U407" s="7" t="str">
        <f t="shared" ca="1" si="113"/>
        <v/>
      </c>
    </row>
    <row r="408" spans="1:21" x14ac:dyDescent="0.55000000000000004">
      <c r="A408" s="7">
        <v>406</v>
      </c>
      <c r="B408" s="8">
        <f t="shared" si="114"/>
        <v>406</v>
      </c>
      <c r="C408" s="9">
        <f>IF('2 Pareto Analysis'!$D$12='Pareto Math'!V$23,'Pareto Math'!B408,IF(HLOOKUP(X$23,'1 Data Entry'!A$1:Q407,A409,FALSE)="","",HLOOKUP(X$23,'1 Data Entry'!A$1:Q407,A409,FALSE)))</f>
        <v>406</v>
      </c>
      <c r="D408" s="7" t="e">
        <f>HLOOKUP(V$23,'1 Data Entry'!A$1:Q407,A409,FALSE)</f>
        <v>#N/A</v>
      </c>
      <c r="E408" s="15" t="e">
        <f>IF(C408="","",HLOOKUP(W$23,'1 Data Entry'!A$1:S407,A409,FALSE))</f>
        <v>#N/A</v>
      </c>
      <c r="F408" s="15">
        <f>(COUNTIF(D$3:D408,D408))</f>
        <v>406</v>
      </c>
      <c r="G408" s="15">
        <f t="shared" si="115"/>
        <v>999</v>
      </c>
      <c r="H408" s="15" t="e">
        <f t="shared" si="111"/>
        <v>#N/A</v>
      </c>
      <c r="I408" s="16" t="str">
        <f t="shared" si="112"/>
        <v/>
      </c>
      <c r="J408" s="16" t="str">
        <f t="shared" ca="1" si="110"/>
        <v/>
      </c>
      <c r="K408" s="16" t="str">
        <f t="shared" ca="1" si="110"/>
        <v/>
      </c>
      <c r="L408" s="16" t="str">
        <f t="shared" ca="1" si="110"/>
        <v/>
      </c>
      <c r="M408" s="16" t="str">
        <f t="shared" ca="1" si="110"/>
        <v/>
      </c>
      <c r="N408" s="16" t="str">
        <f t="shared" ca="1" si="110"/>
        <v/>
      </c>
      <c r="O408" s="16" t="str">
        <f t="shared" ca="1" si="110"/>
        <v/>
      </c>
      <c r="P408" s="16" t="str">
        <f t="shared" ca="1" si="110"/>
        <v/>
      </c>
      <c r="Q408" s="16" t="str">
        <f t="shared" ca="1" si="110"/>
        <v/>
      </c>
      <c r="R408" s="16" t="str">
        <f t="shared" ca="1" si="110"/>
        <v/>
      </c>
      <c r="S408" s="16" t="e">
        <f t="shared" ca="1" si="116"/>
        <v>#N/A</v>
      </c>
      <c r="T408" s="15" t="str">
        <f t="shared" ca="1" si="117"/>
        <v/>
      </c>
      <c r="U408" s="7" t="str">
        <f t="shared" ca="1" si="113"/>
        <v/>
      </c>
    </row>
    <row r="409" spans="1:21" x14ac:dyDescent="0.55000000000000004">
      <c r="A409" s="7">
        <v>407</v>
      </c>
      <c r="B409" s="8">
        <f t="shared" si="114"/>
        <v>407</v>
      </c>
      <c r="C409" s="9">
        <f>IF('2 Pareto Analysis'!$D$12='Pareto Math'!V$23,'Pareto Math'!B409,IF(HLOOKUP(X$23,'1 Data Entry'!A$1:Q408,A410,FALSE)="","",HLOOKUP(X$23,'1 Data Entry'!A$1:Q408,A410,FALSE)))</f>
        <v>407</v>
      </c>
      <c r="D409" s="7" t="e">
        <f>HLOOKUP(V$23,'1 Data Entry'!A$1:Q408,A410,FALSE)</f>
        <v>#N/A</v>
      </c>
      <c r="E409" s="15" t="e">
        <f>IF(C409="","",HLOOKUP(W$23,'1 Data Entry'!A$1:S408,A410,FALSE))</f>
        <v>#N/A</v>
      </c>
      <c r="F409" s="15">
        <f>(COUNTIF(D$3:D409,D409))</f>
        <v>407</v>
      </c>
      <c r="G409" s="15">
        <f t="shared" si="115"/>
        <v>999</v>
      </c>
      <c r="H409" s="15" t="e">
        <f t="shared" si="111"/>
        <v>#N/A</v>
      </c>
      <c r="I409" s="16" t="str">
        <f t="shared" si="112"/>
        <v/>
      </c>
      <c r="J409" s="16" t="str">
        <f t="shared" ca="1" si="110"/>
        <v/>
      </c>
      <c r="K409" s="16" t="str">
        <f t="shared" ca="1" si="110"/>
        <v/>
      </c>
      <c r="L409" s="16" t="str">
        <f t="shared" ca="1" si="110"/>
        <v/>
      </c>
      <c r="M409" s="16" t="str">
        <f t="shared" ca="1" si="110"/>
        <v/>
      </c>
      <c r="N409" s="16" t="str">
        <f t="shared" ca="1" si="110"/>
        <v/>
      </c>
      <c r="O409" s="16" t="str">
        <f t="shared" ca="1" si="110"/>
        <v/>
      </c>
      <c r="P409" s="16" t="str">
        <f t="shared" ca="1" si="110"/>
        <v/>
      </c>
      <c r="Q409" s="16" t="str">
        <f t="shared" ca="1" si="110"/>
        <v/>
      </c>
      <c r="R409" s="16" t="str">
        <f t="shared" ca="1" si="110"/>
        <v/>
      </c>
      <c r="S409" s="16" t="e">
        <f t="shared" ca="1" si="116"/>
        <v>#N/A</v>
      </c>
      <c r="T409" s="15" t="str">
        <f t="shared" ca="1" si="117"/>
        <v/>
      </c>
      <c r="U409" s="7" t="str">
        <f t="shared" ca="1" si="113"/>
        <v/>
      </c>
    </row>
    <row r="410" spans="1:21" x14ac:dyDescent="0.55000000000000004">
      <c r="A410" s="7">
        <v>408</v>
      </c>
      <c r="B410" s="8">
        <f t="shared" si="114"/>
        <v>408</v>
      </c>
      <c r="C410" s="9">
        <f>IF('2 Pareto Analysis'!$D$12='Pareto Math'!V$23,'Pareto Math'!B410,IF(HLOOKUP(X$23,'1 Data Entry'!A$1:Q409,A411,FALSE)="","",HLOOKUP(X$23,'1 Data Entry'!A$1:Q409,A411,FALSE)))</f>
        <v>408</v>
      </c>
      <c r="D410" s="7" t="e">
        <f>HLOOKUP(V$23,'1 Data Entry'!A$1:Q409,A411,FALSE)</f>
        <v>#N/A</v>
      </c>
      <c r="E410" s="15" t="e">
        <f>IF(C410="","",HLOOKUP(W$23,'1 Data Entry'!A$1:S409,A411,FALSE))</f>
        <v>#N/A</v>
      </c>
      <c r="F410" s="15">
        <f>(COUNTIF(D$3:D410,D410))</f>
        <v>408</v>
      </c>
      <c r="G410" s="15">
        <f t="shared" si="115"/>
        <v>999</v>
      </c>
      <c r="H410" s="15" t="e">
        <f t="shared" si="111"/>
        <v>#N/A</v>
      </c>
      <c r="I410" s="16" t="str">
        <f t="shared" si="112"/>
        <v/>
      </c>
      <c r="J410" s="16" t="str">
        <f t="shared" ca="1" si="110"/>
        <v/>
      </c>
      <c r="K410" s="16" t="str">
        <f t="shared" ca="1" si="110"/>
        <v/>
      </c>
      <c r="L410" s="16" t="str">
        <f t="shared" ca="1" si="110"/>
        <v/>
      </c>
      <c r="M410" s="16" t="str">
        <f t="shared" ca="1" si="110"/>
        <v/>
      </c>
      <c r="N410" s="16" t="str">
        <f t="shared" ca="1" si="110"/>
        <v/>
      </c>
      <c r="O410" s="16" t="str">
        <f t="shared" ca="1" si="110"/>
        <v/>
      </c>
      <c r="P410" s="16" t="str">
        <f t="shared" ca="1" si="110"/>
        <v/>
      </c>
      <c r="Q410" s="16" t="str">
        <f t="shared" ca="1" si="110"/>
        <v/>
      </c>
      <c r="R410" s="16" t="str">
        <f t="shared" ca="1" si="110"/>
        <v/>
      </c>
      <c r="S410" s="16" t="e">
        <f t="shared" ca="1" si="116"/>
        <v>#N/A</v>
      </c>
      <c r="T410" s="15" t="str">
        <f t="shared" ca="1" si="117"/>
        <v/>
      </c>
      <c r="U410" s="7" t="str">
        <f t="shared" ca="1" si="113"/>
        <v/>
      </c>
    </row>
    <row r="411" spans="1:21" x14ac:dyDescent="0.55000000000000004">
      <c r="A411" s="7">
        <v>409</v>
      </c>
      <c r="B411" s="8">
        <f t="shared" si="114"/>
        <v>409</v>
      </c>
      <c r="C411" s="9">
        <f>IF('2 Pareto Analysis'!$D$12='Pareto Math'!V$23,'Pareto Math'!B411,IF(HLOOKUP(X$23,'1 Data Entry'!A$1:Q410,A412,FALSE)="","",HLOOKUP(X$23,'1 Data Entry'!A$1:Q410,A412,FALSE)))</f>
        <v>409</v>
      </c>
      <c r="D411" s="7" t="e">
        <f>HLOOKUP(V$23,'1 Data Entry'!A$1:Q410,A412,FALSE)</f>
        <v>#N/A</v>
      </c>
      <c r="E411" s="15" t="e">
        <f>IF(C411="","",HLOOKUP(W$23,'1 Data Entry'!A$1:S410,A412,FALSE))</f>
        <v>#N/A</v>
      </c>
      <c r="F411" s="15">
        <f>(COUNTIF(D$3:D411,D411))</f>
        <v>409</v>
      </c>
      <c r="G411" s="15">
        <f t="shared" si="115"/>
        <v>999</v>
      </c>
      <c r="H411" s="15" t="e">
        <f t="shared" si="111"/>
        <v>#N/A</v>
      </c>
      <c r="I411" s="16" t="str">
        <f t="shared" si="112"/>
        <v/>
      </c>
      <c r="J411" s="16" t="str">
        <f t="shared" ca="1" si="110"/>
        <v/>
      </c>
      <c r="K411" s="16" t="str">
        <f t="shared" ca="1" si="110"/>
        <v/>
      </c>
      <c r="L411" s="16" t="str">
        <f t="shared" ca="1" si="110"/>
        <v/>
      </c>
      <c r="M411" s="16" t="str">
        <f t="shared" ca="1" si="110"/>
        <v/>
      </c>
      <c r="N411" s="16" t="str">
        <f t="shared" ca="1" si="110"/>
        <v/>
      </c>
      <c r="O411" s="16" t="str">
        <f t="shared" ca="1" si="110"/>
        <v/>
      </c>
      <c r="P411" s="16" t="str">
        <f t="shared" ca="1" si="110"/>
        <v/>
      </c>
      <c r="Q411" s="16" t="str">
        <f t="shared" ca="1" si="110"/>
        <v/>
      </c>
      <c r="R411" s="16" t="str">
        <f t="shared" ca="1" si="110"/>
        <v/>
      </c>
      <c r="S411" s="16" t="e">
        <f t="shared" ca="1" si="116"/>
        <v>#N/A</v>
      </c>
      <c r="T411" s="15" t="str">
        <f t="shared" ca="1" si="117"/>
        <v/>
      </c>
      <c r="U411" s="7" t="str">
        <f t="shared" ca="1" si="113"/>
        <v/>
      </c>
    </row>
    <row r="412" spans="1:21" x14ac:dyDescent="0.55000000000000004">
      <c r="A412" s="7">
        <v>410</v>
      </c>
      <c r="B412" s="8">
        <f t="shared" si="114"/>
        <v>410</v>
      </c>
      <c r="C412" s="9">
        <f>IF('2 Pareto Analysis'!$D$12='Pareto Math'!V$23,'Pareto Math'!B412,IF(HLOOKUP(X$23,'1 Data Entry'!A$1:Q411,A413,FALSE)="","",HLOOKUP(X$23,'1 Data Entry'!A$1:Q411,A413,FALSE)))</f>
        <v>410</v>
      </c>
      <c r="D412" s="7" t="e">
        <f>HLOOKUP(V$23,'1 Data Entry'!A$1:Q411,A413,FALSE)</f>
        <v>#N/A</v>
      </c>
      <c r="E412" s="15" t="e">
        <f>IF(C412="","",HLOOKUP(W$23,'1 Data Entry'!A$1:S411,A413,FALSE))</f>
        <v>#N/A</v>
      </c>
      <c r="F412" s="15">
        <f>(COUNTIF(D$3:D412,D412))</f>
        <v>410</v>
      </c>
      <c r="G412" s="15">
        <f t="shared" si="115"/>
        <v>999</v>
      </c>
      <c r="H412" s="15" t="e">
        <f t="shared" si="111"/>
        <v>#N/A</v>
      </c>
      <c r="I412" s="16" t="str">
        <f t="shared" si="112"/>
        <v/>
      </c>
      <c r="J412" s="16" t="str">
        <f t="shared" ca="1" si="110"/>
        <v/>
      </c>
      <c r="K412" s="16" t="str">
        <f t="shared" ca="1" si="110"/>
        <v/>
      </c>
      <c r="L412" s="16" t="str">
        <f t="shared" ca="1" si="110"/>
        <v/>
      </c>
      <c r="M412" s="16" t="str">
        <f t="shared" ca="1" si="110"/>
        <v/>
      </c>
      <c r="N412" s="16" t="str">
        <f t="shared" ca="1" si="110"/>
        <v/>
      </c>
      <c r="O412" s="16" t="str">
        <f t="shared" ca="1" si="110"/>
        <v/>
      </c>
      <c r="P412" s="16" t="str">
        <f t="shared" ca="1" si="110"/>
        <v/>
      </c>
      <c r="Q412" s="16" t="str">
        <f t="shared" ca="1" si="110"/>
        <v/>
      </c>
      <c r="R412" s="16" t="str">
        <f t="shared" ca="1" si="110"/>
        <v/>
      </c>
      <c r="S412" s="16" t="e">
        <f t="shared" ca="1" si="116"/>
        <v>#N/A</v>
      </c>
      <c r="T412" s="15" t="str">
        <f t="shared" ca="1" si="117"/>
        <v/>
      </c>
      <c r="U412" s="7" t="str">
        <f t="shared" ca="1" si="113"/>
        <v/>
      </c>
    </row>
    <row r="413" spans="1:21" x14ac:dyDescent="0.55000000000000004">
      <c r="A413" s="7">
        <v>411</v>
      </c>
      <c r="B413" s="8">
        <f t="shared" si="114"/>
        <v>411</v>
      </c>
      <c r="C413" s="9">
        <f>IF('2 Pareto Analysis'!$D$12='Pareto Math'!V$23,'Pareto Math'!B413,IF(HLOOKUP(X$23,'1 Data Entry'!A$1:Q412,A414,FALSE)="","",HLOOKUP(X$23,'1 Data Entry'!A$1:Q412,A414,FALSE)))</f>
        <v>411</v>
      </c>
      <c r="D413" s="7" t="e">
        <f>HLOOKUP(V$23,'1 Data Entry'!A$1:Q412,A414,FALSE)</f>
        <v>#N/A</v>
      </c>
      <c r="E413" s="15" t="e">
        <f>IF(C413="","",HLOOKUP(W$23,'1 Data Entry'!A$1:S412,A414,FALSE))</f>
        <v>#N/A</v>
      </c>
      <c r="F413" s="15">
        <f>(COUNTIF(D$3:D413,D413))</f>
        <v>411</v>
      </c>
      <c r="G413" s="15">
        <f t="shared" si="115"/>
        <v>999</v>
      </c>
      <c r="H413" s="15" t="e">
        <f t="shared" si="111"/>
        <v>#N/A</v>
      </c>
      <c r="I413" s="16" t="str">
        <f t="shared" si="112"/>
        <v/>
      </c>
      <c r="J413" s="16" t="str">
        <f t="shared" ca="1" si="110"/>
        <v/>
      </c>
      <c r="K413" s="16" t="str">
        <f t="shared" ca="1" si="110"/>
        <v/>
      </c>
      <c r="L413" s="16" t="str">
        <f t="shared" ca="1" si="110"/>
        <v/>
      </c>
      <c r="M413" s="16" t="str">
        <f t="shared" ref="M413:R455" ca="1" si="118">IF(ISERROR(AA$43),"",IF($D413&lt;&gt;AA$43,"",$E413))</f>
        <v/>
      </c>
      <c r="N413" s="16" t="str">
        <f t="shared" ca="1" si="118"/>
        <v/>
      </c>
      <c r="O413" s="16" t="str">
        <f t="shared" ca="1" si="118"/>
        <v/>
      </c>
      <c r="P413" s="16" t="str">
        <f t="shared" ca="1" si="118"/>
        <v/>
      </c>
      <c r="Q413" s="16" t="str">
        <f t="shared" ca="1" si="118"/>
        <v/>
      </c>
      <c r="R413" s="16" t="str">
        <f t="shared" ca="1" si="118"/>
        <v/>
      </c>
      <c r="S413" s="16" t="e">
        <f t="shared" ca="1" si="116"/>
        <v>#N/A</v>
      </c>
      <c r="T413" s="15" t="str">
        <f t="shared" ca="1" si="117"/>
        <v/>
      </c>
      <c r="U413" s="7" t="str">
        <f t="shared" ca="1" si="113"/>
        <v/>
      </c>
    </row>
    <row r="414" spans="1:21" x14ac:dyDescent="0.55000000000000004">
      <c r="A414" s="7">
        <v>412</v>
      </c>
      <c r="B414" s="8">
        <f t="shared" si="114"/>
        <v>412</v>
      </c>
      <c r="C414" s="9">
        <f>IF('2 Pareto Analysis'!$D$12='Pareto Math'!V$23,'Pareto Math'!B414,IF(HLOOKUP(X$23,'1 Data Entry'!A$1:Q413,A415,FALSE)="","",HLOOKUP(X$23,'1 Data Entry'!A$1:Q413,A415,FALSE)))</f>
        <v>412</v>
      </c>
      <c r="D414" s="7" t="e">
        <f>HLOOKUP(V$23,'1 Data Entry'!A$1:Q413,A415,FALSE)</f>
        <v>#N/A</v>
      </c>
      <c r="E414" s="15" t="e">
        <f>IF(C414="","",HLOOKUP(W$23,'1 Data Entry'!A$1:S413,A415,FALSE))</f>
        <v>#N/A</v>
      </c>
      <c r="F414" s="15">
        <f>(COUNTIF(D$3:D414,D414))</f>
        <v>412</v>
      </c>
      <c r="G414" s="15">
        <f t="shared" si="115"/>
        <v>999</v>
      </c>
      <c r="H414" s="15" t="e">
        <f t="shared" si="111"/>
        <v>#N/A</v>
      </c>
      <c r="I414" s="16" t="str">
        <f t="shared" si="112"/>
        <v/>
      </c>
      <c r="J414" s="16" t="str">
        <f t="shared" ref="J414:O477" ca="1" si="119">IF(ISERROR(X$43),"",IF($D414&lt;&gt;X$43,"",$E414))</f>
        <v/>
      </c>
      <c r="K414" s="16" t="str">
        <f t="shared" ca="1" si="119"/>
        <v/>
      </c>
      <c r="L414" s="16" t="str">
        <f t="shared" ca="1" si="119"/>
        <v/>
      </c>
      <c r="M414" s="16" t="str">
        <f t="shared" ca="1" si="118"/>
        <v/>
      </c>
      <c r="N414" s="16" t="str">
        <f t="shared" ca="1" si="118"/>
        <v/>
      </c>
      <c r="O414" s="16" t="str">
        <f t="shared" ca="1" si="118"/>
        <v/>
      </c>
      <c r="P414" s="16" t="str">
        <f t="shared" ca="1" si="118"/>
        <v/>
      </c>
      <c r="Q414" s="16" t="str">
        <f t="shared" ca="1" si="118"/>
        <v/>
      </c>
      <c r="R414" s="16" t="str">
        <f t="shared" ca="1" si="118"/>
        <v/>
      </c>
      <c r="S414" s="16" t="e">
        <f t="shared" ca="1" si="116"/>
        <v>#N/A</v>
      </c>
      <c r="T414" s="15" t="str">
        <f t="shared" ca="1" si="117"/>
        <v/>
      </c>
      <c r="U414" s="7" t="str">
        <f t="shared" ca="1" si="113"/>
        <v/>
      </c>
    </row>
    <row r="415" spans="1:21" x14ac:dyDescent="0.55000000000000004">
      <c r="A415" s="7">
        <v>413</v>
      </c>
      <c r="B415" s="8">
        <f t="shared" si="114"/>
        <v>413</v>
      </c>
      <c r="C415" s="9">
        <f>IF('2 Pareto Analysis'!$D$12='Pareto Math'!V$23,'Pareto Math'!B415,IF(HLOOKUP(X$23,'1 Data Entry'!A$1:Q414,A416,FALSE)="","",HLOOKUP(X$23,'1 Data Entry'!A$1:Q414,A416,FALSE)))</f>
        <v>413</v>
      </c>
      <c r="D415" s="7" t="e">
        <f>HLOOKUP(V$23,'1 Data Entry'!A$1:Q414,A416,FALSE)</f>
        <v>#N/A</v>
      </c>
      <c r="E415" s="15" t="e">
        <f>IF(C415="","",HLOOKUP(W$23,'1 Data Entry'!A$1:S414,A416,FALSE))</f>
        <v>#N/A</v>
      </c>
      <c r="F415" s="15">
        <f>(COUNTIF(D$3:D415,D415))</f>
        <v>413</v>
      </c>
      <c r="G415" s="15">
        <f t="shared" si="115"/>
        <v>999</v>
      </c>
      <c r="H415" s="15" t="e">
        <f t="shared" si="111"/>
        <v>#N/A</v>
      </c>
      <c r="I415" s="16" t="str">
        <f t="shared" si="112"/>
        <v/>
      </c>
      <c r="J415" s="16" t="str">
        <f t="shared" ca="1" si="119"/>
        <v/>
      </c>
      <c r="K415" s="16" t="str">
        <f t="shared" ca="1" si="119"/>
        <v/>
      </c>
      <c r="L415" s="16" t="str">
        <f t="shared" ca="1" si="119"/>
        <v/>
      </c>
      <c r="M415" s="16" t="str">
        <f t="shared" ca="1" si="118"/>
        <v/>
      </c>
      <c r="N415" s="16" t="str">
        <f t="shared" ca="1" si="118"/>
        <v/>
      </c>
      <c r="O415" s="16" t="str">
        <f t="shared" ca="1" si="118"/>
        <v/>
      </c>
      <c r="P415" s="16" t="str">
        <f t="shared" ca="1" si="118"/>
        <v/>
      </c>
      <c r="Q415" s="16" t="str">
        <f t="shared" ca="1" si="118"/>
        <v/>
      </c>
      <c r="R415" s="16" t="str">
        <f t="shared" ca="1" si="118"/>
        <v/>
      </c>
      <c r="S415" s="16" t="e">
        <f t="shared" ca="1" si="116"/>
        <v>#N/A</v>
      </c>
      <c r="T415" s="15" t="str">
        <f t="shared" ca="1" si="117"/>
        <v/>
      </c>
      <c r="U415" s="7" t="str">
        <f t="shared" ca="1" si="113"/>
        <v/>
      </c>
    </row>
    <row r="416" spans="1:21" x14ac:dyDescent="0.55000000000000004">
      <c r="A416" s="7">
        <v>414</v>
      </c>
      <c r="B416" s="8">
        <f t="shared" si="114"/>
        <v>414</v>
      </c>
      <c r="C416" s="9">
        <f>IF('2 Pareto Analysis'!$D$12='Pareto Math'!V$23,'Pareto Math'!B416,IF(HLOOKUP(X$23,'1 Data Entry'!A$1:Q415,A417,FALSE)="","",HLOOKUP(X$23,'1 Data Entry'!A$1:Q415,A417,FALSE)))</f>
        <v>414</v>
      </c>
      <c r="D416" s="7" t="e">
        <f>HLOOKUP(V$23,'1 Data Entry'!A$1:Q415,A417,FALSE)</f>
        <v>#N/A</v>
      </c>
      <c r="E416" s="15" t="e">
        <f>IF(C416="","",HLOOKUP(W$23,'1 Data Entry'!A$1:S415,A417,FALSE))</f>
        <v>#N/A</v>
      </c>
      <c r="F416" s="15">
        <f>(COUNTIF(D$3:D416,D416))</f>
        <v>414</v>
      </c>
      <c r="G416" s="15">
        <f t="shared" si="115"/>
        <v>999</v>
      </c>
      <c r="H416" s="15" t="e">
        <f t="shared" si="111"/>
        <v>#N/A</v>
      </c>
      <c r="I416" s="16" t="str">
        <f t="shared" si="112"/>
        <v/>
      </c>
      <c r="J416" s="16" t="str">
        <f t="shared" ca="1" si="119"/>
        <v/>
      </c>
      <c r="K416" s="16" t="str">
        <f t="shared" ca="1" si="119"/>
        <v/>
      </c>
      <c r="L416" s="16" t="str">
        <f t="shared" ca="1" si="119"/>
        <v/>
      </c>
      <c r="M416" s="16" t="str">
        <f t="shared" ca="1" si="118"/>
        <v/>
      </c>
      <c r="N416" s="16" t="str">
        <f t="shared" ca="1" si="118"/>
        <v/>
      </c>
      <c r="O416" s="16" t="str">
        <f t="shared" ca="1" si="118"/>
        <v/>
      </c>
      <c r="P416" s="16" t="str">
        <f t="shared" ca="1" si="118"/>
        <v/>
      </c>
      <c r="Q416" s="16" t="str">
        <f t="shared" ca="1" si="118"/>
        <v/>
      </c>
      <c r="R416" s="16" t="str">
        <f t="shared" ca="1" si="118"/>
        <v/>
      </c>
      <c r="S416" s="16" t="e">
        <f t="shared" ca="1" si="116"/>
        <v>#N/A</v>
      </c>
      <c r="T416" s="15" t="str">
        <f t="shared" ca="1" si="117"/>
        <v/>
      </c>
      <c r="U416" s="7" t="str">
        <f t="shared" ca="1" si="113"/>
        <v/>
      </c>
    </row>
    <row r="417" spans="1:21" x14ac:dyDescent="0.55000000000000004">
      <c r="A417" s="7">
        <v>415</v>
      </c>
      <c r="B417" s="8">
        <f t="shared" si="114"/>
        <v>415</v>
      </c>
      <c r="C417" s="9">
        <f>IF('2 Pareto Analysis'!$D$12='Pareto Math'!V$23,'Pareto Math'!B417,IF(HLOOKUP(X$23,'1 Data Entry'!A$1:Q416,A418,FALSE)="","",HLOOKUP(X$23,'1 Data Entry'!A$1:Q416,A418,FALSE)))</f>
        <v>415</v>
      </c>
      <c r="D417" s="7" t="e">
        <f>HLOOKUP(V$23,'1 Data Entry'!A$1:Q416,A418,FALSE)</f>
        <v>#N/A</v>
      </c>
      <c r="E417" s="15" t="e">
        <f>IF(C417="","",HLOOKUP(W$23,'1 Data Entry'!A$1:S416,A418,FALSE))</f>
        <v>#N/A</v>
      </c>
      <c r="F417" s="15">
        <f>(COUNTIF(D$3:D417,D417))</f>
        <v>415</v>
      </c>
      <c r="G417" s="15">
        <f t="shared" si="115"/>
        <v>999</v>
      </c>
      <c r="H417" s="15" t="e">
        <f t="shared" si="111"/>
        <v>#N/A</v>
      </c>
      <c r="I417" s="16" t="str">
        <f t="shared" si="112"/>
        <v/>
      </c>
      <c r="J417" s="16" t="str">
        <f t="shared" ca="1" si="119"/>
        <v/>
      </c>
      <c r="K417" s="16" t="str">
        <f t="shared" ca="1" si="119"/>
        <v/>
      </c>
      <c r="L417" s="16" t="str">
        <f t="shared" ca="1" si="119"/>
        <v/>
      </c>
      <c r="M417" s="16" t="str">
        <f t="shared" ca="1" si="118"/>
        <v/>
      </c>
      <c r="N417" s="16" t="str">
        <f t="shared" ca="1" si="118"/>
        <v/>
      </c>
      <c r="O417" s="16" t="str">
        <f t="shared" ca="1" si="118"/>
        <v/>
      </c>
      <c r="P417" s="16" t="str">
        <f t="shared" ca="1" si="118"/>
        <v/>
      </c>
      <c r="Q417" s="16" t="str">
        <f t="shared" ca="1" si="118"/>
        <v/>
      </c>
      <c r="R417" s="16" t="str">
        <f t="shared" ca="1" si="118"/>
        <v/>
      </c>
      <c r="S417" s="16" t="e">
        <f t="shared" ca="1" si="116"/>
        <v>#N/A</v>
      </c>
      <c r="T417" s="15" t="str">
        <f t="shared" ca="1" si="117"/>
        <v/>
      </c>
      <c r="U417" s="7" t="str">
        <f t="shared" ca="1" si="113"/>
        <v/>
      </c>
    </row>
    <row r="418" spans="1:21" x14ac:dyDescent="0.55000000000000004">
      <c r="A418" s="7">
        <v>416</v>
      </c>
      <c r="B418" s="8">
        <f t="shared" si="114"/>
        <v>416</v>
      </c>
      <c r="C418" s="9">
        <f>IF('2 Pareto Analysis'!$D$12='Pareto Math'!V$23,'Pareto Math'!B418,IF(HLOOKUP(X$23,'1 Data Entry'!A$1:Q417,A419,FALSE)="","",HLOOKUP(X$23,'1 Data Entry'!A$1:Q417,A419,FALSE)))</f>
        <v>416</v>
      </c>
      <c r="D418" s="7" t="e">
        <f>HLOOKUP(V$23,'1 Data Entry'!A$1:Q417,A419,FALSE)</f>
        <v>#N/A</v>
      </c>
      <c r="E418" s="15" t="e">
        <f>IF(C418="","",HLOOKUP(W$23,'1 Data Entry'!A$1:S417,A419,FALSE))</f>
        <v>#N/A</v>
      </c>
      <c r="F418" s="15">
        <f>(COUNTIF(D$3:D418,D418))</f>
        <v>416</v>
      </c>
      <c r="G418" s="15">
        <f t="shared" si="115"/>
        <v>999</v>
      </c>
      <c r="H418" s="15" t="e">
        <f t="shared" si="111"/>
        <v>#N/A</v>
      </c>
      <c r="I418" s="16" t="str">
        <f t="shared" si="112"/>
        <v/>
      </c>
      <c r="J418" s="16" t="str">
        <f t="shared" ca="1" si="119"/>
        <v/>
      </c>
      <c r="K418" s="16" t="str">
        <f t="shared" ca="1" si="119"/>
        <v/>
      </c>
      <c r="L418" s="16" t="str">
        <f t="shared" ca="1" si="119"/>
        <v/>
      </c>
      <c r="M418" s="16" t="str">
        <f t="shared" ca="1" si="118"/>
        <v/>
      </c>
      <c r="N418" s="16" t="str">
        <f t="shared" ca="1" si="118"/>
        <v/>
      </c>
      <c r="O418" s="16" t="str">
        <f t="shared" ca="1" si="118"/>
        <v/>
      </c>
      <c r="P418" s="16" t="str">
        <f t="shared" ca="1" si="118"/>
        <v/>
      </c>
      <c r="Q418" s="16" t="str">
        <f t="shared" ca="1" si="118"/>
        <v/>
      </c>
      <c r="R418" s="16" t="str">
        <f t="shared" ca="1" si="118"/>
        <v/>
      </c>
      <c r="S418" s="16" t="e">
        <f t="shared" ca="1" si="116"/>
        <v>#N/A</v>
      </c>
      <c r="T418" s="15" t="str">
        <f t="shared" ca="1" si="117"/>
        <v/>
      </c>
      <c r="U418" s="7" t="str">
        <f t="shared" ca="1" si="113"/>
        <v/>
      </c>
    </row>
    <row r="419" spans="1:21" x14ac:dyDescent="0.55000000000000004">
      <c r="A419" s="7">
        <v>417</v>
      </c>
      <c r="B419" s="8">
        <f t="shared" si="114"/>
        <v>417</v>
      </c>
      <c r="C419" s="9">
        <f>IF('2 Pareto Analysis'!$D$12='Pareto Math'!V$23,'Pareto Math'!B419,IF(HLOOKUP(X$23,'1 Data Entry'!A$1:Q418,A420,FALSE)="","",HLOOKUP(X$23,'1 Data Entry'!A$1:Q418,A420,FALSE)))</f>
        <v>417</v>
      </c>
      <c r="D419" s="7" t="e">
        <f>HLOOKUP(V$23,'1 Data Entry'!A$1:Q418,A420,FALSE)</f>
        <v>#N/A</v>
      </c>
      <c r="E419" s="15" t="e">
        <f>IF(C419="","",HLOOKUP(W$23,'1 Data Entry'!A$1:S418,A420,FALSE))</f>
        <v>#N/A</v>
      </c>
      <c r="F419" s="15">
        <f>(COUNTIF(D$3:D419,D419))</f>
        <v>417</v>
      </c>
      <c r="G419" s="15">
        <f t="shared" si="115"/>
        <v>999</v>
      </c>
      <c r="H419" s="15" t="e">
        <f t="shared" si="111"/>
        <v>#N/A</v>
      </c>
      <c r="I419" s="16" t="str">
        <f t="shared" si="112"/>
        <v/>
      </c>
      <c r="J419" s="16" t="str">
        <f t="shared" ca="1" si="119"/>
        <v/>
      </c>
      <c r="K419" s="16" t="str">
        <f t="shared" ca="1" si="119"/>
        <v/>
      </c>
      <c r="L419" s="16" t="str">
        <f t="shared" ca="1" si="119"/>
        <v/>
      </c>
      <c r="M419" s="16" t="str">
        <f t="shared" ca="1" si="118"/>
        <v/>
      </c>
      <c r="N419" s="16" t="str">
        <f t="shared" ca="1" si="118"/>
        <v/>
      </c>
      <c r="O419" s="16" t="str">
        <f t="shared" ca="1" si="118"/>
        <v/>
      </c>
      <c r="P419" s="16" t="str">
        <f t="shared" ca="1" si="118"/>
        <v/>
      </c>
      <c r="Q419" s="16" t="str">
        <f t="shared" ca="1" si="118"/>
        <v/>
      </c>
      <c r="R419" s="16" t="str">
        <f t="shared" ca="1" si="118"/>
        <v/>
      </c>
      <c r="S419" s="16" t="e">
        <f t="shared" ca="1" si="116"/>
        <v>#N/A</v>
      </c>
      <c r="T419" s="15" t="str">
        <f t="shared" ca="1" si="117"/>
        <v/>
      </c>
      <c r="U419" s="7" t="str">
        <f t="shared" ca="1" si="113"/>
        <v/>
      </c>
    </row>
    <row r="420" spans="1:21" x14ac:dyDescent="0.55000000000000004">
      <c r="A420" s="7">
        <v>418</v>
      </c>
      <c r="B420" s="8">
        <f t="shared" si="114"/>
        <v>418</v>
      </c>
      <c r="C420" s="9">
        <f>IF('2 Pareto Analysis'!$D$12='Pareto Math'!V$23,'Pareto Math'!B420,IF(HLOOKUP(X$23,'1 Data Entry'!A$1:Q419,A421,FALSE)="","",HLOOKUP(X$23,'1 Data Entry'!A$1:Q419,A421,FALSE)))</f>
        <v>418</v>
      </c>
      <c r="D420" s="7" t="e">
        <f>HLOOKUP(V$23,'1 Data Entry'!A$1:Q419,A421,FALSE)</f>
        <v>#N/A</v>
      </c>
      <c r="E420" s="15" t="e">
        <f>IF(C420="","",HLOOKUP(W$23,'1 Data Entry'!A$1:S419,A421,FALSE))</f>
        <v>#N/A</v>
      </c>
      <c r="F420" s="15">
        <f>(COUNTIF(D$3:D420,D420))</f>
        <v>418</v>
      </c>
      <c r="G420" s="15">
        <f t="shared" si="115"/>
        <v>999</v>
      </c>
      <c r="H420" s="15" t="e">
        <f t="shared" si="111"/>
        <v>#N/A</v>
      </c>
      <c r="I420" s="16" t="str">
        <f t="shared" si="112"/>
        <v/>
      </c>
      <c r="J420" s="16" t="str">
        <f t="shared" ca="1" si="119"/>
        <v/>
      </c>
      <c r="K420" s="16" t="str">
        <f t="shared" ca="1" si="119"/>
        <v/>
      </c>
      <c r="L420" s="16" t="str">
        <f t="shared" ca="1" si="119"/>
        <v/>
      </c>
      <c r="M420" s="16" t="str">
        <f t="shared" ca="1" si="118"/>
        <v/>
      </c>
      <c r="N420" s="16" t="str">
        <f t="shared" ca="1" si="118"/>
        <v/>
      </c>
      <c r="O420" s="16" t="str">
        <f t="shared" ca="1" si="118"/>
        <v/>
      </c>
      <c r="P420" s="16" t="str">
        <f t="shared" ca="1" si="118"/>
        <v/>
      </c>
      <c r="Q420" s="16" t="str">
        <f t="shared" ca="1" si="118"/>
        <v/>
      </c>
      <c r="R420" s="16" t="str">
        <f t="shared" ca="1" si="118"/>
        <v/>
      </c>
      <c r="S420" s="16" t="e">
        <f t="shared" ca="1" si="116"/>
        <v>#N/A</v>
      </c>
      <c r="T420" s="15" t="str">
        <f t="shared" ca="1" si="117"/>
        <v/>
      </c>
      <c r="U420" s="7" t="str">
        <f t="shared" ca="1" si="113"/>
        <v/>
      </c>
    </row>
    <row r="421" spans="1:21" x14ac:dyDescent="0.55000000000000004">
      <c r="A421" s="7">
        <v>419</v>
      </c>
      <c r="B421" s="8">
        <f t="shared" si="114"/>
        <v>419</v>
      </c>
      <c r="C421" s="9">
        <f>IF('2 Pareto Analysis'!$D$12='Pareto Math'!V$23,'Pareto Math'!B421,IF(HLOOKUP(X$23,'1 Data Entry'!A$1:Q420,A422,FALSE)="","",HLOOKUP(X$23,'1 Data Entry'!A$1:Q420,A422,FALSE)))</f>
        <v>419</v>
      </c>
      <c r="D421" s="7" t="e">
        <f>HLOOKUP(V$23,'1 Data Entry'!A$1:Q420,A422,FALSE)</f>
        <v>#N/A</v>
      </c>
      <c r="E421" s="15" t="e">
        <f>IF(C421="","",HLOOKUP(W$23,'1 Data Entry'!A$1:S420,A422,FALSE))</f>
        <v>#N/A</v>
      </c>
      <c r="F421" s="15">
        <f>(COUNTIF(D$3:D421,D421))</f>
        <v>419</v>
      </c>
      <c r="G421" s="15">
        <f t="shared" si="115"/>
        <v>999</v>
      </c>
      <c r="H421" s="15" t="e">
        <f t="shared" si="111"/>
        <v>#N/A</v>
      </c>
      <c r="I421" s="16" t="str">
        <f t="shared" si="112"/>
        <v/>
      </c>
      <c r="J421" s="16" t="str">
        <f t="shared" ca="1" si="119"/>
        <v/>
      </c>
      <c r="K421" s="16" t="str">
        <f t="shared" ca="1" si="119"/>
        <v/>
      </c>
      <c r="L421" s="16" t="str">
        <f t="shared" ca="1" si="119"/>
        <v/>
      </c>
      <c r="M421" s="16" t="str">
        <f t="shared" ca="1" si="118"/>
        <v/>
      </c>
      <c r="N421" s="16" t="str">
        <f t="shared" ca="1" si="118"/>
        <v/>
      </c>
      <c r="O421" s="16" t="str">
        <f t="shared" ca="1" si="118"/>
        <v/>
      </c>
      <c r="P421" s="16" t="str">
        <f t="shared" ca="1" si="118"/>
        <v/>
      </c>
      <c r="Q421" s="16" t="str">
        <f t="shared" ca="1" si="118"/>
        <v/>
      </c>
      <c r="R421" s="16" t="str">
        <f t="shared" ca="1" si="118"/>
        <v/>
      </c>
      <c r="S421" s="16" t="e">
        <f t="shared" ca="1" si="116"/>
        <v>#N/A</v>
      </c>
      <c r="T421" s="15" t="str">
        <f t="shared" ca="1" si="117"/>
        <v/>
      </c>
      <c r="U421" s="7" t="str">
        <f t="shared" ca="1" si="113"/>
        <v/>
      </c>
    </row>
    <row r="422" spans="1:21" x14ac:dyDescent="0.55000000000000004">
      <c r="A422" s="7">
        <v>420</v>
      </c>
      <c r="B422" s="8">
        <f t="shared" si="114"/>
        <v>420</v>
      </c>
      <c r="C422" s="9">
        <f>IF('2 Pareto Analysis'!$D$12='Pareto Math'!V$23,'Pareto Math'!B422,IF(HLOOKUP(X$23,'1 Data Entry'!A$1:Q421,A423,FALSE)="","",HLOOKUP(X$23,'1 Data Entry'!A$1:Q421,A423,FALSE)))</f>
        <v>420</v>
      </c>
      <c r="D422" s="7" t="e">
        <f>HLOOKUP(V$23,'1 Data Entry'!A$1:Q421,A423,FALSE)</f>
        <v>#N/A</v>
      </c>
      <c r="E422" s="15" t="e">
        <f>IF(C422="","",HLOOKUP(W$23,'1 Data Entry'!A$1:S421,A423,FALSE))</f>
        <v>#N/A</v>
      </c>
      <c r="F422" s="15">
        <f>(COUNTIF(D$3:D422,D422))</f>
        <v>420</v>
      </c>
      <c r="G422" s="15">
        <f t="shared" si="115"/>
        <v>999</v>
      </c>
      <c r="H422" s="15" t="e">
        <f t="shared" si="111"/>
        <v>#N/A</v>
      </c>
      <c r="I422" s="16" t="str">
        <f t="shared" si="112"/>
        <v/>
      </c>
      <c r="J422" s="16" t="str">
        <f t="shared" ca="1" si="119"/>
        <v/>
      </c>
      <c r="K422" s="16" t="str">
        <f t="shared" ca="1" si="119"/>
        <v/>
      </c>
      <c r="L422" s="16" t="str">
        <f t="shared" ca="1" si="119"/>
        <v/>
      </c>
      <c r="M422" s="16" t="str">
        <f t="shared" ca="1" si="118"/>
        <v/>
      </c>
      <c r="N422" s="16" t="str">
        <f t="shared" ca="1" si="118"/>
        <v/>
      </c>
      <c r="O422" s="16" t="str">
        <f t="shared" ca="1" si="118"/>
        <v/>
      </c>
      <c r="P422" s="16" t="str">
        <f t="shared" ca="1" si="118"/>
        <v/>
      </c>
      <c r="Q422" s="16" t="str">
        <f t="shared" ca="1" si="118"/>
        <v/>
      </c>
      <c r="R422" s="16" t="str">
        <f t="shared" ca="1" si="118"/>
        <v/>
      </c>
      <c r="S422" s="16" t="e">
        <f t="shared" ca="1" si="116"/>
        <v>#N/A</v>
      </c>
      <c r="T422" s="15" t="str">
        <f t="shared" ca="1" si="117"/>
        <v/>
      </c>
      <c r="U422" s="7" t="str">
        <f t="shared" ca="1" si="113"/>
        <v/>
      </c>
    </row>
    <row r="423" spans="1:21" x14ac:dyDescent="0.55000000000000004">
      <c r="A423" s="7">
        <v>421</v>
      </c>
      <c r="B423" s="8">
        <f t="shared" si="114"/>
        <v>421</v>
      </c>
      <c r="C423" s="9">
        <f>IF('2 Pareto Analysis'!$D$12='Pareto Math'!V$23,'Pareto Math'!B423,IF(HLOOKUP(X$23,'1 Data Entry'!A$1:Q422,A424,FALSE)="","",HLOOKUP(X$23,'1 Data Entry'!A$1:Q422,A424,FALSE)))</f>
        <v>421</v>
      </c>
      <c r="D423" s="7" t="e">
        <f>HLOOKUP(V$23,'1 Data Entry'!A$1:Q422,A424,FALSE)</f>
        <v>#N/A</v>
      </c>
      <c r="E423" s="15" t="e">
        <f>IF(C423="","",HLOOKUP(W$23,'1 Data Entry'!A$1:S422,A424,FALSE))</f>
        <v>#N/A</v>
      </c>
      <c r="F423" s="15">
        <f>(COUNTIF(D$3:D423,D423))</f>
        <v>421</v>
      </c>
      <c r="G423" s="15">
        <f t="shared" si="115"/>
        <v>999</v>
      </c>
      <c r="H423" s="15" t="e">
        <f t="shared" si="111"/>
        <v>#N/A</v>
      </c>
      <c r="I423" s="16" t="str">
        <f t="shared" si="112"/>
        <v/>
      </c>
      <c r="J423" s="16" t="str">
        <f t="shared" ca="1" si="119"/>
        <v/>
      </c>
      <c r="K423" s="16" t="str">
        <f t="shared" ca="1" si="119"/>
        <v/>
      </c>
      <c r="L423" s="16" t="str">
        <f t="shared" ca="1" si="119"/>
        <v/>
      </c>
      <c r="M423" s="16" t="str">
        <f t="shared" ca="1" si="118"/>
        <v/>
      </c>
      <c r="N423" s="16" t="str">
        <f t="shared" ca="1" si="118"/>
        <v/>
      </c>
      <c r="O423" s="16" t="str">
        <f t="shared" ca="1" si="118"/>
        <v/>
      </c>
      <c r="P423" s="16" t="str">
        <f t="shared" ca="1" si="118"/>
        <v/>
      </c>
      <c r="Q423" s="16" t="str">
        <f t="shared" ca="1" si="118"/>
        <v/>
      </c>
      <c r="R423" s="16" t="str">
        <f t="shared" ca="1" si="118"/>
        <v/>
      </c>
      <c r="S423" s="16" t="e">
        <f t="shared" ca="1" si="116"/>
        <v>#N/A</v>
      </c>
      <c r="T423" s="15" t="str">
        <f t="shared" ca="1" si="117"/>
        <v/>
      </c>
      <c r="U423" s="7" t="str">
        <f t="shared" ca="1" si="113"/>
        <v/>
      </c>
    </row>
    <row r="424" spans="1:21" x14ac:dyDescent="0.55000000000000004">
      <c r="A424" s="7">
        <v>422</v>
      </c>
      <c r="B424" s="8">
        <f t="shared" si="114"/>
        <v>422</v>
      </c>
      <c r="C424" s="9">
        <f>IF('2 Pareto Analysis'!$D$12='Pareto Math'!V$23,'Pareto Math'!B424,IF(HLOOKUP(X$23,'1 Data Entry'!A$1:Q423,A425,FALSE)="","",HLOOKUP(X$23,'1 Data Entry'!A$1:Q423,A425,FALSE)))</f>
        <v>422</v>
      </c>
      <c r="D424" s="7" t="e">
        <f>HLOOKUP(V$23,'1 Data Entry'!A$1:Q423,A425,FALSE)</f>
        <v>#N/A</v>
      </c>
      <c r="E424" s="15" t="e">
        <f>IF(C424="","",HLOOKUP(W$23,'1 Data Entry'!A$1:S423,A425,FALSE))</f>
        <v>#N/A</v>
      </c>
      <c r="F424" s="15">
        <f>(COUNTIF(D$3:D424,D424))</f>
        <v>422</v>
      </c>
      <c r="G424" s="15">
        <f t="shared" si="115"/>
        <v>999</v>
      </c>
      <c r="H424" s="15" t="e">
        <f t="shared" si="111"/>
        <v>#N/A</v>
      </c>
      <c r="I424" s="16" t="str">
        <f t="shared" si="112"/>
        <v/>
      </c>
      <c r="J424" s="16" t="str">
        <f t="shared" ca="1" si="119"/>
        <v/>
      </c>
      <c r="K424" s="16" t="str">
        <f t="shared" ca="1" si="119"/>
        <v/>
      </c>
      <c r="L424" s="16" t="str">
        <f t="shared" ca="1" si="119"/>
        <v/>
      </c>
      <c r="M424" s="16" t="str">
        <f t="shared" ca="1" si="118"/>
        <v/>
      </c>
      <c r="N424" s="16" t="str">
        <f t="shared" ca="1" si="118"/>
        <v/>
      </c>
      <c r="O424" s="16" t="str">
        <f t="shared" ca="1" si="118"/>
        <v/>
      </c>
      <c r="P424" s="16" t="str">
        <f t="shared" ca="1" si="118"/>
        <v/>
      </c>
      <c r="Q424" s="16" t="str">
        <f t="shared" ca="1" si="118"/>
        <v/>
      </c>
      <c r="R424" s="16" t="str">
        <f t="shared" ca="1" si="118"/>
        <v/>
      </c>
      <c r="S424" s="16" t="e">
        <f t="shared" ca="1" si="116"/>
        <v>#N/A</v>
      </c>
      <c r="T424" s="15" t="str">
        <f t="shared" ca="1" si="117"/>
        <v/>
      </c>
      <c r="U424" s="7" t="str">
        <f t="shared" ca="1" si="113"/>
        <v/>
      </c>
    </row>
    <row r="425" spans="1:21" x14ac:dyDescent="0.55000000000000004">
      <c r="A425" s="7">
        <v>423</v>
      </c>
      <c r="B425" s="8">
        <f t="shared" si="114"/>
        <v>423</v>
      </c>
      <c r="C425" s="9">
        <f>IF('2 Pareto Analysis'!$D$12='Pareto Math'!V$23,'Pareto Math'!B425,IF(HLOOKUP(X$23,'1 Data Entry'!A$1:Q424,A426,FALSE)="","",HLOOKUP(X$23,'1 Data Entry'!A$1:Q424,A426,FALSE)))</f>
        <v>423</v>
      </c>
      <c r="D425" s="7" t="e">
        <f>HLOOKUP(V$23,'1 Data Entry'!A$1:Q424,A426,FALSE)</f>
        <v>#N/A</v>
      </c>
      <c r="E425" s="15" t="e">
        <f>IF(C425="","",HLOOKUP(W$23,'1 Data Entry'!A$1:S424,A426,FALSE))</f>
        <v>#N/A</v>
      </c>
      <c r="F425" s="15">
        <f>(COUNTIF(D$3:D425,D425))</f>
        <v>423</v>
      </c>
      <c r="G425" s="15">
        <f t="shared" si="115"/>
        <v>999</v>
      </c>
      <c r="H425" s="15" t="e">
        <f t="shared" si="111"/>
        <v>#N/A</v>
      </c>
      <c r="I425" s="16" t="str">
        <f t="shared" si="112"/>
        <v/>
      </c>
      <c r="J425" s="16" t="str">
        <f t="shared" ca="1" si="119"/>
        <v/>
      </c>
      <c r="K425" s="16" t="str">
        <f t="shared" ca="1" si="119"/>
        <v/>
      </c>
      <c r="L425" s="16" t="str">
        <f t="shared" ca="1" si="119"/>
        <v/>
      </c>
      <c r="M425" s="16" t="str">
        <f t="shared" ca="1" si="118"/>
        <v/>
      </c>
      <c r="N425" s="16" t="str">
        <f t="shared" ca="1" si="118"/>
        <v/>
      </c>
      <c r="O425" s="16" t="str">
        <f t="shared" ca="1" si="118"/>
        <v/>
      </c>
      <c r="P425" s="16" t="str">
        <f t="shared" ca="1" si="118"/>
        <v/>
      </c>
      <c r="Q425" s="16" t="str">
        <f t="shared" ca="1" si="118"/>
        <v/>
      </c>
      <c r="R425" s="16" t="str">
        <f t="shared" ca="1" si="118"/>
        <v/>
      </c>
      <c r="S425" s="16" t="e">
        <f t="shared" ca="1" si="116"/>
        <v>#N/A</v>
      </c>
      <c r="T425" s="15" t="str">
        <f t="shared" ca="1" si="117"/>
        <v/>
      </c>
      <c r="U425" s="7" t="str">
        <f t="shared" ca="1" si="113"/>
        <v/>
      </c>
    </row>
    <row r="426" spans="1:21" x14ac:dyDescent="0.55000000000000004">
      <c r="A426" s="7">
        <v>424</v>
      </c>
      <c r="B426" s="8">
        <f t="shared" si="114"/>
        <v>424</v>
      </c>
      <c r="C426" s="9">
        <f>IF('2 Pareto Analysis'!$D$12='Pareto Math'!V$23,'Pareto Math'!B426,IF(HLOOKUP(X$23,'1 Data Entry'!A$1:Q425,A427,FALSE)="","",HLOOKUP(X$23,'1 Data Entry'!A$1:Q425,A427,FALSE)))</f>
        <v>424</v>
      </c>
      <c r="D426" s="7" t="e">
        <f>HLOOKUP(V$23,'1 Data Entry'!A$1:Q425,A427,FALSE)</f>
        <v>#N/A</v>
      </c>
      <c r="E426" s="15" t="e">
        <f>IF(C426="","",HLOOKUP(W$23,'1 Data Entry'!A$1:S425,A427,FALSE))</f>
        <v>#N/A</v>
      </c>
      <c r="F426" s="15">
        <f>(COUNTIF(D$3:D426,D426))</f>
        <v>424</v>
      </c>
      <c r="G426" s="15">
        <f t="shared" si="115"/>
        <v>999</v>
      </c>
      <c r="H426" s="15" t="e">
        <f t="shared" si="111"/>
        <v>#N/A</v>
      </c>
      <c r="I426" s="16" t="str">
        <f t="shared" si="112"/>
        <v/>
      </c>
      <c r="J426" s="16" t="str">
        <f t="shared" ca="1" si="119"/>
        <v/>
      </c>
      <c r="K426" s="16" t="str">
        <f t="shared" ca="1" si="119"/>
        <v/>
      </c>
      <c r="L426" s="16" t="str">
        <f t="shared" ca="1" si="119"/>
        <v/>
      </c>
      <c r="M426" s="16" t="str">
        <f t="shared" ca="1" si="118"/>
        <v/>
      </c>
      <c r="N426" s="16" t="str">
        <f t="shared" ca="1" si="118"/>
        <v/>
      </c>
      <c r="O426" s="16" t="str">
        <f t="shared" ca="1" si="118"/>
        <v/>
      </c>
      <c r="P426" s="16" t="str">
        <f t="shared" ca="1" si="118"/>
        <v/>
      </c>
      <c r="Q426" s="16" t="str">
        <f t="shared" ca="1" si="118"/>
        <v/>
      </c>
      <c r="R426" s="16" t="str">
        <f t="shared" ca="1" si="118"/>
        <v/>
      </c>
      <c r="S426" s="16" t="e">
        <f t="shared" ca="1" si="116"/>
        <v>#N/A</v>
      </c>
      <c r="T426" s="15" t="str">
        <f t="shared" ca="1" si="117"/>
        <v/>
      </c>
      <c r="U426" s="7" t="str">
        <f t="shared" ca="1" si="113"/>
        <v/>
      </c>
    </row>
    <row r="427" spans="1:21" x14ac:dyDescent="0.55000000000000004">
      <c r="A427" s="7">
        <v>425</v>
      </c>
      <c r="B427" s="8">
        <f t="shared" si="114"/>
        <v>425</v>
      </c>
      <c r="C427" s="9">
        <f>IF('2 Pareto Analysis'!$D$12='Pareto Math'!V$23,'Pareto Math'!B427,IF(HLOOKUP(X$23,'1 Data Entry'!A$1:Q426,A428,FALSE)="","",HLOOKUP(X$23,'1 Data Entry'!A$1:Q426,A428,FALSE)))</f>
        <v>425</v>
      </c>
      <c r="D427" s="7" t="e">
        <f>HLOOKUP(V$23,'1 Data Entry'!A$1:Q426,A428,FALSE)</f>
        <v>#N/A</v>
      </c>
      <c r="E427" s="15" t="e">
        <f>IF(C427="","",HLOOKUP(W$23,'1 Data Entry'!A$1:S426,A428,FALSE))</f>
        <v>#N/A</v>
      </c>
      <c r="F427" s="15">
        <f>(COUNTIF(D$3:D427,D427))</f>
        <v>425</v>
      </c>
      <c r="G427" s="15">
        <f t="shared" si="115"/>
        <v>999</v>
      </c>
      <c r="H427" s="15" t="e">
        <f t="shared" si="111"/>
        <v>#N/A</v>
      </c>
      <c r="I427" s="16" t="str">
        <f t="shared" si="112"/>
        <v/>
      </c>
      <c r="J427" s="16" t="str">
        <f t="shared" ca="1" si="119"/>
        <v/>
      </c>
      <c r="K427" s="16" t="str">
        <f t="shared" ca="1" si="119"/>
        <v/>
      </c>
      <c r="L427" s="16" t="str">
        <f t="shared" ca="1" si="119"/>
        <v/>
      </c>
      <c r="M427" s="16" t="str">
        <f t="shared" ca="1" si="118"/>
        <v/>
      </c>
      <c r="N427" s="16" t="str">
        <f t="shared" ca="1" si="118"/>
        <v/>
      </c>
      <c r="O427" s="16" t="str">
        <f t="shared" ca="1" si="118"/>
        <v/>
      </c>
      <c r="P427" s="16" t="str">
        <f t="shared" ca="1" si="118"/>
        <v/>
      </c>
      <c r="Q427" s="16" t="str">
        <f t="shared" ca="1" si="118"/>
        <v/>
      </c>
      <c r="R427" s="16" t="str">
        <f t="shared" ca="1" si="118"/>
        <v/>
      </c>
      <c r="S427" s="16" t="e">
        <f t="shared" ca="1" si="116"/>
        <v>#N/A</v>
      </c>
      <c r="T427" s="15" t="str">
        <f t="shared" ca="1" si="117"/>
        <v/>
      </c>
      <c r="U427" s="7" t="str">
        <f t="shared" ca="1" si="113"/>
        <v/>
      </c>
    </row>
    <row r="428" spans="1:21" x14ac:dyDescent="0.55000000000000004">
      <c r="A428" s="7">
        <v>426</v>
      </c>
      <c r="B428" s="8">
        <f t="shared" si="114"/>
        <v>426</v>
      </c>
      <c r="C428" s="9">
        <f>IF('2 Pareto Analysis'!$D$12='Pareto Math'!V$23,'Pareto Math'!B428,IF(HLOOKUP(X$23,'1 Data Entry'!A$1:Q427,A429,FALSE)="","",HLOOKUP(X$23,'1 Data Entry'!A$1:Q427,A429,FALSE)))</f>
        <v>426</v>
      </c>
      <c r="D428" s="7" t="e">
        <f>HLOOKUP(V$23,'1 Data Entry'!A$1:Q427,A429,FALSE)</f>
        <v>#N/A</v>
      </c>
      <c r="E428" s="15" t="e">
        <f>IF(C428="","",HLOOKUP(W$23,'1 Data Entry'!A$1:S427,A429,FALSE))</f>
        <v>#N/A</v>
      </c>
      <c r="F428" s="15">
        <f>(COUNTIF(D$3:D428,D428))</f>
        <v>426</v>
      </c>
      <c r="G428" s="15">
        <f t="shared" si="115"/>
        <v>999</v>
      </c>
      <c r="H428" s="15" t="e">
        <f t="shared" si="111"/>
        <v>#N/A</v>
      </c>
      <c r="I428" s="16" t="str">
        <f t="shared" si="112"/>
        <v/>
      </c>
      <c r="J428" s="16" t="str">
        <f t="shared" ca="1" si="119"/>
        <v/>
      </c>
      <c r="K428" s="16" t="str">
        <f t="shared" ca="1" si="119"/>
        <v/>
      </c>
      <c r="L428" s="16" t="str">
        <f t="shared" ca="1" si="119"/>
        <v/>
      </c>
      <c r="M428" s="16" t="str">
        <f t="shared" ca="1" si="118"/>
        <v/>
      </c>
      <c r="N428" s="16" t="str">
        <f t="shared" ca="1" si="118"/>
        <v/>
      </c>
      <c r="O428" s="16" t="str">
        <f t="shared" ca="1" si="118"/>
        <v/>
      </c>
      <c r="P428" s="16" t="str">
        <f t="shared" ca="1" si="118"/>
        <v/>
      </c>
      <c r="Q428" s="16" t="str">
        <f t="shared" ca="1" si="118"/>
        <v/>
      </c>
      <c r="R428" s="16" t="str">
        <f t="shared" ca="1" si="118"/>
        <v/>
      </c>
      <c r="S428" s="16" t="e">
        <f t="shared" ca="1" si="116"/>
        <v>#N/A</v>
      </c>
      <c r="T428" s="15" t="str">
        <f t="shared" ca="1" si="117"/>
        <v/>
      </c>
      <c r="U428" s="7" t="str">
        <f t="shared" ca="1" si="113"/>
        <v/>
      </c>
    </row>
    <row r="429" spans="1:21" x14ac:dyDescent="0.55000000000000004">
      <c r="A429" s="7">
        <v>427</v>
      </c>
      <c r="B429" s="8">
        <f t="shared" si="114"/>
        <v>427</v>
      </c>
      <c r="C429" s="9">
        <f>IF('2 Pareto Analysis'!$D$12='Pareto Math'!V$23,'Pareto Math'!B429,IF(HLOOKUP(X$23,'1 Data Entry'!A$1:Q428,A430,FALSE)="","",HLOOKUP(X$23,'1 Data Entry'!A$1:Q428,A430,FALSE)))</f>
        <v>427</v>
      </c>
      <c r="D429" s="7" t="e">
        <f>HLOOKUP(V$23,'1 Data Entry'!A$1:Q428,A430,FALSE)</f>
        <v>#N/A</v>
      </c>
      <c r="E429" s="15" t="e">
        <f>IF(C429="","",HLOOKUP(W$23,'1 Data Entry'!A$1:S428,A430,FALSE))</f>
        <v>#N/A</v>
      </c>
      <c r="F429" s="15">
        <f>(COUNTIF(D$3:D429,D429))</f>
        <v>427</v>
      </c>
      <c r="G429" s="15">
        <f t="shared" si="115"/>
        <v>999</v>
      </c>
      <c r="H429" s="15" t="e">
        <f t="shared" si="111"/>
        <v>#N/A</v>
      </c>
      <c r="I429" s="16" t="str">
        <f t="shared" si="112"/>
        <v/>
      </c>
      <c r="J429" s="16" t="str">
        <f t="shared" ca="1" si="119"/>
        <v/>
      </c>
      <c r="K429" s="16" t="str">
        <f t="shared" ca="1" si="119"/>
        <v/>
      </c>
      <c r="L429" s="16" t="str">
        <f t="shared" ca="1" si="119"/>
        <v/>
      </c>
      <c r="M429" s="16" t="str">
        <f t="shared" ca="1" si="118"/>
        <v/>
      </c>
      <c r="N429" s="16" t="str">
        <f t="shared" ca="1" si="118"/>
        <v/>
      </c>
      <c r="O429" s="16" t="str">
        <f t="shared" ca="1" si="118"/>
        <v/>
      </c>
      <c r="P429" s="16" t="str">
        <f t="shared" ca="1" si="118"/>
        <v/>
      </c>
      <c r="Q429" s="16" t="str">
        <f t="shared" ca="1" si="118"/>
        <v/>
      </c>
      <c r="R429" s="16" t="str">
        <f t="shared" ca="1" si="118"/>
        <v/>
      </c>
      <c r="S429" s="16" t="e">
        <f t="shared" ca="1" si="116"/>
        <v>#N/A</v>
      </c>
      <c r="T429" s="15" t="str">
        <f t="shared" ca="1" si="117"/>
        <v/>
      </c>
      <c r="U429" s="7" t="str">
        <f t="shared" ca="1" si="113"/>
        <v/>
      </c>
    </row>
    <row r="430" spans="1:21" x14ac:dyDescent="0.55000000000000004">
      <c r="A430" s="7">
        <v>428</v>
      </c>
      <c r="B430" s="8">
        <f t="shared" si="114"/>
        <v>428</v>
      </c>
      <c r="C430" s="9">
        <f>IF('2 Pareto Analysis'!$D$12='Pareto Math'!V$23,'Pareto Math'!B430,IF(HLOOKUP(X$23,'1 Data Entry'!A$1:Q429,A431,FALSE)="","",HLOOKUP(X$23,'1 Data Entry'!A$1:Q429,A431,FALSE)))</f>
        <v>428</v>
      </c>
      <c r="D430" s="7" t="e">
        <f>HLOOKUP(V$23,'1 Data Entry'!A$1:Q429,A431,FALSE)</f>
        <v>#N/A</v>
      </c>
      <c r="E430" s="15" t="e">
        <f>IF(C430="","",HLOOKUP(W$23,'1 Data Entry'!A$1:S429,A431,FALSE))</f>
        <v>#N/A</v>
      </c>
      <c r="F430" s="15">
        <f>(COUNTIF(D$3:D430,D430))</f>
        <v>428</v>
      </c>
      <c r="G430" s="15">
        <f t="shared" si="115"/>
        <v>999</v>
      </c>
      <c r="H430" s="15" t="e">
        <f t="shared" si="111"/>
        <v>#N/A</v>
      </c>
      <c r="I430" s="16" t="str">
        <f t="shared" si="112"/>
        <v/>
      </c>
      <c r="J430" s="16" t="str">
        <f t="shared" ca="1" si="119"/>
        <v/>
      </c>
      <c r="K430" s="16" t="str">
        <f t="shared" ca="1" si="119"/>
        <v/>
      </c>
      <c r="L430" s="16" t="str">
        <f t="shared" ca="1" si="119"/>
        <v/>
      </c>
      <c r="M430" s="16" t="str">
        <f t="shared" ca="1" si="118"/>
        <v/>
      </c>
      <c r="N430" s="16" t="str">
        <f t="shared" ca="1" si="118"/>
        <v/>
      </c>
      <c r="O430" s="16" t="str">
        <f t="shared" ca="1" si="118"/>
        <v/>
      </c>
      <c r="P430" s="16" t="str">
        <f t="shared" ca="1" si="118"/>
        <v/>
      </c>
      <c r="Q430" s="16" t="str">
        <f t="shared" ca="1" si="118"/>
        <v/>
      </c>
      <c r="R430" s="16" t="str">
        <f t="shared" ca="1" si="118"/>
        <v/>
      </c>
      <c r="S430" s="16" t="e">
        <f t="shared" ca="1" si="116"/>
        <v>#N/A</v>
      </c>
      <c r="T430" s="15" t="str">
        <f t="shared" ca="1" si="117"/>
        <v/>
      </c>
      <c r="U430" s="7" t="str">
        <f t="shared" ca="1" si="113"/>
        <v/>
      </c>
    </row>
    <row r="431" spans="1:21" x14ac:dyDescent="0.55000000000000004">
      <c r="A431" s="7">
        <v>429</v>
      </c>
      <c r="B431" s="8">
        <f t="shared" si="114"/>
        <v>429</v>
      </c>
      <c r="C431" s="9">
        <f>IF('2 Pareto Analysis'!$D$12='Pareto Math'!V$23,'Pareto Math'!B431,IF(HLOOKUP(X$23,'1 Data Entry'!A$1:Q430,A432,FALSE)="","",HLOOKUP(X$23,'1 Data Entry'!A$1:Q430,A432,FALSE)))</f>
        <v>429</v>
      </c>
      <c r="D431" s="7" t="e">
        <f>HLOOKUP(V$23,'1 Data Entry'!A$1:Q430,A432,FALSE)</f>
        <v>#N/A</v>
      </c>
      <c r="E431" s="15" t="e">
        <f>IF(C431="","",HLOOKUP(W$23,'1 Data Entry'!A$1:S430,A432,FALSE))</f>
        <v>#N/A</v>
      </c>
      <c r="F431" s="15">
        <f>(COUNTIF(D$3:D431,D431))</f>
        <v>429</v>
      </c>
      <c r="G431" s="15">
        <f t="shared" si="115"/>
        <v>999</v>
      </c>
      <c r="H431" s="15" t="e">
        <f t="shared" si="111"/>
        <v>#N/A</v>
      </c>
      <c r="I431" s="16" t="str">
        <f t="shared" si="112"/>
        <v/>
      </c>
      <c r="J431" s="16" t="str">
        <f t="shared" ca="1" si="119"/>
        <v/>
      </c>
      <c r="K431" s="16" t="str">
        <f t="shared" ca="1" si="119"/>
        <v/>
      </c>
      <c r="L431" s="16" t="str">
        <f t="shared" ca="1" si="119"/>
        <v/>
      </c>
      <c r="M431" s="16" t="str">
        <f t="shared" ca="1" si="118"/>
        <v/>
      </c>
      <c r="N431" s="16" t="str">
        <f t="shared" ca="1" si="118"/>
        <v/>
      </c>
      <c r="O431" s="16" t="str">
        <f t="shared" ca="1" si="118"/>
        <v/>
      </c>
      <c r="P431" s="16" t="str">
        <f t="shared" ca="1" si="118"/>
        <v/>
      </c>
      <c r="Q431" s="16" t="str">
        <f t="shared" ca="1" si="118"/>
        <v/>
      </c>
      <c r="R431" s="16" t="str">
        <f t="shared" ca="1" si="118"/>
        <v/>
      </c>
      <c r="S431" s="16" t="e">
        <f t="shared" ca="1" si="116"/>
        <v>#N/A</v>
      </c>
      <c r="T431" s="15" t="str">
        <f t="shared" ca="1" si="117"/>
        <v/>
      </c>
      <c r="U431" s="7" t="str">
        <f t="shared" ca="1" si="113"/>
        <v/>
      </c>
    </row>
    <row r="432" spans="1:21" x14ac:dyDescent="0.55000000000000004">
      <c r="A432" s="7">
        <v>430</v>
      </c>
      <c r="B432" s="8">
        <f t="shared" si="114"/>
        <v>430</v>
      </c>
      <c r="C432" s="9">
        <f>IF('2 Pareto Analysis'!$D$12='Pareto Math'!V$23,'Pareto Math'!B432,IF(HLOOKUP(X$23,'1 Data Entry'!A$1:Q431,A433,FALSE)="","",HLOOKUP(X$23,'1 Data Entry'!A$1:Q431,A433,FALSE)))</f>
        <v>430</v>
      </c>
      <c r="D432" s="7" t="e">
        <f>HLOOKUP(V$23,'1 Data Entry'!A$1:Q431,A433,FALSE)</f>
        <v>#N/A</v>
      </c>
      <c r="E432" s="15" t="e">
        <f>IF(C432="","",HLOOKUP(W$23,'1 Data Entry'!A$1:S431,A433,FALSE))</f>
        <v>#N/A</v>
      </c>
      <c r="F432" s="15">
        <f>(COUNTIF(D$3:D432,D432))</f>
        <v>430</v>
      </c>
      <c r="G432" s="15">
        <f t="shared" si="115"/>
        <v>999</v>
      </c>
      <c r="H432" s="15" t="e">
        <f t="shared" si="111"/>
        <v>#N/A</v>
      </c>
      <c r="I432" s="16" t="str">
        <f t="shared" si="112"/>
        <v/>
      </c>
      <c r="J432" s="16" t="str">
        <f t="shared" ca="1" si="119"/>
        <v/>
      </c>
      <c r="K432" s="16" t="str">
        <f t="shared" ca="1" si="119"/>
        <v/>
      </c>
      <c r="L432" s="16" t="str">
        <f t="shared" ca="1" si="119"/>
        <v/>
      </c>
      <c r="M432" s="16" t="str">
        <f t="shared" ca="1" si="118"/>
        <v/>
      </c>
      <c r="N432" s="16" t="str">
        <f t="shared" ca="1" si="118"/>
        <v/>
      </c>
      <c r="O432" s="16" t="str">
        <f t="shared" ca="1" si="118"/>
        <v/>
      </c>
      <c r="P432" s="16" t="str">
        <f t="shared" ca="1" si="118"/>
        <v/>
      </c>
      <c r="Q432" s="16" t="str">
        <f t="shared" ca="1" si="118"/>
        <v/>
      </c>
      <c r="R432" s="16" t="str">
        <f t="shared" ca="1" si="118"/>
        <v/>
      </c>
      <c r="S432" s="16" t="e">
        <f t="shared" ca="1" si="116"/>
        <v>#N/A</v>
      </c>
      <c r="T432" s="15" t="str">
        <f t="shared" ca="1" si="117"/>
        <v/>
      </c>
      <c r="U432" s="7" t="str">
        <f t="shared" ca="1" si="113"/>
        <v/>
      </c>
    </row>
    <row r="433" spans="1:21" x14ac:dyDescent="0.55000000000000004">
      <c r="A433" s="7">
        <v>431</v>
      </c>
      <c r="B433" s="8">
        <f t="shared" si="114"/>
        <v>431</v>
      </c>
      <c r="C433" s="9">
        <f>IF('2 Pareto Analysis'!$D$12='Pareto Math'!V$23,'Pareto Math'!B433,IF(HLOOKUP(X$23,'1 Data Entry'!A$1:Q432,A434,FALSE)="","",HLOOKUP(X$23,'1 Data Entry'!A$1:Q432,A434,FALSE)))</f>
        <v>431</v>
      </c>
      <c r="D433" s="7" t="e">
        <f>HLOOKUP(V$23,'1 Data Entry'!A$1:Q432,A434,FALSE)</f>
        <v>#N/A</v>
      </c>
      <c r="E433" s="15" t="e">
        <f>IF(C433="","",HLOOKUP(W$23,'1 Data Entry'!A$1:S432,A434,FALSE))</f>
        <v>#N/A</v>
      </c>
      <c r="F433" s="15">
        <f>(COUNTIF(D$3:D433,D433))</f>
        <v>431</v>
      </c>
      <c r="G433" s="15">
        <f t="shared" si="115"/>
        <v>999</v>
      </c>
      <c r="H433" s="15" t="e">
        <f t="shared" si="111"/>
        <v>#N/A</v>
      </c>
      <c r="I433" s="16" t="str">
        <f t="shared" si="112"/>
        <v/>
      </c>
      <c r="J433" s="16" t="str">
        <f t="shared" ca="1" si="119"/>
        <v/>
      </c>
      <c r="K433" s="16" t="str">
        <f t="shared" ca="1" si="119"/>
        <v/>
      </c>
      <c r="L433" s="16" t="str">
        <f t="shared" ca="1" si="119"/>
        <v/>
      </c>
      <c r="M433" s="16" t="str">
        <f t="shared" ca="1" si="118"/>
        <v/>
      </c>
      <c r="N433" s="16" t="str">
        <f t="shared" ca="1" si="118"/>
        <v/>
      </c>
      <c r="O433" s="16" t="str">
        <f t="shared" ca="1" si="118"/>
        <v/>
      </c>
      <c r="P433" s="16" t="str">
        <f t="shared" ca="1" si="118"/>
        <v/>
      </c>
      <c r="Q433" s="16" t="str">
        <f t="shared" ca="1" si="118"/>
        <v/>
      </c>
      <c r="R433" s="16" t="str">
        <f t="shared" ca="1" si="118"/>
        <v/>
      </c>
      <c r="S433" s="16" t="e">
        <f t="shared" ca="1" si="116"/>
        <v>#N/A</v>
      </c>
      <c r="T433" s="15" t="str">
        <f t="shared" ca="1" si="117"/>
        <v/>
      </c>
      <c r="U433" s="7" t="str">
        <f t="shared" ca="1" si="113"/>
        <v/>
      </c>
    </row>
    <row r="434" spans="1:21" x14ac:dyDescent="0.55000000000000004">
      <c r="A434" s="7">
        <v>432</v>
      </c>
      <c r="B434" s="8">
        <f t="shared" si="114"/>
        <v>432</v>
      </c>
      <c r="C434" s="9">
        <f>IF('2 Pareto Analysis'!$D$12='Pareto Math'!V$23,'Pareto Math'!B434,IF(HLOOKUP(X$23,'1 Data Entry'!A$1:Q433,A435,FALSE)="","",HLOOKUP(X$23,'1 Data Entry'!A$1:Q433,A435,FALSE)))</f>
        <v>432</v>
      </c>
      <c r="D434" s="7" t="e">
        <f>HLOOKUP(V$23,'1 Data Entry'!A$1:Q433,A435,FALSE)</f>
        <v>#N/A</v>
      </c>
      <c r="E434" s="15" t="e">
        <f>IF(C434="","",HLOOKUP(W$23,'1 Data Entry'!A$1:S433,A435,FALSE))</f>
        <v>#N/A</v>
      </c>
      <c r="F434" s="15">
        <f>(COUNTIF(D$3:D434,D434))</f>
        <v>432</v>
      </c>
      <c r="G434" s="15">
        <f t="shared" si="115"/>
        <v>999</v>
      </c>
      <c r="H434" s="15" t="e">
        <f t="shared" si="111"/>
        <v>#N/A</v>
      </c>
      <c r="I434" s="16" t="str">
        <f t="shared" si="112"/>
        <v/>
      </c>
      <c r="J434" s="16" t="str">
        <f t="shared" ca="1" si="119"/>
        <v/>
      </c>
      <c r="K434" s="16" t="str">
        <f t="shared" ca="1" si="119"/>
        <v/>
      </c>
      <c r="L434" s="16" t="str">
        <f t="shared" ca="1" si="119"/>
        <v/>
      </c>
      <c r="M434" s="16" t="str">
        <f t="shared" ca="1" si="118"/>
        <v/>
      </c>
      <c r="N434" s="16" t="str">
        <f t="shared" ca="1" si="118"/>
        <v/>
      </c>
      <c r="O434" s="16" t="str">
        <f t="shared" ca="1" si="118"/>
        <v/>
      </c>
      <c r="P434" s="16" t="str">
        <f t="shared" ca="1" si="118"/>
        <v/>
      </c>
      <c r="Q434" s="16" t="str">
        <f t="shared" ca="1" si="118"/>
        <v/>
      </c>
      <c r="R434" s="16" t="str">
        <f t="shared" ca="1" si="118"/>
        <v/>
      </c>
      <c r="S434" s="16" t="e">
        <f t="shared" ca="1" si="116"/>
        <v>#N/A</v>
      </c>
      <c r="T434" s="15" t="str">
        <f t="shared" ca="1" si="117"/>
        <v/>
      </c>
      <c r="U434" s="7" t="str">
        <f t="shared" ca="1" si="113"/>
        <v/>
      </c>
    </row>
    <row r="435" spans="1:21" x14ac:dyDescent="0.55000000000000004">
      <c r="A435" s="7">
        <v>433</v>
      </c>
      <c r="B435" s="8">
        <f t="shared" si="114"/>
        <v>433</v>
      </c>
      <c r="C435" s="9">
        <f>IF('2 Pareto Analysis'!$D$12='Pareto Math'!V$23,'Pareto Math'!B435,IF(HLOOKUP(X$23,'1 Data Entry'!A$1:Q434,A436,FALSE)="","",HLOOKUP(X$23,'1 Data Entry'!A$1:Q434,A436,FALSE)))</f>
        <v>433</v>
      </c>
      <c r="D435" s="7" t="e">
        <f>HLOOKUP(V$23,'1 Data Entry'!A$1:Q434,A436,FALSE)</f>
        <v>#N/A</v>
      </c>
      <c r="E435" s="15" t="e">
        <f>IF(C435="","",HLOOKUP(W$23,'1 Data Entry'!A$1:S434,A436,FALSE))</f>
        <v>#N/A</v>
      </c>
      <c r="F435" s="15">
        <f>(COUNTIF(D$3:D435,D435))</f>
        <v>433</v>
      </c>
      <c r="G435" s="15">
        <f t="shared" si="115"/>
        <v>999</v>
      </c>
      <c r="H435" s="15" t="e">
        <f t="shared" si="111"/>
        <v>#N/A</v>
      </c>
      <c r="I435" s="16" t="str">
        <f t="shared" si="112"/>
        <v/>
      </c>
      <c r="J435" s="16" t="str">
        <f t="shared" ca="1" si="119"/>
        <v/>
      </c>
      <c r="K435" s="16" t="str">
        <f t="shared" ca="1" si="119"/>
        <v/>
      </c>
      <c r="L435" s="16" t="str">
        <f t="shared" ca="1" si="119"/>
        <v/>
      </c>
      <c r="M435" s="16" t="str">
        <f t="shared" ca="1" si="118"/>
        <v/>
      </c>
      <c r="N435" s="16" t="str">
        <f t="shared" ca="1" si="118"/>
        <v/>
      </c>
      <c r="O435" s="16" t="str">
        <f t="shared" ca="1" si="118"/>
        <v/>
      </c>
      <c r="P435" s="16" t="str">
        <f t="shared" ca="1" si="118"/>
        <v/>
      </c>
      <c r="Q435" s="16" t="str">
        <f t="shared" ca="1" si="118"/>
        <v/>
      </c>
      <c r="R435" s="16" t="str">
        <f t="shared" ca="1" si="118"/>
        <v/>
      </c>
      <c r="S435" s="16" t="e">
        <f t="shared" ca="1" si="116"/>
        <v>#N/A</v>
      </c>
      <c r="T435" s="15" t="str">
        <f t="shared" ca="1" si="117"/>
        <v/>
      </c>
      <c r="U435" s="7" t="str">
        <f t="shared" ca="1" si="113"/>
        <v/>
      </c>
    </row>
    <row r="436" spans="1:21" x14ac:dyDescent="0.55000000000000004">
      <c r="A436" s="7">
        <v>434</v>
      </c>
      <c r="B436" s="8">
        <f t="shared" si="114"/>
        <v>434</v>
      </c>
      <c r="C436" s="9">
        <f>IF('2 Pareto Analysis'!$D$12='Pareto Math'!V$23,'Pareto Math'!B436,IF(HLOOKUP(X$23,'1 Data Entry'!A$1:Q435,A437,FALSE)="","",HLOOKUP(X$23,'1 Data Entry'!A$1:Q435,A437,FALSE)))</f>
        <v>434</v>
      </c>
      <c r="D436" s="7" t="e">
        <f>HLOOKUP(V$23,'1 Data Entry'!A$1:Q435,A437,FALSE)</f>
        <v>#N/A</v>
      </c>
      <c r="E436" s="15" t="e">
        <f>IF(C436="","",HLOOKUP(W$23,'1 Data Entry'!A$1:S435,A437,FALSE))</f>
        <v>#N/A</v>
      </c>
      <c r="F436" s="15">
        <f>(COUNTIF(D$3:D436,D436))</f>
        <v>434</v>
      </c>
      <c r="G436" s="15">
        <f t="shared" si="115"/>
        <v>999</v>
      </c>
      <c r="H436" s="15" t="e">
        <f t="shared" si="111"/>
        <v>#N/A</v>
      </c>
      <c r="I436" s="16" t="str">
        <f t="shared" si="112"/>
        <v/>
      </c>
      <c r="J436" s="16" t="str">
        <f t="shared" ca="1" si="119"/>
        <v/>
      </c>
      <c r="K436" s="16" t="str">
        <f t="shared" ca="1" si="119"/>
        <v/>
      </c>
      <c r="L436" s="16" t="str">
        <f t="shared" ca="1" si="119"/>
        <v/>
      </c>
      <c r="M436" s="16" t="str">
        <f t="shared" ca="1" si="118"/>
        <v/>
      </c>
      <c r="N436" s="16" t="str">
        <f t="shared" ca="1" si="118"/>
        <v/>
      </c>
      <c r="O436" s="16" t="str">
        <f t="shared" ca="1" si="118"/>
        <v/>
      </c>
      <c r="P436" s="16" t="str">
        <f t="shared" ca="1" si="118"/>
        <v/>
      </c>
      <c r="Q436" s="16" t="str">
        <f t="shared" ca="1" si="118"/>
        <v/>
      </c>
      <c r="R436" s="16" t="str">
        <f t="shared" ca="1" si="118"/>
        <v/>
      </c>
      <c r="S436" s="16" t="e">
        <f t="shared" ca="1" si="116"/>
        <v>#N/A</v>
      </c>
      <c r="T436" s="15" t="str">
        <f t="shared" ca="1" si="117"/>
        <v/>
      </c>
      <c r="U436" s="7" t="str">
        <f t="shared" ca="1" si="113"/>
        <v/>
      </c>
    </row>
    <row r="437" spans="1:21" x14ac:dyDescent="0.55000000000000004">
      <c r="A437" s="7">
        <v>435</v>
      </c>
      <c r="B437" s="8">
        <f t="shared" si="114"/>
        <v>435</v>
      </c>
      <c r="C437" s="9">
        <f>IF('2 Pareto Analysis'!$D$12='Pareto Math'!V$23,'Pareto Math'!B437,IF(HLOOKUP(X$23,'1 Data Entry'!A$1:Q436,A438,FALSE)="","",HLOOKUP(X$23,'1 Data Entry'!A$1:Q436,A438,FALSE)))</f>
        <v>435</v>
      </c>
      <c r="D437" s="7" t="e">
        <f>HLOOKUP(V$23,'1 Data Entry'!A$1:Q436,A438,FALSE)</f>
        <v>#N/A</v>
      </c>
      <c r="E437" s="15" t="e">
        <f>IF(C437="","",HLOOKUP(W$23,'1 Data Entry'!A$1:S436,A438,FALSE))</f>
        <v>#N/A</v>
      </c>
      <c r="F437" s="15">
        <f>(COUNTIF(D$3:D437,D437))</f>
        <v>435</v>
      </c>
      <c r="G437" s="15">
        <f t="shared" si="115"/>
        <v>999</v>
      </c>
      <c r="H437" s="15" t="e">
        <f t="shared" si="111"/>
        <v>#N/A</v>
      </c>
      <c r="I437" s="16" t="str">
        <f t="shared" si="112"/>
        <v/>
      </c>
      <c r="J437" s="16" t="str">
        <f t="shared" ca="1" si="119"/>
        <v/>
      </c>
      <c r="K437" s="16" t="str">
        <f t="shared" ca="1" si="119"/>
        <v/>
      </c>
      <c r="L437" s="16" t="str">
        <f t="shared" ca="1" si="119"/>
        <v/>
      </c>
      <c r="M437" s="16" t="str">
        <f t="shared" ca="1" si="118"/>
        <v/>
      </c>
      <c r="N437" s="16" t="str">
        <f t="shared" ca="1" si="118"/>
        <v/>
      </c>
      <c r="O437" s="16" t="str">
        <f t="shared" ca="1" si="118"/>
        <v/>
      </c>
      <c r="P437" s="16" t="str">
        <f t="shared" ca="1" si="118"/>
        <v/>
      </c>
      <c r="Q437" s="16" t="str">
        <f t="shared" ca="1" si="118"/>
        <v/>
      </c>
      <c r="R437" s="16" t="str">
        <f t="shared" ca="1" si="118"/>
        <v/>
      </c>
      <c r="S437" s="16" t="e">
        <f t="shared" ca="1" si="116"/>
        <v>#N/A</v>
      </c>
      <c r="T437" s="15" t="str">
        <f t="shared" ca="1" si="117"/>
        <v/>
      </c>
      <c r="U437" s="7" t="str">
        <f t="shared" ca="1" si="113"/>
        <v/>
      </c>
    </row>
    <row r="438" spans="1:21" x14ac:dyDescent="0.55000000000000004">
      <c r="A438" s="7">
        <v>436</v>
      </c>
      <c r="B438" s="8">
        <f t="shared" si="114"/>
        <v>436</v>
      </c>
      <c r="C438" s="9">
        <f>IF('2 Pareto Analysis'!$D$12='Pareto Math'!V$23,'Pareto Math'!B438,IF(HLOOKUP(X$23,'1 Data Entry'!A$1:Q437,A439,FALSE)="","",HLOOKUP(X$23,'1 Data Entry'!A$1:Q437,A439,FALSE)))</f>
        <v>436</v>
      </c>
      <c r="D438" s="7" t="e">
        <f>HLOOKUP(V$23,'1 Data Entry'!A$1:Q437,A439,FALSE)</f>
        <v>#N/A</v>
      </c>
      <c r="E438" s="15" t="e">
        <f>IF(C438="","",HLOOKUP(W$23,'1 Data Entry'!A$1:S437,A439,FALSE))</f>
        <v>#N/A</v>
      </c>
      <c r="F438" s="15">
        <f>(COUNTIF(D$3:D438,D438))</f>
        <v>436</v>
      </c>
      <c r="G438" s="15">
        <f t="shared" si="115"/>
        <v>999</v>
      </c>
      <c r="H438" s="15" t="e">
        <f t="shared" si="111"/>
        <v>#N/A</v>
      </c>
      <c r="I438" s="16" t="str">
        <f t="shared" si="112"/>
        <v/>
      </c>
      <c r="J438" s="16" t="str">
        <f t="shared" ca="1" si="119"/>
        <v/>
      </c>
      <c r="K438" s="16" t="str">
        <f t="shared" ca="1" si="119"/>
        <v/>
      </c>
      <c r="L438" s="16" t="str">
        <f t="shared" ca="1" si="119"/>
        <v/>
      </c>
      <c r="M438" s="16" t="str">
        <f t="shared" ca="1" si="118"/>
        <v/>
      </c>
      <c r="N438" s="16" t="str">
        <f t="shared" ca="1" si="118"/>
        <v/>
      </c>
      <c r="O438" s="16" t="str">
        <f t="shared" ca="1" si="118"/>
        <v/>
      </c>
      <c r="P438" s="16" t="str">
        <f t="shared" ca="1" si="118"/>
        <v/>
      </c>
      <c r="Q438" s="16" t="str">
        <f t="shared" ca="1" si="118"/>
        <v/>
      </c>
      <c r="R438" s="16" t="str">
        <f t="shared" ca="1" si="118"/>
        <v/>
      </c>
      <c r="S438" s="16" t="e">
        <f t="shared" ca="1" si="116"/>
        <v>#N/A</v>
      </c>
      <c r="T438" s="15" t="str">
        <f t="shared" ca="1" si="117"/>
        <v/>
      </c>
      <c r="U438" s="7" t="str">
        <f t="shared" ca="1" si="113"/>
        <v/>
      </c>
    </row>
    <row r="439" spans="1:21" x14ac:dyDescent="0.55000000000000004">
      <c r="A439" s="7">
        <v>437</v>
      </c>
      <c r="B439" s="8">
        <f t="shared" si="114"/>
        <v>437</v>
      </c>
      <c r="C439" s="9">
        <f>IF('2 Pareto Analysis'!$D$12='Pareto Math'!V$23,'Pareto Math'!B439,IF(HLOOKUP(X$23,'1 Data Entry'!A$1:Q438,A440,FALSE)="","",HLOOKUP(X$23,'1 Data Entry'!A$1:Q438,A440,FALSE)))</f>
        <v>437</v>
      </c>
      <c r="D439" s="7" t="e">
        <f>HLOOKUP(V$23,'1 Data Entry'!A$1:Q438,A440,FALSE)</f>
        <v>#N/A</v>
      </c>
      <c r="E439" s="15" t="e">
        <f>IF(C439="","",HLOOKUP(W$23,'1 Data Entry'!A$1:S438,A440,FALSE))</f>
        <v>#N/A</v>
      </c>
      <c r="F439" s="15">
        <f>(COUNTIF(D$3:D439,D439))</f>
        <v>437</v>
      </c>
      <c r="G439" s="15">
        <f t="shared" si="115"/>
        <v>999</v>
      </c>
      <c r="H439" s="15" t="e">
        <f t="shared" si="111"/>
        <v>#N/A</v>
      </c>
      <c r="I439" s="16" t="str">
        <f t="shared" si="112"/>
        <v/>
      </c>
      <c r="J439" s="16" t="str">
        <f t="shared" ca="1" si="119"/>
        <v/>
      </c>
      <c r="K439" s="16" t="str">
        <f t="shared" ca="1" si="119"/>
        <v/>
      </c>
      <c r="L439" s="16" t="str">
        <f t="shared" ca="1" si="119"/>
        <v/>
      </c>
      <c r="M439" s="16" t="str">
        <f t="shared" ca="1" si="118"/>
        <v/>
      </c>
      <c r="N439" s="16" t="str">
        <f t="shared" ca="1" si="118"/>
        <v/>
      </c>
      <c r="O439" s="16" t="str">
        <f t="shared" ca="1" si="118"/>
        <v/>
      </c>
      <c r="P439" s="16" t="str">
        <f t="shared" ca="1" si="118"/>
        <v/>
      </c>
      <c r="Q439" s="16" t="str">
        <f t="shared" ca="1" si="118"/>
        <v/>
      </c>
      <c r="R439" s="16" t="str">
        <f t="shared" ca="1" si="118"/>
        <v/>
      </c>
      <c r="S439" s="16" t="e">
        <f t="shared" ca="1" si="116"/>
        <v>#N/A</v>
      </c>
      <c r="T439" s="15" t="str">
        <f t="shared" ca="1" si="117"/>
        <v/>
      </c>
      <c r="U439" s="7" t="str">
        <f t="shared" ca="1" si="113"/>
        <v/>
      </c>
    </row>
    <row r="440" spans="1:21" x14ac:dyDescent="0.55000000000000004">
      <c r="A440" s="7">
        <v>438</v>
      </c>
      <c r="B440" s="8">
        <f t="shared" si="114"/>
        <v>438</v>
      </c>
      <c r="C440" s="9">
        <f>IF('2 Pareto Analysis'!$D$12='Pareto Math'!V$23,'Pareto Math'!B440,IF(HLOOKUP(X$23,'1 Data Entry'!A$1:Q439,A441,FALSE)="","",HLOOKUP(X$23,'1 Data Entry'!A$1:Q439,A441,FALSE)))</f>
        <v>438</v>
      </c>
      <c r="D440" s="7" t="e">
        <f>HLOOKUP(V$23,'1 Data Entry'!A$1:Q439,A441,FALSE)</f>
        <v>#N/A</v>
      </c>
      <c r="E440" s="15" t="e">
        <f>IF(C440="","",HLOOKUP(W$23,'1 Data Entry'!A$1:S439,A441,FALSE))</f>
        <v>#N/A</v>
      </c>
      <c r="F440" s="15">
        <f>(COUNTIF(D$3:D440,D440))</f>
        <v>438</v>
      </c>
      <c r="G440" s="15">
        <f t="shared" si="115"/>
        <v>999</v>
      </c>
      <c r="H440" s="15" t="e">
        <f t="shared" si="111"/>
        <v>#N/A</v>
      </c>
      <c r="I440" s="16" t="str">
        <f t="shared" si="112"/>
        <v/>
      </c>
      <c r="J440" s="16" t="str">
        <f t="shared" ca="1" si="119"/>
        <v/>
      </c>
      <c r="K440" s="16" t="str">
        <f t="shared" ca="1" si="119"/>
        <v/>
      </c>
      <c r="L440" s="16" t="str">
        <f t="shared" ca="1" si="119"/>
        <v/>
      </c>
      <c r="M440" s="16" t="str">
        <f t="shared" ca="1" si="118"/>
        <v/>
      </c>
      <c r="N440" s="16" t="str">
        <f t="shared" ca="1" si="118"/>
        <v/>
      </c>
      <c r="O440" s="16" t="str">
        <f t="shared" ca="1" si="118"/>
        <v/>
      </c>
      <c r="P440" s="16" t="str">
        <f t="shared" ca="1" si="118"/>
        <v/>
      </c>
      <c r="Q440" s="16" t="str">
        <f t="shared" ca="1" si="118"/>
        <v/>
      </c>
      <c r="R440" s="16" t="str">
        <f t="shared" ca="1" si="118"/>
        <v/>
      </c>
      <c r="S440" s="16" t="e">
        <f t="shared" ca="1" si="116"/>
        <v>#N/A</v>
      </c>
      <c r="T440" s="15" t="str">
        <f t="shared" ca="1" si="117"/>
        <v/>
      </c>
      <c r="U440" s="7" t="str">
        <f t="shared" ca="1" si="113"/>
        <v/>
      </c>
    </row>
    <row r="441" spans="1:21" x14ac:dyDescent="0.55000000000000004">
      <c r="A441" s="7">
        <v>439</v>
      </c>
      <c r="B441" s="8">
        <f t="shared" si="114"/>
        <v>439</v>
      </c>
      <c r="C441" s="9">
        <f>IF('2 Pareto Analysis'!$D$12='Pareto Math'!V$23,'Pareto Math'!B441,IF(HLOOKUP(X$23,'1 Data Entry'!A$1:Q440,A442,FALSE)="","",HLOOKUP(X$23,'1 Data Entry'!A$1:Q440,A442,FALSE)))</f>
        <v>439</v>
      </c>
      <c r="D441" s="7" t="e">
        <f>HLOOKUP(V$23,'1 Data Entry'!A$1:Q440,A442,FALSE)</f>
        <v>#N/A</v>
      </c>
      <c r="E441" s="15" t="e">
        <f>IF(C441="","",HLOOKUP(W$23,'1 Data Entry'!A$1:S440,A442,FALSE))</f>
        <v>#N/A</v>
      </c>
      <c r="F441" s="15">
        <f>(COUNTIF(D$3:D441,D441))</f>
        <v>439</v>
      </c>
      <c r="G441" s="15">
        <f t="shared" si="115"/>
        <v>999</v>
      </c>
      <c r="H441" s="15" t="e">
        <f t="shared" si="111"/>
        <v>#N/A</v>
      </c>
      <c r="I441" s="16" t="str">
        <f t="shared" si="112"/>
        <v/>
      </c>
      <c r="J441" s="16" t="str">
        <f t="shared" ca="1" si="119"/>
        <v/>
      </c>
      <c r="K441" s="16" t="str">
        <f t="shared" ca="1" si="119"/>
        <v/>
      </c>
      <c r="L441" s="16" t="str">
        <f t="shared" ca="1" si="119"/>
        <v/>
      </c>
      <c r="M441" s="16" t="str">
        <f t="shared" ca="1" si="118"/>
        <v/>
      </c>
      <c r="N441" s="16" t="str">
        <f t="shared" ca="1" si="118"/>
        <v/>
      </c>
      <c r="O441" s="16" t="str">
        <f t="shared" ca="1" si="118"/>
        <v/>
      </c>
      <c r="P441" s="16" t="str">
        <f t="shared" ca="1" si="118"/>
        <v/>
      </c>
      <c r="Q441" s="16" t="str">
        <f t="shared" ca="1" si="118"/>
        <v/>
      </c>
      <c r="R441" s="16" t="str">
        <f t="shared" ca="1" si="118"/>
        <v/>
      </c>
      <c r="S441" s="16" t="e">
        <f t="shared" ca="1" si="116"/>
        <v>#N/A</v>
      </c>
      <c r="T441" s="15" t="str">
        <f t="shared" ca="1" si="117"/>
        <v/>
      </c>
      <c r="U441" s="7" t="str">
        <f t="shared" ca="1" si="113"/>
        <v/>
      </c>
    </row>
    <row r="442" spans="1:21" x14ac:dyDescent="0.55000000000000004">
      <c r="A442" s="7">
        <v>440</v>
      </c>
      <c r="B442" s="8">
        <f t="shared" si="114"/>
        <v>440</v>
      </c>
      <c r="C442" s="9">
        <f>IF('2 Pareto Analysis'!$D$12='Pareto Math'!V$23,'Pareto Math'!B442,IF(HLOOKUP(X$23,'1 Data Entry'!A$1:Q441,A443,FALSE)="","",HLOOKUP(X$23,'1 Data Entry'!A$1:Q441,A443,FALSE)))</f>
        <v>440</v>
      </c>
      <c r="D442" s="7" t="e">
        <f>HLOOKUP(V$23,'1 Data Entry'!A$1:Q441,A443,FALSE)</f>
        <v>#N/A</v>
      </c>
      <c r="E442" s="15" t="e">
        <f>IF(C442="","",HLOOKUP(W$23,'1 Data Entry'!A$1:S441,A443,FALSE))</f>
        <v>#N/A</v>
      </c>
      <c r="F442" s="15">
        <f>(COUNTIF(D$3:D442,D442))</f>
        <v>440</v>
      </c>
      <c r="G442" s="15">
        <f t="shared" si="115"/>
        <v>999</v>
      </c>
      <c r="H442" s="15" t="e">
        <f t="shared" si="111"/>
        <v>#N/A</v>
      </c>
      <c r="I442" s="16" t="str">
        <f t="shared" si="112"/>
        <v/>
      </c>
      <c r="J442" s="16" t="str">
        <f t="shared" ca="1" si="119"/>
        <v/>
      </c>
      <c r="K442" s="16" t="str">
        <f t="shared" ca="1" si="119"/>
        <v/>
      </c>
      <c r="L442" s="16" t="str">
        <f t="shared" ca="1" si="119"/>
        <v/>
      </c>
      <c r="M442" s="16" t="str">
        <f t="shared" ca="1" si="118"/>
        <v/>
      </c>
      <c r="N442" s="16" t="str">
        <f t="shared" ca="1" si="118"/>
        <v/>
      </c>
      <c r="O442" s="16" t="str">
        <f t="shared" ca="1" si="118"/>
        <v/>
      </c>
      <c r="P442" s="16" t="str">
        <f t="shared" ca="1" si="118"/>
        <v/>
      </c>
      <c r="Q442" s="16" t="str">
        <f t="shared" ca="1" si="118"/>
        <v/>
      </c>
      <c r="R442" s="16" t="str">
        <f t="shared" ca="1" si="118"/>
        <v/>
      </c>
      <c r="S442" s="16" t="e">
        <f t="shared" ca="1" si="116"/>
        <v>#N/A</v>
      </c>
      <c r="T442" s="15" t="str">
        <f t="shared" ca="1" si="117"/>
        <v/>
      </c>
      <c r="U442" s="7" t="str">
        <f t="shared" ca="1" si="113"/>
        <v/>
      </c>
    </row>
    <row r="443" spans="1:21" x14ac:dyDescent="0.55000000000000004">
      <c r="A443" s="7">
        <v>441</v>
      </c>
      <c r="B443" s="8">
        <f t="shared" si="114"/>
        <v>441</v>
      </c>
      <c r="C443" s="9">
        <f>IF('2 Pareto Analysis'!$D$12='Pareto Math'!V$23,'Pareto Math'!B443,IF(HLOOKUP(X$23,'1 Data Entry'!A$1:Q442,A444,FALSE)="","",HLOOKUP(X$23,'1 Data Entry'!A$1:Q442,A444,FALSE)))</f>
        <v>441</v>
      </c>
      <c r="D443" s="7" t="e">
        <f>HLOOKUP(V$23,'1 Data Entry'!A$1:Q442,A444,FALSE)</f>
        <v>#N/A</v>
      </c>
      <c r="E443" s="15" t="e">
        <f>IF(C443="","",HLOOKUP(W$23,'1 Data Entry'!A$1:S442,A444,FALSE))</f>
        <v>#N/A</v>
      </c>
      <c r="F443" s="15">
        <f>(COUNTIF(D$3:D443,D443))</f>
        <v>441</v>
      </c>
      <c r="G443" s="15">
        <f t="shared" si="115"/>
        <v>999</v>
      </c>
      <c r="H443" s="15" t="e">
        <f t="shared" si="111"/>
        <v>#N/A</v>
      </c>
      <c r="I443" s="16" t="str">
        <f t="shared" si="112"/>
        <v/>
      </c>
      <c r="J443" s="16" t="str">
        <f t="shared" ca="1" si="119"/>
        <v/>
      </c>
      <c r="K443" s="16" t="str">
        <f t="shared" ca="1" si="119"/>
        <v/>
      </c>
      <c r="L443" s="16" t="str">
        <f t="shared" ca="1" si="119"/>
        <v/>
      </c>
      <c r="M443" s="16" t="str">
        <f t="shared" ca="1" si="118"/>
        <v/>
      </c>
      <c r="N443" s="16" t="str">
        <f t="shared" ca="1" si="118"/>
        <v/>
      </c>
      <c r="O443" s="16" t="str">
        <f t="shared" ca="1" si="118"/>
        <v/>
      </c>
      <c r="P443" s="16" t="str">
        <f t="shared" ca="1" si="118"/>
        <v/>
      </c>
      <c r="Q443" s="16" t="str">
        <f t="shared" ca="1" si="118"/>
        <v/>
      </c>
      <c r="R443" s="16" t="str">
        <f t="shared" ca="1" si="118"/>
        <v/>
      </c>
      <c r="S443" s="16" t="e">
        <f t="shared" ca="1" si="116"/>
        <v>#N/A</v>
      </c>
      <c r="T443" s="15" t="str">
        <f t="shared" ca="1" si="117"/>
        <v/>
      </c>
      <c r="U443" s="7" t="str">
        <f t="shared" ca="1" si="113"/>
        <v/>
      </c>
    </row>
    <row r="444" spans="1:21" x14ac:dyDescent="0.55000000000000004">
      <c r="A444" s="7">
        <v>442</v>
      </c>
      <c r="B444" s="8">
        <f t="shared" si="114"/>
        <v>442</v>
      </c>
      <c r="C444" s="9">
        <f>IF('2 Pareto Analysis'!$D$12='Pareto Math'!V$23,'Pareto Math'!B444,IF(HLOOKUP(X$23,'1 Data Entry'!A$1:Q443,A445,FALSE)="","",HLOOKUP(X$23,'1 Data Entry'!A$1:Q443,A445,FALSE)))</f>
        <v>442</v>
      </c>
      <c r="D444" s="7" t="e">
        <f>HLOOKUP(V$23,'1 Data Entry'!A$1:Q443,A445,FALSE)</f>
        <v>#N/A</v>
      </c>
      <c r="E444" s="15" t="e">
        <f>IF(C444="","",HLOOKUP(W$23,'1 Data Entry'!A$1:S443,A445,FALSE))</f>
        <v>#N/A</v>
      </c>
      <c r="F444" s="15">
        <f>(COUNTIF(D$3:D444,D444))</f>
        <v>442</v>
      </c>
      <c r="G444" s="15">
        <f t="shared" si="115"/>
        <v>999</v>
      </c>
      <c r="H444" s="15" t="e">
        <f t="shared" si="111"/>
        <v>#N/A</v>
      </c>
      <c r="I444" s="16" t="str">
        <f t="shared" si="112"/>
        <v/>
      </c>
      <c r="J444" s="16" t="str">
        <f t="shared" ca="1" si="119"/>
        <v/>
      </c>
      <c r="K444" s="16" t="str">
        <f t="shared" ca="1" si="119"/>
        <v/>
      </c>
      <c r="L444" s="16" t="str">
        <f t="shared" ca="1" si="119"/>
        <v/>
      </c>
      <c r="M444" s="16" t="str">
        <f t="shared" ca="1" si="118"/>
        <v/>
      </c>
      <c r="N444" s="16" t="str">
        <f t="shared" ca="1" si="118"/>
        <v/>
      </c>
      <c r="O444" s="16" t="str">
        <f t="shared" ca="1" si="118"/>
        <v/>
      </c>
      <c r="P444" s="16" t="str">
        <f t="shared" ca="1" si="118"/>
        <v/>
      </c>
      <c r="Q444" s="16" t="str">
        <f t="shared" ca="1" si="118"/>
        <v/>
      </c>
      <c r="R444" s="16" t="str">
        <f t="shared" ca="1" si="118"/>
        <v/>
      </c>
      <c r="S444" s="16" t="e">
        <f t="shared" ca="1" si="116"/>
        <v>#N/A</v>
      </c>
      <c r="T444" s="15" t="str">
        <f t="shared" ca="1" si="117"/>
        <v/>
      </c>
      <c r="U444" s="7" t="str">
        <f t="shared" ca="1" si="113"/>
        <v/>
      </c>
    </row>
    <row r="445" spans="1:21" x14ac:dyDescent="0.55000000000000004">
      <c r="A445" s="7">
        <v>443</v>
      </c>
      <c r="B445" s="8">
        <f t="shared" si="114"/>
        <v>443</v>
      </c>
      <c r="C445" s="9">
        <f>IF('2 Pareto Analysis'!$D$12='Pareto Math'!V$23,'Pareto Math'!B445,IF(HLOOKUP(X$23,'1 Data Entry'!A$1:Q444,A446,FALSE)="","",HLOOKUP(X$23,'1 Data Entry'!A$1:Q444,A446,FALSE)))</f>
        <v>443</v>
      </c>
      <c r="D445" s="7" t="e">
        <f>HLOOKUP(V$23,'1 Data Entry'!A$1:Q444,A446,FALSE)</f>
        <v>#N/A</v>
      </c>
      <c r="E445" s="15" t="e">
        <f>IF(C445="","",HLOOKUP(W$23,'1 Data Entry'!A$1:S444,A446,FALSE))</f>
        <v>#N/A</v>
      </c>
      <c r="F445" s="15">
        <f>(COUNTIF(D$3:D445,D445))</f>
        <v>443</v>
      </c>
      <c r="G445" s="15">
        <f t="shared" si="115"/>
        <v>999</v>
      </c>
      <c r="H445" s="15" t="e">
        <f t="shared" si="111"/>
        <v>#N/A</v>
      </c>
      <c r="I445" s="16" t="str">
        <f t="shared" si="112"/>
        <v/>
      </c>
      <c r="J445" s="16" t="str">
        <f t="shared" ca="1" si="119"/>
        <v/>
      </c>
      <c r="K445" s="16" t="str">
        <f t="shared" ca="1" si="119"/>
        <v/>
      </c>
      <c r="L445" s="16" t="str">
        <f t="shared" ca="1" si="119"/>
        <v/>
      </c>
      <c r="M445" s="16" t="str">
        <f t="shared" ca="1" si="118"/>
        <v/>
      </c>
      <c r="N445" s="16" t="str">
        <f t="shared" ca="1" si="118"/>
        <v/>
      </c>
      <c r="O445" s="16" t="str">
        <f t="shared" ca="1" si="118"/>
        <v/>
      </c>
      <c r="P445" s="16" t="str">
        <f t="shared" ca="1" si="118"/>
        <v/>
      </c>
      <c r="Q445" s="16" t="str">
        <f t="shared" ca="1" si="118"/>
        <v/>
      </c>
      <c r="R445" s="16" t="str">
        <f t="shared" ca="1" si="118"/>
        <v/>
      </c>
      <c r="S445" s="16" t="e">
        <f t="shared" ca="1" si="116"/>
        <v>#N/A</v>
      </c>
      <c r="T445" s="15" t="str">
        <f t="shared" ca="1" si="117"/>
        <v/>
      </c>
      <c r="U445" s="7" t="str">
        <f t="shared" ca="1" si="113"/>
        <v/>
      </c>
    </row>
    <row r="446" spans="1:21" x14ac:dyDescent="0.55000000000000004">
      <c r="A446" s="7">
        <v>444</v>
      </c>
      <c r="B446" s="8">
        <f t="shared" si="114"/>
        <v>444</v>
      </c>
      <c r="C446" s="9">
        <f>IF('2 Pareto Analysis'!$D$12='Pareto Math'!V$23,'Pareto Math'!B446,IF(HLOOKUP(X$23,'1 Data Entry'!A$1:Q445,A447,FALSE)="","",HLOOKUP(X$23,'1 Data Entry'!A$1:Q445,A447,FALSE)))</f>
        <v>444</v>
      </c>
      <c r="D446" s="7" t="e">
        <f>HLOOKUP(V$23,'1 Data Entry'!A$1:Q445,A447,FALSE)</f>
        <v>#N/A</v>
      </c>
      <c r="E446" s="15" t="e">
        <f>IF(C446="","",HLOOKUP(W$23,'1 Data Entry'!A$1:S445,A447,FALSE))</f>
        <v>#N/A</v>
      </c>
      <c r="F446" s="15">
        <f>(COUNTIF(D$3:D446,D446))</f>
        <v>444</v>
      </c>
      <c r="G446" s="15">
        <f t="shared" si="115"/>
        <v>999</v>
      </c>
      <c r="H446" s="15" t="e">
        <f t="shared" si="111"/>
        <v>#N/A</v>
      </c>
      <c r="I446" s="16" t="str">
        <f t="shared" si="112"/>
        <v/>
      </c>
      <c r="J446" s="16" t="str">
        <f t="shared" ca="1" si="119"/>
        <v/>
      </c>
      <c r="K446" s="16" t="str">
        <f t="shared" ca="1" si="119"/>
        <v/>
      </c>
      <c r="L446" s="16" t="str">
        <f t="shared" ca="1" si="119"/>
        <v/>
      </c>
      <c r="M446" s="16" t="str">
        <f t="shared" ca="1" si="118"/>
        <v/>
      </c>
      <c r="N446" s="16" t="str">
        <f t="shared" ca="1" si="118"/>
        <v/>
      </c>
      <c r="O446" s="16" t="str">
        <f t="shared" ca="1" si="118"/>
        <v/>
      </c>
      <c r="P446" s="16" t="str">
        <f t="shared" ca="1" si="118"/>
        <v/>
      </c>
      <c r="Q446" s="16" t="str">
        <f t="shared" ca="1" si="118"/>
        <v/>
      </c>
      <c r="R446" s="16" t="str">
        <f t="shared" ca="1" si="118"/>
        <v/>
      </c>
      <c r="S446" s="16" t="e">
        <f t="shared" ca="1" si="116"/>
        <v>#N/A</v>
      </c>
      <c r="T446" s="15" t="str">
        <f t="shared" ca="1" si="117"/>
        <v/>
      </c>
      <c r="U446" s="7" t="str">
        <f t="shared" ca="1" si="113"/>
        <v/>
      </c>
    </row>
    <row r="447" spans="1:21" x14ac:dyDescent="0.55000000000000004">
      <c r="A447" s="7">
        <v>445</v>
      </c>
      <c r="B447" s="8">
        <f t="shared" si="114"/>
        <v>445</v>
      </c>
      <c r="C447" s="9">
        <f>IF('2 Pareto Analysis'!$D$12='Pareto Math'!V$23,'Pareto Math'!B447,IF(HLOOKUP(X$23,'1 Data Entry'!A$1:Q446,A448,FALSE)="","",HLOOKUP(X$23,'1 Data Entry'!A$1:Q446,A448,FALSE)))</f>
        <v>445</v>
      </c>
      <c r="D447" s="7" t="e">
        <f>HLOOKUP(V$23,'1 Data Entry'!A$1:Q446,A448,FALSE)</f>
        <v>#N/A</v>
      </c>
      <c r="E447" s="15" t="e">
        <f>IF(C447="","",HLOOKUP(W$23,'1 Data Entry'!A$1:S446,A448,FALSE))</f>
        <v>#N/A</v>
      </c>
      <c r="F447" s="15">
        <f>(COUNTIF(D$3:D447,D447))</f>
        <v>445</v>
      </c>
      <c r="G447" s="15">
        <f t="shared" si="115"/>
        <v>999</v>
      </c>
      <c r="H447" s="15" t="e">
        <f t="shared" si="111"/>
        <v>#N/A</v>
      </c>
      <c r="I447" s="16" t="str">
        <f t="shared" si="112"/>
        <v/>
      </c>
      <c r="J447" s="16" t="str">
        <f t="shared" ca="1" si="119"/>
        <v/>
      </c>
      <c r="K447" s="16" t="str">
        <f t="shared" ca="1" si="119"/>
        <v/>
      </c>
      <c r="L447" s="16" t="str">
        <f t="shared" ca="1" si="119"/>
        <v/>
      </c>
      <c r="M447" s="16" t="str">
        <f t="shared" ca="1" si="118"/>
        <v/>
      </c>
      <c r="N447" s="16" t="str">
        <f t="shared" ca="1" si="118"/>
        <v/>
      </c>
      <c r="O447" s="16" t="str">
        <f t="shared" ca="1" si="118"/>
        <v/>
      </c>
      <c r="P447" s="16" t="str">
        <f t="shared" ca="1" si="118"/>
        <v/>
      </c>
      <c r="Q447" s="16" t="str">
        <f t="shared" ca="1" si="118"/>
        <v/>
      </c>
      <c r="R447" s="16" t="str">
        <f t="shared" ca="1" si="118"/>
        <v/>
      </c>
      <c r="S447" s="16" t="e">
        <f t="shared" ca="1" si="116"/>
        <v>#N/A</v>
      </c>
      <c r="T447" s="15" t="str">
        <f t="shared" ca="1" si="117"/>
        <v/>
      </c>
      <c r="U447" s="7" t="str">
        <f t="shared" ca="1" si="113"/>
        <v/>
      </c>
    </row>
    <row r="448" spans="1:21" x14ac:dyDescent="0.55000000000000004">
      <c r="A448" s="7">
        <v>446</v>
      </c>
      <c r="B448" s="8">
        <f t="shared" si="114"/>
        <v>446</v>
      </c>
      <c r="C448" s="9">
        <f>IF('2 Pareto Analysis'!$D$12='Pareto Math'!V$23,'Pareto Math'!B448,IF(HLOOKUP(X$23,'1 Data Entry'!A$1:Q447,A449,FALSE)="","",HLOOKUP(X$23,'1 Data Entry'!A$1:Q447,A449,FALSE)))</f>
        <v>446</v>
      </c>
      <c r="D448" s="7" t="e">
        <f>HLOOKUP(V$23,'1 Data Entry'!A$1:Q447,A449,FALSE)</f>
        <v>#N/A</v>
      </c>
      <c r="E448" s="15" t="e">
        <f>IF(C448="","",HLOOKUP(W$23,'1 Data Entry'!A$1:S447,A449,FALSE))</f>
        <v>#N/A</v>
      </c>
      <c r="F448" s="15">
        <f>(COUNTIF(D$3:D448,D448))</f>
        <v>446</v>
      </c>
      <c r="G448" s="15">
        <f t="shared" si="115"/>
        <v>999</v>
      </c>
      <c r="H448" s="15" t="e">
        <f t="shared" si="111"/>
        <v>#N/A</v>
      </c>
      <c r="I448" s="16" t="str">
        <f t="shared" si="112"/>
        <v/>
      </c>
      <c r="J448" s="16" t="str">
        <f t="shared" ca="1" si="119"/>
        <v/>
      </c>
      <c r="K448" s="16" t="str">
        <f t="shared" ca="1" si="119"/>
        <v/>
      </c>
      <c r="L448" s="16" t="str">
        <f t="shared" ca="1" si="119"/>
        <v/>
      </c>
      <c r="M448" s="16" t="str">
        <f t="shared" ca="1" si="118"/>
        <v/>
      </c>
      <c r="N448" s="16" t="str">
        <f t="shared" ca="1" si="118"/>
        <v/>
      </c>
      <c r="O448" s="16" t="str">
        <f t="shared" ca="1" si="118"/>
        <v/>
      </c>
      <c r="P448" s="16" t="str">
        <f t="shared" ca="1" si="118"/>
        <v/>
      </c>
      <c r="Q448" s="16" t="str">
        <f t="shared" ca="1" si="118"/>
        <v/>
      </c>
      <c r="R448" s="16" t="str">
        <f t="shared" ca="1" si="118"/>
        <v/>
      </c>
      <c r="S448" s="16" t="e">
        <f t="shared" ca="1" si="116"/>
        <v>#N/A</v>
      </c>
      <c r="T448" s="15" t="str">
        <f t="shared" ca="1" si="117"/>
        <v/>
      </c>
      <c r="U448" s="7" t="str">
        <f t="shared" ca="1" si="113"/>
        <v/>
      </c>
    </row>
    <row r="449" spans="1:21" x14ac:dyDescent="0.55000000000000004">
      <c r="A449" s="7">
        <v>447</v>
      </c>
      <c r="B449" s="8">
        <f t="shared" si="114"/>
        <v>447</v>
      </c>
      <c r="C449" s="9">
        <f>IF('2 Pareto Analysis'!$D$12='Pareto Math'!V$23,'Pareto Math'!B449,IF(HLOOKUP(X$23,'1 Data Entry'!A$1:Q448,A450,FALSE)="","",HLOOKUP(X$23,'1 Data Entry'!A$1:Q448,A450,FALSE)))</f>
        <v>447</v>
      </c>
      <c r="D449" s="7" t="e">
        <f>HLOOKUP(V$23,'1 Data Entry'!A$1:Q448,A450,FALSE)</f>
        <v>#N/A</v>
      </c>
      <c r="E449" s="15" t="e">
        <f>IF(C449="","",HLOOKUP(W$23,'1 Data Entry'!A$1:S448,A450,FALSE))</f>
        <v>#N/A</v>
      </c>
      <c r="F449" s="15">
        <f>(COUNTIF(D$3:D449,D449))</f>
        <v>447</v>
      </c>
      <c r="G449" s="15">
        <f t="shared" si="115"/>
        <v>999</v>
      </c>
      <c r="H449" s="15" t="e">
        <f t="shared" si="111"/>
        <v>#N/A</v>
      </c>
      <c r="I449" s="16" t="str">
        <f t="shared" si="112"/>
        <v/>
      </c>
      <c r="J449" s="16" t="str">
        <f t="shared" ca="1" si="119"/>
        <v/>
      </c>
      <c r="K449" s="16" t="str">
        <f t="shared" ca="1" si="119"/>
        <v/>
      </c>
      <c r="L449" s="16" t="str">
        <f t="shared" ca="1" si="119"/>
        <v/>
      </c>
      <c r="M449" s="16" t="str">
        <f t="shared" ca="1" si="118"/>
        <v/>
      </c>
      <c r="N449" s="16" t="str">
        <f t="shared" ca="1" si="118"/>
        <v/>
      </c>
      <c r="O449" s="16" t="str">
        <f t="shared" ca="1" si="118"/>
        <v/>
      </c>
      <c r="P449" s="16" t="str">
        <f t="shared" ca="1" si="118"/>
        <v/>
      </c>
      <c r="Q449" s="16" t="str">
        <f t="shared" ca="1" si="118"/>
        <v/>
      </c>
      <c r="R449" s="16" t="str">
        <f t="shared" ca="1" si="118"/>
        <v/>
      </c>
      <c r="S449" s="16" t="e">
        <f t="shared" ca="1" si="116"/>
        <v>#N/A</v>
      </c>
      <c r="T449" s="15" t="str">
        <f t="shared" ca="1" si="117"/>
        <v/>
      </c>
      <c r="U449" s="7" t="str">
        <f t="shared" ca="1" si="113"/>
        <v/>
      </c>
    </row>
    <row r="450" spans="1:21" x14ac:dyDescent="0.55000000000000004">
      <c r="A450" s="7">
        <v>448</v>
      </c>
      <c r="B450" s="8">
        <f t="shared" si="114"/>
        <v>448</v>
      </c>
      <c r="C450" s="9">
        <f>IF('2 Pareto Analysis'!$D$12='Pareto Math'!V$23,'Pareto Math'!B450,IF(HLOOKUP(X$23,'1 Data Entry'!A$1:Q449,A451,FALSE)="","",HLOOKUP(X$23,'1 Data Entry'!A$1:Q449,A451,FALSE)))</f>
        <v>448</v>
      </c>
      <c r="D450" s="7" t="e">
        <f>HLOOKUP(V$23,'1 Data Entry'!A$1:Q449,A451,FALSE)</f>
        <v>#N/A</v>
      </c>
      <c r="E450" s="15" t="e">
        <f>IF(C450="","",HLOOKUP(W$23,'1 Data Entry'!A$1:S449,A451,FALSE))</f>
        <v>#N/A</v>
      </c>
      <c r="F450" s="15">
        <f>(COUNTIF(D$3:D450,D450))</f>
        <v>448</v>
      </c>
      <c r="G450" s="15">
        <f t="shared" si="115"/>
        <v>999</v>
      </c>
      <c r="H450" s="15" t="e">
        <f t="shared" si="111"/>
        <v>#N/A</v>
      </c>
      <c r="I450" s="16" t="str">
        <f t="shared" si="112"/>
        <v/>
      </c>
      <c r="J450" s="16" t="str">
        <f t="shared" ca="1" si="119"/>
        <v/>
      </c>
      <c r="K450" s="16" t="str">
        <f t="shared" ca="1" si="119"/>
        <v/>
      </c>
      <c r="L450" s="16" t="str">
        <f t="shared" ca="1" si="119"/>
        <v/>
      </c>
      <c r="M450" s="16" t="str">
        <f t="shared" ca="1" si="118"/>
        <v/>
      </c>
      <c r="N450" s="16" t="str">
        <f t="shared" ca="1" si="118"/>
        <v/>
      </c>
      <c r="O450" s="16" t="str">
        <f t="shared" ca="1" si="118"/>
        <v/>
      </c>
      <c r="P450" s="16" t="str">
        <f t="shared" ca="1" si="118"/>
        <v/>
      </c>
      <c r="Q450" s="16" t="str">
        <f t="shared" ca="1" si="118"/>
        <v/>
      </c>
      <c r="R450" s="16" t="str">
        <f t="shared" ca="1" si="118"/>
        <v/>
      </c>
      <c r="S450" s="16" t="e">
        <f t="shared" ca="1" si="116"/>
        <v>#N/A</v>
      </c>
      <c r="T450" s="15" t="str">
        <f t="shared" ca="1" si="117"/>
        <v/>
      </c>
      <c r="U450" s="7" t="str">
        <f t="shared" ca="1" si="113"/>
        <v/>
      </c>
    </row>
    <row r="451" spans="1:21" x14ac:dyDescent="0.55000000000000004">
      <c r="A451" s="7">
        <v>449</v>
      </c>
      <c r="B451" s="8">
        <f t="shared" si="114"/>
        <v>449</v>
      </c>
      <c r="C451" s="9">
        <f>IF('2 Pareto Analysis'!$D$12='Pareto Math'!V$23,'Pareto Math'!B451,IF(HLOOKUP(X$23,'1 Data Entry'!A$1:Q450,A452,FALSE)="","",HLOOKUP(X$23,'1 Data Entry'!A$1:Q450,A452,FALSE)))</f>
        <v>449</v>
      </c>
      <c r="D451" s="7" t="e">
        <f>HLOOKUP(V$23,'1 Data Entry'!A$1:Q450,A452,FALSE)</f>
        <v>#N/A</v>
      </c>
      <c r="E451" s="15" t="e">
        <f>IF(C451="","",HLOOKUP(W$23,'1 Data Entry'!A$1:S450,A452,FALSE))</f>
        <v>#N/A</v>
      </c>
      <c r="F451" s="15">
        <f>(COUNTIF(D$3:D451,D451))</f>
        <v>449</v>
      </c>
      <c r="G451" s="15">
        <f t="shared" si="115"/>
        <v>999</v>
      </c>
      <c r="H451" s="15" t="e">
        <f t="shared" ref="H451:H514" si="120">(SUMIF(D$3:D$1002,D451,E$3:E$1002))</f>
        <v>#N/A</v>
      </c>
      <c r="I451" s="16" t="str">
        <f t="shared" ref="I451:I514" si="121">IF(F451=G451,IF(ISNA(H451),G451,H451),"")</f>
        <v/>
      </c>
      <c r="J451" s="16" t="str">
        <f t="shared" ca="1" si="119"/>
        <v/>
      </c>
      <c r="K451" s="16" t="str">
        <f t="shared" ca="1" si="119"/>
        <v/>
      </c>
      <c r="L451" s="16" t="str">
        <f t="shared" ca="1" si="119"/>
        <v/>
      </c>
      <c r="M451" s="16" t="str">
        <f t="shared" ca="1" si="118"/>
        <v/>
      </c>
      <c r="N451" s="16" t="str">
        <f t="shared" ca="1" si="118"/>
        <v/>
      </c>
      <c r="O451" s="16" t="str">
        <f t="shared" ca="1" si="118"/>
        <v/>
      </c>
      <c r="P451" s="16" t="str">
        <f t="shared" ca="1" si="118"/>
        <v/>
      </c>
      <c r="Q451" s="16" t="str">
        <f t="shared" ca="1" si="118"/>
        <v/>
      </c>
      <c r="R451" s="16" t="str">
        <f t="shared" ca="1" si="118"/>
        <v/>
      </c>
      <c r="S451" s="16" t="e">
        <f t="shared" ca="1" si="116"/>
        <v>#N/A</v>
      </c>
      <c r="T451" s="15" t="str">
        <f t="shared" ca="1" si="117"/>
        <v/>
      </c>
      <c r="U451" s="7" t="str">
        <f t="shared" ref="U451:U514" ca="1" si="122">IF(T451="","",D451)</f>
        <v/>
      </c>
    </row>
    <row r="452" spans="1:21" x14ac:dyDescent="0.55000000000000004">
      <c r="A452" s="7">
        <v>450</v>
      </c>
      <c r="B452" s="8">
        <f t="shared" ref="B452:B515" si="123">IF(A452&gt;999-COUNTIF(D:D,0),"",A452)</f>
        <v>450</v>
      </c>
      <c r="C452" s="9">
        <f>IF('2 Pareto Analysis'!$D$12='Pareto Math'!V$23,'Pareto Math'!B452,IF(HLOOKUP(X$23,'1 Data Entry'!A$1:Q451,A453,FALSE)="","",HLOOKUP(X$23,'1 Data Entry'!A$1:Q451,A453,FALSE)))</f>
        <v>450</v>
      </c>
      <c r="D452" s="7" t="e">
        <f>HLOOKUP(V$23,'1 Data Entry'!A$1:Q451,A453,FALSE)</f>
        <v>#N/A</v>
      </c>
      <c r="E452" s="15" t="e">
        <f>IF(C452="","",HLOOKUP(W$23,'1 Data Entry'!A$1:S451,A453,FALSE))</f>
        <v>#N/A</v>
      </c>
      <c r="F452" s="15">
        <f>(COUNTIF(D$3:D452,D452))</f>
        <v>450</v>
      </c>
      <c r="G452" s="15">
        <f t="shared" ref="G452:G515" si="124">IF(B452="","",COUNTIF(D$3:D$1002,D452))</f>
        <v>999</v>
      </c>
      <c r="H452" s="15" t="e">
        <f t="shared" si="120"/>
        <v>#N/A</v>
      </c>
      <c r="I452" s="16" t="str">
        <f t="shared" si="121"/>
        <v/>
      </c>
      <c r="J452" s="16" t="str">
        <f t="shared" ca="1" si="119"/>
        <v/>
      </c>
      <c r="K452" s="16" t="str">
        <f t="shared" ca="1" si="119"/>
        <v/>
      </c>
      <c r="L452" s="16" t="str">
        <f t="shared" ca="1" si="119"/>
        <v/>
      </c>
      <c r="M452" s="16" t="str">
        <f t="shared" ca="1" si="118"/>
        <v/>
      </c>
      <c r="N452" s="16" t="str">
        <f t="shared" ca="1" si="118"/>
        <v/>
      </c>
      <c r="O452" s="16" t="str">
        <f t="shared" ca="1" si="118"/>
        <v/>
      </c>
      <c r="P452" s="16" t="str">
        <f t="shared" ca="1" si="118"/>
        <v/>
      </c>
      <c r="Q452" s="16" t="str">
        <f t="shared" ca="1" si="118"/>
        <v/>
      </c>
      <c r="R452" s="16" t="str">
        <f t="shared" ca="1" si="118"/>
        <v/>
      </c>
      <c r="S452" s="16" t="e">
        <f t="shared" ref="S452:S515" ca="1" si="125">IF(SUM(J452:R452)=0,$E452,"")</f>
        <v>#N/A</v>
      </c>
      <c r="T452" s="15" t="str">
        <f t="shared" ref="T452:T515" ca="1" si="126">IF(F452=G452,IF(ISNA(H452),G452+(RAND()*0.01),H452+(RAND()*0.0000000001)),"")</f>
        <v/>
      </c>
      <c r="U452" s="7" t="str">
        <f t="shared" ca="1" si="122"/>
        <v/>
      </c>
    </row>
    <row r="453" spans="1:21" x14ac:dyDescent="0.55000000000000004">
      <c r="A453" s="7">
        <v>451</v>
      </c>
      <c r="B453" s="8">
        <f t="shared" si="123"/>
        <v>451</v>
      </c>
      <c r="C453" s="9">
        <f>IF('2 Pareto Analysis'!$D$12='Pareto Math'!V$23,'Pareto Math'!B453,IF(HLOOKUP(X$23,'1 Data Entry'!A$1:Q452,A454,FALSE)="","",HLOOKUP(X$23,'1 Data Entry'!A$1:Q452,A454,FALSE)))</f>
        <v>451</v>
      </c>
      <c r="D453" s="7" t="e">
        <f>HLOOKUP(V$23,'1 Data Entry'!A$1:Q452,A454,FALSE)</f>
        <v>#N/A</v>
      </c>
      <c r="E453" s="15" t="e">
        <f>IF(C453="","",HLOOKUP(W$23,'1 Data Entry'!A$1:S452,A454,FALSE))</f>
        <v>#N/A</v>
      </c>
      <c r="F453" s="15">
        <f>(COUNTIF(D$3:D453,D453))</f>
        <v>451</v>
      </c>
      <c r="G453" s="15">
        <f t="shared" si="124"/>
        <v>999</v>
      </c>
      <c r="H453" s="15" t="e">
        <f t="shared" si="120"/>
        <v>#N/A</v>
      </c>
      <c r="I453" s="16" t="str">
        <f t="shared" si="121"/>
        <v/>
      </c>
      <c r="J453" s="16" t="str">
        <f t="shared" ca="1" si="119"/>
        <v/>
      </c>
      <c r="K453" s="16" t="str">
        <f t="shared" ca="1" si="119"/>
        <v/>
      </c>
      <c r="L453" s="16" t="str">
        <f t="shared" ca="1" si="119"/>
        <v/>
      </c>
      <c r="M453" s="16" t="str">
        <f t="shared" ca="1" si="118"/>
        <v/>
      </c>
      <c r="N453" s="16" t="str">
        <f t="shared" ca="1" si="118"/>
        <v/>
      </c>
      <c r="O453" s="16" t="str">
        <f t="shared" ca="1" si="118"/>
        <v/>
      </c>
      <c r="P453" s="16" t="str">
        <f t="shared" ca="1" si="118"/>
        <v/>
      </c>
      <c r="Q453" s="16" t="str">
        <f t="shared" ca="1" si="118"/>
        <v/>
      </c>
      <c r="R453" s="16" t="str">
        <f t="shared" ca="1" si="118"/>
        <v/>
      </c>
      <c r="S453" s="16" t="e">
        <f t="shared" ca="1" si="125"/>
        <v>#N/A</v>
      </c>
      <c r="T453" s="15" t="str">
        <f t="shared" ca="1" si="126"/>
        <v/>
      </c>
      <c r="U453" s="7" t="str">
        <f t="shared" ca="1" si="122"/>
        <v/>
      </c>
    </row>
    <row r="454" spans="1:21" x14ac:dyDescent="0.55000000000000004">
      <c r="A454" s="7">
        <v>452</v>
      </c>
      <c r="B454" s="8">
        <f t="shared" si="123"/>
        <v>452</v>
      </c>
      <c r="C454" s="9">
        <f>IF('2 Pareto Analysis'!$D$12='Pareto Math'!V$23,'Pareto Math'!B454,IF(HLOOKUP(X$23,'1 Data Entry'!A$1:Q453,A455,FALSE)="","",HLOOKUP(X$23,'1 Data Entry'!A$1:Q453,A455,FALSE)))</f>
        <v>452</v>
      </c>
      <c r="D454" s="7" t="e">
        <f>HLOOKUP(V$23,'1 Data Entry'!A$1:Q453,A455,FALSE)</f>
        <v>#N/A</v>
      </c>
      <c r="E454" s="15" t="e">
        <f>IF(C454="","",HLOOKUP(W$23,'1 Data Entry'!A$1:S453,A455,FALSE))</f>
        <v>#N/A</v>
      </c>
      <c r="F454" s="15">
        <f>(COUNTIF(D$3:D454,D454))</f>
        <v>452</v>
      </c>
      <c r="G454" s="15">
        <f t="shared" si="124"/>
        <v>999</v>
      </c>
      <c r="H454" s="15" t="e">
        <f t="shared" si="120"/>
        <v>#N/A</v>
      </c>
      <c r="I454" s="16" t="str">
        <f t="shared" si="121"/>
        <v/>
      </c>
      <c r="J454" s="16" t="str">
        <f t="shared" ca="1" si="119"/>
        <v/>
      </c>
      <c r="K454" s="16" t="str">
        <f t="shared" ca="1" si="119"/>
        <v/>
      </c>
      <c r="L454" s="16" t="str">
        <f t="shared" ca="1" si="119"/>
        <v/>
      </c>
      <c r="M454" s="16" t="str">
        <f t="shared" ca="1" si="118"/>
        <v/>
      </c>
      <c r="N454" s="16" t="str">
        <f t="shared" ca="1" si="118"/>
        <v/>
      </c>
      <c r="O454" s="16" t="str">
        <f t="shared" ca="1" si="118"/>
        <v/>
      </c>
      <c r="P454" s="16" t="str">
        <f t="shared" ca="1" si="118"/>
        <v/>
      </c>
      <c r="Q454" s="16" t="str">
        <f t="shared" ca="1" si="118"/>
        <v/>
      </c>
      <c r="R454" s="16" t="str">
        <f t="shared" ca="1" si="118"/>
        <v/>
      </c>
      <c r="S454" s="16" t="e">
        <f t="shared" ca="1" si="125"/>
        <v>#N/A</v>
      </c>
      <c r="T454" s="15" t="str">
        <f t="shared" ca="1" si="126"/>
        <v/>
      </c>
      <c r="U454" s="7" t="str">
        <f t="shared" ca="1" si="122"/>
        <v/>
      </c>
    </row>
    <row r="455" spans="1:21" x14ac:dyDescent="0.55000000000000004">
      <c r="A455" s="7">
        <v>453</v>
      </c>
      <c r="B455" s="8">
        <f t="shared" si="123"/>
        <v>453</v>
      </c>
      <c r="C455" s="9">
        <f>IF('2 Pareto Analysis'!$D$12='Pareto Math'!V$23,'Pareto Math'!B455,IF(HLOOKUP(X$23,'1 Data Entry'!A$1:Q454,A456,FALSE)="","",HLOOKUP(X$23,'1 Data Entry'!A$1:Q454,A456,FALSE)))</f>
        <v>453</v>
      </c>
      <c r="D455" s="7" t="e">
        <f>HLOOKUP(V$23,'1 Data Entry'!A$1:Q454,A456,FALSE)</f>
        <v>#N/A</v>
      </c>
      <c r="E455" s="15" t="e">
        <f>IF(C455="","",HLOOKUP(W$23,'1 Data Entry'!A$1:S454,A456,FALSE))</f>
        <v>#N/A</v>
      </c>
      <c r="F455" s="15">
        <f>(COUNTIF(D$3:D455,D455))</f>
        <v>453</v>
      </c>
      <c r="G455" s="15">
        <f t="shared" si="124"/>
        <v>999</v>
      </c>
      <c r="H455" s="15" t="e">
        <f t="shared" si="120"/>
        <v>#N/A</v>
      </c>
      <c r="I455" s="16" t="str">
        <f t="shared" si="121"/>
        <v/>
      </c>
      <c r="J455" s="16" t="str">
        <f t="shared" ca="1" si="119"/>
        <v/>
      </c>
      <c r="K455" s="16" t="str">
        <f t="shared" ca="1" si="119"/>
        <v/>
      </c>
      <c r="L455" s="16" t="str">
        <f t="shared" ca="1" si="119"/>
        <v/>
      </c>
      <c r="M455" s="16" t="str">
        <f t="shared" ca="1" si="118"/>
        <v/>
      </c>
      <c r="N455" s="16" t="str">
        <f t="shared" ca="1" si="118"/>
        <v/>
      </c>
      <c r="O455" s="16" t="str">
        <f t="shared" ca="1" si="118"/>
        <v/>
      </c>
      <c r="P455" s="16" t="str">
        <f t="shared" ref="P455:R518" ca="1" si="127">IF(ISERROR(AD$43),"",IF($D455&lt;&gt;AD$43,"",$E455))</f>
        <v/>
      </c>
      <c r="Q455" s="16" t="str">
        <f t="shared" ca="1" si="127"/>
        <v/>
      </c>
      <c r="R455" s="16" t="str">
        <f t="shared" ca="1" si="127"/>
        <v/>
      </c>
      <c r="S455" s="16" t="e">
        <f t="shared" ca="1" si="125"/>
        <v>#N/A</v>
      </c>
      <c r="T455" s="15" t="str">
        <f t="shared" ca="1" si="126"/>
        <v/>
      </c>
      <c r="U455" s="7" t="str">
        <f t="shared" ca="1" si="122"/>
        <v/>
      </c>
    </row>
    <row r="456" spans="1:21" x14ac:dyDescent="0.55000000000000004">
      <c r="A456" s="7">
        <v>454</v>
      </c>
      <c r="B456" s="8">
        <f t="shared" si="123"/>
        <v>454</v>
      </c>
      <c r="C456" s="9">
        <f>IF('2 Pareto Analysis'!$D$12='Pareto Math'!V$23,'Pareto Math'!B456,IF(HLOOKUP(X$23,'1 Data Entry'!A$1:Q455,A457,FALSE)="","",HLOOKUP(X$23,'1 Data Entry'!A$1:Q455,A457,FALSE)))</f>
        <v>454</v>
      </c>
      <c r="D456" s="7" t="e">
        <f>HLOOKUP(V$23,'1 Data Entry'!A$1:Q455,A457,FALSE)</f>
        <v>#N/A</v>
      </c>
      <c r="E456" s="15" t="e">
        <f>IF(C456="","",HLOOKUP(W$23,'1 Data Entry'!A$1:S455,A457,FALSE))</f>
        <v>#N/A</v>
      </c>
      <c r="F456" s="15">
        <f>(COUNTIF(D$3:D456,D456))</f>
        <v>454</v>
      </c>
      <c r="G456" s="15">
        <f t="shared" si="124"/>
        <v>999</v>
      </c>
      <c r="H456" s="15" t="e">
        <f t="shared" si="120"/>
        <v>#N/A</v>
      </c>
      <c r="I456" s="16" t="str">
        <f t="shared" si="121"/>
        <v/>
      </c>
      <c r="J456" s="16" t="str">
        <f t="shared" ca="1" si="119"/>
        <v/>
      </c>
      <c r="K456" s="16" t="str">
        <f t="shared" ca="1" si="119"/>
        <v/>
      </c>
      <c r="L456" s="16" t="str">
        <f t="shared" ca="1" si="119"/>
        <v/>
      </c>
      <c r="M456" s="16" t="str">
        <f t="shared" ca="1" si="119"/>
        <v/>
      </c>
      <c r="N456" s="16" t="str">
        <f t="shared" ca="1" si="119"/>
        <v/>
      </c>
      <c r="O456" s="16" t="str">
        <f t="shared" ca="1" si="119"/>
        <v/>
      </c>
      <c r="P456" s="16" t="str">
        <f t="shared" ca="1" si="127"/>
        <v/>
      </c>
      <c r="Q456" s="16" t="str">
        <f t="shared" ca="1" si="127"/>
        <v/>
      </c>
      <c r="R456" s="16" t="str">
        <f t="shared" ca="1" si="127"/>
        <v/>
      </c>
      <c r="S456" s="16" t="e">
        <f t="shared" ca="1" si="125"/>
        <v>#N/A</v>
      </c>
      <c r="T456" s="15" t="str">
        <f t="shared" ca="1" si="126"/>
        <v/>
      </c>
      <c r="U456" s="7" t="str">
        <f t="shared" ca="1" si="122"/>
        <v/>
      </c>
    </row>
    <row r="457" spans="1:21" x14ac:dyDescent="0.55000000000000004">
      <c r="A457" s="7">
        <v>455</v>
      </c>
      <c r="B457" s="8">
        <f t="shared" si="123"/>
        <v>455</v>
      </c>
      <c r="C457" s="9">
        <f>IF('2 Pareto Analysis'!$D$12='Pareto Math'!V$23,'Pareto Math'!B457,IF(HLOOKUP(X$23,'1 Data Entry'!A$1:Q456,A458,FALSE)="","",HLOOKUP(X$23,'1 Data Entry'!A$1:Q456,A458,FALSE)))</f>
        <v>455</v>
      </c>
      <c r="D457" s="7" t="e">
        <f>HLOOKUP(V$23,'1 Data Entry'!A$1:Q456,A458,FALSE)</f>
        <v>#N/A</v>
      </c>
      <c r="E457" s="15" t="e">
        <f>IF(C457="","",HLOOKUP(W$23,'1 Data Entry'!A$1:S456,A458,FALSE))</f>
        <v>#N/A</v>
      </c>
      <c r="F457" s="15">
        <f>(COUNTIF(D$3:D457,D457))</f>
        <v>455</v>
      </c>
      <c r="G457" s="15">
        <f t="shared" si="124"/>
        <v>999</v>
      </c>
      <c r="H457" s="15" t="e">
        <f t="shared" si="120"/>
        <v>#N/A</v>
      </c>
      <c r="I457" s="16" t="str">
        <f t="shared" si="121"/>
        <v/>
      </c>
      <c r="J457" s="16" t="str">
        <f t="shared" ca="1" si="119"/>
        <v/>
      </c>
      <c r="K457" s="16" t="str">
        <f t="shared" ca="1" si="119"/>
        <v/>
      </c>
      <c r="L457" s="16" t="str">
        <f t="shared" ca="1" si="119"/>
        <v/>
      </c>
      <c r="M457" s="16" t="str">
        <f t="shared" ca="1" si="119"/>
        <v/>
      </c>
      <c r="N457" s="16" t="str">
        <f t="shared" ca="1" si="119"/>
        <v/>
      </c>
      <c r="O457" s="16" t="str">
        <f t="shared" ca="1" si="119"/>
        <v/>
      </c>
      <c r="P457" s="16" t="str">
        <f t="shared" ca="1" si="127"/>
        <v/>
      </c>
      <c r="Q457" s="16" t="str">
        <f t="shared" ca="1" si="127"/>
        <v/>
      </c>
      <c r="R457" s="16" t="str">
        <f t="shared" ca="1" si="127"/>
        <v/>
      </c>
      <c r="S457" s="16" t="e">
        <f t="shared" ca="1" si="125"/>
        <v>#N/A</v>
      </c>
      <c r="T457" s="15" t="str">
        <f t="shared" ca="1" si="126"/>
        <v/>
      </c>
      <c r="U457" s="7" t="str">
        <f t="shared" ca="1" si="122"/>
        <v/>
      </c>
    </row>
    <row r="458" spans="1:21" x14ac:dyDescent="0.55000000000000004">
      <c r="A458" s="7">
        <v>456</v>
      </c>
      <c r="B458" s="8">
        <f t="shared" si="123"/>
        <v>456</v>
      </c>
      <c r="C458" s="9">
        <f>IF('2 Pareto Analysis'!$D$12='Pareto Math'!V$23,'Pareto Math'!B458,IF(HLOOKUP(X$23,'1 Data Entry'!A$1:Q457,A459,FALSE)="","",HLOOKUP(X$23,'1 Data Entry'!A$1:Q457,A459,FALSE)))</f>
        <v>456</v>
      </c>
      <c r="D458" s="7" t="e">
        <f>HLOOKUP(V$23,'1 Data Entry'!A$1:Q457,A459,FALSE)</f>
        <v>#N/A</v>
      </c>
      <c r="E458" s="15" t="e">
        <f>IF(C458="","",HLOOKUP(W$23,'1 Data Entry'!A$1:S457,A459,FALSE))</f>
        <v>#N/A</v>
      </c>
      <c r="F458" s="15">
        <f>(COUNTIF(D$3:D458,D458))</f>
        <v>456</v>
      </c>
      <c r="G458" s="15">
        <f t="shared" si="124"/>
        <v>999</v>
      </c>
      <c r="H458" s="15" t="e">
        <f t="shared" si="120"/>
        <v>#N/A</v>
      </c>
      <c r="I458" s="16" t="str">
        <f t="shared" si="121"/>
        <v/>
      </c>
      <c r="J458" s="16" t="str">
        <f t="shared" ca="1" si="119"/>
        <v/>
      </c>
      <c r="K458" s="16" t="str">
        <f t="shared" ca="1" si="119"/>
        <v/>
      </c>
      <c r="L458" s="16" t="str">
        <f t="shared" ca="1" si="119"/>
        <v/>
      </c>
      <c r="M458" s="16" t="str">
        <f t="shared" ca="1" si="119"/>
        <v/>
      </c>
      <c r="N458" s="16" t="str">
        <f t="shared" ca="1" si="119"/>
        <v/>
      </c>
      <c r="O458" s="16" t="str">
        <f t="shared" ca="1" si="119"/>
        <v/>
      </c>
      <c r="P458" s="16" t="str">
        <f t="shared" ca="1" si="127"/>
        <v/>
      </c>
      <c r="Q458" s="16" t="str">
        <f t="shared" ca="1" si="127"/>
        <v/>
      </c>
      <c r="R458" s="16" t="str">
        <f t="shared" ca="1" si="127"/>
        <v/>
      </c>
      <c r="S458" s="16" t="e">
        <f t="shared" ca="1" si="125"/>
        <v>#N/A</v>
      </c>
      <c r="T458" s="15" t="str">
        <f t="shared" ca="1" si="126"/>
        <v/>
      </c>
      <c r="U458" s="7" t="str">
        <f t="shared" ca="1" si="122"/>
        <v/>
      </c>
    </row>
    <row r="459" spans="1:21" x14ac:dyDescent="0.55000000000000004">
      <c r="A459" s="7">
        <v>457</v>
      </c>
      <c r="B459" s="8">
        <f t="shared" si="123"/>
        <v>457</v>
      </c>
      <c r="C459" s="9">
        <f>IF('2 Pareto Analysis'!$D$12='Pareto Math'!V$23,'Pareto Math'!B459,IF(HLOOKUP(X$23,'1 Data Entry'!A$1:Q458,A460,FALSE)="","",HLOOKUP(X$23,'1 Data Entry'!A$1:Q458,A460,FALSE)))</f>
        <v>457</v>
      </c>
      <c r="D459" s="7" t="e">
        <f>HLOOKUP(V$23,'1 Data Entry'!A$1:Q458,A460,FALSE)</f>
        <v>#N/A</v>
      </c>
      <c r="E459" s="15" t="e">
        <f>IF(C459="","",HLOOKUP(W$23,'1 Data Entry'!A$1:S458,A460,FALSE))</f>
        <v>#N/A</v>
      </c>
      <c r="F459" s="15">
        <f>(COUNTIF(D$3:D459,D459))</f>
        <v>457</v>
      </c>
      <c r="G459" s="15">
        <f t="shared" si="124"/>
        <v>999</v>
      </c>
      <c r="H459" s="15" t="e">
        <f t="shared" si="120"/>
        <v>#N/A</v>
      </c>
      <c r="I459" s="16" t="str">
        <f t="shared" si="121"/>
        <v/>
      </c>
      <c r="J459" s="16" t="str">
        <f t="shared" ca="1" si="119"/>
        <v/>
      </c>
      <c r="K459" s="16" t="str">
        <f t="shared" ca="1" si="119"/>
        <v/>
      </c>
      <c r="L459" s="16" t="str">
        <f t="shared" ca="1" si="119"/>
        <v/>
      </c>
      <c r="M459" s="16" t="str">
        <f t="shared" ca="1" si="119"/>
        <v/>
      </c>
      <c r="N459" s="16" t="str">
        <f t="shared" ca="1" si="119"/>
        <v/>
      </c>
      <c r="O459" s="16" t="str">
        <f t="shared" ca="1" si="119"/>
        <v/>
      </c>
      <c r="P459" s="16" t="str">
        <f t="shared" ca="1" si="127"/>
        <v/>
      </c>
      <c r="Q459" s="16" t="str">
        <f t="shared" ca="1" si="127"/>
        <v/>
      </c>
      <c r="R459" s="16" t="str">
        <f t="shared" ca="1" si="127"/>
        <v/>
      </c>
      <c r="S459" s="16" t="e">
        <f t="shared" ca="1" si="125"/>
        <v>#N/A</v>
      </c>
      <c r="T459" s="15" t="str">
        <f t="shared" ca="1" si="126"/>
        <v/>
      </c>
      <c r="U459" s="7" t="str">
        <f t="shared" ca="1" si="122"/>
        <v/>
      </c>
    </row>
    <row r="460" spans="1:21" x14ac:dyDescent="0.55000000000000004">
      <c r="A460" s="7">
        <v>458</v>
      </c>
      <c r="B460" s="8">
        <f t="shared" si="123"/>
        <v>458</v>
      </c>
      <c r="C460" s="9">
        <f>IF('2 Pareto Analysis'!$D$12='Pareto Math'!V$23,'Pareto Math'!B460,IF(HLOOKUP(X$23,'1 Data Entry'!A$1:Q459,A461,FALSE)="","",HLOOKUP(X$23,'1 Data Entry'!A$1:Q459,A461,FALSE)))</f>
        <v>458</v>
      </c>
      <c r="D460" s="7" t="e">
        <f>HLOOKUP(V$23,'1 Data Entry'!A$1:Q459,A461,FALSE)</f>
        <v>#N/A</v>
      </c>
      <c r="E460" s="15" t="e">
        <f>IF(C460="","",HLOOKUP(W$23,'1 Data Entry'!A$1:S459,A461,FALSE))</f>
        <v>#N/A</v>
      </c>
      <c r="F460" s="15">
        <f>(COUNTIF(D$3:D460,D460))</f>
        <v>458</v>
      </c>
      <c r="G460" s="15">
        <f t="shared" si="124"/>
        <v>999</v>
      </c>
      <c r="H460" s="15" t="e">
        <f t="shared" si="120"/>
        <v>#N/A</v>
      </c>
      <c r="I460" s="16" t="str">
        <f t="shared" si="121"/>
        <v/>
      </c>
      <c r="J460" s="16" t="str">
        <f t="shared" ca="1" si="119"/>
        <v/>
      </c>
      <c r="K460" s="16" t="str">
        <f t="shared" ca="1" si="119"/>
        <v/>
      </c>
      <c r="L460" s="16" t="str">
        <f t="shared" ca="1" si="119"/>
        <v/>
      </c>
      <c r="M460" s="16" t="str">
        <f t="shared" ca="1" si="119"/>
        <v/>
      </c>
      <c r="N460" s="16" t="str">
        <f t="shared" ca="1" si="119"/>
        <v/>
      </c>
      <c r="O460" s="16" t="str">
        <f t="shared" ca="1" si="119"/>
        <v/>
      </c>
      <c r="P460" s="16" t="str">
        <f t="shared" ca="1" si="127"/>
        <v/>
      </c>
      <c r="Q460" s="16" t="str">
        <f t="shared" ca="1" si="127"/>
        <v/>
      </c>
      <c r="R460" s="16" t="str">
        <f t="shared" ca="1" si="127"/>
        <v/>
      </c>
      <c r="S460" s="16" t="e">
        <f t="shared" ca="1" si="125"/>
        <v>#N/A</v>
      </c>
      <c r="T460" s="15" t="str">
        <f t="shared" ca="1" si="126"/>
        <v/>
      </c>
      <c r="U460" s="7" t="str">
        <f t="shared" ca="1" si="122"/>
        <v/>
      </c>
    </row>
    <row r="461" spans="1:21" x14ac:dyDescent="0.55000000000000004">
      <c r="A461" s="7">
        <v>459</v>
      </c>
      <c r="B461" s="8">
        <f t="shared" si="123"/>
        <v>459</v>
      </c>
      <c r="C461" s="9">
        <f>IF('2 Pareto Analysis'!$D$12='Pareto Math'!V$23,'Pareto Math'!B461,IF(HLOOKUP(X$23,'1 Data Entry'!A$1:Q460,A462,FALSE)="","",HLOOKUP(X$23,'1 Data Entry'!A$1:Q460,A462,FALSE)))</f>
        <v>459</v>
      </c>
      <c r="D461" s="7" t="e">
        <f>HLOOKUP(V$23,'1 Data Entry'!A$1:Q460,A462,FALSE)</f>
        <v>#N/A</v>
      </c>
      <c r="E461" s="15" t="e">
        <f>IF(C461="","",HLOOKUP(W$23,'1 Data Entry'!A$1:S460,A462,FALSE))</f>
        <v>#N/A</v>
      </c>
      <c r="F461" s="15">
        <f>(COUNTIF(D$3:D461,D461))</f>
        <v>459</v>
      </c>
      <c r="G461" s="15">
        <f t="shared" si="124"/>
        <v>999</v>
      </c>
      <c r="H461" s="15" t="e">
        <f t="shared" si="120"/>
        <v>#N/A</v>
      </c>
      <c r="I461" s="16" t="str">
        <f t="shared" si="121"/>
        <v/>
      </c>
      <c r="J461" s="16" t="str">
        <f t="shared" ca="1" si="119"/>
        <v/>
      </c>
      <c r="K461" s="16" t="str">
        <f t="shared" ca="1" si="119"/>
        <v/>
      </c>
      <c r="L461" s="16" t="str">
        <f t="shared" ca="1" si="119"/>
        <v/>
      </c>
      <c r="M461" s="16" t="str">
        <f t="shared" ca="1" si="119"/>
        <v/>
      </c>
      <c r="N461" s="16" t="str">
        <f t="shared" ca="1" si="119"/>
        <v/>
      </c>
      <c r="O461" s="16" t="str">
        <f t="shared" ca="1" si="119"/>
        <v/>
      </c>
      <c r="P461" s="16" t="str">
        <f t="shared" ca="1" si="127"/>
        <v/>
      </c>
      <c r="Q461" s="16" t="str">
        <f t="shared" ca="1" si="127"/>
        <v/>
      </c>
      <c r="R461" s="16" t="str">
        <f t="shared" ca="1" si="127"/>
        <v/>
      </c>
      <c r="S461" s="16" t="e">
        <f t="shared" ca="1" si="125"/>
        <v>#N/A</v>
      </c>
      <c r="T461" s="15" t="str">
        <f t="shared" ca="1" si="126"/>
        <v/>
      </c>
      <c r="U461" s="7" t="str">
        <f t="shared" ca="1" si="122"/>
        <v/>
      </c>
    </row>
    <row r="462" spans="1:21" x14ac:dyDescent="0.55000000000000004">
      <c r="A462" s="7">
        <v>460</v>
      </c>
      <c r="B462" s="8">
        <f t="shared" si="123"/>
        <v>460</v>
      </c>
      <c r="C462" s="9">
        <f>IF('2 Pareto Analysis'!$D$12='Pareto Math'!V$23,'Pareto Math'!B462,IF(HLOOKUP(X$23,'1 Data Entry'!A$1:Q461,A463,FALSE)="","",HLOOKUP(X$23,'1 Data Entry'!A$1:Q461,A463,FALSE)))</f>
        <v>460</v>
      </c>
      <c r="D462" s="7" t="e">
        <f>HLOOKUP(V$23,'1 Data Entry'!A$1:Q461,A463,FALSE)</f>
        <v>#N/A</v>
      </c>
      <c r="E462" s="15" t="e">
        <f>IF(C462="","",HLOOKUP(W$23,'1 Data Entry'!A$1:S461,A463,FALSE))</f>
        <v>#N/A</v>
      </c>
      <c r="F462" s="15">
        <f>(COUNTIF(D$3:D462,D462))</f>
        <v>460</v>
      </c>
      <c r="G462" s="15">
        <f t="shared" si="124"/>
        <v>999</v>
      </c>
      <c r="H462" s="15" t="e">
        <f t="shared" si="120"/>
        <v>#N/A</v>
      </c>
      <c r="I462" s="16" t="str">
        <f t="shared" si="121"/>
        <v/>
      </c>
      <c r="J462" s="16" t="str">
        <f t="shared" ca="1" si="119"/>
        <v/>
      </c>
      <c r="K462" s="16" t="str">
        <f t="shared" ca="1" si="119"/>
        <v/>
      </c>
      <c r="L462" s="16" t="str">
        <f t="shared" ca="1" si="119"/>
        <v/>
      </c>
      <c r="M462" s="16" t="str">
        <f t="shared" ca="1" si="119"/>
        <v/>
      </c>
      <c r="N462" s="16" t="str">
        <f t="shared" ca="1" si="119"/>
        <v/>
      </c>
      <c r="O462" s="16" t="str">
        <f t="shared" ca="1" si="119"/>
        <v/>
      </c>
      <c r="P462" s="16" t="str">
        <f t="shared" ca="1" si="127"/>
        <v/>
      </c>
      <c r="Q462" s="16" t="str">
        <f t="shared" ca="1" si="127"/>
        <v/>
      </c>
      <c r="R462" s="16" t="str">
        <f t="shared" ca="1" si="127"/>
        <v/>
      </c>
      <c r="S462" s="16" t="e">
        <f t="shared" ca="1" si="125"/>
        <v>#N/A</v>
      </c>
      <c r="T462" s="15" t="str">
        <f t="shared" ca="1" si="126"/>
        <v/>
      </c>
      <c r="U462" s="7" t="str">
        <f t="shared" ca="1" si="122"/>
        <v/>
      </c>
    </row>
    <row r="463" spans="1:21" x14ac:dyDescent="0.55000000000000004">
      <c r="A463" s="7">
        <v>461</v>
      </c>
      <c r="B463" s="8">
        <f t="shared" si="123"/>
        <v>461</v>
      </c>
      <c r="C463" s="9">
        <f>IF('2 Pareto Analysis'!$D$12='Pareto Math'!V$23,'Pareto Math'!B463,IF(HLOOKUP(X$23,'1 Data Entry'!A$1:Q462,A464,FALSE)="","",HLOOKUP(X$23,'1 Data Entry'!A$1:Q462,A464,FALSE)))</f>
        <v>461</v>
      </c>
      <c r="D463" s="7" t="e">
        <f>HLOOKUP(V$23,'1 Data Entry'!A$1:Q462,A464,FALSE)</f>
        <v>#N/A</v>
      </c>
      <c r="E463" s="15" t="e">
        <f>IF(C463="","",HLOOKUP(W$23,'1 Data Entry'!A$1:S462,A464,FALSE))</f>
        <v>#N/A</v>
      </c>
      <c r="F463" s="15">
        <f>(COUNTIF(D$3:D463,D463))</f>
        <v>461</v>
      </c>
      <c r="G463" s="15">
        <f t="shared" si="124"/>
        <v>999</v>
      </c>
      <c r="H463" s="15" t="e">
        <f t="shared" si="120"/>
        <v>#N/A</v>
      </c>
      <c r="I463" s="16" t="str">
        <f t="shared" si="121"/>
        <v/>
      </c>
      <c r="J463" s="16" t="str">
        <f t="shared" ca="1" si="119"/>
        <v/>
      </c>
      <c r="K463" s="16" t="str">
        <f t="shared" ca="1" si="119"/>
        <v/>
      </c>
      <c r="L463" s="16" t="str">
        <f t="shared" ca="1" si="119"/>
        <v/>
      </c>
      <c r="M463" s="16" t="str">
        <f t="shared" ca="1" si="119"/>
        <v/>
      </c>
      <c r="N463" s="16" t="str">
        <f t="shared" ca="1" si="119"/>
        <v/>
      </c>
      <c r="O463" s="16" t="str">
        <f t="shared" ca="1" si="119"/>
        <v/>
      </c>
      <c r="P463" s="16" t="str">
        <f t="shared" ca="1" si="127"/>
        <v/>
      </c>
      <c r="Q463" s="16" t="str">
        <f t="shared" ca="1" si="127"/>
        <v/>
      </c>
      <c r="R463" s="16" t="str">
        <f t="shared" ca="1" si="127"/>
        <v/>
      </c>
      <c r="S463" s="16" t="e">
        <f t="shared" ca="1" si="125"/>
        <v>#N/A</v>
      </c>
      <c r="T463" s="15" t="str">
        <f t="shared" ca="1" si="126"/>
        <v/>
      </c>
      <c r="U463" s="7" t="str">
        <f t="shared" ca="1" si="122"/>
        <v/>
      </c>
    </row>
    <row r="464" spans="1:21" x14ac:dyDescent="0.55000000000000004">
      <c r="A464" s="7">
        <v>462</v>
      </c>
      <c r="B464" s="8">
        <f t="shared" si="123"/>
        <v>462</v>
      </c>
      <c r="C464" s="9">
        <f>IF('2 Pareto Analysis'!$D$12='Pareto Math'!V$23,'Pareto Math'!B464,IF(HLOOKUP(X$23,'1 Data Entry'!A$1:Q463,A465,FALSE)="","",HLOOKUP(X$23,'1 Data Entry'!A$1:Q463,A465,FALSE)))</f>
        <v>462</v>
      </c>
      <c r="D464" s="7" t="e">
        <f>HLOOKUP(V$23,'1 Data Entry'!A$1:Q463,A465,FALSE)</f>
        <v>#N/A</v>
      </c>
      <c r="E464" s="15" t="e">
        <f>IF(C464="","",HLOOKUP(W$23,'1 Data Entry'!A$1:S463,A465,FALSE))</f>
        <v>#N/A</v>
      </c>
      <c r="F464" s="15">
        <f>(COUNTIF(D$3:D464,D464))</f>
        <v>462</v>
      </c>
      <c r="G464" s="15">
        <f t="shared" si="124"/>
        <v>999</v>
      </c>
      <c r="H464" s="15" t="e">
        <f t="shared" si="120"/>
        <v>#N/A</v>
      </c>
      <c r="I464" s="16" t="str">
        <f t="shared" si="121"/>
        <v/>
      </c>
      <c r="J464" s="16" t="str">
        <f t="shared" ca="1" si="119"/>
        <v/>
      </c>
      <c r="K464" s="16" t="str">
        <f t="shared" ca="1" si="119"/>
        <v/>
      </c>
      <c r="L464" s="16" t="str">
        <f t="shared" ca="1" si="119"/>
        <v/>
      </c>
      <c r="M464" s="16" t="str">
        <f t="shared" ca="1" si="119"/>
        <v/>
      </c>
      <c r="N464" s="16" t="str">
        <f t="shared" ca="1" si="119"/>
        <v/>
      </c>
      <c r="O464" s="16" t="str">
        <f t="shared" ca="1" si="119"/>
        <v/>
      </c>
      <c r="P464" s="16" t="str">
        <f t="shared" ca="1" si="127"/>
        <v/>
      </c>
      <c r="Q464" s="16" t="str">
        <f t="shared" ca="1" si="127"/>
        <v/>
      </c>
      <c r="R464" s="16" t="str">
        <f t="shared" ca="1" si="127"/>
        <v/>
      </c>
      <c r="S464" s="16" t="e">
        <f t="shared" ca="1" si="125"/>
        <v>#N/A</v>
      </c>
      <c r="T464" s="15" t="str">
        <f t="shared" ca="1" si="126"/>
        <v/>
      </c>
      <c r="U464" s="7" t="str">
        <f t="shared" ca="1" si="122"/>
        <v/>
      </c>
    </row>
    <row r="465" spans="1:21" x14ac:dyDescent="0.55000000000000004">
      <c r="A465" s="7">
        <v>463</v>
      </c>
      <c r="B465" s="8">
        <f t="shared" si="123"/>
        <v>463</v>
      </c>
      <c r="C465" s="9">
        <f>IF('2 Pareto Analysis'!$D$12='Pareto Math'!V$23,'Pareto Math'!B465,IF(HLOOKUP(X$23,'1 Data Entry'!A$1:Q464,A466,FALSE)="","",HLOOKUP(X$23,'1 Data Entry'!A$1:Q464,A466,FALSE)))</f>
        <v>463</v>
      </c>
      <c r="D465" s="7" t="e">
        <f>HLOOKUP(V$23,'1 Data Entry'!A$1:Q464,A466,FALSE)</f>
        <v>#N/A</v>
      </c>
      <c r="E465" s="15" t="e">
        <f>IF(C465="","",HLOOKUP(W$23,'1 Data Entry'!A$1:S464,A466,FALSE))</f>
        <v>#N/A</v>
      </c>
      <c r="F465" s="15">
        <f>(COUNTIF(D$3:D465,D465))</f>
        <v>463</v>
      </c>
      <c r="G465" s="15">
        <f t="shared" si="124"/>
        <v>999</v>
      </c>
      <c r="H465" s="15" t="e">
        <f t="shared" si="120"/>
        <v>#N/A</v>
      </c>
      <c r="I465" s="16" t="str">
        <f t="shared" si="121"/>
        <v/>
      </c>
      <c r="J465" s="16" t="str">
        <f t="shared" ca="1" si="119"/>
        <v/>
      </c>
      <c r="K465" s="16" t="str">
        <f t="shared" ca="1" si="119"/>
        <v/>
      </c>
      <c r="L465" s="16" t="str">
        <f t="shared" ca="1" si="119"/>
        <v/>
      </c>
      <c r="M465" s="16" t="str">
        <f t="shared" ca="1" si="119"/>
        <v/>
      </c>
      <c r="N465" s="16" t="str">
        <f t="shared" ca="1" si="119"/>
        <v/>
      </c>
      <c r="O465" s="16" t="str">
        <f t="shared" ca="1" si="119"/>
        <v/>
      </c>
      <c r="P465" s="16" t="str">
        <f t="shared" ca="1" si="127"/>
        <v/>
      </c>
      <c r="Q465" s="16" t="str">
        <f t="shared" ca="1" si="127"/>
        <v/>
      </c>
      <c r="R465" s="16" t="str">
        <f t="shared" ca="1" si="127"/>
        <v/>
      </c>
      <c r="S465" s="16" t="e">
        <f t="shared" ca="1" si="125"/>
        <v>#N/A</v>
      </c>
      <c r="T465" s="15" t="str">
        <f t="shared" ca="1" si="126"/>
        <v/>
      </c>
      <c r="U465" s="7" t="str">
        <f t="shared" ca="1" si="122"/>
        <v/>
      </c>
    </row>
    <row r="466" spans="1:21" x14ac:dyDescent="0.55000000000000004">
      <c r="A466" s="7">
        <v>464</v>
      </c>
      <c r="B466" s="8">
        <f t="shared" si="123"/>
        <v>464</v>
      </c>
      <c r="C466" s="9">
        <f>IF('2 Pareto Analysis'!$D$12='Pareto Math'!V$23,'Pareto Math'!B466,IF(HLOOKUP(X$23,'1 Data Entry'!A$1:Q465,A467,FALSE)="","",HLOOKUP(X$23,'1 Data Entry'!A$1:Q465,A467,FALSE)))</f>
        <v>464</v>
      </c>
      <c r="D466" s="7" t="e">
        <f>HLOOKUP(V$23,'1 Data Entry'!A$1:Q465,A467,FALSE)</f>
        <v>#N/A</v>
      </c>
      <c r="E466" s="15" t="e">
        <f>IF(C466="","",HLOOKUP(W$23,'1 Data Entry'!A$1:S465,A467,FALSE))</f>
        <v>#N/A</v>
      </c>
      <c r="F466" s="15">
        <f>(COUNTIF(D$3:D466,D466))</f>
        <v>464</v>
      </c>
      <c r="G466" s="15">
        <f t="shared" si="124"/>
        <v>999</v>
      </c>
      <c r="H466" s="15" t="e">
        <f t="shared" si="120"/>
        <v>#N/A</v>
      </c>
      <c r="I466" s="16" t="str">
        <f t="shared" si="121"/>
        <v/>
      </c>
      <c r="J466" s="16" t="str">
        <f t="shared" ca="1" si="119"/>
        <v/>
      </c>
      <c r="K466" s="16" t="str">
        <f t="shared" ca="1" si="119"/>
        <v/>
      </c>
      <c r="L466" s="16" t="str">
        <f t="shared" ca="1" si="119"/>
        <v/>
      </c>
      <c r="M466" s="16" t="str">
        <f t="shared" ca="1" si="119"/>
        <v/>
      </c>
      <c r="N466" s="16" t="str">
        <f t="shared" ca="1" si="119"/>
        <v/>
      </c>
      <c r="O466" s="16" t="str">
        <f t="shared" ca="1" si="119"/>
        <v/>
      </c>
      <c r="P466" s="16" t="str">
        <f t="shared" ca="1" si="127"/>
        <v/>
      </c>
      <c r="Q466" s="16" t="str">
        <f t="shared" ca="1" si="127"/>
        <v/>
      </c>
      <c r="R466" s="16" t="str">
        <f t="shared" ca="1" si="127"/>
        <v/>
      </c>
      <c r="S466" s="16" t="e">
        <f t="shared" ca="1" si="125"/>
        <v>#N/A</v>
      </c>
      <c r="T466" s="15" t="str">
        <f t="shared" ca="1" si="126"/>
        <v/>
      </c>
      <c r="U466" s="7" t="str">
        <f t="shared" ca="1" si="122"/>
        <v/>
      </c>
    </row>
    <row r="467" spans="1:21" x14ac:dyDescent="0.55000000000000004">
      <c r="A467" s="7">
        <v>465</v>
      </c>
      <c r="B467" s="8">
        <f t="shared" si="123"/>
        <v>465</v>
      </c>
      <c r="C467" s="9">
        <f>IF('2 Pareto Analysis'!$D$12='Pareto Math'!V$23,'Pareto Math'!B467,IF(HLOOKUP(X$23,'1 Data Entry'!A$1:Q466,A468,FALSE)="","",HLOOKUP(X$23,'1 Data Entry'!A$1:Q466,A468,FALSE)))</f>
        <v>465</v>
      </c>
      <c r="D467" s="7" t="e">
        <f>HLOOKUP(V$23,'1 Data Entry'!A$1:Q466,A468,FALSE)</f>
        <v>#N/A</v>
      </c>
      <c r="E467" s="15" t="e">
        <f>IF(C467="","",HLOOKUP(W$23,'1 Data Entry'!A$1:S466,A468,FALSE))</f>
        <v>#N/A</v>
      </c>
      <c r="F467" s="15">
        <f>(COUNTIF(D$3:D467,D467))</f>
        <v>465</v>
      </c>
      <c r="G467" s="15">
        <f t="shared" si="124"/>
        <v>999</v>
      </c>
      <c r="H467" s="15" t="e">
        <f t="shared" si="120"/>
        <v>#N/A</v>
      </c>
      <c r="I467" s="16" t="str">
        <f t="shared" si="121"/>
        <v/>
      </c>
      <c r="J467" s="16" t="str">
        <f t="shared" ca="1" si="119"/>
        <v/>
      </c>
      <c r="K467" s="16" t="str">
        <f t="shared" ca="1" si="119"/>
        <v/>
      </c>
      <c r="L467" s="16" t="str">
        <f t="shared" ca="1" si="119"/>
        <v/>
      </c>
      <c r="M467" s="16" t="str">
        <f t="shared" ca="1" si="119"/>
        <v/>
      </c>
      <c r="N467" s="16" t="str">
        <f t="shared" ca="1" si="119"/>
        <v/>
      </c>
      <c r="O467" s="16" t="str">
        <f t="shared" ca="1" si="119"/>
        <v/>
      </c>
      <c r="P467" s="16" t="str">
        <f t="shared" ca="1" si="127"/>
        <v/>
      </c>
      <c r="Q467" s="16" t="str">
        <f t="shared" ca="1" si="127"/>
        <v/>
      </c>
      <c r="R467" s="16" t="str">
        <f t="shared" ca="1" si="127"/>
        <v/>
      </c>
      <c r="S467" s="16" t="e">
        <f t="shared" ca="1" si="125"/>
        <v>#N/A</v>
      </c>
      <c r="T467" s="15" t="str">
        <f t="shared" ca="1" si="126"/>
        <v/>
      </c>
      <c r="U467" s="7" t="str">
        <f t="shared" ca="1" si="122"/>
        <v/>
      </c>
    </row>
    <row r="468" spans="1:21" x14ac:dyDescent="0.55000000000000004">
      <c r="A468" s="7">
        <v>466</v>
      </c>
      <c r="B468" s="8">
        <f t="shared" si="123"/>
        <v>466</v>
      </c>
      <c r="C468" s="9">
        <f>IF('2 Pareto Analysis'!$D$12='Pareto Math'!V$23,'Pareto Math'!B468,IF(HLOOKUP(X$23,'1 Data Entry'!A$1:Q467,A469,FALSE)="","",HLOOKUP(X$23,'1 Data Entry'!A$1:Q467,A469,FALSE)))</f>
        <v>466</v>
      </c>
      <c r="D468" s="7" t="e">
        <f>HLOOKUP(V$23,'1 Data Entry'!A$1:Q467,A469,FALSE)</f>
        <v>#N/A</v>
      </c>
      <c r="E468" s="15" t="e">
        <f>IF(C468="","",HLOOKUP(W$23,'1 Data Entry'!A$1:S467,A469,FALSE))</f>
        <v>#N/A</v>
      </c>
      <c r="F468" s="15">
        <f>(COUNTIF(D$3:D468,D468))</f>
        <v>466</v>
      </c>
      <c r="G468" s="15">
        <f t="shared" si="124"/>
        <v>999</v>
      </c>
      <c r="H468" s="15" t="e">
        <f t="shared" si="120"/>
        <v>#N/A</v>
      </c>
      <c r="I468" s="16" t="str">
        <f t="shared" si="121"/>
        <v/>
      </c>
      <c r="J468" s="16" t="str">
        <f t="shared" ca="1" si="119"/>
        <v/>
      </c>
      <c r="K468" s="16" t="str">
        <f t="shared" ca="1" si="119"/>
        <v/>
      </c>
      <c r="L468" s="16" t="str">
        <f t="shared" ca="1" si="119"/>
        <v/>
      </c>
      <c r="M468" s="16" t="str">
        <f t="shared" ca="1" si="119"/>
        <v/>
      </c>
      <c r="N468" s="16" t="str">
        <f t="shared" ca="1" si="119"/>
        <v/>
      </c>
      <c r="O468" s="16" t="str">
        <f t="shared" ca="1" si="119"/>
        <v/>
      </c>
      <c r="P468" s="16" t="str">
        <f t="shared" ca="1" si="127"/>
        <v/>
      </c>
      <c r="Q468" s="16" t="str">
        <f t="shared" ca="1" si="127"/>
        <v/>
      </c>
      <c r="R468" s="16" t="str">
        <f t="shared" ca="1" si="127"/>
        <v/>
      </c>
      <c r="S468" s="16" t="e">
        <f t="shared" ca="1" si="125"/>
        <v>#N/A</v>
      </c>
      <c r="T468" s="15" t="str">
        <f t="shared" ca="1" si="126"/>
        <v/>
      </c>
      <c r="U468" s="7" t="str">
        <f t="shared" ca="1" si="122"/>
        <v/>
      </c>
    </row>
    <row r="469" spans="1:21" x14ac:dyDescent="0.55000000000000004">
      <c r="A469" s="7">
        <v>467</v>
      </c>
      <c r="B469" s="8">
        <f t="shared" si="123"/>
        <v>467</v>
      </c>
      <c r="C469" s="9">
        <f>IF('2 Pareto Analysis'!$D$12='Pareto Math'!V$23,'Pareto Math'!B469,IF(HLOOKUP(X$23,'1 Data Entry'!A$1:Q468,A470,FALSE)="","",HLOOKUP(X$23,'1 Data Entry'!A$1:Q468,A470,FALSE)))</f>
        <v>467</v>
      </c>
      <c r="D469" s="7" t="e">
        <f>HLOOKUP(V$23,'1 Data Entry'!A$1:Q468,A470,FALSE)</f>
        <v>#N/A</v>
      </c>
      <c r="E469" s="15" t="e">
        <f>IF(C469="","",HLOOKUP(W$23,'1 Data Entry'!A$1:S468,A470,FALSE))</f>
        <v>#N/A</v>
      </c>
      <c r="F469" s="15">
        <f>(COUNTIF(D$3:D469,D469))</f>
        <v>467</v>
      </c>
      <c r="G469" s="15">
        <f t="shared" si="124"/>
        <v>999</v>
      </c>
      <c r="H469" s="15" t="e">
        <f t="shared" si="120"/>
        <v>#N/A</v>
      </c>
      <c r="I469" s="16" t="str">
        <f t="shared" si="121"/>
        <v/>
      </c>
      <c r="J469" s="16" t="str">
        <f t="shared" ca="1" si="119"/>
        <v/>
      </c>
      <c r="K469" s="16" t="str">
        <f t="shared" ca="1" si="119"/>
        <v/>
      </c>
      <c r="L469" s="16" t="str">
        <f t="shared" ca="1" si="119"/>
        <v/>
      </c>
      <c r="M469" s="16" t="str">
        <f t="shared" ca="1" si="119"/>
        <v/>
      </c>
      <c r="N469" s="16" t="str">
        <f t="shared" ca="1" si="119"/>
        <v/>
      </c>
      <c r="O469" s="16" t="str">
        <f t="shared" ca="1" si="119"/>
        <v/>
      </c>
      <c r="P469" s="16" t="str">
        <f t="shared" ca="1" si="127"/>
        <v/>
      </c>
      <c r="Q469" s="16" t="str">
        <f t="shared" ca="1" si="127"/>
        <v/>
      </c>
      <c r="R469" s="16" t="str">
        <f t="shared" ca="1" si="127"/>
        <v/>
      </c>
      <c r="S469" s="16" t="e">
        <f t="shared" ca="1" si="125"/>
        <v>#N/A</v>
      </c>
      <c r="T469" s="15" t="str">
        <f t="shared" ca="1" si="126"/>
        <v/>
      </c>
      <c r="U469" s="7" t="str">
        <f t="shared" ca="1" si="122"/>
        <v/>
      </c>
    </row>
    <row r="470" spans="1:21" x14ac:dyDescent="0.55000000000000004">
      <c r="A470" s="7">
        <v>468</v>
      </c>
      <c r="B470" s="8">
        <f t="shared" si="123"/>
        <v>468</v>
      </c>
      <c r="C470" s="9">
        <f>IF('2 Pareto Analysis'!$D$12='Pareto Math'!V$23,'Pareto Math'!B470,IF(HLOOKUP(X$23,'1 Data Entry'!A$1:Q469,A471,FALSE)="","",HLOOKUP(X$23,'1 Data Entry'!A$1:Q469,A471,FALSE)))</f>
        <v>468</v>
      </c>
      <c r="D470" s="7" t="e">
        <f>HLOOKUP(V$23,'1 Data Entry'!A$1:Q469,A471,FALSE)</f>
        <v>#N/A</v>
      </c>
      <c r="E470" s="15" t="e">
        <f>IF(C470="","",HLOOKUP(W$23,'1 Data Entry'!A$1:S469,A471,FALSE))</f>
        <v>#N/A</v>
      </c>
      <c r="F470" s="15">
        <f>(COUNTIF(D$3:D470,D470))</f>
        <v>468</v>
      </c>
      <c r="G470" s="15">
        <f t="shared" si="124"/>
        <v>999</v>
      </c>
      <c r="H470" s="15" t="e">
        <f t="shared" si="120"/>
        <v>#N/A</v>
      </c>
      <c r="I470" s="16" t="str">
        <f t="shared" si="121"/>
        <v/>
      </c>
      <c r="J470" s="16" t="str">
        <f t="shared" ca="1" si="119"/>
        <v/>
      </c>
      <c r="K470" s="16" t="str">
        <f t="shared" ca="1" si="119"/>
        <v/>
      </c>
      <c r="L470" s="16" t="str">
        <f t="shared" ca="1" si="119"/>
        <v/>
      </c>
      <c r="M470" s="16" t="str">
        <f t="shared" ca="1" si="119"/>
        <v/>
      </c>
      <c r="N470" s="16" t="str">
        <f t="shared" ca="1" si="119"/>
        <v/>
      </c>
      <c r="O470" s="16" t="str">
        <f t="shared" ca="1" si="119"/>
        <v/>
      </c>
      <c r="P470" s="16" t="str">
        <f t="shared" ca="1" si="127"/>
        <v/>
      </c>
      <c r="Q470" s="16" t="str">
        <f t="shared" ca="1" si="127"/>
        <v/>
      </c>
      <c r="R470" s="16" t="str">
        <f t="shared" ca="1" si="127"/>
        <v/>
      </c>
      <c r="S470" s="16" t="e">
        <f t="shared" ca="1" si="125"/>
        <v>#N/A</v>
      </c>
      <c r="T470" s="15" t="str">
        <f t="shared" ca="1" si="126"/>
        <v/>
      </c>
      <c r="U470" s="7" t="str">
        <f t="shared" ca="1" si="122"/>
        <v/>
      </c>
    </row>
    <row r="471" spans="1:21" x14ac:dyDescent="0.55000000000000004">
      <c r="A471" s="7">
        <v>469</v>
      </c>
      <c r="B471" s="8">
        <f t="shared" si="123"/>
        <v>469</v>
      </c>
      <c r="C471" s="9">
        <f>IF('2 Pareto Analysis'!$D$12='Pareto Math'!V$23,'Pareto Math'!B471,IF(HLOOKUP(X$23,'1 Data Entry'!A$1:Q470,A472,FALSE)="","",HLOOKUP(X$23,'1 Data Entry'!A$1:Q470,A472,FALSE)))</f>
        <v>469</v>
      </c>
      <c r="D471" s="7" t="e">
        <f>HLOOKUP(V$23,'1 Data Entry'!A$1:Q470,A472,FALSE)</f>
        <v>#N/A</v>
      </c>
      <c r="E471" s="15" t="e">
        <f>IF(C471="","",HLOOKUP(W$23,'1 Data Entry'!A$1:S470,A472,FALSE))</f>
        <v>#N/A</v>
      </c>
      <c r="F471" s="15">
        <f>(COUNTIF(D$3:D471,D471))</f>
        <v>469</v>
      </c>
      <c r="G471" s="15">
        <f t="shared" si="124"/>
        <v>999</v>
      </c>
      <c r="H471" s="15" t="e">
        <f t="shared" si="120"/>
        <v>#N/A</v>
      </c>
      <c r="I471" s="16" t="str">
        <f t="shared" si="121"/>
        <v/>
      </c>
      <c r="J471" s="16" t="str">
        <f t="shared" ca="1" si="119"/>
        <v/>
      </c>
      <c r="K471" s="16" t="str">
        <f t="shared" ca="1" si="119"/>
        <v/>
      </c>
      <c r="L471" s="16" t="str">
        <f t="shared" ca="1" si="119"/>
        <v/>
      </c>
      <c r="M471" s="16" t="str">
        <f t="shared" ca="1" si="119"/>
        <v/>
      </c>
      <c r="N471" s="16" t="str">
        <f t="shared" ca="1" si="119"/>
        <v/>
      </c>
      <c r="O471" s="16" t="str">
        <f t="shared" ca="1" si="119"/>
        <v/>
      </c>
      <c r="P471" s="16" t="str">
        <f t="shared" ca="1" si="127"/>
        <v/>
      </c>
      <c r="Q471" s="16" t="str">
        <f t="shared" ca="1" si="127"/>
        <v/>
      </c>
      <c r="R471" s="16" t="str">
        <f t="shared" ca="1" si="127"/>
        <v/>
      </c>
      <c r="S471" s="16" t="e">
        <f t="shared" ca="1" si="125"/>
        <v>#N/A</v>
      </c>
      <c r="T471" s="15" t="str">
        <f t="shared" ca="1" si="126"/>
        <v/>
      </c>
      <c r="U471" s="7" t="str">
        <f t="shared" ca="1" si="122"/>
        <v/>
      </c>
    </row>
    <row r="472" spans="1:21" x14ac:dyDescent="0.55000000000000004">
      <c r="A472" s="7">
        <v>470</v>
      </c>
      <c r="B472" s="8">
        <f t="shared" si="123"/>
        <v>470</v>
      </c>
      <c r="C472" s="9">
        <f>IF('2 Pareto Analysis'!$D$12='Pareto Math'!V$23,'Pareto Math'!B472,IF(HLOOKUP(X$23,'1 Data Entry'!A$1:Q471,A473,FALSE)="","",HLOOKUP(X$23,'1 Data Entry'!A$1:Q471,A473,FALSE)))</f>
        <v>470</v>
      </c>
      <c r="D472" s="7" t="e">
        <f>HLOOKUP(V$23,'1 Data Entry'!A$1:Q471,A473,FALSE)</f>
        <v>#N/A</v>
      </c>
      <c r="E472" s="15" t="e">
        <f>IF(C472="","",HLOOKUP(W$23,'1 Data Entry'!A$1:S471,A473,FALSE))</f>
        <v>#N/A</v>
      </c>
      <c r="F472" s="15">
        <f>(COUNTIF(D$3:D472,D472))</f>
        <v>470</v>
      </c>
      <c r="G472" s="15">
        <f t="shared" si="124"/>
        <v>999</v>
      </c>
      <c r="H472" s="15" t="e">
        <f t="shared" si="120"/>
        <v>#N/A</v>
      </c>
      <c r="I472" s="16" t="str">
        <f t="shared" si="121"/>
        <v/>
      </c>
      <c r="J472" s="16" t="str">
        <f t="shared" ca="1" si="119"/>
        <v/>
      </c>
      <c r="K472" s="16" t="str">
        <f t="shared" ca="1" si="119"/>
        <v/>
      </c>
      <c r="L472" s="16" t="str">
        <f t="shared" ca="1" si="119"/>
        <v/>
      </c>
      <c r="M472" s="16" t="str">
        <f t="shared" ca="1" si="119"/>
        <v/>
      </c>
      <c r="N472" s="16" t="str">
        <f t="shared" ca="1" si="119"/>
        <v/>
      </c>
      <c r="O472" s="16" t="str">
        <f t="shared" ca="1" si="119"/>
        <v/>
      </c>
      <c r="P472" s="16" t="str">
        <f t="shared" ca="1" si="127"/>
        <v/>
      </c>
      <c r="Q472" s="16" t="str">
        <f t="shared" ca="1" si="127"/>
        <v/>
      </c>
      <c r="R472" s="16" t="str">
        <f t="shared" ca="1" si="127"/>
        <v/>
      </c>
      <c r="S472" s="16" t="e">
        <f t="shared" ca="1" si="125"/>
        <v>#N/A</v>
      </c>
      <c r="T472" s="15" t="str">
        <f t="shared" ca="1" si="126"/>
        <v/>
      </c>
      <c r="U472" s="7" t="str">
        <f t="shared" ca="1" si="122"/>
        <v/>
      </c>
    </row>
    <row r="473" spans="1:21" x14ac:dyDescent="0.55000000000000004">
      <c r="A473" s="7">
        <v>471</v>
      </c>
      <c r="B473" s="8">
        <f t="shared" si="123"/>
        <v>471</v>
      </c>
      <c r="C473" s="9">
        <f>IF('2 Pareto Analysis'!$D$12='Pareto Math'!V$23,'Pareto Math'!B473,IF(HLOOKUP(X$23,'1 Data Entry'!A$1:Q472,A474,FALSE)="","",HLOOKUP(X$23,'1 Data Entry'!A$1:Q472,A474,FALSE)))</f>
        <v>471</v>
      </c>
      <c r="D473" s="7" t="e">
        <f>HLOOKUP(V$23,'1 Data Entry'!A$1:Q472,A474,FALSE)</f>
        <v>#N/A</v>
      </c>
      <c r="E473" s="15" t="e">
        <f>IF(C473="","",HLOOKUP(W$23,'1 Data Entry'!A$1:S472,A474,FALSE))</f>
        <v>#N/A</v>
      </c>
      <c r="F473" s="15">
        <f>(COUNTIF(D$3:D473,D473))</f>
        <v>471</v>
      </c>
      <c r="G473" s="15">
        <f t="shared" si="124"/>
        <v>999</v>
      </c>
      <c r="H473" s="15" t="e">
        <f t="shared" si="120"/>
        <v>#N/A</v>
      </c>
      <c r="I473" s="16" t="str">
        <f t="shared" si="121"/>
        <v/>
      </c>
      <c r="J473" s="16" t="str">
        <f t="shared" ca="1" si="119"/>
        <v/>
      </c>
      <c r="K473" s="16" t="str">
        <f t="shared" ca="1" si="119"/>
        <v/>
      </c>
      <c r="L473" s="16" t="str">
        <f t="shared" ca="1" si="119"/>
        <v/>
      </c>
      <c r="M473" s="16" t="str">
        <f t="shared" ca="1" si="119"/>
        <v/>
      </c>
      <c r="N473" s="16" t="str">
        <f t="shared" ca="1" si="119"/>
        <v/>
      </c>
      <c r="O473" s="16" t="str">
        <f t="shared" ca="1" si="119"/>
        <v/>
      </c>
      <c r="P473" s="16" t="str">
        <f t="shared" ca="1" si="127"/>
        <v/>
      </c>
      <c r="Q473" s="16" t="str">
        <f t="shared" ca="1" si="127"/>
        <v/>
      </c>
      <c r="R473" s="16" t="str">
        <f t="shared" ca="1" si="127"/>
        <v/>
      </c>
      <c r="S473" s="16" t="e">
        <f t="shared" ca="1" si="125"/>
        <v>#N/A</v>
      </c>
      <c r="T473" s="15" t="str">
        <f t="shared" ca="1" si="126"/>
        <v/>
      </c>
      <c r="U473" s="7" t="str">
        <f t="shared" ca="1" si="122"/>
        <v/>
      </c>
    </row>
    <row r="474" spans="1:21" x14ac:dyDescent="0.55000000000000004">
      <c r="A474" s="7">
        <v>472</v>
      </c>
      <c r="B474" s="8">
        <f t="shared" si="123"/>
        <v>472</v>
      </c>
      <c r="C474" s="9">
        <f>IF('2 Pareto Analysis'!$D$12='Pareto Math'!V$23,'Pareto Math'!B474,IF(HLOOKUP(X$23,'1 Data Entry'!A$1:Q473,A475,FALSE)="","",HLOOKUP(X$23,'1 Data Entry'!A$1:Q473,A475,FALSE)))</f>
        <v>472</v>
      </c>
      <c r="D474" s="7" t="e">
        <f>HLOOKUP(V$23,'1 Data Entry'!A$1:Q473,A475,FALSE)</f>
        <v>#N/A</v>
      </c>
      <c r="E474" s="15" t="e">
        <f>IF(C474="","",HLOOKUP(W$23,'1 Data Entry'!A$1:S473,A475,FALSE))</f>
        <v>#N/A</v>
      </c>
      <c r="F474" s="15">
        <f>(COUNTIF(D$3:D474,D474))</f>
        <v>472</v>
      </c>
      <c r="G474" s="15">
        <f t="shared" si="124"/>
        <v>999</v>
      </c>
      <c r="H474" s="15" t="e">
        <f t="shared" si="120"/>
        <v>#N/A</v>
      </c>
      <c r="I474" s="16" t="str">
        <f t="shared" si="121"/>
        <v/>
      </c>
      <c r="J474" s="16" t="str">
        <f t="shared" ca="1" si="119"/>
        <v/>
      </c>
      <c r="K474" s="16" t="str">
        <f t="shared" ca="1" si="119"/>
        <v/>
      </c>
      <c r="L474" s="16" t="str">
        <f t="shared" ca="1" si="119"/>
        <v/>
      </c>
      <c r="M474" s="16" t="str">
        <f t="shared" ca="1" si="119"/>
        <v/>
      </c>
      <c r="N474" s="16" t="str">
        <f t="shared" ca="1" si="119"/>
        <v/>
      </c>
      <c r="O474" s="16" t="str">
        <f t="shared" ca="1" si="119"/>
        <v/>
      </c>
      <c r="P474" s="16" t="str">
        <f t="shared" ca="1" si="127"/>
        <v/>
      </c>
      <c r="Q474" s="16" t="str">
        <f t="shared" ca="1" si="127"/>
        <v/>
      </c>
      <c r="R474" s="16" t="str">
        <f t="shared" ca="1" si="127"/>
        <v/>
      </c>
      <c r="S474" s="16" t="e">
        <f t="shared" ca="1" si="125"/>
        <v>#N/A</v>
      </c>
      <c r="T474" s="15" t="str">
        <f t="shared" ca="1" si="126"/>
        <v/>
      </c>
      <c r="U474" s="7" t="str">
        <f t="shared" ca="1" si="122"/>
        <v/>
      </c>
    </row>
    <row r="475" spans="1:21" x14ac:dyDescent="0.55000000000000004">
      <c r="A475" s="7">
        <v>473</v>
      </c>
      <c r="B475" s="8">
        <f t="shared" si="123"/>
        <v>473</v>
      </c>
      <c r="C475" s="9">
        <f>IF('2 Pareto Analysis'!$D$12='Pareto Math'!V$23,'Pareto Math'!B475,IF(HLOOKUP(X$23,'1 Data Entry'!A$1:Q474,A476,FALSE)="","",HLOOKUP(X$23,'1 Data Entry'!A$1:Q474,A476,FALSE)))</f>
        <v>473</v>
      </c>
      <c r="D475" s="7" t="e">
        <f>HLOOKUP(V$23,'1 Data Entry'!A$1:Q474,A476,FALSE)</f>
        <v>#N/A</v>
      </c>
      <c r="E475" s="15" t="e">
        <f>IF(C475="","",HLOOKUP(W$23,'1 Data Entry'!A$1:S474,A476,FALSE))</f>
        <v>#N/A</v>
      </c>
      <c r="F475" s="15">
        <f>(COUNTIF(D$3:D475,D475))</f>
        <v>473</v>
      </c>
      <c r="G475" s="15">
        <f t="shared" si="124"/>
        <v>999</v>
      </c>
      <c r="H475" s="15" t="e">
        <f t="shared" si="120"/>
        <v>#N/A</v>
      </c>
      <c r="I475" s="16" t="str">
        <f t="shared" si="121"/>
        <v/>
      </c>
      <c r="J475" s="16" t="str">
        <f t="shared" ca="1" si="119"/>
        <v/>
      </c>
      <c r="K475" s="16" t="str">
        <f t="shared" ca="1" si="119"/>
        <v/>
      </c>
      <c r="L475" s="16" t="str">
        <f t="shared" ca="1" si="119"/>
        <v/>
      </c>
      <c r="M475" s="16" t="str">
        <f t="shared" ca="1" si="119"/>
        <v/>
      </c>
      <c r="N475" s="16" t="str">
        <f t="shared" ca="1" si="119"/>
        <v/>
      </c>
      <c r="O475" s="16" t="str">
        <f t="shared" ca="1" si="119"/>
        <v/>
      </c>
      <c r="P475" s="16" t="str">
        <f t="shared" ca="1" si="127"/>
        <v/>
      </c>
      <c r="Q475" s="16" t="str">
        <f t="shared" ca="1" si="127"/>
        <v/>
      </c>
      <c r="R475" s="16" t="str">
        <f t="shared" ca="1" si="127"/>
        <v/>
      </c>
      <c r="S475" s="16" t="e">
        <f t="shared" ca="1" si="125"/>
        <v>#N/A</v>
      </c>
      <c r="T475" s="15" t="str">
        <f t="shared" ca="1" si="126"/>
        <v/>
      </c>
      <c r="U475" s="7" t="str">
        <f t="shared" ca="1" si="122"/>
        <v/>
      </c>
    </row>
    <row r="476" spans="1:21" x14ac:dyDescent="0.55000000000000004">
      <c r="A476" s="7">
        <v>474</v>
      </c>
      <c r="B476" s="8">
        <f t="shared" si="123"/>
        <v>474</v>
      </c>
      <c r="C476" s="9">
        <f>IF('2 Pareto Analysis'!$D$12='Pareto Math'!V$23,'Pareto Math'!B476,IF(HLOOKUP(X$23,'1 Data Entry'!A$1:Q475,A477,FALSE)="","",HLOOKUP(X$23,'1 Data Entry'!A$1:Q475,A477,FALSE)))</f>
        <v>474</v>
      </c>
      <c r="D476" s="7" t="e">
        <f>HLOOKUP(V$23,'1 Data Entry'!A$1:Q475,A477,FALSE)</f>
        <v>#N/A</v>
      </c>
      <c r="E476" s="15" t="e">
        <f>IF(C476="","",HLOOKUP(W$23,'1 Data Entry'!A$1:S475,A477,FALSE))</f>
        <v>#N/A</v>
      </c>
      <c r="F476" s="15">
        <f>(COUNTIF(D$3:D476,D476))</f>
        <v>474</v>
      </c>
      <c r="G476" s="15">
        <f t="shared" si="124"/>
        <v>999</v>
      </c>
      <c r="H476" s="15" t="e">
        <f t="shared" si="120"/>
        <v>#N/A</v>
      </c>
      <c r="I476" s="16" t="str">
        <f t="shared" si="121"/>
        <v/>
      </c>
      <c r="J476" s="16" t="str">
        <f t="shared" ca="1" si="119"/>
        <v/>
      </c>
      <c r="K476" s="16" t="str">
        <f t="shared" ca="1" si="119"/>
        <v/>
      </c>
      <c r="L476" s="16" t="str">
        <f t="shared" ca="1" si="119"/>
        <v/>
      </c>
      <c r="M476" s="16" t="str">
        <f t="shared" ca="1" si="119"/>
        <v/>
      </c>
      <c r="N476" s="16" t="str">
        <f t="shared" ca="1" si="119"/>
        <v/>
      </c>
      <c r="O476" s="16" t="str">
        <f t="shared" ca="1" si="119"/>
        <v/>
      </c>
      <c r="P476" s="16" t="str">
        <f t="shared" ca="1" si="127"/>
        <v/>
      </c>
      <c r="Q476" s="16" t="str">
        <f t="shared" ca="1" si="127"/>
        <v/>
      </c>
      <c r="R476" s="16" t="str">
        <f t="shared" ca="1" si="127"/>
        <v/>
      </c>
      <c r="S476" s="16" t="e">
        <f t="shared" ca="1" si="125"/>
        <v>#N/A</v>
      </c>
      <c r="T476" s="15" t="str">
        <f t="shared" ca="1" si="126"/>
        <v/>
      </c>
      <c r="U476" s="7" t="str">
        <f t="shared" ca="1" si="122"/>
        <v/>
      </c>
    </row>
    <row r="477" spans="1:21" x14ac:dyDescent="0.55000000000000004">
      <c r="A477" s="7">
        <v>475</v>
      </c>
      <c r="B477" s="8">
        <f t="shared" si="123"/>
        <v>475</v>
      </c>
      <c r="C477" s="9">
        <f>IF('2 Pareto Analysis'!$D$12='Pareto Math'!V$23,'Pareto Math'!B477,IF(HLOOKUP(X$23,'1 Data Entry'!A$1:Q476,A478,FALSE)="","",HLOOKUP(X$23,'1 Data Entry'!A$1:Q476,A478,FALSE)))</f>
        <v>475</v>
      </c>
      <c r="D477" s="7" t="e">
        <f>HLOOKUP(V$23,'1 Data Entry'!A$1:Q476,A478,FALSE)</f>
        <v>#N/A</v>
      </c>
      <c r="E477" s="15" t="e">
        <f>IF(C477="","",HLOOKUP(W$23,'1 Data Entry'!A$1:S476,A478,FALSE))</f>
        <v>#N/A</v>
      </c>
      <c r="F477" s="15">
        <f>(COUNTIF(D$3:D477,D477))</f>
        <v>475</v>
      </c>
      <c r="G477" s="15">
        <f t="shared" si="124"/>
        <v>999</v>
      </c>
      <c r="H477" s="15" t="e">
        <f t="shared" si="120"/>
        <v>#N/A</v>
      </c>
      <c r="I477" s="16" t="str">
        <f t="shared" si="121"/>
        <v/>
      </c>
      <c r="J477" s="16" t="str">
        <f t="shared" ca="1" si="119"/>
        <v/>
      </c>
      <c r="K477" s="16" t="str">
        <f t="shared" ca="1" si="119"/>
        <v/>
      </c>
      <c r="L477" s="16" t="str">
        <f t="shared" ca="1" si="119"/>
        <v/>
      </c>
      <c r="M477" s="16" t="str">
        <f t="shared" ref="M477:R540" ca="1" si="128">IF(ISERROR(AA$43),"",IF($D477&lt;&gt;AA$43,"",$E477))</f>
        <v/>
      </c>
      <c r="N477" s="16" t="str">
        <f t="shared" ca="1" si="128"/>
        <v/>
      </c>
      <c r="O477" s="16" t="str">
        <f t="shared" ca="1" si="128"/>
        <v/>
      </c>
      <c r="P477" s="16" t="str">
        <f t="shared" ca="1" si="127"/>
        <v/>
      </c>
      <c r="Q477" s="16" t="str">
        <f t="shared" ca="1" si="127"/>
        <v/>
      </c>
      <c r="R477" s="16" t="str">
        <f t="shared" ca="1" si="127"/>
        <v/>
      </c>
      <c r="S477" s="16" t="e">
        <f t="shared" ca="1" si="125"/>
        <v>#N/A</v>
      </c>
      <c r="T477" s="15" t="str">
        <f t="shared" ca="1" si="126"/>
        <v/>
      </c>
      <c r="U477" s="7" t="str">
        <f t="shared" ca="1" si="122"/>
        <v/>
      </c>
    </row>
    <row r="478" spans="1:21" x14ac:dyDescent="0.55000000000000004">
      <c r="A478" s="7">
        <v>476</v>
      </c>
      <c r="B478" s="8">
        <f t="shared" si="123"/>
        <v>476</v>
      </c>
      <c r="C478" s="9">
        <f>IF('2 Pareto Analysis'!$D$12='Pareto Math'!V$23,'Pareto Math'!B478,IF(HLOOKUP(X$23,'1 Data Entry'!A$1:Q477,A479,FALSE)="","",HLOOKUP(X$23,'1 Data Entry'!A$1:Q477,A479,FALSE)))</f>
        <v>476</v>
      </c>
      <c r="D478" s="7" t="e">
        <f>HLOOKUP(V$23,'1 Data Entry'!A$1:Q477,A479,FALSE)</f>
        <v>#N/A</v>
      </c>
      <c r="E478" s="15" t="e">
        <f>IF(C478="","",HLOOKUP(W$23,'1 Data Entry'!A$1:S477,A479,FALSE))</f>
        <v>#N/A</v>
      </c>
      <c r="F478" s="15">
        <f>(COUNTIF(D$3:D478,D478))</f>
        <v>476</v>
      </c>
      <c r="G478" s="15">
        <f t="shared" si="124"/>
        <v>999</v>
      </c>
      <c r="H478" s="15" t="e">
        <f t="shared" si="120"/>
        <v>#N/A</v>
      </c>
      <c r="I478" s="16" t="str">
        <f t="shared" si="121"/>
        <v/>
      </c>
      <c r="J478" s="16" t="str">
        <f t="shared" ref="J478:O541" ca="1" si="129">IF(ISERROR(X$43),"",IF($D478&lt;&gt;X$43,"",$E478))</f>
        <v/>
      </c>
      <c r="K478" s="16" t="str">
        <f t="shared" ca="1" si="129"/>
        <v/>
      </c>
      <c r="L478" s="16" t="str">
        <f t="shared" ca="1" si="129"/>
        <v/>
      </c>
      <c r="M478" s="16" t="str">
        <f t="shared" ca="1" si="128"/>
        <v/>
      </c>
      <c r="N478" s="16" t="str">
        <f t="shared" ca="1" si="128"/>
        <v/>
      </c>
      <c r="O478" s="16" t="str">
        <f t="shared" ca="1" si="128"/>
        <v/>
      </c>
      <c r="P478" s="16" t="str">
        <f t="shared" ca="1" si="127"/>
        <v/>
      </c>
      <c r="Q478" s="16" t="str">
        <f t="shared" ca="1" si="127"/>
        <v/>
      </c>
      <c r="R478" s="16" t="str">
        <f t="shared" ca="1" si="127"/>
        <v/>
      </c>
      <c r="S478" s="16" t="e">
        <f t="shared" ca="1" si="125"/>
        <v>#N/A</v>
      </c>
      <c r="T478" s="15" t="str">
        <f t="shared" ca="1" si="126"/>
        <v/>
      </c>
      <c r="U478" s="7" t="str">
        <f t="shared" ca="1" si="122"/>
        <v/>
      </c>
    </row>
    <row r="479" spans="1:21" x14ac:dyDescent="0.55000000000000004">
      <c r="A479" s="7">
        <v>477</v>
      </c>
      <c r="B479" s="8">
        <f t="shared" si="123"/>
        <v>477</v>
      </c>
      <c r="C479" s="9">
        <f>IF('2 Pareto Analysis'!$D$12='Pareto Math'!V$23,'Pareto Math'!B479,IF(HLOOKUP(X$23,'1 Data Entry'!A$1:Q478,A480,FALSE)="","",HLOOKUP(X$23,'1 Data Entry'!A$1:Q478,A480,FALSE)))</f>
        <v>477</v>
      </c>
      <c r="D479" s="7" t="e">
        <f>HLOOKUP(V$23,'1 Data Entry'!A$1:Q478,A480,FALSE)</f>
        <v>#N/A</v>
      </c>
      <c r="E479" s="15" t="e">
        <f>IF(C479="","",HLOOKUP(W$23,'1 Data Entry'!A$1:S478,A480,FALSE))</f>
        <v>#N/A</v>
      </c>
      <c r="F479" s="15">
        <f>(COUNTIF(D$3:D479,D479))</f>
        <v>477</v>
      </c>
      <c r="G479" s="15">
        <f t="shared" si="124"/>
        <v>999</v>
      </c>
      <c r="H479" s="15" t="e">
        <f t="shared" si="120"/>
        <v>#N/A</v>
      </c>
      <c r="I479" s="16" t="str">
        <f t="shared" si="121"/>
        <v/>
      </c>
      <c r="J479" s="16" t="str">
        <f t="shared" ca="1" si="129"/>
        <v/>
      </c>
      <c r="K479" s="16" t="str">
        <f t="shared" ca="1" si="129"/>
        <v/>
      </c>
      <c r="L479" s="16" t="str">
        <f t="shared" ca="1" si="129"/>
        <v/>
      </c>
      <c r="M479" s="16" t="str">
        <f t="shared" ca="1" si="128"/>
        <v/>
      </c>
      <c r="N479" s="16" t="str">
        <f t="shared" ca="1" si="128"/>
        <v/>
      </c>
      <c r="O479" s="16" t="str">
        <f t="shared" ca="1" si="128"/>
        <v/>
      </c>
      <c r="P479" s="16" t="str">
        <f t="shared" ca="1" si="127"/>
        <v/>
      </c>
      <c r="Q479" s="16" t="str">
        <f t="shared" ca="1" si="127"/>
        <v/>
      </c>
      <c r="R479" s="16" t="str">
        <f t="shared" ca="1" si="127"/>
        <v/>
      </c>
      <c r="S479" s="16" t="e">
        <f t="shared" ca="1" si="125"/>
        <v>#N/A</v>
      </c>
      <c r="T479" s="15" t="str">
        <f t="shared" ca="1" si="126"/>
        <v/>
      </c>
      <c r="U479" s="7" t="str">
        <f t="shared" ca="1" si="122"/>
        <v/>
      </c>
    </row>
    <row r="480" spans="1:21" x14ac:dyDescent="0.55000000000000004">
      <c r="A480" s="7">
        <v>478</v>
      </c>
      <c r="B480" s="8">
        <f t="shared" si="123"/>
        <v>478</v>
      </c>
      <c r="C480" s="9">
        <f>IF('2 Pareto Analysis'!$D$12='Pareto Math'!V$23,'Pareto Math'!B480,IF(HLOOKUP(X$23,'1 Data Entry'!A$1:Q479,A481,FALSE)="","",HLOOKUP(X$23,'1 Data Entry'!A$1:Q479,A481,FALSE)))</f>
        <v>478</v>
      </c>
      <c r="D480" s="7" t="e">
        <f>HLOOKUP(V$23,'1 Data Entry'!A$1:Q479,A481,FALSE)</f>
        <v>#N/A</v>
      </c>
      <c r="E480" s="15" t="e">
        <f>IF(C480="","",HLOOKUP(W$23,'1 Data Entry'!A$1:S479,A481,FALSE))</f>
        <v>#N/A</v>
      </c>
      <c r="F480" s="15">
        <f>(COUNTIF(D$3:D480,D480))</f>
        <v>478</v>
      </c>
      <c r="G480" s="15">
        <f t="shared" si="124"/>
        <v>999</v>
      </c>
      <c r="H480" s="15" t="e">
        <f t="shared" si="120"/>
        <v>#N/A</v>
      </c>
      <c r="I480" s="16" t="str">
        <f t="shared" si="121"/>
        <v/>
      </c>
      <c r="J480" s="16" t="str">
        <f t="shared" ca="1" si="129"/>
        <v/>
      </c>
      <c r="K480" s="16" t="str">
        <f t="shared" ca="1" si="129"/>
        <v/>
      </c>
      <c r="L480" s="16" t="str">
        <f t="shared" ca="1" si="129"/>
        <v/>
      </c>
      <c r="M480" s="16" t="str">
        <f t="shared" ca="1" si="128"/>
        <v/>
      </c>
      <c r="N480" s="16" t="str">
        <f t="shared" ca="1" si="128"/>
        <v/>
      </c>
      <c r="O480" s="16" t="str">
        <f t="shared" ca="1" si="128"/>
        <v/>
      </c>
      <c r="P480" s="16" t="str">
        <f t="shared" ca="1" si="127"/>
        <v/>
      </c>
      <c r="Q480" s="16" t="str">
        <f t="shared" ca="1" si="127"/>
        <v/>
      </c>
      <c r="R480" s="16" t="str">
        <f t="shared" ca="1" si="127"/>
        <v/>
      </c>
      <c r="S480" s="16" t="e">
        <f t="shared" ca="1" si="125"/>
        <v>#N/A</v>
      </c>
      <c r="T480" s="15" t="str">
        <f t="shared" ca="1" si="126"/>
        <v/>
      </c>
      <c r="U480" s="7" t="str">
        <f t="shared" ca="1" si="122"/>
        <v/>
      </c>
    </row>
    <row r="481" spans="1:21" x14ac:dyDescent="0.55000000000000004">
      <c r="A481" s="7">
        <v>479</v>
      </c>
      <c r="B481" s="8">
        <f t="shared" si="123"/>
        <v>479</v>
      </c>
      <c r="C481" s="9">
        <f>IF('2 Pareto Analysis'!$D$12='Pareto Math'!V$23,'Pareto Math'!B481,IF(HLOOKUP(X$23,'1 Data Entry'!A$1:Q480,A482,FALSE)="","",HLOOKUP(X$23,'1 Data Entry'!A$1:Q480,A482,FALSE)))</f>
        <v>479</v>
      </c>
      <c r="D481" s="7" t="e">
        <f>HLOOKUP(V$23,'1 Data Entry'!A$1:Q480,A482,FALSE)</f>
        <v>#N/A</v>
      </c>
      <c r="E481" s="15" t="e">
        <f>IF(C481="","",HLOOKUP(W$23,'1 Data Entry'!A$1:S480,A482,FALSE))</f>
        <v>#N/A</v>
      </c>
      <c r="F481" s="15">
        <f>(COUNTIF(D$3:D481,D481))</f>
        <v>479</v>
      </c>
      <c r="G481" s="15">
        <f t="shared" si="124"/>
        <v>999</v>
      </c>
      <c r="H481" s="15" t="e">
        <f t="shared" si="120"/>
        <v>#N/A</v>
      </c>
      <c r="I481" s="16" t="str">
        <f t="shared" si="121"/>
        <v/>
      </c>
      <c r="J481" s="16" t="str">
        <f t="shared" ca="1" si="129"/>
        <v/>
      </c>
      <c r="K481" s="16" t="str">
        <f t="shared" ca="1" si="129"/>
        <v/>
      </c>
      <c r="L481" s="16" t="str">
        <f t="shared" ca="1" si="129"/>
        <v/>
      </c>
      <c r="M481" s="16" t="str">
        <f t="shared" ca="1" si="128"/>
        <v/>
      </c>
      <c r="N481" s="16" t="str">
        <f t="shared" ca="1" si="128"/>
        <v/>
      </c>
      <c r="O481" s="16" t="str">
        <f t="shared" ca="1" si="128"/>
        <v/>
      </c>
      <c r="P481" s="16" t="str">
        <f t="shared" ca="1" si="127"/>
        <v/>
      </c>
      <c r="Q481" s="16" t="str">
        <f t="shared" ca="1" si="127"/>
        <v/>
      </c>
      <c r="R481" s="16" t="str">
        <f t="shared" ca="1" si="127"/>
        <v/>
      </c>
      <c r="S481" s="16" t="e">
        <f t="shared" ca="1" si="125"/>
        <v>#N/A</v>
      </c>
      <c r="T481" s="15" t="str">
        <f t="shared" ca="1" si="126"/>
        <v/>
      </c>
      <c r="U481" s="7" t="str">
        <f t="shared" ca="1" si="122"/>
        <v/>
      </c>
    </row>
    <row r="482" spans="1:21" x14ac:dyDescent="0.55000000000000004">
      <c r="A482" s="7">
        <v>480</v>
      </c>
      <c r="B482" s="8">
        <f t="shared" si="123"/>
        <v>480</v>
      </c>
      <c r="C482" s="9">
        <f>IF('2 Pareto Analysis'!$D$12='Pareto Math'!V$23,'Pareto Math'!B482,IF(HLOOKUP(X$23,'1 Data Entry'!A$1:Q481,A483,FALSE)="","",HLOOKUP(X$23,'1 Data Entry'!A$1:Q481,A483,FALSE)))</f>
        <v>480</v>
      </c>
      <c r="D482" s="7" t="e">
        <f>HLOOKUP(V$23,'1 Data Entry'!A$1:Q481,A483,FALSE)</f>
        <v>#N/A</v>
      </c>
      <c r="E482" s="15" t="e">
        <f>IF(C482="","",HLOOKUP(W$23,'1 Data Entry'!A$1:S481,A483,FALSE))</f>
        <v>#N/A</v>
      </c>
      <c r="F482" s="15">
        <f>(COUNTIF(D$3:D482,D482))</f>
        <v>480</v>
      </c>
      <c r="G482" s="15">
        <f t="shared" si="124"/>
        <v>999</v>
      </c>
      <c r="H482" s="15" t="e">
        <f t="shared" si="120"/>
        <v>#N/A</v>
      </c>
      <c r="I482" s="16" t="str">
        <f t="shared" si="121"/>
        <v/>
      </c>
      <c r="J482" s="16" t="str">
        <f t="shared" ca="1" si="129"/>
        <v/>
      </c>
      <c r="K482" s="16" t="str">
        <f t="shared" ca="1" si="129"/>
        <v/>
      </c>
      <c r="L482" s="16" t="str">
        <f t="shared" ca="1" si="129"/>
        <v/>
      </c>
      <c r="M482" s="16" t="str">
        <f t="shared" ca="1" si="128"/>
        <v/>
      </c>
      <c r="N482" s="16" t="str">
        <f t="shared" ca="1" si="128"/>
        <v/>
      </c>
      <c r="O482" s="16" t="str">
        <f t="shared" ca="1" si="128"/>
        <v/>
      </c>
      <c r="P482" s="16" t="str">
        <f t="shared" ca="1" si="127"/>
        <v/>
      </c>
      <c r="Q482" s="16" t="str">
        <f t="shared" ca="1" si="127"/>
        <v/>
      </c>
      <c r="R482" s="16" t="str">
        <f t="shared" ca="1" si="127"/>
        <v/>
      </c>
      <c r="S482" s="16" t="e">
        <f t="shared" ca="1" si="125"/>
        <v>#N/A</v>
      </c>
      <c r="T482" s="15" t="str">
        <f t="shared" ca="1" si="126"/>
        <v/>
      </c>
      <c r="U482" s="7" t="str">
        <f t="shared" ca="1" si="122"/>
        <v/>
      </c>
    </row>
    <row r="483" spans="1:21" x14ac:dyDescent="0.55000000000000004">
      <c r="A483" s="7">
        <v>481</v>
      </c>
      <c r="B483" s="8">
        <f t="shared" si="123"/>
        <v>481</v>
      </c>
      <c r="C483" s="9">
        <f>IF('2 Pareto Analysis'!$D$12='Pareto Math'!V$23,'Pareto Math'!B483,IF(HLOOKUP(X$23,'1 Data Entry'!A$1:Q482,A484,FALSE)="","",HLOOKUP(X$23,'1 Data Entry'!A$1:Q482,A484,FALSE)))</f>
        <v>481</v>
      </c>
      <c r="D483" s="7" t="e">
        <f>HLOOKUP(V$23,'1 Data Entry'!A$1:Q482,A484,FALSE)</f>
        <v>#N/A</v>
      </c>
      <c r="E483" s="15" t="e">
        <f>IF(C483="","",HLOOKUP(W$23,'1 Data Entry'!A$1:S482,A484,FALSE))</f>
        <v>#N/A</v>
      </c>
      <c r="F483" s="15">
        <f>(COUNTIF(D$3:D483,D483))</f>
        <v>481</v>
      </c>
      <c r="G483" s="15">
        <f t="shared" si="124"/>
        <v>999</v>
      </c>
      <c r="H483" s="15" t="e">
        <f t="shared" si="120"/>
        <v>#N/A</v>
      </c>
      <c r="I483" s="16" t="str">
        <f t="shared" si="121"/>
        <v/>
      </c>
      <c r="J483" s="16" t="str">
        <f t="shared" ca="1" si="129"/>
        <v/>
      </c>
      <c r="K483" s="16" t="str">
        <f t="shared" ca="1" si="129"/>
        <v/>
      </c>
      <c r="L483" s="16" t="str">
        <f t="shared" ca="1" si="129"/>
        <v/>
      </c>
      <c r="M483" s="16" t="str">
        <f t="shared" ca="1" si="128"/>
        <v/>
      </c>
      <c r="N483" s="16" t="str">
        <f t="shared" ca="1" si="128"/>
        <v/>
      </c>
      <c r="O483" s="16" t="str">
        <f t="shared" ca="1" si="128"/>
        <v/>
      </c>
      <c r="P483" s="16" t="str">
        <f t="shared" ca="1" si="127"/>
        <v/>
      </c>
      <c r="Q483" s="16" t="str">
        <f t="shared" ca="1" si="127"/>
        <v/>
      </c>
      <c r="R483" s="16" t="str">
        <f t="shared" ca="1" si="127"/>
        <v/>
      </c>
      <c r="S483" s="16" t="e">
        <f t="shared" ca="1" si="125"/>
        <v>#N/A</v>
      </c>
      <c r="T483" s="15" t="str">
        <f t="shared" ca="1" si="126"/>
        <v/>
      </c>
      <c r="U483" s="7" t="str">
        <f t="shared" ca="1" si="122"/>
        <v/>
      </c>
    </row>
    <row r="484" spans="1:21" x14ac:dyDescent="0.55000000000000004">
      <c r="A484" s="7">
        <v>482</v>
      </c>
      <c r="B484" s="8">
        <f t="shared" si="123"/>
        <v>482</v>
      </c>
      <c r="C484" s="9">
        <f>IF('2 Pareto Analysis'!$D$12='Pareto Math'!V$23,'Pareto Math'!B484,IF(HLOOKUP(X$23,'1 Data Entry'!A$1:Q483,A485,FALSE)="","",HLOOKUP(X$23,'1 Data Entry'!A$1:Q483,A485,FALSE)))</f>
        <v>482</v>
      </c>
      <c r="D484" s="7" t="e">
        <f>HLOOKUP(V$23,'1 Data Entry'!A$1:Q483,A485,FALSE)</f>
        <v>#N/A</v>
      </c>
      <c r="E484" s="15" t="e">
        <f>IF(C484="","",HLOOKUP(W$23,'1 Data Entry'!A$1:S483,A485,FALSE))</f>
        <v>#N/A</v>
      </c>
      <c r="F484" s="15">
        <f>(COUNTIF(D$3:D484,D484))</f>
        <v>482</v>
      </c>
      <c r="G484" s="15">
        <f t="shared" si="124"/>
        <v>999</v>
      </c>
      <c r="H484" s="15" t="e">
        <f t="shared" si="120"/>
        <v>#N/A</v>
      </c>
      <c r="I484" s="16" t="str">
        <f t="shared" si="121"/>
        <v/>
      </c>
      <c r="J484" s="16" t="str">
        <f t="shared" ca="1" si="129"/>
        <v/>
      </c>
      <c r="K484" s="16" t="str">
        <f t="shared" ca="1" si="129"/>
        <v/>
      </c>
      <c r="L484" s="16" t="str">
        <f t="shared" ca="1" si="129"/>
        <v/>
      </c>
      <c r="M484" s="16" t="str">
        <f t="shared" ca="1" si="128"/>
        <v/>
      </c>
      <c r="N484" s="16" t="str">
        <f t="shared" ca="1" si="128"/>
        <v/>
      </c>
      <c r="O484" s="16" t="str">
        <f t="shared" ca="1" si="128"/>
        <v/>
      </c>
      <c r="P484" s="16" t="str">
        <f t="shared" ca="1" si="127"/>
        <v/>
      </c>
      <c r="Q484" s="16" t="str">
        <f t="shared" ca="1" si="127"/>
        <v/>
      </c>
      <c r="R484" s="16" t="str">
        <f t="shared" ca="1" si="127"/>
        <v/>
      </c>
      <c r="S484" s="16" t="e">
        <f t="shared" ca="1" si="125"/>
        <v>#N/A</v>
      </c>
      <c r="T484" s="15" t="str">
        <f t="shared" ca="1" si="126"/>
        <v/>
      </c>
      <c r="U484" s="7" t="str">
        <f t="shared" ca="1" si="122"/>
        <v/>
      </c>
    </row>
    <row r="485" spans="1:21" x14ac:dyDescent="0.55000000000000004">
      <c r="A485" s="7">
        <v>483</v>
      </c>
      <c r="B485" s="8">
        <f t="shared" si="123"/>
        <v>483</v>
      </c>
      <c r="C485" s="9">
        <f>IF('2 Pareto Analysis'!$D$12='Pareto Math'!V$23,'Pareto Math'!B485,IF(HLOOKUP(X$23,'1 Data Entry'!A$1:Q484,A486,FALSE)="","",HLOOKUP(X$23,'1 Data Entry'!A$1:Q484,A486,FALSE)))</f>
        <v>483</v>
      </c>
      <c r="D485" s="7" t="e">
        <f>HLOOKUP(V$23,'1 Data Entry'!A$1:Q484,A486,FALSE)</f>
        <v>#N/A</v>
      </c>
      <c r="E485" s="15" t="e">
        <f>IF(C485="","",HLOOKUP(W$23,'1 Data Entry'!A$1:S484,A486,FALSE))</f>
        <v>#N/A</v>
      </c>
      <c r="F485" s="15">
        <f>(COUNTIF(D$3:D485,D485))</f>
        <v>483</v>
      </c>
      <c r="G485" s="15">
        <f t="shared" si="124"/>
        <v>999</v>
      </c>
      <c r="H485" s="15" t="e">
        <f t="shared" si="120"/>
        <v>#N/A</v>
      </c>
      <c r="I485" s="16" t="str">
        <f t="shared" si="121"/>
        <v/>
      </c>
      <c r="J485" s="16" t="str">
        <f t="shared" ca="1" si="129"/>
        <v/>
      </c>
      <c r="K485" s="16" t="str">
        <f t="shared" ca="1" si="129"/>
        <v/>
      </c>
      <c r="L485" s="16" t="str">
        <f t="shared" ca="1" si="129"/>
        <v/>
      </c>
      <c r="M485" s="16" t="str">
        <f t="shared" ca="1" si="128"/>
        <v/>
      </c>
      <c r="N485" s="16" t="str">
        <f t="shared" ca="1" si="128"/>
        <v/>
      </c>
      <c r="O485" s="16" t="str">
        <f t="shared" ca="1" si="128"/>
        <v/>
      </c>
      <c r="P485" s="16" t="str">
        <f t="shared" ca="1" si="127"/>
        <v/>
      </c>
      <c r="Q485" s="16" t="str">
        <f t="shared" ca="1" si="127"/>
        <v/>
      </c>
      <c r="R485" s="16" t="str">
        <f t="shared" ca="1" si="127"/>
        <v/>
      </c>
      <c r="S485" s="16" t="e">
        <f t="shared" ca="1" si="125"/>
        <v>#N/A</v>
      </c>
      <c r="T485" s="15" t="str">
        <f t="shared" ca="1" si="126"/>
        <v/>
      </c>
      <c r="U485" s="7" t="str">
        <f t="shared" ca="1" si="122"/>
        <v/>
      </c>
    </row>
    <row r="486" spans="1:21" x14ac:dyDescent="0.55000000000000004">
      <c r="A486" s="7">
        <v>484</v>
      </c>
      <c r="B486" s="8">
        <f t="shared" si="123"/>
        <v>484</v>
      </c>
      <c r="C486" s="9">
        <f>IF('2 Pareto Analysis'!$D$12='Pareto Math'!V$23,'Pareto Math'!B486,IF(HLOOKUP(X$23,'1 Data Entry'!A$1:Q485,A487,FALSE)="","",HLOOKUP(X$23,'1 Data Entry'!A$1:Q485,A487,FALSE)))</f>
        <v>484</v>
      </c>
      <c r="D486" s="7" t="e">
        <f>HLOOKUP(V$23,'1 Data Entry'!A$1:Q485,A487,FALSE)</f>
        <v>#N/A</v>
      </c>
      <c r="E486" s="15" t="e">
        <f>IF(C486="","",HLOOKUP(W$23,'1 Data Entry'!A$1:S485,A487,FALSE))</f>
        <v>#N/A</v>
      </c>
      <c r="F486" s="15">
        <f>(COUNTIF(D$3:D486,D486))</f>
        <v>484</v>
      </c>
      <c r="G486" s="15">
        <f t="shared" si="124"/>
        <v>999</v>
      </c>
      <c r="H486" s="15" t="e">
        <f t="shared" si="120"/>
        <v>#N/A</v>
      </c>
      <c r="I486" s="16" t="str">
        <f t="shared" si="121"/>
        <v/>
      </c>
      <c r="J486" s="16" t="str">
        <f t="shared" ca="1" si="129"/>
        <v/>
      </c>
      <c r="K486" s="16" t="str">
        <f t="shared" ca="1" si="129"/>
        <v/>
      </c>
      <c r="L486" s="16" t="str">
        <f t="shared" ca="1" si="129"/>
        <v/>
      </c>
      <c r="M486" s="16" t="str">
        <f t="shared" ca="1" si="128"/>
        <v/>
      </c>
      <c r="N486" s="16" t="str">
        <f t="shared" ca="1" si="128"/>
        <v/>
      </c>
      <c r="O486" s="16" t="str">
        <f t="shared" ca="1" si="128"/>
        <v/>
      </c>
      <c r="P486" s="16" t="str">
        <f t="shared" ca="1" si="127"/>
        <v/>
      </c>
      <c r="Q486" s="16" t="str">
        <f t="shared" ca="1" si="127"/>
        <v/>
      </c>
      <c r="R486" s="16" t="str">
        <f t="shared" ca="1" si="127"/>
        <v/>
      </c>
      <c r="S486" s="16" t="e">
        <f t="shared" ca="1" si="125"/>
        <v>#N/A</v>
      </c>
      <c r="T486" s="15" t="str">
        <f t="shared" ca="1" si="126"/>
        <v/>
      </c>
      <c r="U486" s="7" t="str">
        <f t="shared" ca="1" si="122"/>
        <v/>
      </c>
    </row>
    <row r="487" spans="1:21" x14ac:dyDescent="0.55000000000000004">
      <c r="A487" s="7">
        <v>485</v>
      </c>
      <c r="B487" s="8">
        <f t="shared" si="123"/>
        <v>485</v>
      </c>
      <c r="C487" s="9">
        <f>IF('2 Pareto Analysis'!$D$12='Pareto Math'!V$23,'Pareto Math'!B487,IF(HLOOKUP(X$23,'1 Data Entry'!A$1:Q486,A488,FALSE)="","",HLOOKUP(X$23,'1 Data Entry'!A$1:Q486,A488,FALSE)))</f>
        <v>485</v>
      </c>
      <c r="D487" s="7" t="e">
        <f>HLOOKUP(V$23,'1 Data Entry'!A$1:Q486,A488,FALSE)</f>
        <v>#N/A</v>
      </c>
      <c r="E487" s="15" t="e">
        <f>IF(C487="","",HLOOKUP(W$23,'1 Data Entry'!A$1:S486,A488,FALSE))</f>
        <v>#N/A</v>
      </c>
      <c r="F487" s="15">
        <f>(COUNTIF(D$3:D487,D487))</f>
        <v>485</v>
      </c>
      <c r="G487" s="15">
        <f t="shared" si="124"/>
        <v>999</v>
      </c>
      <c r="H487" s="15" t="e">
        <f t="shared" si="120"/>
        <v>#N/A</v>
      </c>
      <c r="I487" s="16" t="str">
        <f t="shared" si="121"/>
        <v/>
      </c>
      <c r="J487" s="16" t="str">
        <f t="shared" ca="1" si="129"/>
        <v/>
      </c>
      <c r="K487" s="16" t="str">
        <f t="shared" ca="1" si="129"/>
        <v/>
      </c>
      <c r="L487" s="16" t="str">
        <f t="shared" ca="1" si="129"/>
        <v/>
      </c>
      <c r="M487" s="16" t="str">
        <f t="shared" ca="1" si="128"/>
        <v/>
      </c>
      <c r="N487" s="16" t="str">
        <f t="shared" ca="1" si="128"/>
        <v/>
      </c>
      <c r="O487" s="16" t="str">
        <f t="shared" ca="1" si="128"/>
        <v/>
      </c>
      <c r="P487" s="16" t="str">
        <f t="shared" ca="1" si="127"/>
        <v/>
      </c>
      <c r="Q487" s="16" t="str">
        <f t="shared" ca="1" si="127"/>
        <v/>
      </c>
      <c r="R487" s="16" t="str">
        <f t="shared" ca="1" si="127"/>
        <v/>
      </c>
      <c r="S487" s="16" t="e">
        <f t="shared" ca="1" si="125"/>
        <v>#N/A</v>
      </c>
      <c r="T487" s="15" t="str">
        <f t="shared" ca="1" si="126"/>
        <v/>
      </c>
      <c r="U487" s="7" t="str">
        <f t="shared" ca="1" si="122"/>
        <v/>
      </c>
    </row>
    <row r="488" spans="1:21" x14ac:dyDescent="0.55000000000000004">
      <c r="A488" s="7">
        <v>486</v>
      </c>
      <c r="B488" s="8">
        <f t="shared" si="123"/>
        <v>486</v>
      </c>
      <c r="C488" s="9">
        <f>IF('2 Pareto Analysis'!$D$12='Pareto Math'!V$23,'Pareto Math'!B488,IF(HLOOKUP(X$23,'1 Data Entry'!A$1:Q487,A489,FALSE)="","",HLOOKUP(X$23,'1 Data Entry'!A$1:Q487,A489,FALSE)))</f>
        <v>486</v>
      </c>
      <c r="D488" s="7" t="e">
        <f>HLOOKUP(V$23,'1 Data Entry'!A$1:Q487,A489,FALSE)</f>
        <v>#N/A</v>
      </c>
      <c r="E488" s="15" t="e">
        <f>IF(C488="","",HLOOKUP(W$23,'1 Data Entry'!A$1:S487,A489,FALSE))</f>
        <v>#N/A</v>
      </c>
      <c r="F488" s="15">
        <f>(COUNTIF(D$3:D488,D488))</f>
        <v>486</v>
      </c>
      <c r="G488" s="15">
        <f t="shared" si="124"/>
        <v>999</v>
      </c>
      <c r="H488" s="15" t="e">
        <f t="shared" si="120"/>
        <v>#N/A</v>
      </c>
      <c r="I488" s="16" t="str">
        <f t="shared" si="121"/>
        <v/>
      </c>
      <c r="J488" s="16" t="str">
        <f t="shared" ca="1" si="129"/>
        <v/>
      </c>
      <c r="K488" s="16" t="str">
        <f t="shared" ca="1" si="129"/>
        <v/>
      </c>
      <c r="L488" s="16" t="str">
        <f t="shared" ca="1" si="129"/>
        <v/>
      </c>
      <c r="M488" s="16" t="str">
        <f t="shared" ca="1" si="128"/>
        <v/>
      </c>
      <c r="N488" s="16" t="str">
        <f t="shared" ca="1" si="128"/>
        <v/>
      </c>
      <c r="O488" s="16" t="str">
        <f t="shared" ca="1" si="128"/>
        <v/>
      </c>
      <c r="P488" s="16" t="str">
        <f t="shared" ca="1" si="127"/>
        <v/>
      </c>
      <c r="Q488" s="16" t="str">
        <f t="shared" ca="1" si="127"/>
        <v/>
      </c>
      <c r="R488" s="16" t="str">
        <f t="shared" ca="1" si="127"/>
        <v/>
      </c>
      <c r="S488" s="16" t="e">
        <f t="shared" ca="1" si="125"/>
        <v>#N/A</v>
      </c>
      <c r="T488" s="15" t="str">
        <f t="shared" ca="1" si="126"/>
        <v/>
      </c>
      <c r="U488" s="7" t="str">
        <f t="shared" ca="1" si="122"/>
        <v/>
      </c>
    </row>
    <row r="489" spans="1:21" x14ac:dyDescent="0.55000000000000004">
      <c r="A489" s="7">
        <v>487</v>
      </c>
      <c r="B489" s="8">
        <f t="shared" si="123"/>
        <v>487</v>
      </c>
      <c r="C489" s="9">
        <f>IF('2 Pareto Analysis'!$D$12='Pareto Math'!V$23,'Pareto Math'!B489,IF(HLOOKUP(X$23,'1 Data Entry'!A$1:Q488,A490,FALSE)="","",HLOOKUP(X$23,'1 Data Entry'!A$1:Q488,A490,FALSE)))</f>
        <v>487</v>
      </c>
      <c r="D489" s="7" t="e">
        <f>HLOOKUP(V$23,'1 Data Entry'!A$1:Q488,A490,FALSE)</f>
        <v>#N/A</v>
      </c>
      <c r="E489" s="15" t="e">
        <f>IF(C489="","",HLOOKUP(W$23,'1 Data Entry'!A$1:S488,A490,FALSE))</f>
        <v>#N/A</v>
      </c>
      <c r="F489" s="15">
        <f>(COUNTIF(D$3:D489,D489))</f>
        <v>487</v>
      </c>
      <c r="G489" s="15">
        <f t="shared" si="124"/>
        <v>999</v>
      </c>
      <c r="H489" s="15" t="e">
        <f t="shared" si="120"/>
        <v>#N/A</v>
      </c>
      <c r="I489" s="16" t="str">
        <f t="shared" si="121"/>
        <v/>
      </c>
      <c r="J489" s="16" t="str">
        <f t="shared" ca="1" si="129"/>
        <v/>
      </c>
      <c r="K489" s="16" t="str">
        <f t="shared" ca="1" si="129"/>
        <v/>
      </c>
      <c r="L489" s="16" t="str">
        <f t="shared" ca="1" si="129"/>
        <v/>
      </c>
      <c r="M489" s="16" t="str">
        <f t="shared" ca="1" si="128"/>
        <v/>
      </c>
      <c r="N489" s="16" t="str">
        <f t="shared" ca="1" si="128"/>
        <v/>
      </c>
      <c r="O489" s="16" t="str">
        <f t="shared" ca="1" si="128"/>
        <v/>
      </c>
      <c r="P489" s="16" t="str">
        <f t="shared" ca="1" si="127"/>
        <v/>
      </c>
      <c r="Q489" s="16" t="str">
        <f t="shared" ca="1" si="127"/>
        <v/>
      </c>
      <c r="R489" s="16" t="str">
        <f t="shared" ca="1" si="127"/>
        <v/>
      </c>
      <c r="S489" s="16" t="e">
        <f t="shared" ca="1" si="125"/>
        <v>#N/A</v>
      </c>
      <c r="T489" s="15" t="str">
        <f t="shared" ca="1" si="126"/>
        <v/>
      </c>
      <c r="U489" s="7" t="str">
        <f t="shared" ca="1" si="122"/>
        <v/>
      </c>
    </row>
    <row r="490" spans="1:21" x14ac:dyDescent="0.55000000000000004">
      <c r="A490" s="7">
        <v>488</v>
      </c>
      <c r="B490" s="8">
        <f t="shared" si="123"/>
        <v>488</v>
      </c>
      <c r="C490" s="9">
        <f>IF('2 Pareto Analysis'!$D$12='Pareto Math'!V$23,'Pareto Math'!B490,IF(HLOOKUP(X$23,'1 Data Entry'!A$1:Q489,A491,FALSE)="","",HLOOKUP(X$23,'1 Data Entry'!A$1:Q489,A491,FALSE)))</f>
        <v>488</v>
      </c>
      <c r="D490" s="7" t="e">
        <f>HLOOKUP(V$23,'1 Data Entry'!A$1:Q489,A491,FALSE)</f>
        <v>#N/A</v>
      </c>
      <c r="E490" s="15" t="e">
        <f>IF(C490="","",HLOOKUP(W$23,'1 Data Entry'!A$1:S489,A491,FALSE))</f>
        <v>#N/A</v>
      </c>
      <c r="F490" s="15">
        <f>(COUNTIF(D$3:D490,D490))</f>
        <v>488</v>
      </c>
      <c r="G490" s="15">
        <f t="shared" si="124"/>
        <v>999</v>
      </c>
      <c r="H490" s="15" t="e">
        <f t="shared" si="120"/>
        <v>#N/A</v>
      </c>
      <c r="I490" s="16" t="str">
        <f t="shared" si="121"/>
        <v/>
      </c>
      <c r="J490" s="16" t="str">
        <f t="shared" ca="1" si="129"/>
        <v/>
      </c>
      <c r="K490" s="16" t="str">
        <f t="shared" ca="1" si="129"/>
        <v/>
      </c>
      <c r="L490" s="16" t="str">
        <f t="shared" ca="1" si="129"/>
        <v/>
      </c>
      <c r="M490" s="16" t="str">
        <f t="shared" ca="1" si="128"/>
        <v/>
      </c>
      <c r="N490" s="16" t="str">
        <f t="shared" ca="1" si="128"/>
        <v/>
      </c>
      <c r="O490" s="16" t="str">
        <f t="shared" ca="1" si="128"/>
        <v/>
      </c>
      <c r="P490" s="16" t="str">
        <f t="shared" ca="1" si="127"/>
        <v/>
      </c>
      <c r="Q490" s="16" t="str">
        <f t="shared" ca="1" si="127"/>
        <v/>
      </c>
      <c r="R490" s="16" t="str">
        <f t="shared" ca="1" si="127"/>
        <v/>
      </c>
      <c r="S490" s="16" t="e">
        <f t="shared" ca="1" si="125"/>
        <v>#N/A</v>
      </c>
      <c r="T490" s="15" t="str">
        <f t="shared" ca="1" si="126"/>
        <v/>
      </c>
      <c r="U490" s="7" t="str">
        <f t="shared" ca="1" si="122"/>
        <v/>
      </c>
    </row>
    <row r="491" spans="1:21" x14ac:dyDescent="0.55000000000000004">
      <c r="A491" s="7">
        <v>489</v>
      </c>
      <c r="B491" s="8">
        <f t="shared" si="123"/>
        <v>489</v>
      </c>
      <c r="C491" s="9">
        <f>IF('2 Pareto Analysis'!$D$12='Pareto Math'!V$23,'Pareto Math'!B491,IF(HLOOKUP(X$23,'1 Data Entry'!A$1:Q490,A492,FALSE)="","",HLOOKUP(X$23,'1 Data Entry'!A$1:Q490,A492,FALSE)))</f>
        <v>489</v>
      </c>
      <c r="D491" s="7" t="e">
        <f>HLOOKUP(V$23,'1 Data Entry'!A$1:Q490,A492,FALSE)</f>
        <v>#N/A</v>
      </c>
      <c r="E491" s="15" t="e">
        <f>IF(C491="","",HLOOKUP(W$23,'1 Data Entry'!A$1:S490,A492,FALSE))</f>
        <v>#N/A</v>
      </c>
      <c r="F491" s="15">
        <f>(COUNTIF(D$3:D491,D491))</f>
        <v>489</v>
      </c>
      <c r="G491" s="15">
        <f t="shared" si="124"/>
        <v>999</v>
      </c>
      <c r="H491" s="15" t="e">
        <f t="shared" si="120"/>
        <v>#N/A</v>
      </c>
      <c r="I491" s="16" t="str">
        <f t="shared" si="121"/>
        <v/>
      </c>
      <c r="J491" s="16" t="str">
        <f t="shared" ca="1" si="129"/>
        <v/>
      </c>
      <c r="K491" s="16" t="str">
        <f t="shared" ca="1" si="129"/>
        <v/>
      </c>
      <c r="L491" s="16" t="str">
        <f t="shared" ca="1" si="129"/>
        <v/>
      </c>
      <c r="M491" s="16" t="str">
        <f t="shared" ca="1" si="128"/>
        <v/>
      </c>
      <c r="N491" s="16" t="str">
        <f t="shared" ca="1" si="128"/>
        <v/>
      </c>
      <c r="O491" s="16" t="str">
        <f t="shared" ca="1" si="128"/>
        <v/>
      </c>
      <c r="P491" s="16" t="str">
        <f t="shared" ca="1" si="127"/>
        <v/>
      </c>
      <c r="Q491" s="16" t="str">
        <f t="shared" ca="1" si="127"/>
        <v/>
      </c>
      <c r="R491" s="16" t="str">
        <f t="shared" ca="1" si="127"/>
        <v/>
      </c>
      <c r="S491" s="16" t="e">
        <f t="shared" ca="1" si="125"/>
        <v>#N/A</v>
      </c>
      <c r="T491" s="15" t="str">
        <f t="shared" ca="1" si="126"/>
        <v/>
      </c>
      <c r="U491" s="7" t="str">
        <f t="shared" ca="1" si="122"/>
        <v/>
      </c>
    </row>
    <row r="492" spans="1:21" x14ac:dyDescent="0.55000000000000004">
      <c r="A492" s="7">
        <v>490</v>
      </c>
      <c r="B492" s="8">
        <f t="shared" si="123"/>
        <v>490</v>
      </c>
      <c r="C492" s="9">
        <f>IF('2 Pareto Analysis'!$D$12='Pareto Math'!V$23,'Pareto Math'!B492,IF(HLOOKUP(X$23,'1 Data Entry'!A$1:Q491,A493,FALSE)="","",HLOOKUP(X$23,'1 Data Entry'!A$1:Q491,A493,FALSE)))</f>
        <v>490</v>
      </c>
      <c r="D492" s="7" t="e">
        <f>HLOOKUP(V$23,'1 Data Entry'!A$1:Q491,A493,FALSE)</f>
        <v>#N/A</v>
      </c>
      <c r="E492" s="15" t="e">
        <f>IF(C492="","",HLOOKUP(W$23,'1 Data Entry'!A$1:S491,A493,FALSE))</f>
        <v>#N/A</v>
      </c>
      <c r="F492" s="15">
        <f>(COUNTIF(D$3:D492,D492))</f>
        <v>490</v>
      </c>
      <c r="G492" s="15">
        <f t="shared" si="124"/>
        <v>999</v>
      </c>
      <c r="H492" s="15" t="e">
        <f t="shared" si="120"/>
        <v>#N/A</v>
      </c>
      <c r="I492" s="16" t="str">
        <f t="shared" si="121"/>
        <v/>
      </c>
      <c r="J492" s="16" t="str">
        <f t="shared" ca="1" si="129"/>
        <v/>
      </c>
      <c r="K492" s="16" t="str">
        <f t="shared" ca="1" si="129"/>
        <v/>
      </c>
      <c r="L492" s="16" t="str">
        <f t="shared" ca="1" si="129"/>
        <v/>
      </c>
      <c r="M492" s="16" t="str">
        <f t="shared" ca="1" si="128"/>
        <v/>
      </c>
      <c r="N492" s="16" t="str">
        <f t="shared" ca="1" si="128"/>
        <v/>
      </c>
      <c r="O492" s="16" t="str">
        <f t="shared" ca="1" si="128"/>
        <v/>
      </c>
      <c r="P492" s="16" t="str">
        <f t="shared" ca="1" si="127"/>
        <v/>
      </c>
      <c r="Q492" s="16" t="str">
        <f t="shared" ca="1" si="127"/>
        <v/>
      </c>
      <c r="R492" s="16" t="str">
        <f t="shared" ca="1" si="127"/>
        <v/>
      </c>
      <c r="S492" s="16" t="e">
        <f t="shared" ca="1" si="125"/>
        <v>#N/A</v>
      </c>
      <c r="T492" s="15" t="str">
        <f t="shared" ca="1" si="126"/>
        <v/>
      </c>
      <c r="U492" s="7" t="str">
        <f t="shared" ca="1" si="122"/>
        <v/>
      </c>
    </row>
    <row r="493" spans="1:21" x14ac:dyDescent="0.55000000000000004">
      <c r="A493" s="7">
        <v>491</v>
      </c>
      <c r="B493" s="8">
        <f t="shared" si="123"/>
        <v>491</v>
      </c>
      <c r="C493" s="9">
        <f>IF('2 Pareto Analysis'!$D$12='Pareto Math'!V$23,'Pareto Math'!B493,IF(HLOOKUP(X$23,'1 Data Entry'!A$1:Q492,A494,FALSE)="","",HLOOKUP(X$23,'1 Data Entry'!A$1:Q492,A494,FALSE)))</f>
        <v>491</v>
      </c>
      <c r="D493" s="7" t="e">
        <f>HLOOKUP(V$23,'1 Data Entry'!A$1:Q492,A494,FALSE)</f>
        <v>#N/A</v>
      </c>
      <c r="E493" s="15" t="e">
        <f>IF(C493="","",HLOOKUP(W$23,'1 Data Entry'!A$1:S492,A494,FALSE))</f>
        <v>#N/A</v>
      </c>
      <c r="F493" s="15">
        <f>(COUNTIF(D$3:D493,D493))</f>
        <v>491</v>
      </c>
      <c r="G493" s="15">
        <f t="shared" si="124"/>
        <v>999</v>
      </c>
      <c r="H493" s="15" t="e">
        <f t="shared" si="120"/>
        <v>#N/A</v>
      </c>
      <c r="I493" s="16" t="str">
        <f t="shared" si="121"/>
        <v/>
      </c>
      <c r="J493" s="16" t="str">
        <f t="shared" ca="1" si="129"/>
        <v/>
      </c>
      <c r="K493" s="16" t="str">
        <f t="shared" ca="1" si="129"/>
        <v/>
      </c>
      <c r="L493" s="16" t="str">
        <f t="shared" ca="1" si="129"/>
        <v/>
      </c>
      <c r="M493" s="16" t="str">
        <f t="shared" ca="1" si="128"/>
        <v/>
      </c>
      <c r="N493" s="16" t="str">
        <f t="shared" ca="1" si="128"/>
        <v/>
      </c>
      <c r="O493" s="16" t="str">
        <f t="shared" ca="1" si="128"/>
        <v/>
      </c>
      <c r="P493" s="16" t="str">
        <f t="shared" ca="1" si="127"/>
        <v/>
      </c>
      <c r="Q493" s="16" t="str">
        <f t="shared" ca="1" si="127"/>
        <v/>
      </c>
      <c r="R493" s="16" t="str">
        <f t="shared" ca="1" si="127"/>
        <v/>
      </c>
      <c r="S493" s="16" t="e">
        <f t="shared" ca="1" si="125"/>
        <v>#N/A</v>
      </c>
      <c r="T493" s="15" t="str">
        <f t="shared" ca="1" si="126"/>
        <v/>
      </c>
      <c r="U493" s="7" t="str">
        <f t="shared" ca="1" si="122"/>
        <v/>
      </c>
    </row>
    <row r="494" spans="1:21" x14ac:dyDescent="0.55000000000000004">
      <c r="A494" s="7">
        <v>492</v>
      </c>
      <c r="B494" s="8">
        <f t="shared" si="123"/>
        <v>492</v>
      </c>
      <c r="C494" s="9">
        <f>IF('2 Pareto Analysis'!$D$12='Pareto Math'!V$23,'Pareto Math'!B494,IF(HLOOKUP(X$23,'1 Data Entry'!A$1:Q493,A495,FALSE)="","",HLOOKUP(X$23,'1 Data Entry'!A$1:Q493,A495,FALSE)))</f>
        <v>492</v>
      </c>
      <c r="D494" s="7" t="e">
        <f>HLOOKUP(V$23,'1 Data Entry'!A$1:Q493,A495,FALSE)</f>
        <v>#N/A</v>
      </c>
      <c r="E494" s="15" t="e">
        <f>IF(C494="","",HLOOKUP(W$23,'1 Data Entry'!A$1:S493,A495,FALSE))</f>
        <v>#N/A</v>
      </c>
      <c r="F494" s="15">
        <f>(COUNTIF(D$3:D494,D494))</f>
        <v>492</v>
      </c>
      <c r="G494" s="15">
        <f t="shared" si="124"/>
        <v>999</v>
      </c>
      <c r="H494" s="15" t="e">
        <f t="shared" si="120"/>
        <v>#N/A</v>
      </c>
      <c r="I494" s="16" t="str">
        <f t="shared" si="121"/>
        <v/>
      </c>
      <c r="J494" s="16" t="str">
        <f t="shared" ca="1" si="129"/>
        <v/>
      </c>
      <c r="K494" s="16" t="str">
        <f t="shared" ca="1" si="129"/>
        <v/>
      </c>
      <c r="L494" s="16" t="str">
        <f t="shared" ca="1" si="129"/>
        <v/>
      </c>
      <c r="M494" s="16" t="str">
        <f t="shared" ca="1" si="128"/>
        <v/>
      </c>
      <c r="N494" s="16" t="str">
        <f t="shared" ca="1" si="128"/>
        <v/>
      </c>
      <c r="O494" s="16" t="str">
        <f t="shared" ca="1" si="128"/>
        <v/>
      </c>
      <c r="P494" s="16" t="str">
        <f t="shared" ca="1" si="127"/>
        <v/>
      </c>
      <c r="Q494" s="16" t="str">
        <f t="shared" ca="1" si="127"/>
        <v/>
      </c>
      <c r="R494" s="16" t="str">
        <f t="shared" ca="1" si="127"/>
        <v/>
      </c>
      <c r="S494" s="16" t="e">
        <f t="shared" ca="1" si="125"/>
        <v>#N/A</v>
      </c>
      <c r="T494" s="15" t="str">
        <f t="shared" ca="1" si="126"/>
        <v/>
      </c>
      <c r="U494" s="7" t="str">
        <f t="shared" ca="1" si="122"/>
        <v/>
      </c>
    </row>
    <row r="495" spans="1:21" x14ac:dyDescent="0.55000000000000004">
      <c r="A495" s="7">
        <v>493</v>
      </c>
      <c r="B495" s="8">
        <f t="shared" si="123"/>
        <v>493</v>
      </c>
      <c r="C495" s="9">
        <f>IF('2 Pareto Analysis'!$D$12='Pareto Math'!V$23,'Pareto Math'!B495,IF(HLOOKUP(X$23,'1 Data Entry'!A$1:Q494,A496,FALSE)="","",HLOOKUP(X$23,'1 Data Entry'!A$1:Q494,A496,FALSE)))</f>
        <v>493</v>
      </c>
      <c r="D495" s="7" t="e">
        <f>HLOOKUP(V$23,'1 Data Entry'!A$1:Q494,A496,FALSE)</f>
        <v>#N/A</v>
      </c>
      <c r="E495" s="15" t="e">
        <f>IF(C495="","",HLOOKUP(W$23,'1 Data Entry'!A$1:S494,A496,FALSE))</f>
        <v>#N/A</v>
      </c>
      <c r="F495" s="15">
        <f>(COUNTIF(D$3:D495,D495))</f>
        <v>493</v>
      </c>
      <c r="G495" s="15">
        <f t="shared" si="124"/>
        <v>999</v>
      </c>
      <c r="H495" s="15" t="e">
        <f t="shared" si="120"/>
        <v>#N/A</v>
      </c>
      <c r="I495" s="16" t="str">
        <f t="shared" si="121"/>
        <v/>
      </c>
      <c r="J495" s="16" t="str">
        <f t="shared" ca="1" si="129"/>
        <v/>
      </c>
      <c r="K495" s="16" t="str">
        <f t="shared" ca="1" si="129"/>
        <v/>
      </c>
      <c r="L495" s="16" t="str">
        <f t="shared" ca="1" si="129"/>
        <v/>
      </c>
      <c r="M495" s="16" t="str">
        <f t="shared" ca="1" si="128"/>
        <v/>
      </c>
      <c r="N495" s="16" t="str">
        <f t="shared" ca="1" si="128"/>
        <v/>
      </c>
      <c r="O495" s="16" t="str">
        <f t="shared" ca="1" si="128"/>
        <v/>
      </c>
      <c r="P495" s="16" t="str">
        <f t="shared" ca="1" si="127"/>
        <v/>
      </c>
      <c r="Q495" s="16" t="str">
        <f t="shared" ca="1" si="127"/>
        <v/>
      </c>
      <c r="R495" s="16" t="str">
        <f t="shared" ca="1" si="127"/>
        <v/>
      </c>
      <c r="S495" s="16" t="e">
        <f t="shared" ca="1" si="125"/>
        <v>#N/A</v>
      </c>
      <c r="T495" s="15" t="str">
        <f t="shared" ca="1" si="126"/>
        <v/>
      </c>
      <c r="U495" s="7" t="str">
        <f t="shared" ca="1" si="122"/>
        <v/>
      </c>
    </row>
    <row r="496" spans="1:21" x14ac:dyDescent="0.55000000000000004">
      <c r="A496" s="7">
        <v>494</v>
      </c>
      <c r="B496" s="8">
        <f t="shared" si="123"/>
        <v>494</v>
      </c>
      <c r="C496" s="9">
        <f>IF('2 Pareto Analysis'!$D$12='Pareto Math'!V$23,'Pareto Math'!B496,IF(HLOOKUP(X$23,'1 Data Entry'!A$1:Q495,A497,FALSE)="","",HLOOKUP(X$23,'1 Data Entry'!A$1:Q495,A497,FALSE)))</f>
        <v>494</v>
      </c>
      <c r="D496" s="7" t="e">
        <f>HLOOKUP(V$23,'1 Data Entry'!A$1:Q495,A497,FALSE)</f>
        <v>#N/A</v>
      </c>
      <c r="E496" s="15" t="e">
        <f>IF(C496="","",HLOOKUP(W$23,'1 Data Entry'!A$1:S495,A497,FALSE))</f>
        <v>#N/A</v>
      </c>
      <c r="F496" s="15">
        <f>(COUNTIF(D$3:D496,D496))</f>
        <v>494</v>
      </c>
      <c r="G496" s="15">
        <f t="shared" si="124"/>
        <v>999</v>
      </c>
      <c r="H496" s="15" t="e">
        <f t="shared" si="120"/>
        <v>#N/A</v>
      </c>
      <c r="I496" s="16" t="str">
        <f t="shared" si="121"/>
        <v/>
      </c>
      <c r="J496" s="16" t="str">
        <f t="shared" ca="1" si="129"/>
        <v/>
      </c>
      <c r="K496" s="16" t="str">
        <f t="shared" ca="1" si="129"/>
        <v/>
      </c>
      <c r="L496" s="16" t="str">
        <f t="shared" ca="1" si="129"/>
        <v/>
      </c>
      <c r="M496" s="16" t="str">
        <f t="shared" ca="1" si="128"/>
        <v/>
      </c>
      <c r="N496" s="16" t="str">
        <f t="shared" ca="1" si="128"/>
        <v/>
      </c>
      <c r="O496" s="16" t="str">
        <f t="shared" ca="1" si="128"/>
        <v/>
      </c>
      <c r="P496" s="16" t="str">
        <f t="shared" ca="1" si="127"/>
        <v/>
      </c>
      <c r="Q496" s="16" t="str">
        <f t="shared" ca="1" si="127"/>
        <v/>
      </c>
      <c r="R496" s="16" t="str">
        <f t="shared" ca="1" si="127"/>
        <v/>
      </c>
      <c r="S496" s="16" t="e">
        <f t="shared" ca="1" si="125"/>
        <v>#N/A</v>
      </c>
      <c r="T496" s="15" t="str">
        <f t="shared" ca="1" si="126"/>
        <v/>
      </c>
      <c r="U496" s="7" t="str">
        <f t="shared" ca="1" si="122"/>
        <v/>
      </c>
    </row>
    <row r="497" spans="1:21" x14ac:dyDescent="0.55000000000000004">
      <c r="A497" s="7">
        <v>495</v>
      </c>
      <c r="B497" s="8">
        <f t="shared" si="123"/>
        <v>495</v>
      </c>
      <c r="C497" s="9">
        <f>IF('2 Pareto Analysis'!$D$12='Pareto Math'!V$23,'Pareto Math'!B497,IF(HLOOKUP(X$23,'1 Data Entry'!A$1:Q496,A498,FALSE)="","",HLOOKUP(X$23,'1 Data Entry'!A$1:Q496,A498,FALSE)))</f>
        <v>495</v>
      </c>
      <c r="D497" s="7" t="e">
        <f>HLOOKUP(V$23,'1 Data Entry'!A$1:Q496,A498,FALSE)</f>
        <v>#N/A</v>
      </c>
      <c r="E497" s="15" t="e">
        <f>IF(C497="","",HLOOKUP(W$23,'1 Data Entry'!A$1:S496,A498,FALSE))</f>
        <v>#N/A</v>
      </c>
      <c r="F497" s="15">
        <f>(COUNTIF(D$3:D497,D497))</f>
        <v>495</v>
      </c>
      <c r="G497" s="15">
        <f t="shared" si="124"/>
        <v>999</v>
      </c>
      <c r="H497" s="15" t="e">
        <f t="shared" si="120"/>
        <v>#N/A</v>
      </c>
      <c r="I497" s="16" t="str">
        <f t="shared" si="121"/>
        <v/>
      </c>
      <c r="J497" s="16" t="str">
        <f t="shared" ca="1" si="129"/>
        <v/>
      </c>
      <c r="K497" s="16" t="str">
        <f t="shared" ca="1" si="129"/>
        <v/>
      </c>
      <c r="L497" s="16" t="str">
        <f t="shared" ca="1" si="129"/>
        <v/>
      </c>
      <c r="M497" s="16" t="str">
        <f t="shared" ca="1" si="128"/>
        <v/>
      </c>
      <c r="N497" s="16" t="str">
        <f t="shared" ca="1" si="128"/>
        <v/>
      </c>
      <c r="O497" s="16" t="str">
        <f t="shared" ca="1" si="128"/>
        <v/>
      </c>
      <c r="P497" s="16" t="str">
        <f t="shared" ca="1" si="127"/>
        <v/>
      </c>
      <c r="Q497" s="16" t="str">
        <f t="shared" ca="1" si="127"/>
        <v/>
      </c>
      <c r="R497" s="16" t="str">
        <f t="shared" ca="1" si="127"/>
        <v/>
      </c>
      <c r="S497" s="16" t="e">
        <f t="shared" ca="1" si="125"/>
        <v>#N/A</v>
      </c>
      <c r="T497" s="15" t="str">
        <f t="shared" ca="1" si="126"/>
        <v/>
      </c>
      <c r="U497" s="7" t="str">
        <f t="shared" ca="1" si="122"/>
        <v/>
      </c>
    </row>
    <row r="498" spans="1:21" x14ac:dyDescent="0.55000000000000004">
      <c r="A498" s="7">
        <v>496</v>
      </c>
      <c r="B498" s="8">
        <f t="shared" si="123"/>
        <v>496</v>
      </c>
      <c r="C498" s="9">
        <f>IF('2 Pareto Analysis'!$D$12='Pareto Math'!V$23,'Pareto Math'!B498,IF(HLOOKUP(X$23,'1 Data Entry'!A$1:Q497,A499,FALSE)="","",HLOOKUP(X$23,'1 Data Entry'!A$1:Q497,A499,FALSE)))</f>
        <v>496</v>
      </c>
      <c r="D498" s="7" t="e">
        <f>HLOOKUP(V$23,'1 Data Entry'!A$1:Q497,A499,FALSE)</f>
        <v>#N/A</v>
      </c>
      <c r="E498" s="15" t="e">
        <f>IF(C498="","",HLOOKUP(W$23,'1 Data Entry'!A$1:S497,A499,FALSE))</f>
        <v>#N/A</v>
      </c>
      <c r="F498" s="15">
        <f>(COUNTIF(D$3:D498,D498))</f>
        <v>496</v>
      </c>
      <c r="G498" s="15">
        <f t="shared" si="124"/>
        <v>999</v>
      </c>
      <c r="H498" s="15" t="e">
        <f t="shared" si="120"/>
        <v>#N/A</v>
      </c>
      <c r="I498" s="16" t="str">
        <f t="shared" si="121"/>
        <v/>
      </c>
      <c r="J498" s="16" t="str">
        <f t="shared" ca="1" si="129"/>
        <v/>
      </c>
      <c r="K498" s="16" t="str">
        <f t="shared" ca="1" si="129"/>
        <v/>
      </c>
      <c r="L498" s="16" t="str">
        <f t="shared" ca="1" si="129"/>
        <v/>
      </c>
      <c r="M498" s="16" t="str">
        <f t="shared" ca="1" si="128"/>
        <v/>
      </c>
      <c r="N498" s="16" t="str">
        <f t="shared" ca="1" si="128"/>
        <v/>
      </c>
      <c r="O498" s="16" t="str">
        <f t="shared" ca="1" si="128"/>
        <v/>
      </c>
      <c r="P498" s="16" t="str">
        <f t="shared" ca="1" si="127"/>
        <v/>
      </c>
      <c r="Q498" s="16" t="str">
        <f t="shared" ca="1" si="127"/>
        <v/>
      </c>
      <c r="R498" s="16" t="str">
        <f t="shared" ca="1" si="127"/>
        <v/>
      </c>
      <c r="S498" s="16" t="e">
        <f t="shared" ca="1" si="125"/>
        <v>#N/A</v>
      </c>
      <c r="T498" s="15" t="str">
        <f t="shared" ca="1" si="126"/>
        <v/>
      </c>
      <c r="U498" s="7" t="str">
        <f t="shared" ca="1" si="122"/>
        <v/>
      </c>
    </row>
    <row r="499" spans="1:21" x14ac:dyDescent="0.55000000000000004">
      <c r="A499" s="7">
        <v>497</v>
      </c>
      <c r="B499" s="8">
        <f t="shared" si="123"/>
        <v>497</v>
      </c>
      <c r="C499" s="9">
        <f>IF('2 Pareto Analysis'!$D$12='Pareto Math'!V$23,'Pareto Math'!B499,IF(HLOOKUP(X$23,'1 Data Entry'!A$1:Q498,A500,FALSE)="","",HLOOKUP(X$23,'1 Data Entry'!A$1:Q498,A500,FALSE)))</f>
        <v>497</v>
      </c>
      <c r="D499" s="7" t="e">
        <f>HLOOKUP(V$23,'1 Data Entry'!A$1:Q498,A500,FALSE)</f>
        <v>#N/A</v>
      </c>
      <c r="E499" s="15" t="e">
        <f>IF(C499="","",HLOOKUP(W$23,'1 Data Entry'!A$1:S498,A500,FALSE))</f>
        <v>#N/A</v>
      </c>
      <c r="F499" s="15">
        <f>(COUNTIF(D$3:D499,D499))</f>
        <v>497</v>
      </c>
      <c r="G499" s="15">
        <f t="shared" si="124"/>
        <v>999</v>
      </c>
      <c r="H499" s="15" t="e">
        <f t="shared" si="120"/>
        <v>#N/A</v>
      </c>
      <c r="I499" s="16" t="str">
        <f t="shared" si="121"/>
        <v/>
      </c>
      <c r="J499" s="16" t="str">
        <f t="shared" ca="1" si="129"/>
        <v/>
      </c>
      <c r="K499" s="16" t="str">
        <f t="shared" ca="1" si="129"/>
        <v/>
      </c>
      <c r="L499" s="16" t="str">
        <f t="shared" ca="1" si="129"/>
        <v/>
      </c>
      <c r="M499" s="16" t="str">
        <f t="shared" ca="1" si="128"/>
        <v/>
      </c>
      <c r="N499" s="16" t="str">
        <f t="shared" ca="1" si="128"/>
        <v/>
      </c>
      <c r="O499" s="16" t="str">
        <f t="shared" ca="1" si="128"/>
        <v/>
      </c>
      <c r="P499" s="16" t="str">
        <f t="shared" ca="1" si="127"/>
        <v/>
      </c>
      <c r="Q499" s="16" t="str">
        <f t="shared" ca="1" si="127"/>
        <v/>
      </c>
      <c r="R499" s="16" t="str">
        <f t="shared" ca="1" si="127"/>
        <v/>
      </c>
      <c r="S499" s="16" t="e">
        <f t="shared" ca="1" si="125"/>
        <v>#N/A</v>
      </c>
      <c r="T499" s="15" t="str">
        <f t="shared" ca="1" si="126"/>
        <v/>
      </c>
      <c r="U499" s="7" t="str">
        <f t="shared" ca="1" si="122"/>
        <v/>
      </c>
    </row>
    <row r="500" spans="1:21" x14ac:dyDescent="0.55000000000000004">
      <c r="A500" s="7">
        <v>498</v>
      </c>
      <c r="B500" s="8">
        <f t="shared" si="123"/>
        <v>498</v>
      </c>
      <c r="C500" s="9">
        <f>IF('2 Pareto Analysis'!$D$12='Pareto Math'!V$23,'Pareto Math'!B500,IF(HLOOKUP(X$23,'1 Data Entry'!A$1:Q499,A501,FALSE)="","",HLOOKUP(X$23,'1 Data Entry'!A$1:Q499,A501,FALSE)))</f>
        <v>498</v>
      </c>
      <c r="D500" s="7" t="e">
        <f>HLOOKUP(V$23,'1 Data Entry'!A$1:Q499,A501,FALSE)</f>
        <v>#N/A</v>
      </c>
      <c r="E500" s="15" t="e">
        <f>IF(C500="","",HLOOKUP(W$23,'1 Data Entry'!A$1:S499,A501,FALSE))</f>
        <v>#N/A</v>
      </c>
      <c r="F500" s="15">
        <f>(COUNTIF(D$3:D500,D500))</f>
        <v>498</v>
      </c>
      <c r="G500" s="15">
        <f t="shared" si="124"/>
        <v>999</v>
      </c>
      <c r="H500" s="15" t="e">
        <f t="shared" si="120"/>
        <v>#N/A</v>
      </c>
      <c r="I500" s="16" t="str">
        <f t="shared" si="121"/>
        <v/>
      </c>
      <c r="J500" s="16" t="str">
        <f t="shared" ca="1" si="129"/>
        <v/>
      </c>
      <c r="K500" s="16" t="str">
        <f t="shared" ca="1" si="129"/>
        <v/>
      </c>
      <c r="L500" s="16" t="str">
        <f t="shared" ca="1" si="129"/>
        <v/>
      </c>
      <c r="M500" s="16" t="str">
        <f t="shared" ca="1" si="128"/>
        <v/>
      </c>
      <c r="N500" s="16" t="str">
        <f t="shared" ca="1" si="128"/>
        <v/>
      </c>
      <c r="O500" s="16" t="str">
        <f t="shared" ca="1" si="128"/>
        <v/>
      </c>
      <c r="P500" s="16" t="str">
        <f t="shared" ca="1" si="127"/>
        <v/>
      </c>
      <c r="Q500" s="16" t="str">
        <f t="shared" ca="1" si="127"/>
        <v/>
      </c>
      <c r="R500" s="16" t="str">
        <f t="shared" ca="1" si="127"/>
        <v/>
      </c>
      <c r="S500" s="16" t="e">
        <f t="shared" ca="1" si="125"/>
        <v>#N/A</v>
      </c>
      <c r="T500" s="15" t="str">
        <f t="shared" ca="1" si="126"/>
        <v/>
      </c>
      <c r="U500" s="7" t="str">
        <f t="shared" ca="1" si="122"/>
        <v/>
      </c>
    </row>
    <row r="501" spans="1:21" x14ac:dyDescent="0.55000000000000004">
      <c r="A501" s="7">
        <v>499</v>
      </c>
      <c r="B501" s="8">
        <f t="shared" si="123"/>
        <v>499</v>
      </c>
      <c r="C501" s="9">
        <f>IF('2 Pareto Analysis'!$D$12='Pareto Math'!V$23,'Pareto Math'!B501,IF(HLOOKUP(X$23,'1 Data Entry'!A$1:Q500,A502,FALSE)="","",HLOOKUP(X$23,'1 Data Entry'!A$1:Q500,A502,FALSE)))</f>
        <v>499</v>
      </c>
      <c r="D501" s="7" t="e">
        <f>HLOOKUP(V$23,'1 Data Entry'!A$1:Q500,A502,FALSE)</f>
        <v>#N/A</v>
      </c>
      <c r="E501" s="15" t="e">
        <f>IF(C501="","",HLOOKUP(W$23,'1 Data Entry'!A$1:S500,A502,FALSE))</f>
        <v>#N/A</v>
      </c>
      <c r="F501" s="15">
        <f>(COUNTIF(D$3:D501,D501))</f>
        <v>499</v>
      </c>
      <c r="G501" s="15">
        <f t="shared" si="124"/>
        <v>999</v>
      </c>
      <c r="H501" s="15" t="e">
        <f t="shared" si="120"/>
        <v>#N/A</v>
      </c>
      <c r="I501" s="16" t="str">
        <f t="shared" si="121"/>
        <v/>
      </c>
      <c r="J501" s="16" t="str">
        <f t="shared" ca="1" si="129"/>
        <v/>
      </c>
      <c r="K501" s="16" t="str">
        <f t="shared" ca="1" si="129"/>
        <v/>
      </c>
      <c r="L501" s="16" t="str">
        <f t="shared" ca="1" si="129"/>
        <v/>
      </c>
      <c r="M501" s="16" t="str">
        <f t="shared" ca="1" si="128"/>
        <v/>
      </c>
      <c r="N501" s="16" t="str">
        <f t="shared" ca="1" si="128"/>
        <v/>
      </c>
      <c r="O501" s="16" t="str">
        <f t="shared" ca="1" si="128"/>
        <v/>
      </c>
      <c r="P501" s="16" t="str">
        <f t="shared" ca="1" si="127"/>
        <v/>
      </c>
      <c r="Q501" s="16" t="str">
        <f t="shared" ca="1" si="127"/>
        <v/>
      </c>
      <c r="R501" s="16" t="str">
        <f t="shared" ca="1" si="127"/>
        <v/>
      </c>
      <c r="S501" s="16" t="e">
        <f t="shared" ca="1" si="125"/>
        <v>#N/A</v>
      </c>
      <c r="T501" s="15" t="str">
        <f t="shared" ca="1" si="126"/>
        <v/>
      </c>
      <c r="U501" s="7" t="str">
        <f t="shared" ca="1" si="122"/>
        <v/>
      </c>
    </row>
    <row r="502" spans="1:21" x14ac:dyDescent="0.55000000000000004">
      <c r="A502" s="7">
        <v>500</v>
      </c>
      <c r="B502" s="8">
        <f t="shared" si="123"/>
        <v>500</v>
      </c>
      <c r="C502" s="9">
        <f>IF('2 Pareto Analysis'!$D$12='Pareto Math'!V$23,'Pareto Math'!B502,IF(HLOOKUP(X$23,'1 Data Entry'!A$1:Q501,A503,FALSE)="","",HLOOKUP(X$23,'1 Data Entry'!A$1:Q501,A503,FALSE)))</f>
        <v>500</v>
      </c>
      <c r="D502" s="7" t="e">
        <f>HLOOKUP(V$23,'1 Data Entry'!A$1:Q501,A503,FALSE)</f>
        <v>#N/A</v>
      </c>
      <c r="E502" s="15" t="e">
        <f>IF(C502="","",HLOOKUP(W$23,'1 Data Entry'!A$1:S501,A503,FALSE))</f>
        <v>#N/A</v>
      </c>
      <c r="F502" s="15">
        <f>(COUNTIF(D$3:D502,D502))</f>
        <v>500</v>
      </c>
      <c r="G502" s="15">
        <f t="shared" si="124"/>
        <v>999</v>
      </c>
      <c r="H502" s="15" t="e">
        <f t="shared" si="120"/>
        <v>#N/A</v>
      </c>
      <c r="I502" s="16" t="str">
        <f t="shared" si="121"/>
        <v/>
      </c>
      <c r="J502" s="16" t="str">
        <f t="shared" ca="1" si="129"/>
        <v/>
      </c>
      <c r="K502" s="16" t="str">
        <f t="shared" ca="1" si="129"/>
        <v/>
      </c>
      <c r="L502" s="16" t="str">
        <f t="shared" ca="1" si="129"/>
        <v/>
      </c>
      <c r="M502" s="16" t="str">
        <f t="shared" ca="1" si="128"/>
        <v/>
      </c>
      <c r="N502" s="16" t="str">
        <f t="shared" ca="1" si="128"/>
        <v/>
      </c>
      <c r="O502" s="16" t="str">
        <f t="shared" ca="1" si="128"/>
        <v/>
      </c>
      <c r="P502" s="16" t="str">
        <f t="shared" ca="1" si="127"/>
        <v/>
      </c>
      <c r="Q502" s="16" t="str">
        <f t="shared" ca="1" si="127"/>
        <v/>
      </c>
      <c r="R502" s="16" t="str">
        <f t="shared" ca="1" si="127"/>
        <v/>
      </c>
      <c r="S502" s="16" t="e">
        <f t="shared" ca="1" si="125"/>
        <v>#N/A</v>
      </c>
      <c r="T502" s="15" t="str">
        <f t="shared" ca="1" si="126"/>
        <v/>
      </c>
      <c r="U502" s="7" t="str">
        <f t="shared" ca="1" si="122"/>
        <v/>
      </c>
    </row>
    <row r="503" spans="1:21" x14ac:dyDescent="0.55000000000000004">
      <c r="A503" s="7">
        <v>501</v>
      </c>
      <c r="B503" s="8">
        <f t="shared" si="123"/>
        <v>501</v>
      </c>
      <c r="C503" s="9">
        <f>IF('2 Pareto Analysis'!$D$12='Pareto Math'!V$23,'Pareto Math'!B503,IF(HLOOKUP(X$23,'1 Data Entry'!A$1:Q502,A504,FALSE)="","",HLOOKUP(X$23,'1 Data Entry'!A$1:Q502,A504,FALSE)))</f>
        <v>501</v>
      </c>
      <c r="D503" s="7" t="e">
        <f>HLOOKUP(V$23,'1 Data Entry'!A$1:Q502,A504,FALSE)</f>
        <v>#N/A</v>
      </c>
      <c r="E503" s="15" t="e">
        <f>IF(C503="","",HLOOKUP(W$23,'1 Data Entry'!A$1:S502,A504,FALSE))</f>
        <v>#N/A</v>
      </c>
      <c r="F503" s="15">
        <f>(COUNTIF(D$3:D503,D503))</f>
        <v>501</v>
      </c>
      <c r="G503" s="15">
        <f t="shared" si="124"/>
        <v>999</v>
      </c>
      <c r="H503" s="15" t="e">
        <f t="shared" si="120"/>
        <v>#N/A</v>
      </c>
      <c r="I503" s="16" t="str">
        <f t="shared" si="121"/>
        <v/>
      </c>
      <c r="J503" s="16" t="str">
        <f t="shared" ca="1" si="129"/>
        <v/>
      </c>
      <c r="K503" s="16" t="str">
        <f t="shared" ca="1" si="129"/>
        <v/>
      </c>
      <c r="L503" s="16" t="str">
        <f t="shared" ca="1" si="129"/>
        <v/>
      </c>
      <c r="M503" s="16" t="str">
        <f t="shared" ca="1" si="128"/>
        <v/>
      </c>
      <c r="N503" s="16" t="str">
        <f t="shared" ca="1" si="128"/>
        <v/>
      </c>
      <c r="O503" s="16" t="str">
        <f t="shared" ca="1" si="128"/>
        <v/>
      </c>
      <c r="P503" s="16" t="str">
        <f t="shared" ca="1" si="127"/>
        <v/>
      </c>
      <c r="Q503" s="16" t="str">
        <f t="shared" ca="1" si="127"/>
        <v/>
      </c>
      <c r="R503" s="16" t="str">
        <f t="shared" ca="1" si="127"/>
        <v/>
      </c>
      <c r="S503" s="16" t="e">
        <f t="shared" ca="1" si="125"/>
        <v>#N/A</v>
      </c>
      <c r="T503" s="15" t="str">
        <f t="shared" ca="1" si="126"/>
        <v/>
      </c>
      <c r="U503" s="7" t="str">
        <f t="shared" ca="1" si="122"/>
        <v/>
      </c>
    </row>
    <row r="504" spans="1:21" x14ac:dyDescent="0.55000000000000004">
      <c r="A504" s="7">
        <v>502</v>
      </c>
      <c r="B504" s="8">
        <f t="shared" si="123"/>
        <v>502</v>
      </c>
      <c r="C504" s="9">
        <f>IF('2 Pareto Analysis'!$D$12='Pareto Math'!V$23,'Pareto Math'!B504,IF(HLOOKUP(X$23,'1 Data Entry'!A$1:Q503,A505,FALSE)="","",HLOOKUP(X$23,'1 Data Entry'!A$1:Q503,A505,FALSE)))</f>
        <v>502</v>
      </c>
      <c r="D504" s="7" t="e">
        <f>HLOOKUP(V$23,'1 Data Entry'!A$1:Q503,A505,FALSE)</f>
        <v>#N/A</v>
      </c>
      <c r="E504" s="15" t="e">
        <f>IF(C504="","",HLOOKUP(W$23,'1 Data Entry'!A$1:S503,A505,FALSE))</f>
        <v>#N/A</v>
      </c>
      <c r="F504" s="15">
        <f>(COUNTIF(D$3:D504,D504))</f>
        <v>502</v>
      </c>
      <c r="G504" s="15">
        <f t="shared" si="124"/>
        <v>999</v>
      </c>
      <c r="H504" s="15" t="e">
        <f t="shared" si="120"/>
        <v>#N/A</v>
      </c>
      <c r="I504" s="16" t="str">
        <f t="shared" si="121"/>
        <v/>
      </c>
      <c r="J504" s="16" t="str">
        <f t="shared" ca="1" si="129"/>
        <v/>
      </c>
      <c r="K504" s="16" t="str">
        <f t="shared" ca="1" si="129"/>
        <v/>
      </c>
      <c r="L504" s="16" t="str">
        <f t="shared" ca="1" si="129"/>
        <v/>
      </c>
      <c r="M504" s="16" t="str">
        <f t="shared" ca="1" si="128"/>
        <v/>
      </c>
      <c r="N504" s="16" t="str">
        <f t="shared" ca="1" si="128"/>
        <v/>
      </c>
      <c r="O504" s="16" t="str">
        <f t="shared" ca="1" si="128"/>
        <v/>
      </c>
      <c r="P504" s="16" t="str">
        <f t="shared" ca="1" si="127"/>
        <v/>
      </c>
      <c r="Q504" s="16" t="str">
        <f t="shared" ca="1" si="127"/>
        <v/>
      </c>
      <c r="R504" s="16" t="str">
        <f t="shared" ca="1" si="127"/>
        <v/>
      </c>
      <c r="S504" s="16" t="e">
        <f t="shared" ca="1" si="125"/>
        <v>#N/A</v>
      </c>
      <c r="T504" s="15" t="str">
        <f t="shared" ca="1" si="126"/>
        <v/>
      </c>
      <c r="U504" s="7" t="str">
        <f t="shared" ca="1" si="122"/>
        <v/>
      </c>
    </row>
    <row r="505" spans="1:21" x14ac:dyDescent="0.55000000000000004">
      <c r="A505" s="7">
        <v>503</v>
      </c>
      <c r="B505" s="8">
        <f t="shared" si="123"/>
        <v>503</v>
      </c>
      <c r="C505" s="9">
        <f>IF('2 Pareto Analysis'!$D$12='Pareto Math'!V$23,'Pareto Math'!B505,IF(HLOOKUP(X$23,'1 Data Entry'!A$1:Q504,A506,FALSE)="","",HLOOKUP(X$23,'1 Data Entry'!A$1:Q504,A506,FALSE)))</f>
        <v>503</v>
      </c>
      <c r="D505" s="7" t="e">
        <f>HLOOKUP(V$23,'1 Data Entry'!A$1:Q504,A506,FALSE)</f>
        <v>#N/A</v>
      </c>
      <c r="E505" s="15" t="e">
        <f>IF(C505="","",HLOOKUP(W$23,'1 Data Entry'!A$1:S504,A506,FALSE))</f>
        <v>#N/A</v>
      </c>
      <c r="F505" s="15">
        <f>(COUNTIF(D$3:D505,D505))</f>
        <v>503</v>
      </c>
      <c r="G505" s="15">
        <f t="shared" si="124"/>
        <v>999</v>
      </c>
      <c r="H505" s="15" t="e">
        <f t="shared" si="120"/>
        <v>#N/A</v>
      </c>
      <c r="I505" s="16" t="str">
        <f t="shared" si="121"/>
        <v/>
      </c>
      <c r="J505" s="16" t="str">
        <f t="shared" ca="1" si="129"/>
        <v/>
      </c>
      <c r="K505" s="16" t="str">
        <f t="shared" ca="1" si="129"/>
        <v/>
      </c>
      <c r="L505" s="16" t="str">
        <f t="shared" ca="1" si="129"/>
        <v/>
      </c>
      <c r="M505" s="16" t="str">
        <f t="shared" ca="1" si="128"/>
        <v/>
      </c>
      <c r="N505" s="16" t="str">
        <f t="shared" ca="1" si="128"/>
        <v/>
      </c>
      <c r="O505" s="16" t="str">
        <f t="shared" ca="1" si="128"/>
        <v/>
      </c>
      <c r="P505" s="16" t="str">
        <f t="shared" ca="1" si="127"/>
        <v/>
      </c>
      <c r="Q505" s="16" t="str">
        <f t="shared" ca="1" si="127"/>
        <v/>
      </c>
      <c r="R505" s="16" t="str">
        <f t="shared" ca="1" si="127"/>
        <v/>
      </c>
      <c r="S505" s="16" t="e">
        <f t="shared" ca="1" si="125"/>
        <v>#N/A</v>
      </c>
      <c r="T505" s="15" t="str">
        <f t="shared" ca="1" si="126"/>
        <v/>
      </c>
      <c r="U505" s="7" t="str">
        <f t="shared" ca="1" si="122"/>
        <v/>
      </c>
    </row>
    <row r="506" spans="1:21" x14ac:dyDescent="0.55000000000000004">
      <c r="A506" s="7">
        <v>504</v>
      </c>
      <c r="B506" s="8">
        <f t="shared" si="123"/>
        <v>504</v>
      </c>
      <c r="C506" s="9">
        <f>IF('2 Pareto Analysis'!$D$12='Pareto Math'!V$23,'Pareto Math'!B506,IF(HLOOKUP(X$23,'1 Data Entry'!A$1:Q505,A507,FALSE)="","",HLOOKUP(X$23,'1 Data Entry'!A$1:Q505,A507,FALSE)))</f>
        <v>504</v>
      </c>
      <c r="D506" s="7" t="e">
        <f>HLOOKUP(V$23,'1 Data Entry'!A$1:Q505,A507,FALSE)</f>
        <v>#N/A</v>
      </c>
      <c r="E506" s="15" t="e">
        <f>IF(C506="","",HLOOKUP(W$23,'1 Data Entry'!A$1:S505,A507,FALSE))</f>
        <v>#N/A</v>
      </c>
      <c r="F506" s="15">
        <f>(COUNTIF(D$3:D506,D506))</f>
        <v>504</v>
      </c>
      <c r="G506" s="15">
        <f t="shared" si="124"/>
        <v>999</v>
      </c>
      <c r="H506" s="15" t="e">
        <f t="shared" si="120"/>
        <v>#N/A</v>
      </c>
      <c r="I506" s="16" t="str">
        <f t="shared" si="121"/>
        <v/>
      </c>
      <c r="J506" s="16" t="str">
        <f t="shared" ca="1" si="129"/>
        <v/>
      </c>
      <c r="K506" s="16" t="str">
        <f t="shared" ca="1" si="129"/>
        <v/>
      </c>
      <c r="L506" s="16" t="str">
        <f t="shared" ca="1" si="129"/>
        <v/>
      </c>
      <c r="M506" s="16" t="str">
        <f t="shared" ca="1" si="128"/>
        <v/>
      </c>
      <c r="N506" s="16" t="str">
        <f t="shared" ca="1" si="128"/>
        <v/>
      </c>
      <c r="O506" s="16" t="str">
        <f t="shared" ca="1" si="128"/>
        <v/>
      </c>
      <c r="P506" s="16" t="str">
        <f t="shared" ca="1" si="127"/>
        <v/>
      </c>
      <c r="Q506" s="16" t="str">
        <f t="shared" ca="1" si="127"/>
        <v/>
      </c>
      <c r="R506" s="16" t="str">
        <f t="shared" ca="1" si="127"/>
        <v/>
      </c>
      <c r="S506" s="16" t="e">
        <f t="shared" ca="1" si="125"/>
        <v>#N/A</v>
      </c>
      <c r="T506" s="15" t="str">
        <f t="shared" ca="1" si="126"/>
        <v/>
      </c>
      <c r="U506" s="7" t="str">
        <f t="shared" ca="1" si="122"/>
        <v/>
      </c>
    </row>
    <row r="507" spans="1:21" x14ac:dyDescent="0.55000000000000004">
      <c r="A507" s="7">
        <v>505</v>
      </c>
      <c r="B507" s="8">
        <f t="shared" si="123"/>
        <v>505</v>
      </c>
      <c r="C507" s="9">
        <f>IF('2 Pareto Analysis'!$D$12='Pareto Math'!V$23,'Pareto Math'!B507,IF(HLOOKUP(X$23,'1 Data Entry'!A$1:Q506,A508,FALSE)="","",HLOOKUP(X$23,'1 Data Entry'!A$1:Q506,A508,FALSE)))</f>
        <v>505</v>
      </c>
      <c r="D507" s="7" t="e">
        <f>HLOOKUP(V$23,'1 Data Entry'!A$1:Q506,A508,FALSE)</f>
        <v>#N/A</v>
      </c>
      <c r="E507" s="15" t="e">
        <f>IF(C507="","",HLOOKUP(W$23,'1 Data Entry'!A$1:S506,A508,FALSE))</f>
        <v>#N/A</v>
      </c>
      <c r="F507" s="15">
        <f>(COUNTIF(D$3:D507,D507))</f>
        <v>505</v>
      </c>
      <c r="G507" s="15">
        <f t="shared" si="124"/>
        <v>999</v>
      </c>
      <c r="H507" s="15" t="e">
        <f t="shared" si="120"/>
        <v>#N/A</v>
      </c>
      <c r="I507" s="16" t="str">
        <f t="shared" si="121"/>
        <v/>
      </c>
      <c r="J507" s="16" t="str">
        <f t="shared" ca="1" si="129"/>
        <v/>
      </c>
      <c r="K507" s="16" t="str">
        <f t="shared" ca="1" si="129"/>
        <v/>
      </c>
      <c r="L507" s="16" t="str">
        <f t="shared" ca="1" si="129"/>
        <v/>
      </c>
      <c r="M507" s="16" t="str">
        <f t="shared" ca="1" si="128"/>
        <v/>
      </c>
      <c r="N507" s="16" t="str">
        <f t="shared" ca="1" si="128"/>
        <v/>
      </c>
      <c r="O507" s="16" t="str">
        <f t="shared" ca="1" si="128"/>
        <v/>
      </c>
      <c r="P507" s="16" t="str">
        <f t="shared" ca="1" si="127"/>
        <v/>
      </c>
      <c r="Q507" s="16" t="str">
        <f t="shared" ca="1" si="127"/>
        <v/>
      </c>
      <c r="R507" s="16" t="str">
        <f t="shared" ca="1" si="127"/>
        <v/>
      </c>
      <c r="S507" s="16" t="e">
        <f t="shared" ca="1" si="125"/>
        <v>#N/A</v>
      </c>
      <c r="T507" s="15" t="str">
        <f t="shared" ca="1" si="126"/>
        <v/>
      </c>
      <c r="U507" s="7" t="str">
        <f t="shared" ca="1" si="122"/>
        <v/>
      </c>
    </row>
    <row r="508" spans="1:21" x14ac:dyDescent="0.55000000000000004">
      <c r="A508" s="7">
        <v>506</v>
      </c>
      <c r="B508" s="8">
        <f t="shared" si="123"/>
        <v>506</v>
      </c>
      <c r="C508" s="9">
        <f>IF('2 Pareto Analysis'!$D$12='Pareto Math'!V$23,'Pareto Math'!B508,IF(HLOOKUP(X$23,'1 Data Entry'!A$1:Q507,A509,FALSE)="","",HLOOKUP(X$23,'1 Data Entry'!A$1:Q507,A509,FALSE)))</f>
        <v>506</v>
      </c>
      <c r="D508" s="7" t="e">
        <f>HLOOKUP(V$23,'1 Data Entry'!A$1:Q507,A509,FALSE)</f>
        <v>#N/A</v>
      </c>
      <c r="E508" s="15" t="e">
        <f>IF(C508="","",HLOOKUP(W$23,'1 Data Entry'!A$1:S507,A509,FALSE))</f>
        <v>#N/A</v>
      </c>
      <c r="F508" s="15">
        <f>(COUNTIF(D$3:D508,D508))</f>
        <v>506</v>
      </c>
      <c r="G508" s="15">
        <f t="shared" si="124"/>
        <v>999</v>
      </c>
      <c r="H508" s="15" t="e">
        <f t="shared" si="120"/>
        <v>#N/A</v>
      </c>
      <c r="I508" s="16" t="str">
        <f t="shared" si="121"/>
        <v/>
      </c>
      <c r="J508" s="16" t="str">
        <f t="shared" ca="1" si="129"/>
        <v/>
      </c>
      <c r="K508" s="16" t="str">
        <f t="shared" ca="1" si="129"/>
        <v/>
      </c>
      <c r="L508" s="16" t="str">
        <f t="shared" ca="1" si="129"/>
        <v/>
      </c>
      <c r="M508" s="16" t="str">
        <f t="shared" ca="1" si="128"/>
        <v/>
      </c>
      <c r="N508" s="16" t="str">
        <f t="shared" ca="1" si="128"/>
        <v/>
      </c>
      <c r="O508" s="16" t="str">
        <f t="shared" ca="1" si="128"/>
        <v/>
      </c>
      <c r="P508" s="16" t="str">
        <f t="shared" ca="1" si="127"/>
        <v/>
      </c>
      <c r="Q508" s="16" t="str">
        <f t="shared" ca="1" si="127"/>
        <v/>
      </c>
      <c r="R508" s="16" t="str">
        <f t="shared" ca="1" si="127"/>
        <v/>
      </c>
      <c r="S508" s="16" t="e">
        <f t="shared" ca="1" si="125"/>
        <v>#N/A</v>
      </c>
      <c r="T508" s="15" t="str">
        <f t="shared" ca="1" si="126"/>
        <v/>
      </c>
      <c r="U508" s="7" t="str">
        <f t="shared" ca="1" si="122"/>
        <v/>
      </c>
    </row>
    <row r="509" spans="1:21" x14ac:dyDescent="0.55000000000000004">
      <c r="A509" s="7">
        <v>507</v>
      </c>
      <c r="B509" s="8">
        <f t="shared" si="123"/>
        <v>507</v>
      </c>
      <c r="C509" s="9">
        <f>IF('2 Pareto Analysis'!$D$12='Pareto Math'!V$23,'Pareto Math'!B509,IF(HLOOKUP(X$23,'1 Data Entry'!A$1:Q508,A510,FALSE)="","",HLOOKUP(X$23,'1 Data Entry'!A$1:Q508,A510,FALSE)))</f>
        <v>507</v>
      </c>
      <c r="D509" s="7" t="e">
        <f>HLOOKUP(V$23,'1 Data Entry'!A$1:Q508,A510,FALSE)</f>
        <v>#N/A</v>
      </c>
      <c r="E509" s="15" t="e">
        <f>IF(C509="","",HLOOKUP(W$23,'1 Data Entry'!A$1:S508,A510,FALSE))</f>
        <v>#N/A</v>
      </c>
      <c r="F509" s="15">
        <f>(COUNTIF(D$3:D509,D509))</f>
        <v>507</v>
      </c>
      <c r="G509" s="15">
        <f t="shared" si="124"/>
        <v>999</v>
      </c>
      <c r="H509" s="15" t="e">
        <f t="shared" si="120"/>
        <v>#N/A</v>
      </c>
      <c r="I509" s="16" t="str">
        <f t="shared" si="121"/>
        <v/>
      </c>
      <c r="J509" s="16" t="str">
        <f t="shared" ca="1" si="129"/>
        <v/>
      </c>
      <c r="K509" s="16" t="str">
        <f t="shared" ca="1" si="129"/>
        <v/>
      </c>
      <c r="L509" s="16" t="str">
        <f t="shared" ca="1" si="129"/>
        <v/>
      </c>
      <c r="M509" s="16" t="str">
        <f t="shared" ca="1" si="128"/>
        <v/>
      </c>
      <c r="N509" s="16" t="str">
        <f t="shared" ca="1" si="128"/>
        <v/>
      </c>
      <c r="O509" s="16" t="str">
        <f t="shared" ca="1" si="128"/>
        <v/>
      </c>
      <c r="P509" s="16" t="str">
        <f t="shared" ca="1" si="127"/>
        <v/>
      </c>
      <c r="Q509" s="16" t="str">
        <f t="shared" ca="1" si="127"/>
        <v/>
      </c>
      <c r="R509" s="16" t="str">
        <f t="shared" ca="1" si="127"/>
        <v/>
      </c>
      <c r="S509" s="16" t="e">
        <f t="shared" ca="1" si="125"/>
        <v>#N/A</v>
      </c>
      <c r="T509" s="15" t="str">
        <f t="shared" ca="1" si="126"/>
        <v/>
      </c>
      <c r="U509" s="7" t="str">
        <f t="shared" ca="1" si="122"/>
        <v/>
      </c>
    </row>
    <row r="510" spans="1:21" x14ac:dyDescent="0.55000000000000004">
      <c r="A510" s="7">
        <v>508</v>
      </c>
      <c r="B510" s="8">
        <f t="shared" si="123"/>
        <v>508</v>
      </c>
      <c r="C510" s="9">
        <f>IF('2 Pareto Analysis'!$D$12='Pareto Math'!V$23,'Pareto Math'!B510,IF(HLOOKUP(X$23,'1 Data Entry'!A$1:Q509,A511,FALSE)="","",HLOOKUP(X$23,'1 Data Entry'!A$1:Q509,A511,FALSE)))</f>
        <v>508</v>
      </c>
      <c r="D510" s="7" t="e">
        <f>HLOOKUP(V$23,'1 Data Entry'!A$1:Q509,A511,FALSE)</f>
        <v>#N/A</v>
      </c>
      <c r="E510" s="15" t="e">
        <f>IF(C510="","",HLOOKUP(W$23,'1 Data Entry'!A$1:S509,A511,FALSE))</f>
        <v>#N/A</v>
      </c>
      <c r="F510" s="15">
        <f>(COUNTIF(D$3:D510,D510))</f>
        <v>508</v>
      </c>
      <c r="G510" s="15">
        <f t="shared" si="124"/>
        <v>999</v>
      </c>
      <c r="H510" s="15" t="e">
        <f t="shared" si="120"/>
        <v>#N/A</v>
      </c>
      <c r="I510" s="16" t="str">
        <f t="shared" si="121"/>
        <v/>
      </c>
      <c r="J510" s="16" t="str">
        <f t="shared" ca="1" si="129"/>
        <v/>
      </c>
      <c r="K510" s="16" t="str">
        <f t="shared" ca="1" si="129"/>
        <v/>
      </c>
      <c r="L510" s="16" t="str">
        <f t="shared" ca="1" si="129"/>
        <v/>
      </c>
      <c r="M510" s="16" t="str">
        <f t="shared" ca="1" si="128"/>
        <v/>
      </c>
      <c r="N510" s="16" t="str">
        <f t="shared" ca="1" si="128"/>
        <v/>
      </c>
      <c r="O510" s="16" t="str">
        <f t="shared" ca="1" si="128"/>
        <v/>
      </c>
      <c r="P510" s="16" t="str">
        <f t="shared" ca="1" si="127"/>
        <v/>
      </c>
      <c r="Q510" s="16" t="str">
        <f t="shared" ca="1" si="127"/>
        <v/>
      </c>
      <c r="R510" s="16" t="str">
        <f t="shared" ca="1" si="127"/>
        <v/>
      </c>
      <c r="S510" s="16" t="e">
        <f t="shared" ca="1" si="125"/>
        <v>#N/A</v>
      </c>
      <c r="T510" s="15" t="str">
        <f t="shared" ca="1" si="126"/>
        <v/>
      </c>
      <c r="U510" s="7" t="str">
        <f t="shared" ca="1" si="122"/>
        <v/>
      </c>
    </row>
    <row r="511" spans="1:21" x14ac:dyDescent="0.55000000000000004">
      <c r="A511" s="7">
        <v>509</v>
      </c>
      <c r="B511" s="8">
        <f t="shared" si="123"/>
        <v>509</v>
      </c>
      <c r="C511" s="9">
        <f>IF('2 Pareto Analysis'!$D$12='Pareto Math'!V$23,'Pareto Math'!B511,IF(HLOOKUP(X$23,'1 Data Entry'!A$1:Q510,A512,FALSE)="","",HLOOKUP(X$23,'1 Data Entry'!A$1:Q510,A512,FALSE)))</f>
        <v>509</v>
      </c>
      <c r="D511" s="7" t="e">
        <f>HLOOKUP(V$23,'1 Data Entry'!A$1:Q510,A512,FALSE)</f>
        <v>#N/A</v>
      </c>
      <c r="E511" s="15" t="e">
        <f>IF(C511="","",HLOOKUP(W$23,'1 Data Entry'!A$1:S510,A512,FALSE))</f>
        <v>#N/A</v>
      </c>
      <c r="F511" s="15">
        <f>(COUNTIF(D$3:D511,D511))</f>
        <v>509</v>
      </c>
      <c r="G511" s="15">
        <f t="shared" si="124"/>
        <v>999</v>
      </c>
      <c r="H511" s="15" t="e">
        <f t="shared" si="120"/>
        <v>#N/A</v>
      </c>
      <c r="I511" s="16" t="str">
        <f t="shared" si="121"/>
        <v/>
      </c>
      <c r="J511" s="16" t="str">
        <f t="shared" ca="1" si="129"/>
        <v/>
      </c>
      <c r="K511" s="16" t="str">
        <f t="shared" ca="1" si="129"/>
        <v/>
      </c>
      <c r="L511" s="16" t="str">
        <f t="shared" ca="1" si="129"/>
        <v/>
      </c>
      <c r="M511" s="16" t="str">
        <f t="shared" ca="1" si="128"/>
        <v/>
      </c>
      <c r="N511" s="16" t="str">
        <f t="shared" ca="1" si="128"/>
        <v/>
      </c>
      <c r="O511" s="16" t="str">
        <f t="shared" ca="1" si="128"/>
        <v/>
      </c>
      <c r="P511" s="16" t="str">
        <f t="shared" ca="1" si="127"/>
        <v/>
      </c>
      <c r="Q511" s="16" t="str">
        <f t="shared" ca="1" si="127"/>
        <v/>
      </c>
      <c r="R511" s="16" t="str">
        <f t="shared" ca="1" si="127"/>
        <v/>
      </c>
      <c r="S511" s="16" t="e">
        <f t="shared" ca="1" si="125"/>
        <v>#N/A</v>
      </c>
      <c r="T511" s="15" t="str">
        <f t="shared" ca="1" si="126"/>
        <v/>
      </c>
      <c r="U511" s="7" t="str">
        <f t="shared" ca="1" si="122"/>
        <v/>
      </c>
    </row>
    <row r="512" spans="1:21" x14ac:dyDescent="0.55000000000000004">
      <c r="A512" s="7">
        <v>510</v>
      </c>
      <c r="B512" s="8">
        <f t="shared" si="123"/>
        <v>510</v>
      </c>
      <c r="C512" s="9">
        <f>IF('2 Pareto Analysis'!$D$12='Pareto Math'!V$23,'Pareto Math'!B512,IF(HLOOKUP(X$23,'1 Data Entry'!A$1:Q511,A513,FALSE)="","",HLOOKUP(X$23,'1 Data Entry'!A$1:Q511,A513,FALSE)))</f>
        <v>510</v>
      </c>
      <c r="D512" s="7" t="e">
        <f>HLOOKUP(V$23,'1 Data Entry'!A$1:Q511,A513,FALSE)</f>
        <v>#N/A</v>
      </c>
      <c r="E512" s="15" t="e">
        <f>IF(C512="","",HLOOKUP(W$23,'1 Data Entry'!A$1:S511,A513,FALSE))</f>
        <v>#N/A</v>
      </c>
      <c r="F512" s="15">
        <f>(COUNTIF(D$3:D512,D512))</f>
        <v>510</v>
      </c>
      <c r="G512" s="15">
        <f t="shared" si="124"/>
        <v>999</v>
      </c>
      <c r="H512" s="15" t="e">
        <f t="shared" si="120"/>
        <v>#N/A</v>
      </c>
      <c r="I512" s="16" t="str">
        <f t="shared" si="121"/>
        <v/>
      </c>
      <c r="J512" s="16" t="str">
        <f t="shared" ca="1" si="129"/>
        <v/>
      </c>
      <c r="K512" s="16" t="str">
        <f t="shared" ca="1" si="129"/>
        <v/>
      </c>
      <c r="L512" s="16" t="str">
        <f t="shared" ca="1" si="129"/>
        <v/>
      </c>
      <c r="M512" s="16" t="str">
        <f t="shared" ca="1" si="128"/>
        <v/>
      </c>
      <c r="N512" s="16" t="str">
        <f t="shared" ca="1" si="128"/>
        <v/>
      </c>
      <c r="O512" s="16" t="str">
        <f t="shared" ca="1" si="128"/>
        <v/>
      </c>
      <c r="P512" s="16" t="str">
        <f t="shared" ca="1" si="127"/>
        <v/>
      </c>
      <c r="Q512" s="16" t="str">
        <f t="shared" ca="1" si="127"/>
        <v/>
      </c>
      <c r="R512" s="16" t="str">
        <f t="shared" ca="1" si="127"/>
        <v/>
      </c>
      <c r="S512" s="16" t="e">
        <f t="shared" ca="1" si="125"/>
        <v>#N/A</v>
      </c>
      <c r="T512" s="15" t="str">
        <f t="shared" ca="1" si="126"/>
        <v/>
      </c>
      <c r="U512" s="7" t="str">
        <f t="shared" ca="1" si="122"/>
        <v/>
      </c>
    </row>
    <row r="513" spans="1:21" x14ac:dyDescent="0.55000000000000004">
      <c r="A513" s="7">
        <v>511</v>
      </c>
      <c r="B513" s="8">
        <f t="shared" si="123"/>
        <v>511</v>
      </c>
      <c r="C513" s="9">
        <f>IF('2 Pareto Analysis'!$D$12='Pareto Math'!V$23,'Pareto Math'!B513,IF(HLOOKUP(X$23,'1 Data Entry'!A$1:Q512,A514,FALSE)="","",HLOOKUP(X$23,'1 Data Entry'!A$1:Q512,A514,FALSE)))</f>
        <v>511</v>
      </c>
      <c r="D513" s="7" t="e">
        <f>HLOOKUP(V$23,'1 Data Entry'!A$1:Q512,A514,FALSE)</f>
        <v>#N/A</v>
      </c>
      <c r="E513" s="15" t="e">
        <f>IF(C513="","",HLOOKUP(W$23,'1 Data Entry'!A$1:S512,A514,FALSE))</f>
        <v>#N/A</v>
      </c>
      <c r="F513" s="15">
        <f>(COUNTIF(D$3:D513,D513))</f>
        <v>511</v>
      </c>
      <c r="G513" s="15">
        <f t="shared" si="124"/>
        <v>999</v>
      </c>
      <c r="H513" s="15" t="e">
        <f t="shared" si="120"/>
        <v>#N/A</v>
      </c>
      <c r="I513" s="16" t="str">
        <f t="shared" si="121"/>
        <v/>
      </c>
      <c r="J513" s="16" t="str">
        <f t="shared" ca="1" si="129"/>
        <v/>
      </c>
      <c r="K513" s="16" t="str">
        <f t="shared" ca="1" si="129"/>
        <v/>
      </c>
      <c r="L513" s="16" t="str">
        <f t="shared" ca="1" si="129"/>
        <v/>
      </c>
      <c r="M513" s="16" t="str">
        <f t="shared" ca="1" si="128"/>
        <v/>
      </c>
      <c r="N513" s="16" t="str">
        <f t="shared" ca="1" si="128"/>
        <v/>
      </c>
      <c r="O513" s="16" t="str">
        <f t="shared" ca="1" si="128"/>
        <v/>
      </c>
      <c r="P513" s="16" t="str">
        <f t="shared" ca="1" si="127"/>
        <v/>
      </c>
      <c r="Q513" s="16" t="str">
        <f t="shared" ca="1" si="127"/>
        <v/>
      </c>
      <c r="R513" s="16" t="str">
        <f t="shared" ca="1" si="127"/>
        <v/>
      </c>
      <c r="S513" s="16" t="e">
        <f t="shared" ca="1" si="125"/>
        <v>#N/A</v>
      </c>
      <c r="T513" s="15" t="str">
        <f t="shared" ca="1" si="126"/>
        <v/>
      </c>
      <c r="U513" s="7" t="str">
        <f t="shared" ca="1" si="122"/>
        <v/>
      </c>
    </row>
    <row r="514" spans="1:21" x14ac:dyDescent="0.55000000000000004">
      <c r="A514" s="7">
        <v>512</v>
      </c>
      <c r="B514" s="8">
        <f t="shared" si="123"/>
        <v>512</v>
      </c>
      <c r="C514" s="9">
        <f>IF('2 Pareto Analysis'!$D$12='Pareto Math'!V$23,'Pareto Math'!B514,IF(HLOOKUP(X$23,'1 Data Entry'!A$1:Q513,A515,FALSE)="","",HLOOKUP(X$23,'1 Data Entry'!A$1:Q513,A515,FALSE)))</f>
        <v>512</v>
      </c>
      <c r="D514" s="7" t="e">
        <f>HLOOKUP(V$23,'1 Data Entry'!A$1:Q513,A515,FALSE)</f>
        <v>#N/A</v>
      </c>
      <c r="E514" s="15" t="e">
        <f>IF(C514="","",HLOOKUP(W$23,'1 Data Entry'!A$1:S513,A515,FALSE))</f>
        <v>#N/A</v>
      </c>
      <c r="F514" s="15">
        <f>(COUNTIF(D$3:D514,D514))</f>
        <v>512</v>
      </c>
      <c r="G514" s="15">
        <f t="shared" si="124"/>
        <v>999</v>
      </c>
      <c r="H514" s="15" t="e">
        <f t="shared" si="120"/>
        <v>#N/A</v>
      </c>
      <c r="I514" s="16" t="str">
        <f t="shared" si="121"/>
        <v/>
      </c>
      <c r="J514" s="16" t="str">
        <f t="shared" ca="1" si="129"/>
        <v/>
      </c>
      <c r="K514" s="16" t="str">
        <f t="shared" ca="1" si="129"/>
        <v/>
      </c>
      <c r="L514" s="16" t="str">
        <f t="shared" ca="1" si="129"/>
        <v/>
      </c>
      <c r="M514" s="16" t="str">
        <f t="shared" ca="1" si="128"/>
        <v/>
      </c>
      <c r="N514" s="16" t="str">
        <f t="shared" ca="1" si="128"/>
        <v/>
      </c>
      <c r="O514" s="16" t="str">
        <f t="shared" ca="1" si="128"/>
        <v/>
      </c>
      <c r="P514" s="16" t="str">
        <f t="shared" ca="1" si="127"/>
        <v/>
      </c>
      <c r="Q514" s="16" t="str">
        <f t="shared" ca="1" si="127"/>
        <v/>
      </c>
      <c r="R514" s="16" t="str">
        <f t="shared" ca="1" si="127"/>
        <v/>
      </c>
      <c r="S514" s="16" t="e">
        <f t="shared" ca="1" si="125"/>
        <v>#N/A</v>
      </c>
      <c r="T514" s="15" t="str">
        <f t="shared" ca="1" si="126"/>
        <v/>
      </c>
      <c r="U514" s="7" t="str">
        <f t="shared" ca="1" si="122"/>
        <v/>
      </c>
    </row>
    <row r="515" spans="1:21" x14ac:dyDescent="0.55000000000000004">
      <c r="A515" s="7">
        <v>513</v>
      </c>
      <c r="B515" s="8">
        <f t="shared" si="123"/>
        <v>513</v>
      </c>
      <c r="C515" s="9">
        <f>IF('2 Pareto Analysis'!$D$12='Pareto Math'!V$23,'Pareto Math'!B515,IF(HLOOKUP(X$23,'1 Data Entry'!A$1:Q514,A516,FALSE)="","",HLOOKUP(X$23,'1 Data Entry'!A$1:Q514,A516,FALSE)))</f>
        <v>513</v>
      </c>
      <c r="D515" s="7" t="e">
        <f>HLOOKUP(V$23,'1 Data Entry'!A$1:Q514,A516,FALSE)</f>
        <v>#N/A</v>
      </c>
      <c r="E515" s="15" t="e">
        <f>IF(C515="","",HLOOKUP(W$23,'1 Data Entry'!A$1:S514,A516,FALSE))</f>
        <v>#N/A</v>
      </c>
      <c r="F515" s="15">
        <f>(COUNTIF(D$3:D515,D515))</f>
        <v>513</v>
      </c>
      <c r="G515" s="15">
        <f t="shared" si="124"/>
        <v>999</v>
      </c>
      <c r="H515" s="15" t="e">
        <f t="shared" ref="H515:H578" si="130">(SUMIF(D$3:D$1002,D515,E$3:E$1002))</f>
        <v>#N/A</v>
      </c>
      <c r="I515" s="16" t="str">
        <f t="shared" ref="I515:I578" si="131">IF(F515=G515,IF(ISNA(H515),G515,H515),"")</f>
        <v/>
      </c>
      <c r="J515" s="16" t="str">
        <f t="shared" ca="1" si="129"/>
        <v/>
      </c>
      <c r="K515" s="16" t="str">
        <f t="shared" ca="1" si="129"/>
        <v/>
      </c>
      <c r="L515" s="16" t="str">
        <f t="shared" ca="1" si="129"/>
        <v/>
      </c>
      <c r="M515" s="16" t="str">
        <f t="shared" ca="1" si="128"/>
        <v/>
      </c>
      <c r="N515" s="16" t="str">
        <f t="shared" ca="1" si="128"/>
        <v/>
      </c>
      <c r="O515" s="16" t="str">
        <f t="shared" ca="1" si="128"/>
        <v/>
      </c>
      <c r="P515" s="16" t="str">
        <f t="shared" ca="1" si="127"/>
        <v/>
      </c>
      <c r="Q515" s="16" t="str">
        <f t="shared" ca="1" si="127"/>
        <v/>
      </c>
      <c r="R515" s="16" t="str">
        <f t="shared" ca="1" si="127"/>
        <v/>
      </c>
      <c r="S515" s="16" t="e">
        <f t="shared" ca="1" si="125"/>
        <v>#N/A</v>
      </c>
      <c r="T515" s="15" t="str">
        <f t="shared" ca="1" si="126"/>
        <v/>
      </c>
      <c r="U515" s="7" t="str">
        <f t="shared" ref="U515:U578" ca="1" si="132">IF(T515="","",D515)</f>
        <v/>
      </c>
    </row>
    <row r="516" spans="1:21" x14ac:dyDescent="0.55000000000000004">
      <c r="A516" s="7">
        <v>514</v>
      </c>
      <c r="B516" s="8">
        <f t="shared" ref="B516:B579" si="133">IF(A516&gt;999-COUNTIF(D:D,0),"",A516)</f>
        <v>514</v>
      </c>
      <c r="C516" s="9">
        <f>IF('2 Pareto Analysis'!$D$12='Pareto Math'!V$23,'Pareto Math'!B516,IF(HLOOKUP(X$23,'1 Data Entry'!A$1:Q515,A517,FALSE)="","",HLOOKUP(X$23,'1 Data Entry'!A$1:Q515,A517,FALSE)))</f>
        <v>514</v>
      </c>
      <c r="D516" s="7" t="e">
        <f>HLOOKUP(V$23,'1 Data Entry'!A$1:Q515,A517,FALSE)</f>
        <v>#N/A</v>
      </c>
      <c r="E516" s="15" t="e">
        <f>IF(C516="","",HLOOKUP(W$23,'1 Data Entry'!A$1:S515,A517,FALSE))</f>
        <v>#N/A</v>
      </c>
      <c r="F516" s="15">
        <f>(COUNTIF(D$3:D516,D516))</f>
        <v>514</v>
      </c>
      <c r="G516" s="15">
        <f t="shared" ref="G516:G579" si="134">IF(B516="","",COUNTIF(D$3:D$1002,D516))</f>
        <v>999</v>
      </c>
      <c r="H516" s="15" t="e">
        <f t="shared" si="130"/>
        <v>#N/A</v>
      </c>
      <c r="I516" s="16" t="str">
        <f t="shared" si="131"/>
        <v/>
      </c>
      <c r="J516" s="16" t="str">
        <f t="shared" ca="1" si="129"/>
        <v/>
      </c>
      <c r="K516" s="16" t="str">
        <f t="shared" ca="1" si="129"/>
        <v/>
      </c>
      <c r="L516" s="16" t="str">
        <f t="shared" ca="1" si="129"/>
        <v/>
      </c>
      <c r="M516" s="16" t="str">
        <f t="shared" ca="1" si="128"/>
        <v/>
      </c>
      <c r="N516" s="16" t="str">
        <f t="shared" ca="1" si="128"/>
        <v/>
      </c>
      <c r="O516" s="16" t="str">
        <f t="shared" ca="1" si="128"/>
        <v/>
      </c>
      <c r="P516" s="16" t="str">
        <f t="shared" ca="1" si="127"/>
        <v/>
      </c>
      <c r="Q516" s="16" t="str">
        <f t="shared" ca="1" si="127"/>
        <v/>
      </c>
      <c r="R516" s="16" t="str">
        <f t="shared" ca="1" si="127"/>
        <v/>
      </c>
      <c r="S516" s="16" t="e">
        <f t="shared" ref="S516:S579" ca="1" si="135">IF(SUM(J516:R516)=0,$E516,"")</f>
        <v>#N/A</v>
      </c>
      <c r="T516" s="15" t="str">
        <f t="shared" ref="T516:T579" ca="1" si="136">IF(F516=G516,IF(ISNA(H516),G516+(RAND()*0.01),H516+(RAND()*0.0000000001)),"")</f>
        <v/>
      </c>
      <c r="U516" s="7" t="str">
        <f t="shared" ca="1" si="132"/>
        <v/>
      </c>
    </row>
    <row r="517" spans="1:21" x14ac:dyDescent="0.55000000000000004">
      <c r="A517" s="7">
        <v>515</v>
      </c>
      <c r="B517" s="8">
        <f t="shared" si="133"/>
        <v>515</v>
      </c>
      <c r="C517" s="9">
        <f>IF('2 Pareto Analysis'!$D$12='Pareto Math'!V$23,'Pareto Math'!B517,IF(HLOOKUP(X$23,'1 Data Entry'!A$1:Q516,A518,FALSE)="","",HLOOKUP(X$23,'1 Data Entry'!A$1:Q516,A518,FALSE)))</f>
        <v>515</v>
      </c>
      <c r="D517" s="7" t="e">
        <f>HLOOKUP(V$23,'1 Data Entry'!A$1:Q516,A518,FALSE)</f>
        <v>#N/A</v>
      </c>
      <c r="E517" s="15" t="e">
        <f>IF(C517="","",HLOOKUP(W$23,'1 Data Entry'!A$1:S516,A518,FALSE))</f>
        <v>#N/A</v>
      </c>
      <c r="F517" s="15">
        <f>(COUNTIF(D$3:D517,D517))</f>
        <v>515</v>
      </c>
      <c r="G517" s="15">
        <f t="shared" si="134"/>
        <v>999</v>
      </c>
      <c r="H517" s="15" t="e">
        <f t="shared" si="130"/>
        <v>#N/A</v>
      </c>
      <c r="I517" s="16" t="str">
        <f t="shared" si="131"/>
        <v/>
      </c>
      <c r="J517" s="16" t="str">
        <f t="shared" ca="1" si="129"/>
        <v/>
      </c>
      <c r="K517" s="16" t="str">
        <f t="shared" ca="1" si="129"/>
        <v/>
      </c>
      <c r="L517" s="16" t="str">
        <f t="shared" ca="1" si="129"/>
        <v/>
      </c>
      <c r="M517" s="16" t="str">
        <f t="shared" ca="1" si="128"/>
        <v/>
      </c>
      <c r="N517" s="16" t="str">
        <f t="shared" ca="1" si="128"/>
        <v/>
      </c>
      <c r="O517" s="16" t="str">
        <f t="shared" ca="1" si="128"/>
        <v/>
      </c>
      <c r="P517" s="16" t="str">
        <f t="shared" ca="1" si="127"/>
        <v/>
      </c>
      <c r="Q517" s="16" t="str">
        <f t="shared" ca="1" si="127"/>
        <v/>
      </c>
      <c r="R517" s="16" t="str">
        <f t="shared" ca="1" si="127"/>
        <v/>
      </c>
      <c r="S517" s="16" t="e">
        <f t="shared" ca="1" si="135"/>
        <v>#N/A</v>
      </c>
      <c r="T517" s="15" t="str">
        <f t="shared" ca="1" si="136"/>
        <v/>
      </c>
      <c r="U517" s="7" t="str">
        <f t="shared" ca="1" si="132"/>
        <v/>
      </c>
    </row>
    <row r="518" spans="1:21" x14ac:dyDescent="0.55000000000000004">
      <c r="A518" s="7">
        <v>516</v>
      </c>
      <c r="B518" s="8">
        <f t="shared" si="133"/>
        <v>516</v>
      </c>
      <c r="C518" s="9">
        <f>IF('2 Pareto Analysis'!$D$12='Pareto Math'!V$23,'Pareto Math'!B518,IF(HLOOKUP(X$23,'1 Data Entry'!A$1:Q517,A519,FALSE)="","",HLOOKUP(X$23,'1 Data Entry'!A$1:Q517,A519,FALSE)))</f>
        <v>516</v>
      </c>
      <c r="D518" s="7" t="e">
        <f>HLOOKUP(V$23,'1 Data Entry'!A$1:Q517,A519,FALSE)</f>
        <v>#N/A</v>
      </c>
      <c r="E518" s="15" t="e">
        <f>IF(C518="","",HLOOKUP(W$23,'1 Data Entry'!A$1:S517,A519,FALSE))</f>
        <v>#N/A</v>
      </c>
      <c r="F518" s="15">
        <f>(COUNTIF(D$3:D518,D518))</f>
        <v>516</v>
      </c>
      <c r="G518" s="15">
        <f t="shared" si="134"/>
        <v>999</v>
      </c>
      <c r="H518" s="15" t="e">
        <f t="shared" si="130"/>
        <v>#N/A</v>
      </c>
      <c r="I518" s="16" t="str">
        <f t="shared" si="131"/>
        <v/>
      </c>
      <c r="J518" s="16" t="str">
        <f t="shared" ca="1" si="129"/>
        <v/>
      </c>
      <c r="K518" s="16" t="str">
        <f t="shared" ca="1" si="129"/>
        <v/>
      </c>
      <c r="L518" s="16" t="str">
        <f t="shared" ca="1" si="129"/>
        <v/>
      </c>
      <c r="M518" s="16" t="str">
        <f t="shared" ca="1" si="128"/>
        <v/>
      </c>
      <c r="N518" s="16" t="str">
        <f t="shared" ca="1" si="128"/>
        <v/>
      </c>
      <c r="O518" s="16" t="str">
        <f t="shared" ca="1" si="128"/>
        <v/>
      </c>
      <c r="P518" s="16" t="str">
        <f t="shared" ca="1" si="127"/>
        <v/>
      </c>
      <c r="Q518" s="16" t="str">
        <f t="shared" ca="1" si="127"/>
        <v/>
      </c>
      <c r="R518" s="16" t="str">
        <f t="shared" ca="1" si="127"/>
        <v/>
      </c>
      <c r="S518" s="16" t="e">
        <f t="shared" ca="1" si="135"/>
        <v>#N/A</v>
      </c>
      <c r="T518" s="15" t="str">
        <f t="shared" ca="1" si="136"/>
        <v/>
      </c>
      <c r="U518" s="7" t="str">
        <f t="shared" ca="1" si="132"/>
        <v/>
      </c>
    </row>
    <row r="519" spans="1:21" x14ac:dyDescent="0.55000000000000004">
      <c r="A519" s="7">
        <v>517</v>
      </c>
      <c r="B519" s="8">
        <f t="shared" si="133"/>
        <v>517</v>
      </c>
      <c r="C519" s="9">
        <f>IF('2 Pareto Analysis'!$D$12='Pareto Math'!V$23,'Pareto Math'!B519,IF(HLOOKUP(X$23,'1 Data Entry'!A$1:Q518,A520,FALSE)="","",HLOOKUP(X$23,'1 Data Entry'!A$1:Q518,A520,FALSE)))</f>
        <v>517</v>
      </c>
      <c r="D519" s="7" t="e">
        <f>HLOOKUP(V$23,'1 Data Entry'!A$1:Q518,A520,FALSE)</f>
        <v>#N/A</v>
      </c>
      <c r="E519" s="15" t="e">
        <f>IF(C519="","",HLOOKUP(W$23,'1 Data Entry'!A$1:S518,A520,FALSE))</f>
        <v>#N/A</v>
      </c>
      <c r="F519" s="15">
        <f>(COUNTIF(D$3:D519,D519))</f>
        <v>517</v>
      </c>
      <c r="G519" s="15">
        <f t="shared" si="134"/>
        <v>999</v>
      </c>
      <c r="H519" s="15" t="e">
        <f t="shared" si="130"/>
        <v>#N/A</v>
      </c>
      <c r="I519" s="16" t="str">
        <f t="shared" si="131"/>
        <v/>
      </c>
      <c r="J519" s="16" t="str">
        <f t="shared" ca="1" si="129"/>
        <v/>
      </c>
      <c r="K519" s="16" t="str">
        <f t="shared" ca="1" si="129"/>
        <v/>
      </c>
      <c r="L519" s="16" t="str">
        <f t="shared" ca="1" si="129"/>
        <v/>
      </c>
      <c r="M519" s="16" t="str">
        <f t="shared" ca="1" si="128"/>
        <v/>
      </c>
      <c r="N519" s="16" t="str">
        <f t="shared" ca="1" si="128"/>
        <v/>
      </c>
      <c r="O519" s="16" t="str">
        <f t="shared" ca="1" si="128"/>
        <v/>
      </c>
      <c r="P519" s="16" t="str">
        <f t="shared" ca="1" si="128"/>
        <v/>
      </c>
      <c r="Q519" s="16" t="str">
        <f t="shared" ca="1" si="128"/>
        <v/>
      </c>
      <c r="R519" s="16" t="str">
        <f t="shared" ca="1" si="128"/>
        <v/>
      </c>
      <c r="S519" s="16" t="e">
        <f t="shared" ca="1" si="135"/>
        <v>#N/A</v>
      </c>
      <c r="T519" s="15" t="str">
        <f t="shared" ca="1" si="136"/>
        <v/>
      </c>
      <c r="U519" s="7" t="str">
        <f t="shared" ca="1" si="132"/>
        <v/>
      </c>
    </row>
    <row r="520" spans="1:21" x14ac:dyDescent="0.55000000000000004">
      <c r="A520" s="7">
        <v>518</v>
      </c>
      <c r="B520" s="8">
        <f t="shared" si="133"/>
        <v>518</v>
      </c>
      <c r="C520" s="9">
        <f>IF('2 Pareto Analysis'!$D$12='Pareto Math'!V$23,'Pareto Math'!B520,IF(HLOOKUP(X$23,'1 Data Entry'!A$1:Q519,A521,FALSE)="","",HLOOKUP(X$23,'1 Data Entry'!A$1:Q519,A521,FALSE)))</f>
        <v>518</v>
      </c>
      <c r="D520" s="7" t="e">
        <f>HLOOKUP(V$23,'1 Data Entry'!A$1:Q519,A521,FALSE)</f>
        <v>#N/A</v>
      </c>
      <c r="E520" s="15" t="e">
        <f>IF(C520="","",HLOOKUP(W$23,'1 Data Entry'!A$1:S519,A521,FALSE))</f>
        <v>#N/A</v>
      </c>
      <c r="F520" s="15">
        <f>(COUNTIF(D$3:D520,D520))</f>
        <v>518</v>
      </c>
      <c r="G520" s="15">
        <f t="shared" si="134"/>
        <v>999</v>
      </c>
      <c r="H520" s="15" t="e">
        <f t="shared" si="130"/>
        <v>#N/A</v>
      </c>
      <c r="I520" s="16" t="str">
        <f t="shared" si="131"/>
        <v/>
      </c>
      <c r="J520" s="16" t="str">
        <f t="shared" ca="1" si="129"/>
        <v/>
      </c>
      <c r="K520" s="16" t="str">
        <f t="shared" ca="1" si="129"/>
        <v/>
      </c>
      <c r="L520" s="16" t="str">
        <f t="shared" ca="1" si="129"/>
        <v/>
      </c>
      <c r="M520" s="16" t="str">
        <f t="shared" ca="1" si="128"/>
        <v/>
      </c>
      <c r="N520" s="16" t="str">
        <f t="shared" ca="1" si="128"/>
        <v/>
      </c>
      <c r="O520" s="16" t="str">
        <f t="shared" ca="1" si="128"/>
        <v/>
      </c>
      <c r="P520" s="16" t="str">
        <f t="shared" ca="1" si="128"/>
        <v/>
      </c>
      <c r="Q520" s="16" t="str">
        <f t="shared" ca="1" si="128"/>
        <v/>
      </c>
      <c r="R520" s="16" t="str">
        <f t="shared" ca="1" si="128"/>
        <v/>
      </c>
      <c r="S520" s="16" t="e">
        <f t="shared" ca="1" si="135"/>
        <v>#N/A</v>
      </c>
      <c r="T520" s="15" t="str">
        <f t="shared" ca="1" si="136"/>
        <v/>
      </c>
      <c r="U520" s="7" t="str">
        <f t="shared" ca="1" si="132"/>
        <v/>
      </c>
    </row>
    <row r="521" spans="1:21" x14ac:dyDescent="0.55000000000000004">
      <c r="A521" s="7">
        <v>519</v>
      </c>
      <c r="B521" s="8">
        <f t="shared" si="133"/>
        <v>519</v>
      </c>
      <c r="C521" s="9">
        <f>IF('2 Pareto Analysis'!$D$12='Pareto Math'!V$23,'Pareto Math'!B521,IF(HLOOKUP(X$23,'1 Data Entry'!A$1:Q520,A522,FALSE)="","",HLOOKUP(X$23,'1 Data Entry'!A$1:Q520,A522,FALSE)))</f>
        <v>519</v>
      </c>
      <c r="D521" s="7" t="e">
        <f>HLOOKUP(V$23,'1 Data Entry'!A$1:Q520,A522,FALSE)</f>
        <v>#N/A</v>
      </c>
      <c r="E521" s="15" t="e">
        <f>IF(C521="","",HLOOKUP(W$23,'1 Data Entry'!A$1:S520,A522,FALSE))</f>
        <v>#N/A</v>
      </c>
      <c r="F521" s="15">
        <f>(COUNTIF(D$3:D521,D521))</f>
        <v>519</v>
      </c>
      <c r="G521" s="15">
        <f t="shared" si="134"/>
        <v>999</v>
      </c>
      <c r="H521" s="15" t="e">
        <f t="shared" si="130"/>
        <v>#N/A</v>
      </c>
      <c r="I521" s="16" t="str">
        <f t="shared" si="131"/>
        <v/>
      </c>
      <c r="J521" s="16" t="str">
        <f t="shared" ca="1" si="129"/>
        <v/>
      </c>
      <c r="K521" s="16" t="str">
        <f t="shared" ca="1" si="129"/>
        <v/>
      </c>
      <c r="L521" s="16" t="str">
        <f t="shared" ca="1" si="129"/>
        <v/>
      </c>
      <c r="M521" s="16" t="str">
        <f t="shared" ca="1" si="128"/>
        <v/>
      </c>
      <c r="N521" s="16" t="str">
        <f t="shared" ca="1" si="128"/>
        <v/>
      </c>
      <c r="O521" s="16" t="str">
        <f t="shared" ca="1" si="128"/>
        <v/>
      </c>
      <c r="P521" s="16" t="str">
        <f t="shared" ca="1" si="128"/>
        <v/>
      </c>
      <c r="Q521" s="16" t="str">
        <f t="shared" ca="1" si="128"/>
        <v/>
      </c>
      <c r="R521" s="16" t="str">
        <f t="shared" ca="1" si="128"/>
        <v/>
      </c>
      <c r="S521" s="16" t="e">
        <f t="shared" ca="1" si="135"/>
        <v>#N/A</v>
      </c>
      <c r="T521" s="15" t="str">
        <f t="shared" ca="1" si="136"/>
        <v/>
      </c>
      <c r="U521" s="7" t="str">
        <f t="shared" ca="1" si="132"/>
        <v/>
      </c>
    </row>
    <row r="522" spans="1:21" x14ac:dyDescent="0.55000000000000004">
      <c r="A522" s="7">
        <v>520</v>
      </c>
      <c r="B522" s="8">
        <f t="shared" si="133"/>
        <v>520</v>
      </c>
      <c r="C522" s="9">
        <f>IF('2 Pareto Analysis'!$D$12='Pareto Math'!V$23,'Pareto Math'!B522,IF(HLOOKUP(X$23,'1 Data Entry'!A$1:Q521,A523,FALSE)="","",HLOOKUP(X$23,'1 Data Entry'!A$1:Q521,A523,FALSE)))</f>
        <v>520</v>
      </c>
      <c r="D522" s="7" t="e">
        <f>HLOOKUP(V$23,'1 Data Entry'!A$1:Q521,A523,FALSE)</f>
        <v>#N/A</v>
      </c>
      <c r="E522" s="15" t="e">
        <f>IF(C522="","",HLOOKUP(W$23,'1 Data Entry'!A$1:S521,A523,FALSE))</f>
        <v>#N/A</v>
      </c>
      <c r="F522" s="15">
        <f>(COUNTIF(D$3:D522,D522))</f>
        <v>520</v>
      </c>
      <c r="G522" s="15">
        <f t="shared" si="134"/>
        <v>999</v>
      </c>
      <c r="H522" s="15" t="e">
        <f t="shared" si="130"/>
        <v>#N/A</v>
      </c>
      <c r="I522" s="16" t="str">
        <f t="shared" si="131"/>
        <v/>
      </c>
      <c r="J522" s="16" t="str">
        <f t="shared" ca="1" si="129"/>
        <v/>
      </c>
      <c r="K522" s="16" t="str">
        <f t="shared" ca="1" si="129"/>
        <v/>
      </c>
      <c r="L522" s="16" t="str">
        <f t="shared" ca="1" si="129"/>
        <v/>
      </c>
      <c r="M522" s="16" t="str">
        <f t="shared" ca="1" si="128"/>
        <v/>
      </c>
      <c r="N522" s="16" t="str">
        <f t="shared" ca="1" si="128"/>
        <v/>
      </c>
      <c r="O522" s="16" t="str">
        <f t="shared" ca="1" si="128"/>
        <v/>
      </c>
      <c r="P522" s="16" t="str">
        <f t="shared" ca="1" si="128"/>
        <v/>
      </c>
      <c r="Q522" s="16" t="str">
        <f t="shared" ca="1" si="128"/>
        <v/>
      </c>
      <c r="R522" s="16" t="str">
        <f t="shared" ca="1" si="128"/>
        <v/>
      </c>
      <c r="S522" s="16" t="e">
        <f t="shared" ca="1" si="135"/>
        <v>#N/A</v>
      </c>
      <c r="T522" s="15" t="str">
        <f t="shared" ca="1" si="136"/>
        <v/>
      </c>
      <c r="U522" s="7" t="str">
        <f t="shared" ca="1" si="132"/>
        <v/>
      </c>
    </row>
    <row r="523" spans="1:21" x14ac:dyDescent="0.55000000000000004">
      <c r="A523" s="7">
        <v>521</v>
      </c>
      <c r="B523" s="8">
        <f t="shared" si="133"/>
        <v>521</v>
      </c>
      <c r="C523" s="9">
        <f>IF('2 Pareto Analysis'!$D$12='Pareto Math'!V$23,'Pareto Math'!B523,IF(HLOOKUP(X$23,'1 Data Entry'!A$1:Q522,A524,FALSE)="","",HLOOKUP(X$23,'1 Data Entry'!A$1:Q522,A524,FALSE)))</f>
        <v>521</v>
      </c>
      <c r="D523" s="7" t="e">
        <f>HLOOKUP(V$23,'1 Data Entry'!A$1:Q522,A524,FALSE)</f>
        <v>#N/A</v>
      </c>
      <c r="E523" s="15" t="e">
        <f>IF(C523="","",HLOOKUP(W$23,'1 Data Entry'!A$1:S522,A524,FALSE))</f>
        <v>#N/A</v>
      </c>
      <c r="F523" s="15">
        <f>(COUNTIF(D$3:D523,D523))</f>
        <v>521</v>
      </c>
      <c r="G523" s="15">
        <f t="shared" si="134"/>
        <v>999</v>
      </c>
      <c r="H523" s="15" t="e">
        <f t="shared" si="130"/>
        <v>#N/A</v>
      </c>
      <c r="I523" s="16" t="str">
        <f t="shared" si="131"/>
        <v/>
      </c>
      <c r="J523" s="16" t="str">
        <f t="shared" ca="1" si="129"/>
        <v/>
      </c>
      <c r="K523" s="16" t="str">
        <f t="shared" ca="1" si="129"/>
        <v/>
      </c>
      <c r="L523" s="16" t="str">
        <f t="shared" ca="1" si="129"/>
        <v/>
      </c>
      <c r="M523" s="16" t="str">
        <f t="shared" ca="1" si="128"/>
        <v/>
      </c>
      <c r="N523" s="16" t="str">
        <f t="shared" ca="1" si="128"/>
        <v/>
      </c>
      <c r="O523" s="16" t="str">
        <f t="shared" ca="1" si="128"/>
        <v/>
      </c>
      <c r="P523" s="16" t="str">
        <f t="shared" ca="1" si="128"/>
        <v/>
      </c>
      <c r="Q523" s="16" t="str">
        <f t="shared" ca="1" si="128"/>
        <v/>
      </c>
      <c r="R523" s="16" t="str">
        <f t="shared" ca="1" si="128"/>
        <v/>
      </c>
      <c r="S523" s="16" t="e">
        <f t="shared" ca="1" si="135"/>
        <v>#N/A</v>
      </c>
      <c r="T523" s="15" t="str">
        <f t="shared" ca="1" si="136"/>
        <v/>
      </c>
      <c r="U523" s="7" t="str">
        <f t="shared" ca="1" si="132"/>
        <v/>
      </c>
    </row>
    <row r="524" spans="1:21" x14ac:dyDescent="0.55000000000000004">
      <c r="A524" s="7">
        <v>522</v>
      </c>
      <c r="B524" s="8">
        <f t="shared" si="133"/>
        <v>522</v>
      </c>
      <c r="C524" s="9">
        <f>IF('2 Pareto Analysis'!$D$12='Pareto Math'!V$23,'Pareto Math'!B524,IF(HLOOKUP(X$23,'1 Data Entry'!A$1:Q523,A525,FALSE)="","",HLOOKUP(X$23,'1 Data Entry'!A$1:Q523,A525,FALSE)))</f>
        <v>522</v>
      </c>
      <c r="D524" s="7" t="e">
        <f>HLOOKUP(V$23,'1 Data Entry'!A$1:Q523,A525,FALSE)</f>
        <v>#N/A</v>
      </c>
      <c r="E524" s="15" t="e">
        <f>IF(C524="","",HLOOKUP(W$23,'1 Data Entry'!A$1:S523,A525,FALSE))</f>
        <v>#N/A</v>
      </c>
      <c r="F524" s="15">
        <f>(COUNTIF(D$3:D524,D524))</f>
        <v>522</v>
      </c>
      <c r="G524" s="15">
        <f t="shared" si="134"/>
        <v>999</v>
      </c>
      <c r="H524" s="15" t="e">
        <f t="shared" si="130"/>
        <v>#N/A</v>
      </c>
      <c r="I524" s="16" t="str">
        <f t="shared" si="131"/>
        <v/>
      </c>
      <c r="J524" s="16" t="str">
        <f t="shared" ca="1" si="129"/>
        <v/>
      </c>
      <c r="K524" s="16" t="str">
        <f t="shared" ca="1" si="129"/>
        <v/>
      </c>
      <c r="L524" s="16" t="str">
        <f t="shared" ca="1" si="129"/>
        <v/>
      </c>
      <c r="M524" s="16" t="str">
        <f t="shared" ca="1" si="128"/>
        <v/>
      </c>
      <c r="N524" s="16" t="str">
        <f t="shared" ca="1" si="128"/>
        <v/>
      </c>
      <c r="O524" s="16" t="str">
        <f t="shared" ca="1" si="128"/>
        <v/>
      </c>
      <c r="P524" s="16" t="str">
        <f t="shared" ca="1" si="128"/>
        <v/>
      </c>
      <c r="Q524" s="16" t="str">
        <f t="shared" ca="1" si="128"/>
        <v/>
      </c>
      <c r="R524" s="16" t="str">
        <f t="shared" ca="1" si="128"/>
        <v/>
      </c>
      <c r="S524" s="16" t="e">
        <f t="shared" ca="1" si="135"/>
        <v>#N/A</v>
      </c>
      <c r="T524" s="15" t="str">
        <f t="shared" ca="1" si="136"/>
        <v/>
      </c>
      <c r="U524" s="7" t="str">
        <f t="shared" ca="1" si="132"/>
        <v/>
      </c>
    </row>
    <row r="525" spans="1:21" x14ac:dyDescent="0.55000000000000004">
      <c r="A525" s="7">
        <v>523</v>
      </c>
      <c r="B525" s="8">
        <f t="shared" si="133"/>
        <v>523</v>
      </c>
      <c r="C525" s="9">
        <f>IF('2 Pareto Analysis'!$D$12='Pareto Math'!V$23,'Pareto Math'!B525,IF(HLOOKUP(X$23,'1 Data Entry'!A$1:Q524,A526,FALSE)="","",HLOOKUP(X$23,'1 Data Entry'!A$1:Q524,A526,FALSE)))</f>
        <v>523</v>
      </c>
      <c r="D525" s="7" t="e">
        <f>HLOOKUP(V$23,'1 Data Entry'!A$1:Q524,A526,FALSE)</f>
        <v>#N/A</v>
      </c>
      <c r="E525" s="15" t="e">
        <f>IF(C525="","",HLOOKUP(W$23,'1 Data Entry'!A$1:S524,A526,FALSE))</f>
        <v>#N/A</v>
      </c>
      <c r="F525" s="15">
        <f>(COUNTIF(D$3:D525,D525))</f>
        <v>523</v>
      </c>
      <c r="G525" s="15">
        <f t="shared" si="134"/>
        <v>999</v>
      </c>
      <c r="H525" s="15" t="e">
        <f t="shared" si="130"/>
        <v>#N/A</v>
      </c>
      <c r="I525" s="16" t="str">
        <f t="shared" si="131"/>
        <v/>
      </c>
      <c r="J525" s="16" t="str">
        <f t="shared" ca="1" si="129"/>
        <v/>
      </c>
      <c r="K525" s="16" t="str">
        <f t="shared" ca="1" si="129"/>
        <v/>
      </c>
      <c r="L525" s="16" t="str">
        <f t="shared" ca="1" si="129"/>
        <v/>
      </c>
      <c r="M525" s="16" t="str">
        <f t="shared" ca="1" si="128"/>
        <v/>
      </c>
      <c r="N525" s="16" t="str">
        <f t="shared" ca="1" si="128"/>
        <v/>
      </c>
      <c r="O525" s="16" t="str">
        <f t="shared" ca="1" si="128"/>
        <v/>
      </c>
      <c r="P525" s="16" t="str">
        <f t="shared" ca="1" si="128"/>
        <v/>
      </c>
      <c r="Q525" s="16" t="str">
        <f t="shared" ca="1" si="128"/>
        <v/>
      </c>
      <c r="R525" s="16" t="str">
        <f t="shared" ca="1" si="128"/>
        <v/>
      </c>
      <c r="S525" s="16" t="e">
        <f t="shared" ca="1" si="135"/>
        <v>#N/A</v>
      </c>
      <c r="T525" s="15" t="str">
        <f t="shared" ca="1" si="136"/>
        <v/>
      </c>
      <c r="U525" s="7" t="str">
        <f t="shared" ca="1" si="132"/>
        <v/>
      </c>
    </row>
    <row r="526" spans="1:21" x14ac:dyDescent="0.55000000000000004">
      <c r="A526" s="7">
        <v>524</v>
      </c>
      <c r="B526" s="8">
        <f t="shared" si="133"/>
        <v>524</v>
      </c>
      <c r="C526" s="9">
        <f>IF('2 Pareto Analysis'!$D$12='Pareto Math'!V$23,'Pareto Math'!B526,IF(HLOOKUP(X$23,'1 Data Entry'!A$1:Q525,A527,FALSE)="","",HLOOKUP(X$23,'1 Data Entry'!A$1:Q525,A527,FALSE)))</f>
        <v>524</v>
      </c>
      <c r="D526" s="7" t="e">
        <f>HLOOKUP(V$23,'1 Data Entry'!A$1:Q525,A527,FALSE)</f>
        <v>#N/A</v>
      </c>
      <c r="E526" s="15" t="e">
        <f>IF(C526="","",HLOOKUP(W$23,'1 Data Entry'!A$1:S525,A527,FALSE))</f>
        <v>#N/A</v>
      </c>
      <c r="F526" s="15">
        <f>(COUNTIF(D$3:D526,D526))</f>
        <v>524</v>
      </c>
      <c r="G526" s="15">
        <f t="shared" si="134"/>
        <v>999</v>
      </c>
      <c r="H526" s="15" t="e">
        <f t="shared" si="130"/>
        <v>#N/A</v>
      </c>
      <c r="I526" s="16" t="str">
        <f t="shared" si="131"/>
        <v/>
      </c>
      <c r="J526" s="16" t="str">
        <f t="shared" ca="1" si="129"/>
        <v/>
      </c>
      <c r="K526" s="16" t="str">
        <f t="shared" ca="1" si="129"/>
        <v/>
      </c>
      <c r="L526" s="16" t="str">
        <f t="shared" ca="1" si="129"/>
        <v/>
      </c>
      <c r="M526" s="16" t="str">
        <f t="shared" ca="1" si="128"/>
        <v/>
      </c>
      <c r="N526" s="16" t="str">
        <f t="shared" ca="1" si="128"/>
        <v/>
      </c>
      <c r="O526" s="16" t="str">
        <f t="shared" ca="1" si="128"/>
        <v/>
      </c>
      <c r="P526" s="16" t="str">
        <f t="shared" ca="1" si="128"/>
        <v/>
      </c>
      <c r="Q526" s="16" t="str">
        <f t="shared" ca="1" si="128"/>
        <v/>
      </c>
      <c r="R526" s="16" t="str">
        <f t="shared" ca="1" si="128"/>
        <v/>
      </c>
      <c r="S526" s="16" t="e">
        <f t="shared" ca="1" si="135"/>
        <v>#N/A</v>
      </c>
      <c r="T526" s="15" t="str">
        <f t="shared" ca="1" si="136"/>
        <v/>
      </c>
      <c r="U526" s="7" t="str">
        <f t="shared" ca="1" si="132"/>
        <v/>
      </c>
    </row>
    <row r="527" spans="1:21" x14ac:dyDescent="0.55000000000000004">
      <c r="A527" s="7">
        <v>525</v>
      </c>
      <c r="B527" s="8">
        <f t="shared" si="133"/>
        <v>525</v>
      </c>
      <c r="C527" s="9">
        <f>IF('2 Pareto Analysis'!$D$12='Pareto Math'!V$23,'Pareto Math'!B527,IF(HLOOKUP(X$23,'1 Data Entry'!A$1:Q526,A528,FALSE)="","",HLOOKUP(X$23,'1 Data Entry'!A$1:Q526,A528,FALSE)))</f>
        <v>525</v>
      </c>
      <c r="D527" s="7" t="e">
        <f>HLOOKUP(V$23,'1 Data Entry'!A$1:Q526,A528,FALSE)</f>
        <v>#N/A</v>
      </c>
      <c r="E527" s="15" t="e">
        <f>IF(C527="","",HLOOKUP(W$23,'1 Data Entry'!A$1:S526,A528,FALSE))</f>
        <v>#N/A</v>
      </c>
      <c r="F527" s="15">
        <f>(COUNTIF(D$3:D527,D527))</f>
        <v>525</v>
      </c>
      <c r="G527" s="15">
        <f t="shared" si="134"/>
        <v>999</v>
      </c>
      <c r="H527" s="15" t="e">
        <f t="shared" si="130"/>
        <v>#N/A</v>
      </c>
      <c r="I527" s="16" t="str">
        <f t="shared" si="131"/>
        <v/>
      </c>
      <c r="J527" s="16" t="str">
        <f t="shared" ca="1" si="129"/>
        <v/>
      </c>
      <c r="K527" s="16" t="str">
        <f t="shared" ca="1" si="129"/>
        <v/>
      </c>
      <c r="L527" s="16" t="str">
        <f t="shared" ca="1" si="129"/>
        <v/>
      </c>
      <c r="M527" s="16" t="str">
        <f t="shared" ca="1" si="128"/>
        <v/>
      </c>
      <c r="N527" s="16" t="str">
        <f t="shared" ca="1" si="128"/>
        <v/>
      </c>
      <c r="O527" s="16" t="str">
        <f t="shared" ca="1" si="128"/>
        <v/>
      </c>
      <c r="P527" s="16" t="str">
        <f t="shared" ca="1" si="128"/>
        <v/>
      </c>
      <c r="Q527" s="16" t="str">
        <f t="shared" ca="1" si="128"/>
        <v/>
      </c>
      <c r="R527" s="16" t="str">
        <f t="shared" ca="1" si="128"/>
        <v/>
      </c>
      <c r="S527" s="16" t="e">
        <f t="shared" ca="1" si="135"/>
        <v>#N/A</v>
      </c>
      <c r="T527" s="15" t="str">
        <f t="shared" ca="1" si="136"/>
        <v/>
      </c>
      <c r="U527" s="7" t="str">
        <f t="shared" ca="1" si="132"/>
        <v/>
      </c>
    </row>
    <row r="528" spans="1:21" x14ac:dyDescent="0.55000000000000004">
      <c r="A528" s="7">
        <v>526</v>
      </c>
      <c r="B528" s="8">
        <f t="shared" si="133"/>
        <v>526</v>
      </c>
      <c r="C528" s="9">
        <f>IF('2 Pareto Analysis'!$D$12='Pareto Math'!V$23,'Pareto Math'!B528,IF(HLOOKUP(X$23,'1 Data Entry'!A$1:Q527,A529,FALSE)="","",HLOOKUP(X$23,'1 Data Entry'!A$1:Q527,A529,FALSE)))</f>
        <v>526</v>
      </c>
      <c r="D528" s="7" t="e">
        <f>HLOOKUP(V$23,'1 Data Entry'!A$1:Q527,A529,FALSE)</f>
        <v>#N/A</v>
      </c>
      <c r="E528" s="15" t="e">
        <f>IF(C528="","",HLOOKUP(W$23,'1 Data Entry'!A$1:S527,A529,FALSE))</f>
        <v>#N/A</v>
      </c>
      <c r="F528" s="15">
        <f>(COUNTIF(D$3:D528,D528))</f>
        <v>526</v>
      </c>
      <c r="G528" s="15">
        <f t="shared" si="134"/>
        <v>999</v>
      </c>
      <c r="H528" s="15" t="e">
        <f t="shared" si="130"/>
        <v>#N/A</v>
      </c>
      <c r="I528" s="16" t="str">
        <f t="shared" si="131"/>
        <v/>
      </c>
      <c r="J528" s="16" t="str">
        <f t="shared" ca="1" si="129"/>
        <v/>
      </c>
      <c r="K528" s="16" t="str">
        <f t="shared" ca="1" si="129"/>
        <v/>
      </c>
      <c r="L528" s="16" t="str">
        <f t="shared" ca="1" si="129"/>
        <v/>
      </c>
      <c r="M528" s="16" t="str">
        <f t="shared" ca="1" si="128"/>
        <v/>
      </c>
      <c r="N528" s="16" t="str">
        <f t="shared" ca="1" si="128"/>
        <v/>
      </c>
      <c r="O528" s="16" t="str">
        <f t="shared" ca="1" si="128"/>
        <v/>
      </c>
      <c r="P528" s="16" t="str">
        <f t="shared" ca="1" si="128"/>
        <v/>
      </c>
      <c r="Q528" s="16" t="str">
        <f t="shared" ca="1" si="128"/>
        <v/>
      </c>
      <c r="R528" s="16" t="str">
        <f t="shared" ca="1" si="128"/>
        <v/>
      </c>
      <c r="S528" s="16" t="e">
        <f t="shared" ca="1" si="135"/>
        <v>#N/A</v>
      </c>
      <c r="T528" s="15" t="str">
        <f t="shared" ca="1" si="136"/>
        <v/>
      </c>
      <c r="U528" s="7" t="str">
        <f t="shared" ca="1" si="132"/>
        <v/>
      </c>
    </row>
    <row r="529" spans="1:21" x14ac:dyDescent="0.55000000000000004">
      <c r="A529" s="7">
        <v>527</v>
      </c>
      <c r="B529" s="8">
        <f t="shared" si="133"/>
        <v>527</v>
      </c>
      <c r="C529" s="9">
        <f>IF('2 Pareto Analysis'!$D$12='Pareto Math'!V$23,'Pareto Math'!B529,IF(HLOOKUP(X$23,'1 Data Entry'!A$1:Q528,A530,FALSE)="","",HLOOKUP(X$23,'1 Data Entry'!A$1:Q528,A530,FALSE)))</f>
        <v>527</v>
      </c>
      <c r="D529" s="7" t="e">
        <f>HLOOKUP(V$23,'1 Data Entry'!A$1:Q528,A530,FALSE)</f>
        <v>#N/A</v>
      </c>
      <c r="E529" s="15" t="e">
        <f>IF(C529="","",HLOOKUP(W$23,'1 Data Entry'!A$1:S528,A530,FALSE))</f>
        <v>#N/A</v>
      </c>
      <c r="F529" s="15">
        <f>(COUNTIF(D$3:D529,D529))</f>
        <v>527</v>
      </c>
      <c r="G529" s="15">
        <f t="shared" si="134"/>
        <v>999</v>
      </c>
      <c r="H529" s="15" t="e">
        <f t="shared" si="130"/>
        <v>#N/A</v>
      </c>
      <c r="I529" s="16" t="str">
        <f t="shared" si="131"/>
        <v/>
      </c>
      <c r="J529" s="16" t="str">
        <f t="shared" ca="1" si="129"/>
        <v/>
      </c>
      <c r="K529" s="16" t="str">
        <f t="shared" ca="1" si="129"/>
        <v/>
      </c>
      <c r="L529" s="16" t="str">
        <f t="shared" ca="1" si="129"/>
        <v/>
      </c>
      <c r="M529" s="16" t="str">
        <f t="shared" ca="1" si="128"/>
        <v/>
      </c>
      <c r="N529" s="16" t="str">
        <f t="shared" ca="1" si="128"/>
        <v/>
      </c>
      <c r="O529" s="16" t="str">
        <f t="shared" ca="1" si="128"/>
        <v/>
      </c>
      <c r="P529" s="16" t="str">
        <f t="shared" ca="1" si="128"/>
        <v/>
      </c>
      <c r="Q529" s="16" t="str">
        <f t="shared" ca="1" si="128"/>
        <v/>
      </c>
      <c r="R529" s="16" t="str">
        <f t="shared" ca="1" si="128"/>
        <v/>
      </c>
      <c r="S529" s="16" t="e">
        <f t="shared" ca="1" si="135"/>
        <v>#N/A</v>
      </c>
      <c r="T529" s="15" t="str">
        <f t="shared" ca="1" si="136"/>
        <v/>
      </c>
      <c r="U529" s="7" t="str">
        <f t="shared" ca="1" si="132"/>
        <v/>
      </c>
    </row>
    <row r="530" spans="1:21" x14ac:dyDescent="0.55000000000000004">
      <c r="A530" s="7">
        <v>528</v>
      </c>
      <c r="B530" s="8">
        <f t="shared" si="133"/>
        <v>528</v>
      </c>
      <c r="C530" s="9">
        <f>IF('2 Pareto Analysis'!$D$12='Pareto Math'!V$23,'Pareto Math'!B530,IF(HLOOKUP(X$23,'1 Data Entry'!A$1:Q529,A531,FALSE)="","",HLOOKUP(X$23,'1 Data Entry'!A$1:Q529,A531,FALSE)))</f>
        <v>528</v>
      </c>
      <c r="D530" s="7" t="e">
        <f>HLOOKUP(V$23,'1 Data Entry'!A$1:Q529,A531,FALSE)</f>
        <v>#N/A</v>
      </c>
      <c r="E530" s="15" t="e">
        <f>IF(C530="","",HLOOKUP(W$23,'1 Data Entry'!A$1:S529,A531,FALSE))</f>
        <v>#N/A</v>
      </c>
      <c r="F530" s="15">
        <f>(COUNTIF(D$3:D530,D530))</f>
        <v>528</v>
      </c>
      <c r="G530" s="15">
        <f t="shared" si="134"/>
        <v>999</v>
      </c>
      <c r="H530" s="15" t="e">
        <f t="shared" si="130"/>
        <v>#N/A</v>
      </c>
      <c r="I530" s="16" t="str">
        <f t="shared" si="131"/>
        <v/>
      </c>
      <c r="J530" s="16" t="str">
        <f t="shared" ca="1" si="129"/>
        <v/>
      </c>
      <c r="K530" s="16" t="str">
        <f t="shared" ca="1" si="129"/>
        <v/>
      </c>
      <c r="L530" s="16" t="str">
        <f t="shared" ca="1" si="129"/>
        <v/>
      </c>
      <c r="M530" s="16" t="str">
        <f t="shared" ca="1" si="128"/>
        <v/>
      </c>
      <c r="N530" s="16" t="str">
        <f t="shared" ca="1" si="128"/>
        <v/>
      </c>
      <c r="O530" s="16" t="str">
        <f t="shared" ca="1" si="128"/>
        <v/>
      </c>
      <c r="P530" s="16" t="str">
        <f t="shared" ca="1" si="128"/>
        <v/>
      </c>
      <c r="Q530" s="16" t="str">
        <f t="shared" ca="1" si="128"/>
        <v/>
      </c>
      <c r="R530" s="16" t="str">
        <f t="shared" ca="1" si="128"/>
        <v/>
      </c>
      <c r="S530" s="16" t="e">
        <f t="shared" ca="1" si="135"/>
        <v>#N/A</v>
      </c>
      <c r="T530" s="15" t="str">
        <f t="shared" ca="1" si="136"/>
        <v/>
      </c>
      <c r="U530" s="7" t="str">
        <f t="shared" ca="1" si="132"/>
        <v/>
      </c>
    </row>
    <row r="531" spans="1:21" x14ac:dyDescent="0.55000000000000004">
      <c r="A531" s="7">
        <v>529</v>
      </c>
      <c r="B531" s="8">
        <f t="shared" si="133"/>
        <v>529</v>
      </c>
      <c r="C531" s="9">
        <f>IF('2 Pareto Analysis'!$D$12='Pareto Math'!V$23,'Pareto Math'!B531,IF(HLOOKUP(X$23,'1 Data Entry'!A$1:Q530,A532,FALSE)="","",HLOOKUP(X$23,'1 Data Entry'!A$1:Q530,A532,FALSE)))</f>
        <v>529</v>
      </c>
      <c r="D531" s="7" t="e">
        <f>HLOOKUP(V$23,'1 Data Entry'!A$1:Q530,A532,FALSE)</f>
        <v>#N/A</v>
      </c>
      <c r="E531" s="15" t="e">
        <f>IF(C531="","",HLOOKUP(W$23,'1 Data Entry'!A$1:S530,A532,FALSE))</f>
        <v>#N/A</v>
      </c>
      <c r="F531" s="15">
        <f>(COUNTIF(D$3:D531,D531))</f>
        <v>529</v>
      </c>
      <c r="G531" s="15">
        <f t="shared" si="134"/>
        <v>999</v>
      </c>
      <c r="H531" s="15" t="e">
        <f t="shared" si="130"/>
        <v>#N/A</v>
      </c>
      <c r="I531" s="16" t="str">
        <f t="shared" si="131"/>
        <v/>
      </c>
      <c r="J531" s="16" t="str">
        <f t="shared" ca="1" si="129"/>
        <v/>
      </c>
      <c r="K531" s="16" t="str">
        <f t="shared" ca="1" si="129"/>
        <v/>
      </c>
      <c r="L531" s="16" t="str">
        <f t="shared" ca="1" si="129"/>
        <v/>
      </c>
      <c r="M531" s="16" t="str">
        <f t="shared" ca="1" si="128"/>
        <v/>
      </c>
      <c r="N531" s="16" t="str">
        <f t="shared" ca="1" si="128"/>
        <v/>
      </c>
      <c r="O531" s="16" t="str">
        <f t="shared" ca="1" si="128"/>
        <v/>
      </c>
      <c r="P531" s="16" t="str">
        <f t="shared" ca="1" si="128"/>
        <v/>
      </c>
      <c r="Q531" s="16" t="str">
        <f t="shared" ca="1" si="128"/>
        <v/>
      </c>
      <c r="R531" s="16" t="str">
        <f t="shared" ca="1" si="128"/>
        <v/>
      </c>
      <c r="S531" s="16" t="e">
        <f t="shared" ca="1" si="135"/>
        <v>#N/A</v>
      </c>
      <c r="T531" s="15" t="str">
        <f t="shared" ca="1" si="136"/>
        <v/>
      </c>
      <c r="U531" s="7" t="str">
        <f t="shared" ca="1" si="132"/>
        <v/>
      </c>
    </row>
    <row r="532" spans="1:21" x14ac:dyDescent="0.55000000000000004">
      <c r="A532" s="7">
        <v>530</v>
      </c>
      <c r="B532" s="8">
        <f t="shared" si="133"/>
        <v>530</v>
      </c>
      <c r="C532" s="9">
        <f>IF('2 Pareto Analysis'!$D$12='Pareto Math'!V$23,'Pareto Math'!B532,IF(HLOOKUP(X$23,'1 Data Entry'!A$1:Q531,A533,FALSE)="","",HLOOKUP(X$23,'1 Data Entry'!A$1:Q531,A533,FALSE)))</f>
        <v>530</v>
      </c>
      <c r="D532" s="7" t="e">
        <f>HLOOKUP(V$23,'1 Data Entry'!A$1:Q531,A533,FALSE)</f>
        <v>#N/A</v>
      </c>
      <c r="E532" s="15" t="e">
        <f>IF(C532="","",HLOOKUP(W$23,'1 Data Entry'!A$1:S531,A533,FALSE))</f>
        <v>#N/A</v>
      </c>
      <c r="F532" s="15">
        <f>(COUNTIF(D$3:D532,D532))</f>
        <v>530</v>
      </c>
      <c r="G532" s="15">
        <f t="shared" si="134"/>
        <v>999</v>
      </c>
      <c r="H532" s="15" t="e">
        <f t="shared" si="130"/>
        <v>#N/A</v>
      </c>
      <c r="I532" s="16" t="str">
        <f t="shared" si="131"/>
        <v/>
      </c>
      <c r="J532" s="16" t="str">
        <f t="shared" ca="1" si="129"/>
        <v/>
      </c>
      <c r="K532" s="16" t="str">
        <f t="shared" ca="1" si="129"/>
        <v/>
      </c>
      <c r="L532" s="16" t="str">
        <f t="shared" ca="1" si="129"/>
        <v/>
      </c>
      <c r="M532" s="16" t="str">
        <f t="shared" ca="1" si="128"/>
        <v/>
      </c>
      <c r="N532" s="16" t="str">
        <f t="shared" ca="1" si="128"/>
        <v/>
      </c>
      <c r="O532" s="16" t="str">
        <f t="shared" ca="1" si="128"/>
        <v/>
      </c>
      <c r="P532" s="16" t="str">
        <f t="shared" ca="1" si="128"/>
        <v/>
      </c>
      <c r="Q532" s="16" t="str">
        <f t="shared" ca="1" si="128"/>
        <v/>
      </c>
      <c r="R532" s="16" t="str">
        <f t="shared" ca="1" si="128"/>
        <v/>
      </c>
      <c r="S532" s="16" t="e">
        <f t="shared" ca="1" si="135"/>
        <v>#N/A</v>
      </c>
      <c r="T532" s="15" t="str">
        <f t="shared" ca="1" si="136"/>
        <v/>
      </c>
      <c r="U532" s="7" t="str">
        <f t="shared" ca="1" si="132"/>
        <v/>
      </c>
    </row>
    <row r="533" spans="1:21" x14ac:dyDescent="0.55000000000000004">
      <c r="A533" s="7">
        <v>531</v>
      </c>
      <c r="B533" s="8">
        <f t="shared" si="133"/>
        <v>531</v>
      </c>
      <c r="C533" s="9">
        <f>IF('2 Pareto Analysis'!$D$12='Pareto Math'!V$23,'Pareto Math'!B533,IF(HLOOKUP(X$23,'1 Data Entry'!A$1:Q532,A534,FALSE)="","",HLOOKUP(X$23,'1 Data Entry'!A$1:Q532,A534,FALSE)))</f>
        <v>531</v>
      </c>
      <c r="D533" s="7" t="e">
        <f>HLOOKUP(V$23,'1 Data Entry'!A$1:Q532,A534,FALSE)</f>
        <v>#N/A</v>
      </c>
      <c r="E533" s="15" t="e">
        <f>IF(C533="","",HLOOKUP(W$23,'1 Data Entry'!A$1:S532,A534,FALSE))</f>
        <v>#N/A</v>
      </c>
      <c r="F533" s="15">
        <f>(COUNTIF(D$3:D533,D533))</f>
        <v>531</v>
      </c>
      <c r="G533" s="15">
        <f t="shared" si="134"/>
        <v>999</v>
      </c>
      <c r="H533" s="15" t="e">
        <f t="shared" si="130"/>
        <v>#N/A</v>
      </c>
      <c r="I533" s="16" t="str">
        <f t="shared" si="131"/>
        <v/>
      </c>
      <c r="J533" s="16" t="str">
        <f t="shared" ca="1" si="129"/>
        <v/>
      </c>
      <c r="K533" s="16" t="str">
        <f t="shared" ca="1" si="129"/>
        <v/>
      </c>
      <c r="L533" s="16" t="str">
        <f t="shared" ca="1" si="129"/>
        <v/>
      </c>
      <c r="M533" s="16" t="str">
        <f t="shared" ca="1" si="128"/>
        <v/>
      </c>
      <c r="N533" s="16" t="str">
        <f t="shared" ca="1" si="128"/>
        <v/>
      </c>
      <c r="O533" s="16" t="str">
        <f t="shared" ca="1" si="128"/>
        <v/>
      </c>
      <c r="P533" s="16" t="str">
        <f t="shared" ca="1" si="128"/>
        <v/>
      </c>
      <c r="Q533" s="16" t="str">
        <f t="shared" ca="1" si="128"/>
        <v/>
      </c>
      <c r="R533" s="16" t="str">
        <f t="shared" ca="1" si="128"/>
        <v/>
      </c>
      <c r="S533" s="16" t="e">
        <f t="shared" ca="1" si="135"/>
        <v>#N/A</v>
      </c>
      <c r="T533" s="15" t="str">
        <f t="shared" ca="1" si="136"/>
        <v/>
      </c>
      <c r="U533" s="7" t="str">
        <f t="shared" ca="1" si="132"/>
        <v/>
      </c>
    </row>
    <row r="534" spans="1:21" x14ac:dyDescent="0.55000000000000004">
      <c r="A534" s="7">
        <v>532</v>
      </c>
      <c r="B534" s="8">
        <f t="shared" si="133"/>
        <v>532</v>
      </c>
      <c r="C534" s="9">
        <f>IF('2 Pareto Analysis'!$D$12='Pareto Math'!V$23,'Pareto Math'!B534,IF(HLOOKUP(X$23,'1 Data Entry'!A$1:Q533,A535,FALSE)="","",HLOOKUP(X$23,'1 Data Entry'!A$1:Q533,A535,FALSE)))</f>
        <v>532</v>
      </c>
      <c r="D534" s="7" t="e">
        <f>HLOOKUP(V$23,'1 Data Entry'!A$1:Q533,A535,FALSE)</f>
        <v>#N/A</v>
      </c>
      <c r="E534" s="15" t="e">
        <f>IF(C534="","",HLOOKUP(W$23,'1 Data Entry'!A$1:S533,A535,FALSE))</f>
        <v>#N/A</v>
      </c>
      <c r="F534" s="15">
        <f>(COUNTIF(D$3:D534,D534))</f>
        <v>532</v>
      </c>
      <c r="G534" s="15">
        <f t="shared" si="134"/>
        <v>999</v>
      </c>
      <c r="H534" s="15" t="e">
        <f t="shared" si="130"/>
        <v>#N/A</v>
      </c>
      <c r="I534" s="16" t="str">
        <f t="shared" si="131"/>
        <v/>
      </c>
      <c r="J534" s="16" t="str">
        <f t="shared" ca="1" si="129"/>
        <v/>
      </c>
      <c r="K534" s="16" t="str">
        <f t="shared" ca="1" si="129"/>
        <v/>
      </c>
      <c r="L534" s="16" t="str">
        <f t="shared" ca="1" si="129"/>
        <v/>
      </c>
      <c r="M534" s="16" t="str">
        <f t="shared" ca="1" si="128"/>
        <v/>
      </c>
      <c r="N534" s="16" t="str">
        <f t="shared" ca="1" si="128"/>
        <v/>
      </c>
      <c r="O534" s="16" t="str">
        <f t="shared" ca="1" si="128"/>
        <v/>
      </c>
      <c r="P534" s="16" t="str">
        <f t="shared" ca="1" si="128"/>
        <v/>
      </c>
      <c r="Q534" s="16" t="str">
        <f t="shared" ca="1" si="128"/>
        <v/>
      </c>
      <c r="R534" s="16" t="str">
        <f t="shared" ca="1" si="128"/>
        <v/>
      </c>
      <c r="S534" s="16" t="e">
        <f t="shared" ca="1" si="135"/>
        <v>#N/A</v>
      </c>
      <c r="T534" s="15" t="str">
        <f t="shared" ca="1" si="136"/>
        <v/>
      </c>
      <c r="U534" s="7" t="str">
        <f t="shared" ca="1" si="132"/>
        <v/>
      </c>
    </row>
    <row r="535" spans="1:21" x14ac:dyDescent="0.55000000000000004">
      <c r="A535" s="7">
        <v>533</v>
      </c>
      <c r="B535" s="8">
        <f t="shared" si="133"/>
        <v>533</v>
      </c>
      <c r="C535" s="9">
        <f>IF('2 Pareto Analysis'!$D$12='Pareto Math'!V$23,'Pareto Math'!B535,IF(HLOOKUP(X$23,'1 Data Entry'!A$1:Q534,A536,FALSE)="","",HLOOKUP(X$23,'1 Data Entry'!A$1:Q534,A536,FALSE)))</f>
        <v>533</v>
      </c>
      <c r="D535" s="7" t="e">
        <f>HLOOKUP(V$23,'1 Data Entry'!A$1:Q534,A536,FALSE)</f>
        <v>#N/A</v>
      </c>
      <c r="E535" s="15" t="e">
        <f>IF(C535="","",HLOOKUP(W$23,'1 Data Entry'!A$1:S534,A536,FALSE))</f>
        <v>#N/A</v>
      </c>
      <c r="F535" s="15">
        <f>(COUNTIF(D$3:D535,D535))</f>
        <v>533</v>
      </c>
      <c r="G535" s="15">
        <f t="shared" si="134"/>
        <v>999</v>
      </c>
      <c r="H535" s="15" t="e">
        <f t="shared" si="130"/>
        <v>#N/A</v>
      </c>
      <c r="I535" s="16" t="str">
        <f t="shared" si="131"/>
        <v/>
      </c>
      <c r="J535" s="16" t="str">
        <f t="shared" ca="1" si="129"/>
        <v/>
      </c>
      <c r="K535" s="16" t="str">
        <f t="shared" ca="1" si="129"/>
        <v/>
      </c>
      <c r="L535" s="16" t="str">
        <f t="shared" ca="1" si="129"/>
        <v/>
      </c>
      <c r="M535" s="16" t="str">
        <f t="shared" ca="1" si="128"/>
        <v/>
      </c>
      <c r="N535" s="16" t="str">
        <f t="shared" ca="1" si="128"/>
        <v/>
      </c>
      <c r="O535" s="16" t="str">
        <f t="shared" ca="1" si="128"/>
        <v/>
      </c>
      <c r="P535" s="16" t="str">
        <f t="shared" ca="1" si="128"/>
        <v/>
      </c>
      <c r="Q535" s="16" t="str">
        <f t="shared" ca="1" si="128"/>
        <v/>
      </c>
      <c r="R535" s="16" t="str">
        <f t="shared" ca="1" si="128"/>
        <v/>
      </c>
      <c r="S535" s="16" t="e">
        <f t="shared" ca="1" si="135"/>
        <v>#N/A</v>
      </c>
      <c r="T535" s="15" t="str">
        <f t="shared" ca="1" si="136"/>
        <v/>
      </c>
      <c r="U535" s="7" t="str">
        <f t="shared" ca="1" si="132"/>
        <v/>
      </c>
    </row>
    <row r="536" spans="1:21" x14ac:dyDescent="0.55000000000000004">
      <c r="A536" s="7">
        <v>534</v>
      </c>
      <c r="B536" s="8">
        <f t="shared" si="133"/>
        <v>534</v>
      </c>
      <c r="C536" s="9">
        <f>IF('2 Pareto Analysis'!$D$12='Pareto Math'!V$23,'Pareto Math'!B536,IF(HLOOKUP(X$23,'1 Data Entry'!A$1:Q535,A537,FALSE)="","",HLOOKUP(X$23,'1 Data Entry'!A$1:Q535,A537,FALSE)))</f>
        <v>534</v>
      </c>
      <c r="D536" s="7" t="e">
        <f>HLOOKUP(V$23,'1 Data Entry'!A$1:Q535,A537,FALSE)</f>
        <v>#N/A</v>
      </c>
      <c r="E536" s="15" t="e">
        <f>IF(C536="","",HLOOKUP(W$23,'1 Data Entry'!A$1:S535,A537,FALSE))</f>
        <v>#N/A</v>
      </c>
      <c r="F536" s="15">
        <f>(COUNTIF(D$3:D536,D536))</f>
        <v>534</v>
      </c>
      <c r="G536" s="15">
        <f t="shared" si="134"/>
        <v>999</v>
      </c>
      <c r="H536" s="15" t="e">
        <f t="shared" si="130"/>
        <v>#N/A</v>
      </c>
      <c r="I536" s="16" t="str">
        <f t="shared" si="131"/>
        <v/>
      </c>
      <c r="J536" s="16" t="str">
        <f t="shared" ca="1" si="129"/>
        <v/>
      </c>
      <c r="K536" s="16" t="str">
        <f t="shared" ca="1" si="129"/>
        <v/>
      </c>
      <c r="L536" s="16" t="str">
        <f t="shared" ca="1" si="129"/>
        <v/>
      </c>
      <c r="M536" s="16" t="str">
        <f t="shared" ca="1" si="128"/>
        <v/>
      </c>
      <c r="N536" s="16" t="str">
        <f t="shared" ca="1" si="128"/>
        <v/>
      </c>
      <c r="O536" s="16" t="str">
        <f t="shared" ca="1" si="128"/>
        <v/>
      </c>
      <c r="P536" s="16" t="str">
        <f t="shared" ca="1" si="128"/>
        <v/>
      </c>
      <c r="Q536" s="16" t="str">
        <f t="shared" ca="1" si="128"/>
        <v/>
      </c>
      <c r="R536" s="16" t="str">
        <f t="shared" ca="1" si="128"/>
        <v/>
      </c>
      <c r="S536" s="16" t="e">
        <f t="shared" ca="1" si="135"/>
        <v>#N/A</v>
      </c>
      <c r="T536" s="15" t="str">
        <f t="shared" ca="1" si="136"/>
        <v/>
      </c>
      <c r="U536" s="7" t="str">
        <f t="shared" ca="1" si="132"/>
        <v/>
      </c>
    </row>
    <row r="537" spans="1:21" x14ac:dyDescent="0.55000000000000004">
      <c r="A537" s="7">
        <v>535</v>
      </c>
      <c r="B537" s="8">
        <f t="shared" si="133"/>
        <v>535</v>
      </c>
      <c r="C537" s="9">
        <f>IF('2 Pareto Analysis'!$D$12='Pareto Math'!V$23,'Pareto Math'!B537,IF(HLOOKUP(X$23,'1 Data Entry'!A$1:Q536,A538,FALSE)="","",HLOOKUP(X$23,'1 Data Entry'!A$1:Q536,A538,FALSE)))</f>
        <v>535</v>
      </c>
      <c r="D537" s="7" t="e">
        <f>HLOOKUP(V$23,'1 Data Entry'!A$1:Q536,A538,FALSE)</f>
        <v>#N/A</v>
      </c>
      <c r="E537" s="15" t="e">
        <f>IF(C537="","",HLOOKUP(W$23,'1 Data Entry'!A$1:S536,A538,FALSE))</f>
        <v>#N/A</v>
      </c>
      <c r="F537" s="15">
        <f>(COUNTIF(D$3:D537,D537))</f>
        <v>535</v>
      </c>
      <c r="G537" s="15">
        <f t="shared" si="134"/>
        <v>999</v>
      </c>
      <c r="H537" s="15" t="e">
        <f t="shared" si="130"/>
        <v>#N/A</v>
      </c>
      <c r="I537" s="16" t="str">
        <f t="shared" si="131"/>
        <v/>
      </c>
      <c r="J537" s="16" t="str">
        <f t="shared" ca="1" si="129"/>
        <v/>
      </c>
      <c r="K537" s="16" t="str">
        <f t="shared" ca="1" si="129"/>
        <v/>
      </c>
      <c r="L537" s="16" t="str">
        <f t="shared" ca="1" si="129"/>
        <v/>
      </c>
      <c r="M537" s="16" t="str">
        <f t="shared" ca="1" si="128"/>
        <v/>
      </c>
      <c r="N537" s="16" t="str">
        <f t="shared" ca="1" si="128"/>
        <v/>
      </c>
      <c r="O537" s="16" t="str">
        <f t="shared" ca="1" si="128"/>
        <v/>
      </c>
      <c r="P537" s="16" t="str">
        <f t="shared" ca="1" si="128"/>
        <v/>
      </c>
      <c r="Q537" s="16" t="str">
        <f t="shared" ca="1" si="128"/>
        <v/>
      </c>
      <c r="R537" s="16" t="str">
        <f t="shared" ca="1" si="128"/>
        <v/>
      </c>
      <c r="S537" s="16" t="e">
        <f t="shared" ca="1" si="135"/>
        <v>#N/A</v>
      </c>
      <c r="T537" s="15" t="str">
        <f t="shared" ca="1" si="136"/>
        <v/>
      </c>
      <c r="U537" s="7" t="str">
        <f t="shared" ca="1" si="132"/>
        <v/>
      </c>
    </row>
    <row r="538" spans="1:21" x14ac:dyDescent="0.55000000000000004">
      <c r="A538" s="7">
        <v>536</v>
      </c>
      <c r="B538" s="8">
        <f t="shared" si="133"/>
        <v>536</v>
      </c>
      <c r="C538" s="9">
        <f>IF('2 Pareto Analysis'!$D$12='Pareto Math'!V$23,'Pareto Math'!B538,IF(HLOOKUP(X$23,'1 Data Entry'!A$1:Q537,A539,FALSE)="","",HLOOKUP(X$23,'1 Data Entry'!A$1:Q537,A539,FALSE)))</f>
        <v>536</v>
      </c>
      <c r="D538" s="7" t="e">
        <f>HLOOKUP(V$23,'1 Data Entry'!A$1:Q537,A539,FALSE)</f>
        <v>#N/A</v>
      </c>
      <c r="E538" s="15" t="e">
        <f>IF(C538="","",HLOOKUP(W$23,'1 Data Entry'!A$1:S537,A539,FALSE))</f>
        <v>#N/A</v>
      </c>
      <c r="F538" s="15">
        <f>(COUNTIF(D$3:D538,D538))</f>
        <v>536</v>
      </c>
      <c r="G538" s="15">
        <f t="shared" si="134"/>
        <v>999</v>
      </c>
      <c r="H538" s="15" t="e">
        <f t="shared" si="130"/>
        <v>#N/A</v>
      </c>
      <c r="I538" s="16" t="str">
        <f t="shared" si="131"/>
        <v/>
      </c>
      <c r="J538" s="16" t="str">
        <f t="shared" ca="1" si="129"/>
        <v/>
      </c>
      <c r="K538" s="16" t="str">
        <f t="shared" ca="1" si="129"/>
        <v/>
      </c>
      <c r="L538" s="16" t="str">
        <f t="shared" ca="1" si="129"/>
        <v/>
      </c>
      <c r="M538" s="16" t="str">
        <f t="shared" ca="1" si="128"/>
        <v/>
      </c>
      <c r="N538" s="16" t="str">
        <f t="shared" ca="1" si="128"/>
        <v/>
      </c>
      <c r="O538" s="16" t="str">
        <f t="shared" ca="1" si="128"/>
        <v/>
      </c>
      <c r="P538" s="16" t="str">
        <f t="shared" ca="1" si="128"/>
        <v/>
      </c>
      <c r="Q538" s="16" t="str">
        <f t="shared" ca="1" si="128"/>
        <v/>
      </c>
      <c r="R538" s="16" t="str">
        <f t="shared" ca="1" si="128"/>
        <v/>
      </c>
      <c r="S538" s="16" t="e">
        <f t="shared" ca="1" si="135"/>
        <v>#N/A</v>
      </c>
      <c r="T538" s="15" t="str">
        <f t="shared" ca="1" si="136"/>
        <v/>
      </c>
      <c r="U538" s="7" t="str">
        <f t="shared" ca="1" si="132"/>
        <v/>
      </c>
    </row>
    <row r="539" spans="1:21" x14ac:dyDescent="0.55000000000000004">
      <c r="A539" s="7">
        <v>537</v>
      </c>
      <c r="B539" s="8">
        <f t="shared" si="133"/>
        <v>537</v>
      </c>
      <c r="C539" s="9">
        <f>IF('2 Pareto Analysis'!$D$12='Pareto Math'!V$23,'Pareto Math'!B539,IF(HLOOKUP(X$23,'1 Data Entry'!A$1:Q538,A540,FALSE)="","",HLOOKUP(X$23,'1 Data Entry'!A$1:Q538,A540,FALSE)))</f>
        <v>537</v>
      </c>
      <c r="D539" s="7" t="e">
        <f>HLOOKUP(V$23,'1 Data Entry'!A$1:Q538,A540,FALSE)</f>
        <v>#N/A</v>
      </c>
      <c r="E539" s="15" t="e">
        <f>IF(C539="","",HLOOKUP(W$23,'1 Data Entry'!A$1:S538,A540,FALSE))</f>
        <v>#N/A</v>
      </c>
      <c r="F539" s="15">
        <f>(COUNTIF(D$3:D539,D539))</f>
        <v>537</v>
      </c>
      <c r="G539" s="15">
        <f t="shared" si="134"/>
        <v>999</v>
      </c>
      <c r="H539" s="15" t="e">
        <f t="shared" si="130"/>
        <v>#N/A</v>
      </c>
      <c r="I539" s="16" t="str">
        <f t="shared" si="131"/>
        <v/>
      </c>
      <c r="J539" s="16" t="str">
        <f t="shared" ca="1" si="129"/>
        <v/>
      </c>
      <c r="K539" s="16" t="str">
        <f t="shared" ca="1" si="129"/>
        <v/>
      </c>
      <c r="L539" s="16" t="str">
        <f t="shared" ca="1" si="129"/>
        <v/>
      </c>
      <c r="M539" s="16" t="str">
        <f t="shared" ca="1" si="128"/>
        <v/>
      </c>
      <c r="N539" s="16" t="str">
        <f t="shared" ca="1" si="128"/>
        <v/>
      </c>
      <c r="O539" s="16" t="str">
        <f t="shared" ca="1" si="128"/>
        <v/>
      </c>
      <c r="P539" s="16" t="str">
        <f t="shared" ca="1" si="128"/>
        <v/>
      </c>
      <c r="Q539" s="16" t="str">
        <f t="shared" ca="1" si="128"/>
        <v/>
      </c>
      <c r="R539" s="16" t="str">
        <f t="shared" ca="1" si="128"/>
        <v/>
      </c>
      <c r="S539" s="16" t="e">
        <f t="shared" ca="1" si="135"/>
        <v>#N/A</v>
      </c>
      <c r="T539" s="15" t="str">
        <f t="shared" ca="1" si="136"/>
        <v/>
      </c>
      <c r="U539" s="7" t="str">
        <f t="shared" ca="1" si="132"/>
        <v/>
      </c>
    </row>
    <row r="540" spans="1:21" x14ac:dyDescent="0.55000000000000004">
      <c r="A540" s="7">
        <v>538</v>
      </c>
      <c r="B540" s="8">
        <f t="shared" si="133"/>
        <v>538</v>
      </c>
      <c r="C540" s="9">
        <f>IF('2 Pareto Analysis'!$D$12='Pareto Math'!V$23,'Pareto Math'!B540,IF(HLOOKUP(X$23,'1 Data Entry'!A$1:Q539,A541,FALSE)="","",HLOOKUP(X$23,'1 Data Entry'!A$1:Q539,A541,FALSE)))</f>
        <v>538</v>
      </c>
      <c r="D540" s="7" t="e">
        <f>HLOOKUP(V$23,'1 Data Entry'!A$1:Q539,A541,FALSE)</f>
        <v>#N/A</v>
      </c>
      <c r="E540" s="15" t="e">
        <f>IF(C540="","",HLOOKUP(W$23,'1 Data Entry'!A$1:S539,A541,FALSE))</f>
        <v>#N/A</v>
      </c>
      <c r="F540" s="15">
        <f>(COUNTIF(D$3:D540,D540))</f>
        <v>538</v>
      </c>
      <c r="G540" s="15">
        <f t="shared" si="134"/>
        <v>999</v>
      </c>
      <c r="H540" s="15" t="e">
        <f t="shared" si="130"/>
        <v>#N/A</v>
      </c>
      <c r="I540" s="16" t="str">
        <f t="shared" si="131"/>
        <v/>
      </c>
      <c r="J540" s="16" t="str">
        <f t="shared" ca="1" si="129"/>
        <v/>
      </c>
      <c r="K540" s="16" t="str">
        <f t="shared" ca="1" si="129"/>
        <v/>
      </c>
      <c r="L540" s="16" t="str">
        <f t="shared" ca="1" si="129"/>
        <v/>
      </c>
      <c r="M540" s="16" t="str">
        <f t="shared" ca="1" si="128"/>
        <v/>
      </c>
      <c r="N540" s="16" t="str">
        <f t="shared" ca="1" si="128"/>
        <v/>
      </c>
      <c r="O540" s="16" t="str">
        <f t="shared" ca="1" si="128"/>
        <v/>
      </c>
      <c r="P540" s="16" t="str">
        <f t="shared" ref="P540:R603" ca="1" si="137">IF(ISERROR(AD$43),"",IF($D540&lt;&gt;AD$43,"",$E540))</f>
        <v/>
      </c>
      <c r="Q540" s="16" t="str">
        <f t="shared" ca="1" si="137"/>
        <v/>
      </c>
      <c r="R540" s="16" t="str">
        <f t="shared" ca="1" si="137"/>
        <v/>
      </c>
      <c r="S540" s="16" t="e">
        <f t="shared" ca="1" si="135"/>
        <v>#N/A</v>
      </c>
      <c r="T540" s="15" t="str">
        <f t="shared" ca="1" si="136"/>
        <v/>
      </c>
      <c r="U540" s="7" t="str">
        <f t="shared" ca="1" si="132"/>
        <v/>
      </c>
    </row>
    <row r="541" spans="1:21" x14ac:dyDescent="0.55000000000000004">
      <c r="A541" s="7">
        <v>539</v>
      </c>
      <c r="B541" s="8">
        <f t="shared" si="133"/>
        <v>539</v>
      </c>
      <c r="C541" s="9">
        <f>IF('2 Pareto Analysis'!$D$12='Pareto Math'!V$23,'Pareto Math'!B541,IF(HLOOKUP(X$23,'1 Data Entry'!A$1:Q540,A542,FALSE)="","",HLOOKUP(X$23,'1 Data Entry'!A$1:Q540,A542,FALSE)))</f>
        <v>539</v>
      </c>
      <c r="D541" s="7" t="e">
        <f>HLOOKUP(V$23,'1 Data Entry'!A$1:Q540,A542,FALSE)</f>
        <v>#N/A</v>
      </c>
      <c r="E541" s="15" t="e">
        <f>IF(C541="","",HLOOKUP(W$23,'1 Data Entry'!A$1:S540,A542,FALSE))</f>
        <v>#N/A</v>
      </c>
      <c r="F541" s="15">
        <f>(COUNTIF(D$3:D541,D541))</f>
        <v>539</v>
      </c>
      <c r="G541" s="15">
        <f t="shared" si="134"/>
        <v>999</v>
      </c>
      <c r="H541" s="15" t="e">
        <f t="shared" si="130"/>
        <v>#N/A</v>
      </c>
      <c r="I541" s="16" t="str">
        <f t="shared" si="131"/>
        <v/>
      </c>
      <c r="J541" s="16" t="str">
        <f t="shared" ca="1" si="129"/>
        <v/>
      </c>
      <c r="K541" s="16" t="str">
        <f t="shared" ca="1" si="129"/>
        <v/>
      </c>
      <c r="L541" s="16" t="str">
        <f t="shared" ca="1" si="129"/>
        <v/>
      </c>
      <c r="M541" s="16" t="str">
        <f t="shared" ca="1" si="129"/>
        <v/>
      </c>
      <c r="N541" s="16" t="str">
        <f t="shared" ca="1" si="129"/>
        <v/>
      </c>
      <c r="O541" s="16" t="str">
        <f t="shared" ca="1" si="129"/>
        <v/>
      </c>
      <c r="P541" s="16" t="str">
        <f t="shared" ca="1" si="137"/>
        <v/>
      </c>
      <c r="Q541" s="16" t="str">
        <f t="shared" ca="1" si="137"/>
        <v/>
      </c>
      <c r="R541" s="16" t="str">
        <f t="shared" ca="1" si="137"/>
        <v/>
      </c>
      <c r="S541" s="16" t="e">
        <f t="shared" ca="1" si="135"/>
        <v>#N/A</v>
      </c>
      <c r="T541" s="15" t="str">
        <f t="shared" ca="1" si="136"/>
        <v/>
      </c>
      <c r="U541" s="7" t="str">
        <f t="shared" ca="1" si="132"/>
        <v/>
      </c>
    </row>
    <row r="542" spans="1:21" x14ac:dyDescent="0.55000000000000004">
      <c r="A542" s="7">
        <v>540</v>
      </c>
      <c r="B542" s="8">
        <f t="shared" si="133"/>
        <v>540</v>
      </c>
      <c r="C542" s="9">
        <f>IF('2 Pareto Analysis'!$D$12='Pareto Math'!V$23,'Pareto Math'!B542,IF(HLOOKUP(X$23,'1 Data Entry'!A$1:Q541,A543,FALSE)="","",HLOOKUP(X$23,'1 Data Entry'!A$1:Q541,A543,FALSE)))</f>
        <v>540</v>
      </c>
      <c r="D542" s="7" t="e">
        <f>HLOOKUP(V$23,'1 Data Entry'!A$1:Q541,A543,FALSE)</f>
        <v>#N/A</v>
      </c>
      <c r="E542" s="15" t="e">
        <f>IF(C542="","",HLOOKUP(W$23,'1 Data Entry'!A$1:S541,A543,FALSE))</f>
        <v>#N/A</v>
      </c>
      <c r="F542" s="15">
        <f>(COUNTIF(D$3:D542,D542))</f>
        <v>540</v>
      </c>
      <c r="G542" s="15">
        <f t="shared" si="134"/>
        <v>999</v>
      </c>
      <c r="H542" s="15" t="e">
        <f t="shared" si="130"/>
        <v>#N/A</v>
      </c>
      <c r="I542" s="16" t="str">
        <f t="shared" si="131"/>
        <v/>
      </c>
      <c r="J542" s="16" t="str">
        <f t="shared" ref="J542:O584" ca="1" si="138">IF(ISERROR(X$43),"",IF($D542&lt;&gt;X$43,"",$E542))</f>
        <v/>
      </c>
      <c r="K542" s="16" t="str">
        <f t="shared" ca="1" si="138"/>
        <v/>
      </c>
      <c r="L542" s="16" t="str">
        <f t="shared" ca="1" si="138"/>
        <v/>
      </c>
      <c r="M542" s="16" t="str">
        <f t="shared" ca="1" si="138"/>
        <v/>
      </c>
      <c r="N542" s="16" t="str">
        <f t="shared" ca="1" si="138"/>
        <v/>
      </c>
      <c r="O542" s="16" t="str">
        <f t="shared" ca="1" si="138"/>
        <v/>
      </c>
      <c r="P542" s="16" t="str">
        <f t="shared" ca="1" si="137"/>
        <v/>
      </c>
      <c r="Q542" s="16" t="str">
        <f t="shared" ca="1" si="137"/>
        <v/>
      </c>
      <c r="R542" s="16" t="str">
        <f t="shared" ca="1" si="137"/>
        <v/>
      </c>
      <c r="S542" s="16" t="e">
        <f t="shared" ca="1" si="135"/>
        <v>#N/A</v>
      </c>
      <c r="T542" s="15" t="str">
        <f t="shared" ca="1" si="136"/>
        <v/>
      </c>
      <c r="U542" s="7" t="str">
        <f t="shared" ca="1" si="132"/>
        <v/>
      </c>
    </row>
    <row r="543" spans="1:21" x14ac:dyDescent="0.55000000000000004">
      <c r="A543" s="7">
        <v>541</v>
      </c>
      <c r="B543" s="8">
        <f t="shared" si="133"/>
        <v>541</v>
      </c>
      <c r="C543" s="9">
        <f>IF('2 Pareto Analysis'!$D$12='Pareto Math'!V$23,'Pareto Math'!B543,IF(HLOOKUP(X$23,'1 Data Entry'!A$1:Q542,A544,FALSE)="","",HLOOKUP(X$23,'1 Data Entry'!A$1:Q542,A544,FALSE)))</f>
        <v>541</v>
      </c>
      <c r="D543" s="7" t="e">
        <f>HLOOKUP(V$23,'1 Data Entry'!A$1:Q542,A544,FALSE)</f>
        <v>#N/A</v>
      </c>
      <c r="E543" s="15" t="e">
        <f>IF(C543="","",HLOOKUP(W$23,'1 Data Entry'!A$1:S542,A544,FALSE))</f>
        <v>#N/A</v>
      </c>
      <c r="F543" s="15">
        <f>(COUNTIF(D$3:D543,D543))</f>
        <v>541</v>
      </c>
      <c r="G543" s="15">
        <f t="shared" si="134"/>
        <v>999</v>
      </c>
      <c r="H543" s="15" t="e">
        <f t="shared" si="130"/>
        <v>#N/A</v>
      </c>
      <c r="I543" s="16" t="str">
        <f t="shared" si="131"/>
        <v/>
      </c>
      <c r="J543" s="16" t="str">
        <f t="shared" ca="1" si="138"/>
        <v/>
      </c>
      <c r="K543" s="16" t="str">
        <f t="shared" ca="1" si="138"/>
        <v/>
      </c>
      <c r="L543" s="16" t="str">
        <f t="shared" ca="1" si="138"/>
        <v/>
      </c>
      <c r="M543" s="16" t="str">
        <f t="shared" ca="1" si="138"/>
        <v/>
      </c>
      <c r="N543" s="16" t="str">
        <f t="shared" ca="1" si="138"/>
        <v/>
      </c>
      <c r="O543" s="16" t="str">
        <f t="shared" ca="1" si="138"/>
        <v/>
      </c>
      <c r="P543" s="16" t="str">
        <f t="shared" ca="1" si="137"/>
        <v/>
      </c>
      <c r="Q543" s="16" t="str">
        <f t="shared" ca="1" si="137"/>
        <v/>
      </c>
      <c r="R543" s="16" t="str">
        <f t="shared" ca="1" si="137"/>
        <v/>
      </c>
      <c r="S543" s="16" t="e">
        <f t="shared" ca="1" si="135"/>
        <v>#N/A</v>
      </c>
      <c r="T543" s="15" t="str">
        <f t="shared" ca="1" si="136"/>
        <v/>
      </c>
      <c r="U543" s="7" t="str">
        <f t="shared" ca="1" si="132"/>
        <v/>
      </c>
    </row>
    <row r="544" spans="1:21" x14ac:dyDescent="0.55000000000000004">
      <c r="A544" s="7">
        <v>542</v>
      </c>
      <c r="B544" s="8">
        <f t="shared" si="133"/>
        <v>542</v>
      </c>
      <c r="C544" s="9">
        <f>IF('2 Pareto Analysis'!$D$12='Pareto Math'!V$23,'Pareto Math'!B544,IF(HLOOKUP(X$23,'1 Data Entry'!A$1:Q543,A545,FALSE)="","",HLOOKUP(X$23,'1 Data Entry'!A$1:Q543,A545,FALSE)))</f>
        <v>542</v>
      </c>
      <c r="D544" s="7" t="e">
        <f>HLOOKUP(V$23,'1 Data Entry'!A$1:Q543,A545,FALSE)</f>
        <v>#N/A</v>
      </c>
      <c r="E544" s="15" t="e">
        <f>IF(C544="","",HLOOKUP(W$23,'1 Data Entry'!A$1:S543,A545,FALSE))</f>
        <v>#N/A</v>
      </c>
      <c r="F544" s="15">
        <f>(COUNTIF(D$3:D544,D544))</f>
        <v>542</v>
      </c>
      <c r="G544" s="15">
        <f t="shared" si="134"/>
        <v>999</v>
      </c>
      <c r="H544" s="15" t="e">
        <f t="shared" si="130"/>
        <v>#N/A</v>
      </c>
      <c r="I544" s="16" t="str">
        <f t="shared" si="131"/>
        <v/>
      </c>
      <c r="J544" s="16" t="str">
        <f t="shared" ca="1" si="138"/>
        <v/>
      </c>
      <c r="K544" s="16" t="str">
        <f t="shared" ca="1" si="138"/>
        <v/>
      </c>
      <c r="L544" s="16" t="str">
        <f t="shared" ca="1" si="138"/>
        <v/>
      </c>
      <c r="M544" s="16" t="str">
        <f t="shared" ca="1" si="138"/>
        <v/>
      </c>
      <c r="N544" s="16" t="str">
        <f t="shared" ca="1" si="138"/>
        <v/>
      </c>
      <c r="O544" s="16" t="str">
        <f t="shared" ca="1" si="138"/>
        <v/>
      </c>
      <c r="P544" s="16" t="str">
        <f t="shared" ca="1" si="137"/>
        <v/>
      </c>
      <c r="Q544" s="16" t="str">
        <f t="shared" ca="1" si="137"/>
        <v/>
      </c>
      <c r="R544" s="16" t="str">
        <f t="shared" ca="1" si="137"/>
        <v/>
      </c>
      <c r="S544" s="16" t="e">
        <f t="shared" ca="1" si="135"/>
        <v>#N/A</v>
      </c>
      <c r="T544" s="15" t="str">
        <f t="shared" ca="1" si="136"/>
        <v/>
      </c>
      <c r="U544" s="7" t="str">
        <f t="shared" ca="1" si="132"/>
        <v/>
      </c>
    </row>
    <row r="545" spans="1:21" x14ac:dyDescent="0.55000000000000004">
      <c r="A545" s="7">
        <v>543</v>
      </c>
      <c r="B545" s="8">
        <f t="shared" si="133"/>
        <v>543</v>
      </c>
      <c r="C545" s="9">
        <f>IF('2 Pareto Analysis'!$D$12='Pareto Math'!V$23,'Pareto Math'!B545,IF(HLOOKUP(X$23,'1 Data Entry'!A$1:Q544,A546,FALSE)="","",HLOOKUP(X$23,'1 Data Entry'!A$1:Q544,A546,FALSE)))</f>
        <v>543</v>
      </c>
      <c r="D545" s="7" t="e">
        <f>HLOOKUP(V$23,'1 Data Entry'!A$1:Q544,A546,FALSE)</f>
        <v>#N/A</v>
      </c>
      <c r="E545" s="15" t="e">
        <f>IF(C545="","",HLOOKUP(W$23,'1 Data Entry'!A$1:S544,A546,FALSE))</f>
        <v>#N/A</v>
      </c>
      <c r="F545" s="15">
        <f>(COUNTIF(D$3:D545,D545))</f>
        <v>543</v>
      </c>
      <c r="G545" s="15">
        <f t="shared" si="134"/>
        <v>999</v>
      </c>
      <c r="H545" s="15" t="e">
        <f t="shared" si="130"/>
        <v>#N/A</v>
      </c>
      <c r="I545" s="16" t="str">
        <f t="shared" si="131"/>
        <v/>
      </c>
      <c r="J545" s="16" t="str">
        <f t="shared" ca="1" si="138"/>
        <v/>
      </c>
      <c r="K545" s="16" t="str">
        <f t="shared" ca="1" si="138"/>
        <v/>
      </c>
      <c r="L545" s="16" t="str">
        <f t="shared" ca="1" si="138"/>
        <v/>
      </c>
      <c r="M545" s="16" t="str">
        <f t="shared" ca="1" si="138"/>
        <v/>
      </c>
      <c r="N545" s="16" t="str">
        <f t="shared" ca="1" si="138"/>
        <v/>
      </c>
      <c r="O545" s="16" t="str">
        <f t="shared" ca="1" si="138"/>
        <v/>
      </c>
      <c r="P545" s="16" t="str">
        <f t="shared" ca="1" si="137"/>
        <v/>
      </c>
      <c r="Q545" s="16" t="str">
        <f t="shared" ca="1" si="137"/>
        <v/>
      </c>
      <c r="R545" s="16" t="str">
        <f t="shared" ca="1" si="137"/>
        <v/>
      </c>
      <c r="S545" s="16" t="e">
        <f t="shared" ca="1" si="135"/>
        <v>#N/A</v>
      </c>
      <c r="T545" s="15" t="str">
        <f t="shared" ca="1" si="136"/>
        <v/>
      </c>
      <c r="U545" s="7" t="str">
        <f t="shared" ca="1" si="132"/>
        <v/>
      </c>
    </row>
    <row r="546" spans="1:21" x14ac:dyDescent="0.55000000000000004">
      <c r="A546" s="7">
        <v>544</v>
      </c>
      <c r="B546" s="8">
        <f t="shared" si="133"/>
        <v>544</v>
      </c>
      <c r="C546" s="9">
        <f>IF('2 Pareto Analysis'!$D$12='Pareto Math'!V$23,'Pareto Math'!B546,IF(HLOOKUP(X$23,'1 Data Entry'!A$1:Q545,A547,FALSE)="","",HLOOKUP(X$23,'1 Data Entry'!A$1:Q545,A547,FALSE)))</f>
        <v>544</v>
      </c>
      <c r="D546" s="7" t="e">
        <f>HLOOKUP(V$23,'1 Data Entry'!A$1:Q545,A547,FALSE)</f>
        <v>#N/A</v>
      </c>
      <c r="E546" s="15" t="e">
        <f>IF(C546="","",HLOOKUP(W$23,'1 Data Entry'!A$1:S545,A547,FALSE))</f>
        <v>#N/A</v>
      </c>
      <c r="F546" s="15">
        <f>(COUNTIF(D$3:D546,D546))</f>
        <v>544</v>
      </c>
      <c r="G546" s="15">
        <f t="shared" si="134"/>
        <v>999</v>
      </c>
      <c r="H546" s="15" t="e">
        <f t="shared" si="130"/>
        <v>#N/A</v>
      </c>
      <c r="I546" s="16" t="str">
        <f t="shared" si="131"/>
        <v/>
      </c>
      <c r="J546" s="16" t="str">
        <f t="shared" ca="1" si="138"/>
        <v/>
      </c>
      <c r="K546" s="16" t="str">
        <f t="shared" ca="1" si="138"/>
        <v/>
      </c>
      <c r="L546" s="16" t="str">
        <f t="shared" ca="1" si="138"/>
        <v/>
      </c>
      <c r="M546" s="16" t="str">
        <f t="shared" ca="1" si="138"/>
        <v/>
      </c>
      <c r="N546" s="16" t="str">
        <f t="shared" ca="1" si="138"/>
        <v/>
      </c>
      <c r="O546" s="16" t="str">
        <f t="shared" ca="1" si="138"/>
        <v/>
      </c>
      <c r="P546" s="16" t="str">
        <f t="shared" ca="1" si="137"/>
        <v/>
      </c>
      <c r="Q546" s="16" t="str">
        <f t="shared" ca="1" si="137"/>
        <v/>
      </c>
      <c r="R546" s="16" t="str">
        <f t="shared" ca="1" si="137"/>
        <v/>
      </c>
      <c r="S546" s="16" t="e">
        <f t="shared" ca="1" si="135"/>
        <v>#N/A</v>
      </c>
      <c r="T546" s="15" t="str">
        <f t="shared" ca="1" si="136"/>
        <v/>
      </c>
      <c r="U546" s="7" t="str">
        <f t="shared" ca="1" si="132"/>
        <v/>
      </c>
    </row>
    <row r="547" spans="1:21" x14ac:dyDescent="0.55000000000000004">
      <c r="A547" s="7">
        <v>545</v>
      </c>
      <c r="B547" s="8">
        <f t="shared" si="133"/>
        <v>545</v>
      </c>
      <c r="C547" s="9">
        <f>IF('2 Pareto Analysis'!$D$12='Pareto Math'!V$23,'Pareto Math'!B547,IF(HLOOKUP(X$23,'1 Data Entry'!A$1:Q546,A548,FALSE)="","",HLOOKUP(X$23,'1 Data Entry'!A$1:Q546,A548,FALSE)))</f>
        <v>545</v>
      </c>
      <c r="D547" s="7" t="e">
        <f>HLOOKUP(V$23,'1 Data Entry'!A$1:Q546,A548,FALSE)</f>
        <v>#N/A</v>
      </c>
      <c r="E547" s="15" t="e">
        <f>IF(C547="","",HLOOKUP(W$23,'1 Data Entry'!A$1:S546,A548,FALSE))</f>
        <v>#N/A</v>
      </c>
      <c r="F547" s="15">
        <f>(COUNTIF(D$3:D547,D547))</f>
        <v>545</v>
      </c>
      <c r="G547" s="15">
        <f t="shared" si="134"/>
        <v>999</v>
      </c>
      <c r="H547" s="15" t="e">
        <f t="shared" si="130"/>
        <v>#N/A</v>
      </c>
      <c r="I547" s="16" t="str">
        <f t="shared" si="131"/>
        <v/>
      </c>
      <c r="J547" s="16" t="str">
        <f t="shared" ca="1" si="138"/>
        <v/>
      </c>
      <c r="K547" s="16" t="str">
        <f t="shared" ca="1" si="138"/>
        <v/>
      </c>
      <c r="L547" s="16" t="str">
        <f t="shared" ca="1" si="138"/>
        <v/>
      </c>
      <c r="M547" s="16" t="str">
        <f t="shared" ca="1" si="138"/>
        <v/>
      </c>
      <c r="N547" s="16" t="str">
        <f t="shared" ca="1" si="138"/>
        <v/>
      </c>
      <c r="O547" s="16" t="str">
        <f t="shared" ca="1" si="138"/>
        <v/>
      </c>
      <c r="P547" s="16" t="str">
        <f t="shared" ca="1" si="137"/>
        <v/>
      </c>
      <c r="Q547" s="16" t="str">
        <f t="shared" ca="1" si="137"/>
        <v/>
      </c>
      <c r="R547" s="16" t="str">
        <f t="shared" ca="1" si="137"/>
        <v/>
      </c>
      <c r="S547" s="16" t="e">
        <f t="shared" ca="1" si="135"/>
        <v>#N/A</v>
      </c>
      <c r="T547" s="15" t="str">
        <f t="shared" ca="1" si="136"/>
        <v/>
      </c>
      <c r="U547" s="7" t="str">
        <f t="shared" ca="1" si="132"/>
        <v/>
      </c>
    </row>
    <row r="548" spans="1:21" x14ac:dyDescent="0.55000000000000004">
      <c r="A548" s="7">
        <v>546</v>
      </c>
      <c r="B548" s="8">
        <f t="shared" si="133"/>
        <v>546</v>
      </c>
      <c r="C548" s="9">
        <f>IF('2 Pareto Analysis'!$D$12='Pareto Math'!V$23,'Pareto Math'!B548,IF(HLOOKUP(X$23,'1 Data Entry'!A$1:Q547,A549,FALSE)="","",HLOOKUP(X$23,'1 Data Entry'!A$1:Q547,A549,FALSE)))</f>
        <v>546</v>
      </c>
      <c r="D548" s="7" t="e">
        <f>HLOOKUP(V$23,'1 Data Entry'!A$1:Q547,A549,FALSE)</f>
        <v>#N/A</v>
      </c>
      <c r="E548" s="15" t="e">
        <f>IF(C548="","",HLOOKUP(W$23,'1 Data Entry'!A$1:S547,A549,FALSE))</f>
        <v>#N/A</v>
      </c>
      <c r="F548" s="15">
        <f>(COUNTIF(D$3:D548,D548))</f>
        <v>546</v>
      </c>
      <c r="G548" s="15">
        <f t="shared" si="134"/>
        <v>999</v>
      </c>
      <c r="H548" s="15" t="e">
        <f t="shared" si="130"/>
        <v>#N/A</v>
      </c>
      <c r="I548" s="16" t="str">
        <f t="shared" si="131"/>
        <v/>
      </c>
      <c r="J548" s="16" t="str">
        <f t="shared" ca="1" si="138"/>
        <v/>
      </c>
      <c r="K548" s="16" t="str">
        <f t="shared" ca="1" si="138"/>
        <v/>
      </c>
      <c r="L548" s="16" t="str">
        <f t="shared" ca="1" si="138"/>
        <v/>
      </c>
      <c r="M548" s="16" t="str">
        <f t="shared" ca="1" si="138"/>
        <v/>
      </c>
      <c r="N548" s="16" t="str">
        <f t="shared" ca="1" si="138"/>
        <v/>
      </c>
      <c r="O548" s="16" t="str">
        <f t="shared" ca="1" si="138"/>
        <v/>
      </c>
      <c r="P548" s="16" t="str">
        <f t="shared" ca="1" si="137"/>
        <v/>
      </c>
      <c r="Q548" s="16" t="str">
        <f t="shared" ca="1" si="137"/>
        <v/>
      </c>
      <c r="R548" s="16" t="str">
        <f t="shared" ca="1" si="137"/>
        <v/>
      </c>
      <c r="S548" s="16" t="e">
        <f t="shared" ca="1" si="135"/>
        <v>#N/A</v>
      </c>
      <c r="T548" s="15" t="str">
        <f t="shared" ca="1" si="136"/>
        <v/>
      </c>
      <c r="U548" s="7" t="str">
        <f t="shared" ca="1" si="132"/>
        <v/>
      </c>
    </row>
    <row r="549" spans="1:21" x14ac:dyDescent="0.55000000000000004">
      <c r="A549" s="7">
        <v>547</v>
      </c>
      <c r="B549" s="8">
        <f t="shared" si="133"/>
        <v>547</v>
      </c>
      <c r="C549" s="9">
        <f>IF('2 Pareto Analysis'!$D$12='Pareto Math'!V$23,'Pareto Math'!B549,IF(HLOOKUP(X$23,'1 Data Entry'!A$1:Q548,A550,FALSE)="","",HLOOKUP(X$23,'1 Data Entry'!A$1:Q548,A550,FALSE)))</f>
        <v>547</v>
      </c>
      <c r="D549" s="7" t="e">
        <f>HLOOKUP(V$23,'1 Data Entry'!A$1:Q548,A550,FALSE)</f>
        <v>#N/A</v>
      </c>
      <c r="E549" s="15" t="e">
        <f>IF(C549="","",HLOOKUP(W$23,'1 Data Entry'!A$1:S548,A550,FALSE))</f>
        <v>#N/A</v>
      </c>
      <c r="F549" s="15">
        <f>(COUNTIF(D$3:D549,D549))</f>
        <v>547</v>
      </c>
      <c r="G549" s="15">
        <f t="shared" si="134"/>
        <v>999</v>
      </c>
      <c r="H549" s="15" t="e">
        <f t="shared" si="130"/>
        <v>#N/A</v>
      </c>
      <c r="I549" s="16" t="str">
        <f t="shared" si="131"/>
        <v/>
      </c>
      <c r="J549" s="16" t="str">
        <f t="shared" ca="1" si="138"/>
        <v/>
      </c>
      <c r="K549" s="16" t="str">
        <f t="shared" ca="1" si="138"/>
        <v/>
      </c>
      <c r="L549" s="16" t="str">
        <f t="shared" ca="1" si="138"/>
        <v/>
      </c>
      <c r="M549" s="16" t="str">
        <f t="shared" ca="1" si="138"/>
        <v/>
      </c>
      <c r="N549" s="16" t="str">
        <f t="shared" ca="1" si="138"/>
        <v/>
      </c>
      <c r="O549" s="16" t="str">
        <f t="shared" ca="1" si="138"/>
        <v/>
      </c>
      <c r="P549" s="16" t="str">
        <f t="shared" ca="1" si="137"/>
        <v/>
      </c>
      <c r="Q549" s="16" t="str">
        <f t="shared" ca="1" si="137"/>
        <v/>
      </c>
      <c r="R549" s="16" t="str">
        <f t="shared" ca="1" si="137"/>
        <v/>
      </c>
      <c r="S549" s="16" t="e">
        <f t="shared" ca="1" si="135"/>
        <v>#N/A</v>
      </c>
      <c r="T549" s="15" t="str">
        <f t="shared" ca="1" si="136"/>
        <v/>
      </c>
      <c r="U549" s="7" t="str">
        <f t="shared" ca="1" si="132"/>
        <v/>
      </c>
    </row>
    <row r="550" spans="1:21" x14ac:dyDescent="0.55000000000000004">
      <c r="A550" s="7">
        <v>548</v>
      </c>
      <c r="B550" s="8">
        <f t="shared" si="133"/>
        <v>548</v>
      </c>
      <c r="C550" s="9">
        <f>IF('2 Pareto Analysis'!$D$12='Pareto Math'!V$23,'Pareto Math'!B550,IF(HLOOKUP(X$23,'1 Data Entry'!A$1:Q549,A551,FALSE)="","",HLOOKUP(X$23,'1 Data Entry'!A$1:Q549,A551,FALSE)))</f>
        <v>548</v>
      </c>
      <c r="D550" s="7" t="e">
        <f>HLOOKUP(V$23,'1 Data Entry'!A$1:Q549,A551,FALSE)</f>
        <v>#N/A</v>
      </c>
      <c r="E550" s="15" t="e">
        <f>IF(C550="","",HLOOKUP(W$23,'1 Data Entry'!A$1:S549,A551,FALSE))</f>
        <v>#N/A</v>
      </c>
      <c r="F550" s="15">
        <f>(COUNTIF(D$3:D550,D550))</f>
        <v>548</v>
      </c>
      <c r="G550" s="15">
        <f t="shared" si="134"/>
        <v>999</v>
      </c>
      <c r="H550" s="15" t="e">
        <f t="shared" si="130"/>
        <v>#N/A</v>
      </c>
      <c r="I550" s="16" t="str">
        <f t="shared" si="131"/>
        <v/>
      </c>
      <c r="J550" s="16" t="str">
        <f t="shared" ca="1" si="138"/>
        <v/>
      </c>
      <c r="K550" s="16" t="str">
        <f t="shared" ca="1" si="138"/>
        <v/>
      </c>
      <c r="L550" s="16" t="str">
        <f t="shared" ca="1" si="138"/>
        <v/>
      </c>
      <c r="M550" s="16" t="str">
        <f t="shared" ca="1" si="138"/>
        <v/>
      </c>
      <c r="N550" s="16" t="str">
        <f t="shared" ca="1" si="138"/>
        <v/>
      </c>
      <c r="O550" s="16" t="str">
        <f t="shared" ca="1" si="138"/>
        <v/>
      </c>
      <c r="P550" s="16" t="str">
        <f t="shared" ca="1" si="137"/>
        <v/>
      </c>
      <c r="Q550" s="16" t="str">
        <f t="shared" ca="1" si="137"/>
        <v/>
      </c>
      <c r="R550" s="16" t="str">
        <f t="shared" ca="1" si="137"/>
        <v/>
      </c>
      <c r="S550" s="16" t="e">
        <f t="shared" ca="1" si="135"/>
        <v>#N/A</v>
      </c>
      <c r="T550" s="15" t="str">
        <f t="shared" ca="1" si="136"/>
        <v/>
      </c>
      <c r="U550" s="7" t="str">
        <f t="shared" ca="1" si="132"/>
        <v/>
      </c>
    </row>
    <row r="551" spans="1:21" x14ac:dyDescent="0.55000000000000004">
      <c r="A551" s="7">
        <v>549</v>
      </c>
      <c r="B551" s="8">
        <f t="shared" si="133"/>
        <v>549</v>
      </c>
      <c r="C551" s="9">
        <f>IF('2 Pareto Analysis'!$D$12='Pareto Math'!V$23,'Pareto Math'!B551,IF(HLOOKUP(X$23,'1 Data Entry'!A$1:Q550,A552,FALSE)="","",HLOOKUP(X$23,'1 Data Entry'!A$1:Q550,A552,FALSE)))</f>
        <v>549</v>
      </c>
      <c r="D551" s="7" t="e">
        <f>HLOOKUP(V$23,'1 Data Entry'!A$1:Q550,A552,FALSE)</f>
        <v>#N/A</v>
      </c>
      <c r="E551" s="15" t="e">
        <f>IF(C551="","",HLOOKUP(W$23,'1 Data Entry'!A$1:S550,A552,FALSE))</f>
        <v>#N/A</v>
      </c>
      <c r="F551" s="15">
        <f>(COUNTIF(D$3:D551,D551))</f>
        <v>549</v>
      </c>
      <c r="G551" s="15">
        <f t="shared" si="134"/>
        <v>999</v>
      </c>
      <c r="H551" s="15" t="e">
        <f t="shared" si="130"/>
        <v>#N/A</v>
      </c>
      <c r="I551" s="16" t="str">
        <f t="shared" si="131"/>
        <v/>
      </c>
      <c r="J551" s="16" t="str">
        <f t="shared" ca="1" si="138"/>
        <v/>
      </c>
      <c r="K551" s="16" t="str">
        <f t="shared" ca="1" si="138"/>
        <v/>
      </c>
      <c r="L551" s="16" t="str">
        <f t="shared" ca="1" si="138"/>
        <v/>
      </c>
      <c r="M551" s="16" t="str">
        <f t="shared" ca="1" si="138"/>
        <v/>
      </c>
      <c r="N551" s="16" t="str">
        <f t="shared" ca="1" si="138"/>
        <v/>
      </c>
      <c r="O551" s="16" t="str">
        <f t="shared" ca="1" si="138"/>
        <v/>
      </c>
      <c r="P551" s="16" t="str">
        <f t="shared" ca="1" si="137"/>
        <v/>
      </c>
      <c r="Q551" s="16" t="str">
        <f t="shared" ca="1" si="137"/>
        <v/>
      </c>
      <c r="R551" s="16" t="str">
        <f t="shared" ca="1" si="137"/>
        <v/>
      </c>
      <c r="S551" s="16" t="e">
        <f t="shared" ca="1" si="135"/>
        <v>#N/A</v>
      </c>
      <c r="T551" s="15" t="str">
        <f t="shared" ca="1" si="136"/>
        <v/>
      </c>
      <c r="U551" s="7" t="str">
        <f t="shared" ca="1" si="132"/>
        <v/>
      </c>
    </row>
    <row r="552" spans="1:21" x14ac:dyDescent="0.55000000000000004">
      <c r="A552" s="7">
        <v>550</v>
      </c>
      <c r="B552" s="8">
        <f t="shared" si="133"/>
        <v>550</v>
      </c>
      <c r="C552" s="9">
        <f>IF('2 Pareto Analysis'!$D$12='Pareto Math'!V$23,'Pareto Math'!B552,IF(HLOOKUP(X$23,'1 Data Entry'!A$1:Q551,A553,FALSE)="","",HLOOKUP(X$23,'1 Data Entry'!A$1:Q551,A553,FALSE)))</f>
        <v>550</v>
      </c>
      <c r="D552" s="7" t="e">
        <f>HLOOKUP(V$23,'1 Data Entry'!A$1:Q551,A553,FALSE)</f>
        <v>#N/A</v>
      </c>
      <c r="E552" s="15" t="e">
        <f>IF(C552="","",HLOOKUP(W$23,'1 Data Entry'!A$1:S551,A553,FALSE))</f>
        <v>#N/A</v>
      </c>
      <c r="F552" s="15">
        <f>(COUNTIF(D$3:D552,D552))</f>
        <v>550</v>
      </c>
      <c r="G552" s="15">
        <f t="shared" si="134"/>
        <v>999</v>
      </c>
      <c r="H552" s="15" t="e">
        <f t="shared" si="130"/>
        <v>#N/A</v>
      </c>
      <c r="I552" s="16" t="str">
        <f t="shared" si="131"/>
        <v/>
      </c>
      <c r="J552" s="16" t="str">
        <f t="shared" ca="1" si="138"/>
        <v/>
      </c>
      <c r="K552" s="16" t="str">
        <f t="shared" ca="1" si="138"/>
        <v/>
      </c>
      <c r="L552" s="16" t="str">
        <f t="shared" ca="1" si="138"/>
        <v/>
      </c>
      <c r="M552" s="16" t="str">
        <f t="shared" ca="1" si="138"/>
        <v/>
      </c>
      <c r="N552" s="16" t="str">
        <f t="shared" ca="1" si="138"/>
        <v/>
      </c>
      <c r="O552" s="16" t="str">
        <f t="shared" ca="1" si="138"/>
        <v/>
      </c>
      <c r="P552" s="16" t="str">
        <f t="shared" ca="1" si="137"/>
        <v/>
      </c>
      <c r="Q552" s="16" t="str">
        <f t="shared" ca="1" si="137"/>
        <v/>
      </c>
      <c r="R552" s="16" t="str">
        <f t="shared" ca="1" si="137"/>
        <v/>
      </c>
      <c r="S552" s="16" t="e">
        <f t="shared" ca="1" si="135"/>
        <v>#N/A</v>
      </c>
      <c r="T552" s="15" t="str">
        <f t="shared" ca="1" si="136"/>
        <v/>
      </c>
      <c r="U552" s="7" t="str">
        <f t="shared" ca="1" si="132"/>
        <v/>
      </c>
    </row>
    <row r="553" spans="1:21" x14ac:dyDescent="0.55000000000000004">
      <c r="A553" s="7">
        <v>551</v>
      </c>
      <c r="B553" s="8">
        <f t="shared" si="133"/>
        <v>551</v>
      </c>
      <c r="C553" s="9">
        <f>IF('2 Pareto Analysis'!$D$12='Pareto Math'!V$23,'Pareto Math'!B553,IF(HLOOKUP(X$23,'1 Data Entry'!A$1:Q552,A554,FALSE)="","",HLOOKUP(X$23,'1 Data Entry'!A$1:Q552,A554,FALSE)))</f>
        <v>551</v>
      </c>
      <c r="D553" s="7" t="e">
        <f>HLOOKUP(V$23,'1 Data Entry'!A$1:Q552,A554,FALSE)</f>
        <v>#N/A</v>
      </c>
      <c r="E553" s="15" t="e">
        <f>IF(C553="","",HLOOKUP(W$23,'1 Data Entry'!A$1:S552,A554,FALSE))</f>
        <v>#N/A</v>
      </c>
      <c r="F553" s="15">
        <f>(COUNTIF(D$3:D553,D553))</f>
        <v>551</v>
      </c>
      <c r="G553" s="15">
        <f t="shared" si="134"/>
        <v>999</v>
      </c>
      <c r="H553" s="15" t="e">
        <f t="shared" si="130"/>
        <v>#N/A</v>
      </c>
      <c r="I553" s="16" t="str">
        <f t="shared" si="131"/>
        <v/>
      </c>
      <c r="J553" s="16" t="str">
        <f t="shared" ca="1" si="138"/>
        <v/>
      </c>
      <c r="K553" s="16" t="str">
        <f t="shared" ca="1" si="138"/>
        <v/>
      </c>
      <c r="L553" s="16" t="str">
        <f t="shared" ca="1" si="138"/>
        <v/>
      </c>
      <c r="M553" s="16" t="str">
        <f t="shared" ca="1" si="138"/>
        <v/>
      </c>
      <c r="N553" s="16" t="str">
        <f t="shared" ca="1" si="138"/>
        <v/>
      </c>
      <c r="O553" s="16" t="str">
        <f t="shared" ca="1" si="138"/>
        <v/>
      </c>
      <c r="P553" s="16" t="str">
        <f t="shared" ca="1" si="137"/>
        <v/>
      </c>
      <c r="Q553" s="16" t="str">
        <f t="shared" ca="1" si="137"/>
        <v/>
      </c>
      <c r="R553" s="16" t="str">
        <f t="shared" ca="1" si="137"/>
        <v/>
      </c>
      <c r="S553" s="16" t="e">
        <f t="shared" ca="1" si="135"/>
        <v>#N/A</v>
      </c>
      <c r="T553" s="15" t="str">
        <f t="shared" ca="1" si="136"/>
        <v/>
      </c>
      <c r="U553" s="7" t="str">
        <f t="shared" ca="1" si="132"/>
        <v/>
      </c>
    </row>
    <row r="554" spans="1:21" x14ac:dyDescent="0.55000000000000004">
      <c r="A554" s="7">
        <v>552</v>
      </c>
      <c r="B554" s="8">
        <f t="shared" si="133"/>
        <v>552</v>
      </c>
      <c r="C554" s="9">
        <f>IF('2 Pareto Analysis'!$D$12='Pareto Math'!V$23,'Pareto Math'!B554,IF(HLOOKUP(X$23,'1 Data Entry'!A$1:Q553,A555,FALSE)="","",HLOOKUP(X$23,'1 Data Entry'!A$1:Q553,A555,FALSE)))</f>
        <v>552</v>
      </c>
      <c r="D554" s="7" t="e">
        <f>HLOOKUP(V$23,'1 Data Entry'!A$1:Q553,A555,FALSE)</f>
        <v>#N/A</v>
      </c>
      <c r="E554" s="15" t="e">
        <f>IF(C554="","",HLOOKUP(W$23,'1 Data Entry'!A$1:S553,A555,FALSE))</f>
        <v>#N/A</v>
      </c>
      <c r="F554" s="15">
        <f>(COUNTIF(D$3:D554,D554))</f>
        <v>552</v>
      </c>
      <c r="G554" s="15">
        <f t="shared" si="134"/>
        <v>999</v>
      </c>
      <c r="H554" s="15" t="e">
        <f t="shared" si="130"/>
        <v>#N/A</v>
      </c>
      <c r="I554" s="16" t="str">
        <f t="shared" si="131"/>
        <v/>
      </c>
      <c r="J554" s="16" t="str">
        <f t="shared" ca="1" si="138"/>
        <v/>
      </c>
      <c r="K554" s="16" t="str">
        <f t="shared" ca="1" si="138"/>
        <v/>
      </c>
      <c r="L554" s="16" t="str">
        <f t="shared" ca="1" si="138"/>
        <v/>
      </c>
      <c r="M554" s="16" t="str">
        <f t="shared" ca="1" si="138"/>
        <v/>
      </c>
      <c r="N554" s="16" t="str">
        <f t="shared" ca="1" si="138"/>
        <v/>
      </c>
      <c r="O554" s="16" t="str">
        <f t="shared" ca="1" si="138"/>
        <v/>
      </c>
      <c r="P554" s="16" t="str">
        <f t="shared" ca="1" si="137"/>
        <v/>
      </c>
      <c r="Q554" s="16" t="str">
        <f t="shared" ca="1" si="137"/>
        <v/>
      </c>
      <c r="R554" s="16" t="str">
        <f t="shared" ca="1" si="137"/>
        <v/>
      </c>
      <c r="S554" s="16" t="e">
        <f t="shared" ca="1" si="135"/>
        <v>#N/A</v>
      </c>
      <c r="T554" s="15" t="str">
        <f t="shared" ca="1" si="136"/>
        <v/>
      </c>
      <c r="U554" s="7" t="str">
        <f t="shared" ca="1" si="132"/>
        <v/>
      </c>
    </row>
    <row r="555" spans="1:21" x14ac:dyDescent="0.55000000000000004">
      <c r="A555" s="7">
        <v>553</v>
      </c>
      <c r="B555" s="8">
        <f t="shared" si="133"/>
        <v>553</v>
      </c>
      <c r="C555" s="9">
        <f>IF('2 Pareto Analysis'!$D$12='Pareto Math'!V$23,'Pareto Math'!B555,IF(HLOOKUP(X$23,'1 Data Entry'!A$1:Q554,A556,FALSE)="","",HLOOKUP(X$23,'1 Data Entry'!A$1:Q554,A556,FALSE)))</f>
        <v>553</v>
      </c>
      <c r="D555" s="7" t="e">
        <f>HLOOKUP(V$23,'1 Data Entry'!A$1:Q554,A556,FALSE)</f>
        <v>#N/A</v>
      </c>
      <c r="E555" s="15" t="e">
        <f>IF(C555="","",HLOOKUP(W$23,'1 Data Entry'!A$1:S554,A556,FALSE))</f>
        <v>#N/A</v>
      </c>
      <c r="F555" s="15">
        <f>(COUNTIF(D$3:D555,D555))</f>
        <v>553</v>
      </c>
      <c r="G555" s="15">
        <f t="shared" si="134"/>
        <v>999</v>
      </c>
      <c r="H555" s="15" t="e">
        <f t="shared" si="130"/>
        <v>#N/A</v>
      </c>
      <c r="I555" s="16" t="str">
        <f t="shared" si="131"/>
        <v/>
      </c>
      <c r="J555" s="16" t="str">
        <f t="shared" ca="1" si="138"/>
        <v/>
      </c>
      <c r="K555" s="16" t="str">
        <f t="shared" ca="1" si="138"/>
        <v/>
      </c>
      <c r="L555" s="16" t="str">
        <f t="shared" ca="1" si="138"/>
        <v/>
      </c>
      <c r="M555" s="16" t="str">
        <f t="shared" ca="1" si="138"/>
        <v/>
      </c>
      <c r="N555" s="16" t="str">
        <f t="shared" ca="1" si="138"/>
        <v/>
      </c>
      <c r="O555" s="16" t="str">
        <f t="shared" ca="1" si="138"/>
        <v/>
      </c>
      <c r="P555" s="16" t="str">
        <f t="shared" ca="1" si="137"/>
        <v/>
      </c>
      <c r="Q555" s="16" t="str">
        <f t="shared" ca="1" si="137"/>
        <v/>
      </c>
      <c r="R555" s="16" t="str">
        <f t="shared" ca="1" si="137"/>
        <v/>
      </c>
      <c r="S555" s="16" t="e">
        <f t="shared" ca="1" si="135"/>
        <v>#N/A</v>
      </c>
      <c r="T555" s="15" t="str">
        <f t="shared" ca="1" si="136"/>
        <v/>
      </c>
      <c r="U555" s="7" t="str">
        <f t="shared" ca="1" si="132"/>
        <v/>
      </c>
    </row>
    <row r="556" spans="1:21" x14ac:dyDescent="0.55000000000000004">
      <c r="A556" s="7">
        <v>554</v>
      </c>
      <c r="B556" s="8">
        <f t="shared" si="133"/>
        <v>554</v>
      </c>
      <c r="C556" s="9">
        <f>IF('2 Pareto Analysis'!$D$12='Pareto Math'!V$23,'Pareto Math'!B556,IF(HLOOKUP(X$23,'1 Data Entry'!A$1:Q555,A557,FALSE)="","",HLOOKUP(X$23,'1 Data Entry'!A$1:Q555,A557,FALSE)))</f>
        <v>554</v>
      </c>
      <c r="D556" s="7" t="e">
        <f>HLOOKUP(V$23,'1 Data Entry'!A$1:Q555,A557,FALSE)</f>
        <v>#N/A</v>
      </c>
      <c r="E556" s="15" t="e">
        <f>IF(C556="","",HLOOKUP(W$23,'1 Data Entry'!A$1:S555,A557,FALSE))</f>
        <v>#N/A</v>
      </c>
      <c r="F556" s="15">
        <f>(COUNTIF(D$3:D556,D556))</f>
        <v>554</v>
      </c>
      <c r="G556" s="15">
        <f t="shared" si="134"/>
        <v>999</v>
      </c>
      <c r="H556" s="15" t="e">
        <f t="shared" si="130"/>
        <v>#N/A</v>
      </c>
      <c r="I556" s="16" t="str">
        <f t="shared" si="131"/>
        <v/>
      </c>
      <c r="J556" s="16" t="str">
        <f t="shared" ca="1" si="138"/>
        <v/>
      </c>
      <c r="K556" s="16" t="str">
        <f t="shared" ca="1" si="138"/>
        <v/>
      </c>
      <c r="L556" s="16" t="str">
        <f t="shared" ca="1" si="138"/>
        <v/>
      </c>
      <c r="M556" s="16" t="str">
        <f t="shared" ca="1" si="138"/>
        <v/>
      </c>
      <c r="N556" s="16" t="str">
        <f t="shared" ca="1" si="138"/>
        <v/>
      </c>
      <c r="O556" s="16" t="str">
        <f t="shared" ca="1" si="138"/>
        <v/>
      </c>
      <c r="P556" s="16" t="str">
        <f t="shared" ca="1" si="137"/>
        <v/>
      </c>
      <c r="Q556" s="16" t="str">
        <f t="shared" ca="1" si="137"/>
        <v/>
      </c>
      <c r="R556" s="16" t="str">
        <f t="shared" ca="1" si="137"/>
        <v/>
      </c>
      <c r="S556" s="16" t="e">
        <f t="shared" ca="1" si="135"/>
        <v>#N/A</v>
      </c>
      <c r="T556" s="15" t="str">
        <f t="shared" ca="1" si="136"/>
        <v/>
      </c>
      <c r="U556" s="7" t="str">
        <f t="shared" ca="1" si="132"/>
        <v/>
      </c>
    </row>
    <row r="557" spans="1:21" x14ac:dyDescent="0.55000000000000004">
      <c r="A557" s="7">
        <v>555</v>
      </c>
      <c r="B557" s="8">
        <f t="shared" si="133"/>
        <v>555</v>
      </c>
      <c r="C557" s="9">
        <f>IF('2 Pareto Analysis'!$D$12='Pareto Math'!V$23,'Pareto Math'!B557,IF(HLOOKUP(X$23,'1 Data Entry'!A$1:Q556,A558,FALSE)="","",HLOOKUP(X$23,'1 Data Entry'!A$1:Q556,A558,FALSE)))</f>
        <v>555</v>
      </c>
      <c r="D557" s="7" t="e">
        <f>HLOOKUP(V$23,'1 Data Entry'!A$1:Q556,A558,FALSE)</f>
        <v>#N/A</v>
      </c>
      <c r="E557" s="15" t="e">
        <f>IF(C557="","",HLOOKUP(W$23,'1 Data Entry'!A$1:S556,A558,FALSE))</f>
        <v>#N/A</v>
      </c>
      <c r="F557" s="15">
        <f>(COUNTIF(D$3:D557,D557))</f>
        <v>555</v>
      </c>
      <c r="G557" s="15">
        <f t="shared" si="134"/>
        <v>999</v>
      </c>
      <c r="H557" s="15" t="e">
        <f t="shared" si="130"/>
        <v>#N/A</v>
      </c>
      <c r="I557" s="16" t="str">
        <f t="shared" si="131"/>
        <v/>
      </c>
      <c r="J557" s="16" t="str">
        <f t="shared" ca="1" si="138"/>
        <v/>
      </c>
      <c r="K557" s="16" t="str">
        <f t="shared" ca="1" si="138"/>
        <v/>
      </c>
      <c r="L557" s="16" t="str">
        <f t="shared" ca="1" si="138"/>
        <v/>
      </c>
      <c r="M557" s="16" t="str">
        <f t="shared" ca="1" si="138"/>
        <v/>
      </c>
      <c r="N557" s="16" t="str">
        <f t="shared" ca="1" si="138"/>
        <v/>
      </c>
      <c r="O557" s="16" t="str">
        <f t="shared" ca="1" si="138"/>
        <v/>
      </c>
      <c r="P557" s="16" t="str">
        <f t="shared" ca="1" si="137"/>
        <v/>
      </c>
      <c r="Q557" s="16" t="str">
        <f t="shared" ca="1" si="137"/>
        <v/>
      </c>
      <c r="R557" s="16" t="str">
        <f t="shared" ca="1" si="137"/>
        <v/>
      </c>
      <c r="S557" s="16" t="e">
        <f t="shared" ca="1" si="135"/>
        <v>#N/A</v>
      </c>
      <c r="T557" s="15" t="str">
        <f t="shared" ca="1" si="136"/>
        <v/>
      </c>
      <c r="U557" s="7" t="str">
        <f t="shared" ca="1" si="132"/>
        <v/>
      </c>
    </row>
    <row r="558" spans="1:21" x14ac:dyDescent="0.55000000000000004">
      <c r="A558" s="7">
        <v>556</v>
      </c>
      <c r="B558" s="8">
        <f t="shared" si="133"/>
        <v>556</v>
      </c>
      <c r="C558" s="9">
        <f>IF('2 Pareto Analysis'!$D$12='Pareto Math'!V$23,'Pareto Math'!B558,IF(HLOOKUP(X$23,'1 Data Entry'!A$1:Q557,A559,FALSE)="","",HLOOKUP(X$23,'1 Data Entry'!A$1:Q557,A559,FALSE)))</f>
        <v>556</v>
      </c>
      <c r="D558" s="7" t="e">
        <f>HLOOKUP(V$23,'1 Data Entry'!A$1:Q557,A559,FALSE)</f>
        <v>#N/A</v>
      </c>
      <c r="E558" s="15" t="e">
        <f>IF(C558="","",HLOOKUP(W$23,'1 Data Entry'!A$1:S557,A559,FALSE))</f>
        <v>#N/A</v>
      </c>
      <c r="F558" s="15">
        <f>(COUNTIF(D$3:D558,D558))</f>
        <v>556</v>
      </c>
      <c r="G558" s="15">
        <f t="shared" si="134"/>
        <v>999</v>
      </c>
      <c r="H558" s="15" t="e">
        <f t="shared" si="130"/>
        <v>#N/A</v>
      </c>
      <c r="I558" s="16" t="str">
        <f t="shared" si="131"/>
        <v/>
      </c>
      <c r="J558" s="16" t="str">
        <f t="shared" ca="1" si="138"/>
        <v/>
      </c>
      <c r="K558" s="16" t="str">
        <f t="shared" ca="1" si="138"/>
        <v/>
      </c>
      <c r="L558" s="16" t="str">
        <f t="shared" ca="1" si="138"/>
        <v/>
      </c>
      <c r="M558" s="16" t="str">
        <f t="shared" ca="1" si="138"/>
        <v/>
      </c>
      <c r="N558" s="16" t="str">
        <f t="shared" ca="1" si="138"/>
        <v/>
      </c>
      <c r="O558" s="16" t="str">
        <f t="shared" ca="1" si="138"/>
        <v/>
      </c>
      <c r="P558" s="16" t="str">
        <f t="shared" ca="1" si="137"/>
        <v/>
      </c>
      <c r="Q558" s="16" t="str">
        <f t="shared" ca="1" si="137"/>
        <v/>
      </c>
      <c r="R558" s="16" t="str">
        <f t="shared" ca="1" si="137"/>
        <v/>
      </c>
      <c r="S558" s="16" t="e">
        <f t="shared" ca="1" si="135"/>
        <v>#N/A</v>
      </c>
      <c r="T558" s="15" t="str">
        <f t="shared" ca="1" si="136"/>
        <v/>
      </c>
      <c r="U558" s="7" t="str">
        <f t="shared" ca="1" si="132"/>
        <v/>
      </c>
    </row>
    <row r="559" spans="1:21" x14ac:dyDescent="0.55000000000000004">
      <c r="A559" s="7">
        <v>557</v>
      </c>
      <c r="B559" s="8">
        <f t="shared" si="133"/>
        <v>557</v>
      </c>
      <c r="C559" s="9">
        <f>IF('2 Pareto Analysis'!$D$12='Pareto Math'!V$23,'Pareto Math'!B559,IF(HLOOKUP(X$23,'1 Data Entry'!A$1:Q558,A560,FALSE)="","",HLOOKUP(X$23,'1 Data Entry'!A$1:Q558,A560,FALSE)))</f>
        <v>557</v>
      </c>
      <c r="D559" s="7" t="e">
        <f>HLOOKUP(V$23,'1 Data Entry'!A$1:Q558,A560,FALSE)</f>
        <v>#N/A</v>
      </c>
      <c r="E559" s="15" t="e">
        <f>IF(C559="","",HLOOKUP(W$23,'1 Data Entry'!A$1:S558,A560,FALSE))</f>
        <v>#N/A</v>
      </c>
      <c r="F559" s="15">
        <f>(COUNTIF(D$3:D559,D559))</f>
        <v>557</v>
      </c>
      <c r="G559" s="15">
        <f t="shared" si="134"/>
        <v>999</v>
      </c>
      <c r="H559" s="15" t="e">
        <f t="shared" si="130"/>
        <v>#N/A</v>
      </c>
      <c r="I559" s="16" t="str">
        <f t="shared" si="131"/>
        <v/>
      </c>
      <c r="J559" s="16" t="str">
        <f t="shared" ca="1" si="138"/>
        <v/>
      </c>
      <c r="K559" s="16" t="str">
        <f t="shared" ca="1" si="138"/>
        <v/>
      </c>
      <c r="L559" s="16" t="str">
        <f t="shared" ca="1" si="138"/>
        <v/>
      </c>
      <c r="M559" s="16" t="str">
        <f t="shared" ca="1" si="138"/>
        <v/>
      </c>
      <c r="N559" s="16" t="str">
        <f t="shared" ca="1" si="138"/>
        <v/>
      </c>
      <c r="O559" s="16" t="str">
        <f t="shared" ca="1" si="138"/>
        <v/>
      </c>
      <c r="P559" s="16" t="str">
        <f t="shared" ca="1" si="137"/>
        <v/>
      </c>
      <c r="Q559" s="16" t="str">
        <f t="shared" ca="1" si="137"/>
        <v/>
      </c>
      <c r="R559" s="16" t="str">
        <f t="shared" ca="1" si="137"/>
        <v/>
      </c>
      <c r="S559" s="16" t="e">
        <f t="shared" ca="1" si="135"/>
        <v>#N/A</v>
      </c>
      <c r="T559" s="15" t="str">
        <f t="shared" ca="1" si="136"/>
        <v/>
      </c>
      <c r="U559" s="7" t="str">
        <f t="shared" ca="1" si="132"/>
        <v/>
      </c>
    </row>
    <row r="560" spans="1:21" x14ac:dyDescent="0.55000000000000004">
      <c r="A560" s="7">
        <v>558</v>
      </c>
      <c r="B560" s="8">
        <f t="shared" si="133"/>
        <v>558</v>
      </c>
      <c r="C560" s="9">
        <f>IF('2 Pareto Analysis'!$D$12='Pareto Math'!V$23,'Pareto Math'!B560,IF(HLOOKUP(X$23,'1 Data Entry'!A$1:Q559,A561,FALSE)="","",HLOOKUP(X$23,'1 Data Entry'!A$1:Q559,A561,FALSE)))</f>
        <v>558</v>
      </c>
      <c r="D560" s="7" t="e">
        <f>HLOOKUP(V$23,'1 Data Entry'!A$1:Q559,A561,FALSE)</f>
        <v>#N/A</v>
      </c>
      <c r="E560" s="15" t="e">
        <f>IF(C560="","",HLOOKUP(W$23,'1 Data Entry'!A$1:S559,A561,FALSE))</f>
        <v>#N/A</v>
      </c>
      <c r="F560" s="15">
        <f>(COUNTIF(D$3:D560,D560))</f>
        <v>558</v>
      </c>
      <c r="G560" s="15">
        <f t="shared" si="134"/>
        <v>999</v>
      </c>
      <c r="H560" s="15" t="e">
        <f t="shared" si="130"/>
        <v>#N/A</v>
      </c>
      <c r="I560" s="16" t="str">
        <f t="shared" si="131"/>
        <v/>
      </c>
      <c r="J560" s="16" t="str">
        <f t="shared" ca="1" si="138"/>
        <v/>
      </c>
      <c r="K560" s="16" t="str">
        <f t="shared" ca="1" si="138"/>
        <v/>
      </c>
      <c r="L560" s="16" t="str">
        <f t="shared" ca="1" si="138"/>
        <v/>
      </c>
      <c r="M560" s="16" t="str">
        <f t="shared" ca="1" si="138"/>
        <v/>
      </c>
      <c r="N560" s="16" t="str">
        <f t="shared" ca="1" si="138"/>
        <v/>
      </c>
      <c r="O560" s="16" t="str">
        <f t="shared" ca="1" si="138"/>
        <v/>
      </c>
      <c r="P560" s="16" t="str">
        <f t="shared" ca="1" si="137"/>
        <v/>
      </c>
      <c r="Q560" s="16" t="str">
        <f t="shared" ca="1" si="137"/>
        <v/>
      </c>
      <c r="R560" s="16" t="str">
        <f t="shared" ca="1" si="137"/>
        <v/>
      </c>
      <c r="S560" s="16" t="e">
        <f t="shared" ca="1" si="135"/>
        <v>#N/A</v>
      </c>
      <c r="T560" s="15" t="str">
        <f t="shared" ca="1" si="136"/>
        <v/>
      </c>
      <c r="U560" s="7" t="str">
        <f t="shared" ca="1" si="132"/>
        <v/>
      </c>
    </row>
    <row r="561" spans="1:21" x14ac:dyDescent="0.55000000000000004">
      <c r="A561" s="7">
        <v>559</v>
      </c>
      <c r="B561" s="8">
        <f t="shared" si="133"/>
        <v>559</v>
      </c>
      <c r="C561" s="9">
        <f>IF('2 Pareto Analysis'!$D$12='Pareto Math'!V$23,'Pareto Math'!B561,IF(HLOOKUP(X$23,'1 Data Entry'!A$1:Q560,A562,FALSE)="","",HLOOKUP(X$23,'1 Data Entry'!A$1:Q560,A562,FALSE)))</f>
        <v>559</v>
      </c>
      <c r="D561" s="7" t="e">
        <f>HLOOKUP(V$23,'1 Data Entry'!A$1:Q560,A562,FALSE)</f>
        <v>#N/A</v>
      </c>
      <c r="E561" s="15" t="e">
        <f>IF(C561="","",HLOOKUP(W$23,'1 Data Entry'!A$1:S560,A562,FALSE))</f>
        <v>#N/A</v>
      </c>
      <c r="F561" s="15">
        <f>(COUNTIF(D$3:D561,D561))</f>
        <v>559</v>
      </c>
      <c r="G561" s="15">
        <f t="shared" si="134"/>
        <v>999</v>
      </c>
      <c r="H561" s="15" t="e">
        <f t="shared" si="130"/>
        <v>#N/A</v>
      </c>
      <c r="I561" s="16" t="str">
        <f t="shared" si="131"/>
        <v/>
      </c>
      <c r="J561" s="16" t="str">
        <f t="shared" ca="1" si="138"/>
        <v/>
      </c>
      <c r="K561" s="16" t="str">
        <f t="shared" ca="1" si="138"/>
        <v/>
      </c>
      <c r="L561" s="16" t="str">
        <f t="shared" ca="1" si="138"/>
        <v/>
      </c>
      <c r="M561" s="16" t="str">
        <f t="shared" ca="1" si="138"/>
        <v/>
      </c>
      <c r="N561" s="16" t="str">
        <f t="shared" ca="1" si="138"/>
        <v/>
      </c>
      <c r="O561" s="16" t="str">
        <f t="shared" ca="1" si="138"/>
        <v/>
      </c>
      <c r="P561" s="16" t="str">
        <f t="shared" ca="1" si="137"/>
        <v/>
      </c>
      <c r="Q561" s="16" t="str">
        <f t="shared" ca="1" si="137"/>
        <v/>
      </c>
      <c r="R561" s="16" t="str">
        <f t="shared" ca="1" si="137"/>
        <v/>
      </c>
      <c r="S561" s="16" t="e">
        <f t="shared" ca="1" si="135"/>
        <v>#N/A</v>
      </c>
      <c r="T561" s="15" t="str">
        <f t="shared" ca="1" si="136"/>
        <v/>
      </c>
      <c r="U561" s="7" t="str">
        <f t="shared" ca="1" si="132"/>
        <v/>
      </c>
    </row>
    <row r="562" spans="1:21" x14ac:dyDescent="0.55000000000000004">
      <c r="A562" s="7">
        <v>560</v>
      </c>
      <c r="B562" s="8">
        <f t="shared" si="133"/>
        <v>560</v>
      </c>
      <c r="C562" s="9">
        <f>IF('2 Pareto Analysis'!$D$12='Pareto Math'!V$23,'Pareto Math'!B562,IF(HLOOKUP(X$23,'1 Data Entry'!A$1:Q561,A563,FALSE)="","",HLOOKUP(X$23,'1 Data Entry'!A$1:Q561,A563,FALSE)))</f>
        <v>560</v>
      </c>
      <c r="D562" s="7" t="e">
        <f>HLOOKUP(V$23,'1 Data Entry'!A$1:Q561,A563,FALSE)</f>
        <v>#N/A</v>
      </c>
      <c r="E562" s="15" t="e">
        <f>IF(C562="","",HLOOKUP(W$23,'1 Data Entry'!A$1:S561,A563,FALSE))</f>
        <v>#N/A</v>
      </c>
      <c r="F562" s="15">
        <f>(COUNTIF(D$3:D562,D562))</f>
        <v>560</v>
      </c>
      <c r="G562" s="15">
        <f t="shared" si="134"/>
        <v>999</v>
      </c>
      <c r="H562" s="15" t="e">
        <f t="shared" si="130"/>
        <v>#N/A</v>
      </c>
      <c r="I562" s="16" t="str">
        <f t="shared" si="131"/>
        <v/>
      </c>
      <c r="J562" s="16" t="str">
        <f t="shared" ca="1" si="138"/>
        <v/>
      </c>
      <c r="K562" s="16" t="str">
        <f t="shared" ca="1" si="138"/>
        <v/>
      </c>
      <c r="L562" s="16" t="str">
        <f t="shared" ca="1" si="138"/>
        <v/>
      </c>
      <c r="M562" s="16" t="str">
        <f t="shared" ca="1" si="138"/>
        <v/>
      </c>
      <c r="N562" s="16" t="str">
        <f t="shared" ca="1" si="138"/>
        <v/>
      </c>
      <c r="O562" s="16" t="str">
        <f t="shared" ca="1" si="138"/>
        <v/>
      </c>
      <c r="P562" s="16" t="str">
        <f t="shared" ca="1" si="137"/>
        <v/>
      </c>
      <c r="Q562" s="16" t="str">
        <f t="shared" ca="1" si="137"/>
        <v/>
      </c>
      <c r="R562" s="16" t="str">
        <f t="shared" ca="1" si="137"/>
        <v/>
      </c>
      <c r="S562" s="16" t="e">
        <f t="shared" ca="1" si="135"/>
        <v>#N/A</v>
      </c>
      <c r="T562" s="15" t="str">
        <f t="shared" ca="1" si="136"/>
        <v/>
      </c>
      <c r="U562" s="7" t="str">
        <f t="shared" ca="1" si="132"/>
        <v/>
      </c>
    </row>
    <row r="563" spans="1:21" x14ac:dyDescent="0.55000000000000004">
      <c r="A563" s="7">
        <v>561</v>
      </c>
      <c r="B563" s="8">
        <f t="shared" si="133"/>
        <v>561</v>
      </c>
      <c r="C563" s="9">
        <f>IF('2 Pareto Analysis'!$D$12='Pareto Math'!V$23,'Pareto Math'!B563,IF(HLOOKUP(X$23,'1 Data Entry'!A$1:Q562,A564,FALSE)="","",HLOOKUP(X$23,'1 Data Entry'!A$1:Q562,A564,FALSE)))</f>
        <v>561</v>
      </c>
      <c r="D563" s="7" t="e">
        <f>HLOOKUP(V$23,'1 Data Entry'!A$1:Q562,A564,FALSE)</f>
        <v>#N/A</v>
      </c>
      <c r="E563" s="15" t="e">
        <f>IF(C563="","",HLOOKUP(W$23,'1 Data Entry'!A$1:S562,A564,FALSE))</f>
        <v>#N/A</v>
      </c>
      <c r="F563" s="15">
        <f>(COUNTIF(D$3:D563,D563))</f>
        <v>561</v>
      </c>
      <c r="G563" s="15">
        <f t="shared" si="134"/>
        <v>999</v>
      </c>
      <c r="H563" s="15" t="e">
        <f t="shared" si="130"/>
        <v>#N/A</v>
      </c>
      <c r="I563" s="16" t="str">
        <f t="shared" si="131"/>
        <v/>
      </c>
      <c r="J563" s="16" t="str">
        <f t="shared" ca="1" si="138"/>
        <v/>
      </c>
      <c r="K563" s="16" t="str">
        <f t="shared" ca="1" si="138"/>
        <v/>
      </c>
      <c r="L563" s="16" t="str">
        <f t="shared" ca="1" si="138"/>
        <v/>
      </c>
      <c r="M563" s="16" t="str">
        <f t="shared" ca="1" si="138"/>
        <v/>
      </c>
      <c r="N563" s="16" t="str">
        <f t="shared" ca="1" si="138"/>
        <v/>
      </c>
      <c r="O563" s="16" t="str">
        <f t="shared" ca="1" si="138"/>
        <v/>
      </c>
      <c r="P563" s="16" t="str">
        <f t="shared" ca="1" si="137"/>
        <v/>
      </c>
      <c r="Q563" s="16" t="str">
        <f t="shared" ca="1" si="137"/>
        <v/>
      </c>
      <c r="R563" s="16" t="str">
        <f t="shared" ca="1" si="137"/>
        <v/>
      </c>
      <c r="S563" s="16" t="e">
        <f t="shared" ca="1" si="135"/>
        <v>#N/A</v>
      </c>
      <c r="T563" s="15" t="str">
        <f t="shared" ca="1" si="136"/>
        <v/>
      </c>
      <c r="U563" s="7" t="str">
        <f t="shared" ca="1" si="132"/>
        <v/>
      </c>
    </row>
    <row r="564" spans="1:21" x14ac:dyDescent="0.55000000000000004">
      <c r="A564" s="7">
        <v>562</v>
      </c>
      <c r="B564" s="8">
        <f t="shared" si="133"/>
        <v>562</v>
      </c>
      <c r="C564" s="9">
        <f>IF('2 Pareto Analysis'!$D$12='Pareto Math'!V$23,'Pareto Math'!B564,IF(HLOOKUP(X$23,'1 Data Entry'!A$1:Q563,A565,FALSE)="","",HLOOKUP(X$23,'1 Data Entry'!A$1:Q563,A565,FALSE)))</f>
        <v>562</v>
      </c>
      <c r="D564" s="7" t="e">
        <f>HLOOKUP(V$23,'1 Data Entry'!A$1:Q563,A565,FALSE)</f>
        <v>#N/A</v>
      </c>
      <c r="E564" s="15" t="e">
        <f>IF(C564="","",HLOOKUP(W$23,'1 Data Entry'!A$1:S563,A565,FALSE))</f>
        <v>#N/A</v>
      </c>
      <c r="F564" s="15">
        <f>(COUNTIF(D$3:D564,D564))</f>
        <v>562</v>
      </c>
      <c r="G564" s="15">
        <f t="shared" si="134"/>
        <v>999</v>
      </c>
      <c r="H564" s="15" t="e">
        <f t="shared" si="130"/>
        <v>#N/A</v>
      </c>
      <c r="I564" s="16" t="str">
        <f t="shared" si="131"/>
        <v/>
      </c>
      <c r="J564" s="16" t="str">
        <f t="shared" ca="1" si="138"/>
        <v/>
      </c>
      <c r="K564" s="16" t="str">
        <f t="shared" ca="1" si="138"/>
        <v/>
      </c>
      <c r="L564" s="16" t="str">
        <f t="shared" ca="1" si="138"/>
        <v/>
      </c>
      <c r="M564" s="16" t="str">
        <f t="shared" ca="1" si="138"/>
        <v/>
      </c>
      <c r="N564" s="16" t="str">
        <f t="shared" ca="1" si="138"/>
        <v/>
      </c>
      <c r="O564" s="16" t="str">
        <f t="shared" ca="1" si="138"/>
        <v/>
      </c>
      <c r="P564" s="16" t="str">
        <f t="shared" ca="1" si="137"/>
        <v/>
      </c>
      <c r="Q564" s="16" t="str">
        <f t="shared" ca="1" si="137"/>
        <v/>
      </c>
      <c r="R564" s="16" t="str">
        <f t="shared" ca="1" si="137"/>
        <v/>
      </c>
      <c r="S564" s="16" t="e">
        <f t="shared" ca="1" si="135"/>
        <v>#N/A</v>
      </c>
      <c r="T564" s="15" t="str">
        <f t="shared" ca="1" si="136"/>
        <v/>
      </c>
      <c r="U564" s="7" t="str">
        <f t="shared" ca="1" si="132"/>
        <v/>
      </c>
    </row>
    <row r="565" spans="1:21" x14ac:dyDescent="0.55000000000000004">
      <c r="A565" s="7">
        <v>563</v>
      </c>
      <c r="B565" s="8">
        <f t="shared" si="133"/>
        <v>563</v>
      </c>
      <c r="C565" s="9">
        <f>IF('2 Pareto Analysis'!$D$12='Pareto Math'!V$23,'Pareto Math'!B565,IF(HLOOKUP(X$23,'1 Data Entry'!A$1:Q564,A566,FALSE)="","",HLOOKUP(X$23,'1 Data Entry'!A$1:Q564,A566,FALSE)))</f>
        <v>563</v>
      </c>
      <c r="D565" s="7" t="e">
        <f>HLOOKUP(V$23,'1 Data Entry'!A$1:Q564,A566,FALSE)</f>
        <v>#N/A</v>
      </c>
      <c r="E565" s="15" t="e">
        <f>IF(C565="","",HLOOKUP(W$23,'1 Data Entry'!A$1:S564,A566,FALSE))</f>
        <v>#N/A</v>
      </c>
      <c r="F565" s="15">
        <f>(COUNTIF(D$3:D565,D565))</f>
        <v>563</v>
      </c>
      <c r="G565" s="15">
        <f t="shared" si="134"/>
        <v>999</v>
      </c>
      <c r="H565" s="15" t="e">
        <f t="shared" si="130"/>
        <v>#N/A</v>
      </c>
      <c r="I565" s="16" t="str">
        <f t="shared" si="131"/>
        <v/>
      </c>
      <c r="J565" s="16" t="str">
        <f t="shared" ca="1" si="138"/>
        <v/>
      </c>
      <c r="K565" s="16" t="str">
        <f t="shared" ca="1" si="138"/>
        <v/>
      </c>
      <c r="L565" s="16" t="str">
        <f t="shared" ca="1" si="138"/>
        <v/>
      </c>
      <c r="M565" s="16" t="str">
        <f t="shared" ca="1" si="138"/>
        <v/>
      </c>
      <c r="N565" s="16" t="str">
        <f t="shared" ca="1" si="138"/>
        <v/>
      </c>
      <c r="O565" s="16" t="str">
        <f t="shared" ca="1" si="138"/>
        <v/>
      </c>
      <c r="P565" s="16" t="str">
        <f t="shared" ca="1" si="137"/>
        <v/>
      </c>
      <c r="Q565" s="16" t="str">
        <f t="shared" ca="1" si="137"/>
        <v/>
      </c>
      <c r="R565" s="16" t="str">
        <f t="shared" ca="1" si="137"/>
        <v/>
      </c>
      <c r="S565" s="16" t="e">
        <f t="shared" ca="1" si="135"/>
        <v>#N/A</v>
      </c>
      <c r="T565" s="15" t="str">
        <f t="shared" ca="1" si="136"/>
        <v/>
      </c>
      <c r="U565" s="7" t="str">
        <f t="shared" ca="1" si="132"/>
        <v/>
      </c>
    </row>
    <row r="566" spans="1:21" x14ac:dyDescent="0.55000000000000004">
      <c r="A566" s="7">
        <v>564</v>
      </c>
      <c r="B566" s="8">
        <f t="shared" si="133"/>
        <v>564</v>
      </c>
      <c r="C566" s="9">
        <f>IF('2 Pareto Analysis'!$D$12='Pareto Math'!V$23,'Pareto Math'!B566,IF(HLOOKUP(X$23,'1 Data Entry'!A$1:Q565,A567,FALSE)="","",HLOOKUP(X$23,'1 Data Entry'!A$1:Q565,A567,FALSE)))</f>
        <v>564</v>
      </c>
      <c r="D566" s="7" t="e">
        <f>HLOOKUP(V$23,'1 Data Entry'!A$1:Q565,A567,FALSE)</f>
        <v>#N/A</v>
      </c>
      <c r="E566" s="15" t="e">
        <f>IF(C566="","",HLOOKUP(W$23,'1 Data Entry'!A$1:S565,A567,FALSE))</f>
        <v>#N/A</v>
      </c>
      <c r="F566" s="15">
        <f>(COUNTIF(D$3:D566,D566))</f>
        <v>564</v>
      </c>
      <c r="G566" s="15">
        <f t="shared" si="134"/>
        <v>999</v>
      </c>
      <c r="H566" s="15" t="e">
        <f t="shared" si="130"/>
        <v>#N/A</v>
      </c>
      <c r="I566" s="16" t="str">
        <f t="shared" si="131"/>
        <v/>
      </c>
      <c r="J566" s="16" t="str">
        <f t="shared" ca="1" si="138"/>
        <v/>
      </c>
      <c r="K566" s="16" t="str">
        <f t="shared" ca="1" si="138"/>
        <v/>
      </c>
      <c r="L566" s="16" t="str">
        <f t="shared" ca="1" si="138"/>
        <v/>
      </c>
      <c r="M566" s="16" t="str">
        <f t="shared" ca="1" si="138"/>
        <v/>
      </c>
      <c r="N566" s="16" t="str">
        <f t="shared" ca="1" si="138"/>
        <v/>
      </c>
      <c r="O566" s="16" t="str">
        <f t="shared" ca="1" si="138"/>
        <v/>
      </c>
      <c r="P566" s="16" t="str">
        <f t="shared" ca="1" si="137"/>
        <v/>
      </c>
      <c r="Q566" s="16" t="str">
        <f t="shared" ca="1" si="137"/>
        <v/>
      </c>
      <c r="R566" s="16" t="str">
        <f t="shared" ca="1" si="137"/>
        <v/>
      </c>
      <c r="S566" s="16" t="e">
        <f t="shared" ca="1" si="135"/>
        <v>#N/A</v>
      </c>
      <c r="T566" s="15" t="str">
        <f t="shared" ca="1" si="136"/>
        <v/>
      </c>
      <c r="U566" s="7" t="str">
        <f t="shared" ca="1" si="132"/>
        <v/>
      </c>
    </row>
    <row r="567" spans="1:21" x14ac:dyDescent="0.55000000000000004">
      <c r="A567" s="7">
        <v>565</v>
      </c>
      <c r="B567" s="8">
        <f t="shared" si="133"/>
        <v>565</v>
      </c>
      <c r="C567" s="9">
        <f>IF('2 Pareto Analysis'!$D$12='Pareto Math'!V$23,'Pareto Math'!B567,IF(HLOOKUP(X$23,'1 Data Entry'!A$1:Q566,A568,FALSE)="","",HLOOKUP(X$23,'1 Data Entry'!A$1:Q566,A568,FALSE)))</f>
        <v>565</v>
      </c>
      <c r="D567" s="7" t="e">
        <f>HLOOKUP(V$23,'1 Data Entry'!A$1:Q566,A568,FALSE)</f>
        <v>#N/A</v>
      </c>
      <c r="E567" s="15" t="e">
        <f>IF(C567="","",HLOOKUP(W$23,'1 Data Entry'!A$1:S566,A568,FALSE))</f>
        <v>#N/A</v>
      </c>
      <c r="F567" s="15">
        <f>(COUNTIF(D$3:D567,D567))</f>
        <v>565</v>
      </c>
      <c r="G567" s="15">
        <f t="shared" si="134"/>
        <v>999</v>
      </c>
      <c r="H567" s="15" t="e">
        <f t="shared" si="130"/>
        <v>#N/A</v>
      </c>
      <c r="I567" s="16" t="str">
        <f t="shared" si="131"/>
        <v/>
      </c>
      <c r="J567" s="16" t="str">
        <f t="shared" ca="1" si="138"/>
        <v/>
      </c>
      <c r="K567" s="16" t="str">
        <f t="shared" ca="1" si="138"/>
        <v/>
      </c>
      <c r="L567" s="16" t="str">
        <f t="shared" ca="1" si="138"/>
        <v/>
      </c>
      <c r="M567" s="16" t="str">
        <f t="shared" ca="1" si="138"/>
        <v/>
      </c>
      <c r="N567" s="16" t="str">
        <f t="shared" ca="1" si="138"/>
        <v/>
      </c>
      <c r="O567" s="16" t="str">
        <f t="shared" ca="1" si="138"/>
        <v/>
      </c>
      <c r="P567" s="16" t="str">
        <f t="shared" ca="1" si="137"/>
        <v/>
      </c>
      <c r="Q567" s="16" t="str">
        <f t="shared" ca="1" si="137"/>
        <v/>
      </c>
      <c r="R567" s="16" t="str">
        <f t="shared" ca="1" si="137"/>
        <v/>
      </c>
      <c r="S567" s="16" t="e">
        <f t="shared" ca="1" si="135"/>
        <v>#N/A</v>
      </c>
      <c r="T567" s="15" t="str">
        <f t="shared" ca="1" si="136"/>
        <v/>
      </c>
      <c r="U567" s="7" t="str">
        <f t="shared" ca="1" si="132"/>
        <v/>
      </c>
    </row>
    <row r="568" spans="1:21" x14ac:dyDescent="0.55000000000000004">
      <c r="A568" s="7">
        <v>566</v>
      </c>
      <c r="B568" s="8">
        <f t="shared" si="133"/>
        <v>566</v>
      </c>
      <c r="C568" s="9">
        <f>IF('2 Pareto Analysis'!$D$12='Pareto Math'!V$23,'Pareto Math'!B568,IF(HLOOKUP(X$23,'1 Data Entry'!A$1:Q567,A569,FALSE)="","",HLOOKUP(X$23,'1 Data Entry'!A$1:Q567,A569,FALSE)))</f>
        <v>566</v>
      </c>
      <c r="D568" s="7" t="e">
        <f>HLOOKUP(V$23,'1 Data Entry'!A$1:Q567,A569,FALSE)</f>
        <v>#N/A</v>
      </c>
      <c r="E568" s="15" t="e">
        <f>IF(C568="","",HLOOKUP(W$23,'1 Data Entry'!A$1:S567,A569,FALSE))</f>
        <v>#N/A</v>
      </c>
      <c r="F568" s="15">
        <f>(COUNTIF(D$3:D568,D568))</f>
        <v>566</v>
      </c>
      <c r="G568" s="15">
        <f t="shared" si="134"/>
        <v>999</v>
      </c>
      <c r="H568" s="15" t="e">
        <f t="shared" si="130"/>
        <v>#N/A</v>
      </c>
      <c r="I568" s="16" t="str">
        <f t="shared" si="131"/>
        <v/>
      </c>
      <c r="J568" s="16" t="str">
        <f t="shared" ca="1" si="138"/>
        <v/>
      </c>
      <c r="K568" s="16" t="str">
        <f t="shared" ca="1" si="138"/>
        <v/>
      </c>
      <c r="L568" s="16" t="str">
        <f t="shared" ca="1" si="138"/>
        <v/>
      </c>
      <c r="M568" s="16" t="str">
        <f t="shared" ca="1" si="138"/>
        <v/>
      </c>
      <c r="N568" s="16" t="str">
        <f t="shared" ca="1" si="138"/>
        <v/>
      </c>
      <c r="O568" s="16" t="str">
        <f t="shared" ca="1" si="138"/>
        <v/>
      </c>
      <c r="P568" s="16" t="str">
        <f t="shared" ca="1" si="137"/>
        <v/>
      </c>
      <c r="Q568" s="16" t="str">
        <f t="shared" ca="1" si="137"/>
        <v/>
      </c>
      <c r="R568" s="16" t="str">
        <f t="shared" ca="1" si="137"/>
        <v/>
      </c>
      <c r="S568" s="16" t="e">
        <f t="shared" ca="1" si="135"/>
        <v>#N/A</v>
      </c>
      <c r="T568" s="15" t="str">
        <f t="shared" ca="1" si="136"/>
        <v/>
      </c>
      <c r="U568" s="7" t="str">
        <f t="shared" ca="1" si="132"/>
        <v/>
      </c>
    </row>
    <row r="569" spans="1:21" x14ac:dyDescent="0.55000000000000004">
      <c r="A569" s="7">
        <v>567</v>
      </c>
      <c r="B569" s="8">
        <f t="shared" si="133"/>
        <v>567</v>
      </c>
      <c r="C569" s="9">
        <f>IF('2 Pareto Analysis'!$D$12='Pareto Math'!V$23,'Pareto Math'!B569,IF(HLOOKUP(X$23,'1 Data Entry'!A$1:Q568,A570,FALSE)="","",HLOOKUP(X$23,'1 Data Entry'!A$1:Q568,A570,FALSE)))</f>
        <v>567</v>
      </c>
      <c r="D569" s="7" t="e">
        <f>HLOOKUP(V$23,'1 Data Entry'!A$1:Q568,A570,FALSE)</f>
        <v>#N/A</v>
      </c>
      <c r="E569" s="15" t="e">
        <f>IF(C569="","",HLOOKUP(W$23,'1 Data Entry'!A$1:S568,A570,FALSE))</f>
        <v>#N/A</v>
      </c>
      <c r="F569" s="15">
        <f>(COUNTIF(D$3:D569,D569))</f>
        <v>567</v>
      </c>
      <c r="G569" s="15">
        <f t="shared" si="134"/>
        <v>999</v>
      </c>
      <c r="H569" s="15" t="e">
        <f t="shared" si="130"/>
        <v>#N/A</v>
      </c>
      <c r="I569" s="16" t="str">
        <f t="shared" si="131"/>
        <v/>
      </c>
      <c r="J569" s="16" t="str">
        <f t="shared" ca="1" si="138"/>
        <v/>
      </c>
      <c r="K569" s="16" t="str">
        <f t="shared" ca="1" si="138"/>
        <v/>
      </c>
      <c r="L569" s="16" t="str">
        <f t="shared" ca="1" si="138"/>
        <v/>
      </c>
      <c r="M569" s="16" t="str">
        <f t="shared" ca="1" si="138"/>
        <v/>
      </c>
      <c r="N569" s="16" t="str">
        <f t="shared" ca="1" si="138"/>
        <v/>
      </c>
      <c r="O569" s="16" t="str">
        <f t="shared" ca="1" si="138"/>
        <v/>
      </c>
      <c r="P569" s="16" t="str">
        <f t="shared" ca="1" si="137"/>
        <v/>
      </c>
      <c r="Q569" s="16" t="str">
        <f t="shared" ca="1" si="137"/>
        <v/>
      </c>
      <c r="R569" s="16" t="str">
        <f t="shared" ca="1" si="137"/>
        <v/>
      </c>
      <c r="S569" s="16" t="e">
        <f t="shared" ca="1" si="135"/>
        <v>#N/A</v>
      </c>
      <c r="T569" s="15" t="str">
        <f t="shared" ca="1" si="136"/>
        <v/>
      </c>
      <c r="U569" s="7" t="str">
        <f t="shared" ca="1" si="132"/>
        <v/>
      </c>
    </row>
    <row r="570" spans="1:21" x14ac:dyDescent="0.55000000000000004">
      <c r="A570" s="7">
        <v>568</v>
      </c>
      <c r="B570" s="8">
        <f t="shared" si="133"/>
        <v>568</v>
      </c>
      <c r="C570" s="9">
        <f>IF('2 Pareto Analysis'!$D$12='Pareto Math'!V$23,'Pareto Math'!B570,IF(HLOOKUP(X$23,'1 Data Entry'!A$1:Q569,A571,FALSE)="","",HLOOKUP(X$23,'1 Data Entry'!A$1:Q569,A571,FALSE)))</f>
        <v>568</v>
      </c>
      <c r="D570" s="7" t="e">
        <f>HLOOKUP(V$23,'1 Data Entry'!A$1:Q569,A571,FALSE)</f>
        <v>#N/A</v>
      </c>
      <c r="E570" s="15" t="e">
        <f>IF(C570="","",HLOOKUP(W$23,'1 Data Entry'!A$1:S569,A571,FALSE))</f>
        <v>#N/A</v>
      </c>
      <c r="F570" s="15">
        <f>(COUNTIF(D$3:D570,D570))</f>
        <v>568</v>
      </c>
      <c r="G570" s="15">
        <f t="shared" si="134"/>
        <v>999</v>
      </c>
      <c r="H570" s="15" t="e">
        <f t="shared" si="130"/>
        <v>#N/A</v>
      </c>
      <c r="I570" s="16" t="str">
        <f t="shared" si="131"/>
        <v/>
      </c>
      <c r="J570" s="16" t="str">
        <f t="shared" ca="1" si="138"/>
        <v/>
      </c>
      <c r="K570" s="16" t="str">
        <f t="shared" ca="1" si="138"/>
        <v/>
      </c>
      <c r="L570" s="16" t="str">
        <f t="shared" ca="1" si="138"/>
        <v/>
      </c>
      <c r="M570" s="16" t="str">
        <f t="shared" ca="1" si="138"/>
        <v/>
      </c>
      <c r="N570" s="16" t="str">
        <f t="shared" ca="1" si="138"/>
        <v/>
      </c>
      <c r="O570" s="16" t="str">
        <f t="shared" ca="1" si="138"/>
        <v/>
      </c>
      <c r="P570" s="16" t="str">
        <f t="shared" ca="1" si="137"/>
        <v/>
      </c>
      <c r="Q570" s="16" t="str">
        <f t="shared" ca="1" si="137"/>
        <v/>
      </c>
      <c r="R570" s="16" t="str">
        <f t="shared" ca="1" si="137"/>
        <v/>
      </c>
      <c r="S570" s="16" t="e">
        <f t="shared" ca="1" si="135"/>
        <v>#N/A</v>
      </c>
      <c r="T570" s="15" t="str">
        <f t="shared" ca="1" si="136"/>
        <v/>
      </c>
      <c r="U570" s="7" t="str">
        <f t="shared" ca="1" si="132"/>
        <v/>
      </c>
    </row>
    <row r="571" spans="1:21" x14ac:dyDescent="0.55000000000000004">
      <c r="A571" s="7">
        <v>569</v>
      </c>
      <c r="B571" s="8">
        <f t="shared" si="133"/>
        <v>569</v>
      </c>
      <c r="C571" s="9">
        <f>IF('2 Pareto Analysis'!$D$12='Pareto Math'!V$23,'Pareto Math'!B571,IF(HLOOKUP(X$23,'1 Data Entry'!A$1:Q570,A572,FALSE)="","",HLOOKUP(X$23,'1 Data Entry'!A$1:Q570,A572,FALSE)))</f>
        <v>569</v>
      </c>
      <c r="D571" s="7" t="e">
        <f>HLOOKUP(V$23,'1 Data Entry'!A$1:Q570,A572,FALSE)</f>
        <v>#N/A</v>
      </c>
      <c r="E571" s="15" t="e">
        <f>IF(C571="","",HLOOKUP(W$23,'1 Data Entry'!A$1:S570,A572,FALSE))</f>
        <v>#N/A</v>
      </c>
      <c r="F571" s="15">
        <f>(COUNTIF(D$3:D571,D571))</f>
        <v>569</v>
      </c>
      <c r="G571" s="15">
        <f t="shared" si="134"/>
        <v>999</v>
      </c>
      <c r="H571" s="15" t="e">
        <f t="shared" si="130"/>
        <v>#N/A</v>
      </c>
      <c r="I571" s="16" t="str">
        <f t="shared" si="131"/>
        <v/>
      </c>
      <c r="J571" s="16" t="str">
        <f t="shared" ca="1" si="138"/>
        <v/>
      </c>
      <c r="K571" s="16" t="str">
        <f t="shared" ca="1" si="138"/>
        <v/>
      </c>
      <c r="L571" s="16" t="str">
        <f t="shared" ca="1" si="138"/>
        <v/>
      </c>
      <c r="M571" s="16" t="str">
        <f t="shared" ca="1" si="138"/>
        <v/>
      </c>
      <c r="N571" s="16" t="str">
        <f t="shared" ca="1" si="138"/>
        <v/>
      </c>
      <c r="O571" s="16" t="str">
        <f t="shared" ca="1" si="138"/>
        <v/>
      </c>
      <c r="P571" s="16" t="str">
        <f t="shared" ca="1" si="137"/>
        <v/>
      </c>
      <c r="Q571" s="16" t="str">
        <f t="shared" ca="1" si="137"/>
        <v/>
      </c>
      <c r="R571" s="16" t="str">
        <f t="shared" ca="1" si="137"/>
        <v/>
      </c>
      <c r="S571" s="16" t="e">
        <f t="shared" ca="1" si="135"/>
        <v>#N/A</v>
      </c>
      <c r="T571" s="15" t="str">
        <f t="shared" ca="1" si="136"/>
        <v/>
      </c>
      <c r="U571" s="7" t="str">
        <f t="shared" ca="1" si="132"/>
        <v/>
      </c>
    </row>
    <row r="572" spans="1:21" x14ac:dyDescent="0.55000000000000004">
      <c r="A572" s="7">
        <v>570</v>
      </c>
      <c r="B572" s="8">
        <f t="shared" si="133"/>
        <v>570</v>
      </c>
      <c r="C572" s="9">
        <f>IF('2 Pareto Analysis'!$D$12='Pareto Math'!V$23,'Pareto Math'!B572,IF(HLOOKUP(X$23,'1 Data Entry'!A$1:Q571,A573,FALSE)="","",HLOOKUP(X$23,'1 Data Entry'!A$1:Q571,A573,FALSE)))</f>
        <v>570</v>
      </c>
      <c r="D572" s="7" t="e">
        <f>HLOOKUP(V$23,'1 Data Entry'!A$1:Q571,A573,FALSE)</f>
        <v>#N/A</v>
      </c>
      <c r="E572" s="15" t="e">
        <f>IF(C572="","",HLOOKUP(W$23,'1 Data Entry'!A$1:S571,A573,FALSE))</f>
        <v>#N/A</v>
      </c>
      <c r="F572" s="15">
        <f>(COUNTIF(D$3:D572,D572))</f>
        <v>570</v>
      </c>
      <c r="G572" s="15">
        <f t="shared" si="134"/>
        <v>999</v>
      </c>
      <c r="H572" s="15" t="e">
        <f t="shared" si="130"/>
        <v>#N/A</v>
      </c>
      <c r="I572" s="16" t="str">
        <f t="shared" si="131"/>
        <v/>
      </c>
      <c r="J572" s="16" t="str">
        <f t="shared" ca="1" si="138"/>
        <v/>
      </c>
      <c r="K572" s="16" t="str">
        <f t="shared" ca="1" si="138"/>
        <v/>
      </c>
      <c r="L572" s="16" t="str">
        <f t="shared" ca="1" si="138"/>
        <v/>
      </c>
      <c r="M572" s="16" t="str">
        <f t="shared" ca="1" si="138"/>
        <v/>
      </c>
      <c r="N572" s="16" t="str">
        <f t="shared" ca="1" si="138"/>
        <v/>
      </c>
      <c r="O572" s="16" t="str">
        <f t="shared" ca="1" si="138"/>
        <v/>
      </c>
      <c r="P572" s="16" t="str">
        <f t="shared" ca="1" si="137"/>
        <v/>
      </c>
      <c r="Q572" s="16" t="str">
        <f t="shared" ca="1" si="137"/>
        <v/>
      </c>
      <c r="R572" s="16" t="str">
        <f t="shared" ca="1" si="137"/>
        <v/>
      </c>
      <c r="S572" s="16" t="e">
        <f t="shared" ca="1" si="135"/>
        <v>#N/A</v>
      </c>
      <c r="T572" s="15" t="str">
        <f t="shared" ca="1" si="136"/>
        <v/>
      </c>
      <c r="U572" s="7" t="str">
        <f t="shared" ca="1" si="132"/>
        <v/>
      </c>
    </row>
    <row r="573" spans="1:21" x14ac:dyDescent="0.55000000000000004">
      <c r="A573" s="7">
        <v>571</v>
      </c>
      <c r="B573" s="8">
        <f t="shared" si="133"/>
        <v>571</v>
      </c>
      <c r="C573" s="9">
        <f>IF('2 Pareto Analysis'!$D$12='Pareto Math'!V$23,'Pareto Math'!B573,IF(HLOOKUP(X$23,'1 Data Entry'!A$1:Q572,A574,FALSE)="","",HLOOKUP(X$23,'1 Data Entry'!A$1:Q572,A574,FALSE)))</f>
        <v>571</v>
      </c>
      <c r="D573" s="7" t="e">
        <f>HLOOKUP(V$23,'1 Data Entry'!A$1:Q572,A574,FALSE)</f>
        <v>#N/A</v>
      </c>
      <c r="E573" s="15" t="e">
        <f>IF(C573="","",HLOOKUP(W$23,'1 Data Entry'!A$1:S572,A574,FALSE))</f>
        <v>#N/A</v>
      </c>
      <c r="F573" s="15">
        <f>(COUNTIF(D$3:D573,D573))</f>
        <v>571</v>
      </c>
      <c r="G573" s="15">
        <f t="shared" si="134"/>
        <v>999</v>
      </c>
      <c r="H573" s="15" t="e">
        <f t="shared" si="130"/>
        <v>#N/A</v>
      </c>
      <c r="I573" s="16" t="str">
        <f t="shared" si="131"/>
        <v/>
      </c>
      <c r="J573" s="16" t="str">
        <f t="shared" ca="1" si="138"/>
        <v/>
      </c>
      <c r="K573" s="16" t="str">
        <f t="shared" ca="1" si="138"/>
        <v/>
      </c>
      <c r="L573" s="16" t="str">
        <f t="shared" ca="1" si="138"/>
        <v/>
      </c>
      <c r="M573" s="16" t="str">
        <f t="shared" ca="1" si="138"/>
        <v/>
      </c>
      <c r="N573" s="16" t="str">
        <f t="shared" ca="1" si="138"/>
        <v/>
      </c>
      <c r="O573" s="16" t="str">
        <f t="shared" ca="1" si="138"/>
        <v/>
      </c>
      <c r="P573" s="16" t="str">
        <f t="shared" ca="1" si="137"/>
        <v/>
      </c>
      <c r="Q573" s="16" t="str">
        <f t="shared" ca="1" si="137"/>
        <v/>
      </c>
      <c r="R573" s="16" t="str">
        <f t="shared" ca="1" si="137"/>
        <v/>
      </c>
      <c r="S573" s="16" t="e">
        <f t="shared" ca="1" si="135"/>
        <v>#N/A</v>
      </c>
      <c r="T573" s="15" t="str">
        <f t="shared" ca="1" si="136"/>
        <v/>
      </c>
      <c r="U573" s="7" t="str">
        <f t="shared" ca="1" si="132"/>
        <v/>
      </c>
    </row>
    <row r="574" spans="1:21" x14ac:dyDescent="0.55000000000000004">
      <c r="A574" s="7">
        <v>572</v>
      </c>
      <c r="B574" s="8">
        <f t="shared" si="133"/>
        <v>572</v>
      </c>
      <c r="C574" s="9">
        <f>IF('2 Pareto Analysis'!$D$12='Pareto Math'!V$23,'Pareto Math'!B574,IF(HLOOKUP(X$23,'1 Data Entry'!A$1:Q573,A575,FALSE)="","",HLOOKUP(X$23,'1 Data Entry'!A$1:Q573,A575,FALSE)))</f>
        <v>572</v>
      </c>
      <c r="D574" s="7" t="e">
        <f>HLOOKUP(V$23,'1 Data Entry'!A$1:Q573,A575,FALSE)</f>
        <v>#N/A</v>
      </c>
      <c r="E574" s="15" t="e">
        <f>IF(C574="","",HLOOKUP(W$23,'1 Data Entry'!A$1:S573,A575,FALSE))</f>
        <v>#N/A</v>
      </c>
      <c r="F574" s="15">
        <f>(COUNTIF(D$3:D574,D574))</f>
        <v>572</v>
      </c>
      <c r="G574" s="15">
        <f t="shared" si="134"/>
        <v>999</v>
      </c>
      <c r="H574" s="15" t="e">
        <f t="shared" si="130"/>
        <v>#N/A</v>
      </c>
      <c r="I574" s="16" t="str">
        <f t="shared" si="131"/>
        <v/>
      </c>
      <c r="J574" s="16" t="str">
        <f t="shared" ca="1" si="138"/>
        <v/>
      </c>
      <c r="K574" s="16" t="str">
        <f t="shared" ca="1" si="138"/>
        <v/>
      </c>
      <c r="L574" s="16" t="str">
        <f t="shared" ca="1" si="138"/>
        <v/>
      </c>
      <c r="M574" s="16" t="str">
        <f t="shared" ca="1" si="138"/>
        <v/>
      </c>
      <c r="N574" s="16" t="str">
        <f t="shared" ca="1" si="138"/>
        <v/>
      </c>
      <c r="O574" s="16" t="str">
        <f t="shared" ca="1" si="138"/>
        <v/>
      </c>
      <c r="P574" s="16" t="str">
        <f t="shared" ca="1" si="137"/>
        <v/>
      </c>
      <c r="Q574" s="16" t="str">
        <f t="shared" ca="1" si="137"/>
        <v/>
      </c>
      <c r="R574" s="16" t="str">
        <f t="shared" ca="1" si="137"/>
        <v/>
      </c>
      <c r="S574" s="16" t="e">
        <f t="shared" ca="1" si="135"/>
        <v>#N/A</v>
      </c>
      <c r="T574" s="15" t="str">
        <f t="shared" ca="1" si="136"/>
        <v/>
      </c>
      <c r="U574" s="7" t="str">
        <f t="shared" ca="1" si="132"/>
        <v/>
      </c>
    </row>
    <row r="575" spans="1:21" x14ac:dyDescent="0.55000000000000004">
      <c r="A575" s="7">
        <v>573</v>
      </c>
      <c r="B575" s="8">
        <f t="shared" si="133"/>
        <v>573</v>
      </c>
      <c r="C575" s="9">
        <f>IF('2 Pareto Analysis'!$D$12='Pareto Math'!V$23,'Pareto Math'!B575,IF(HLOOKUP(X$23,'1 Data Entry'!A$1:Q574,A576,FALSE)="","",HLOOKUP(X$23,'1 Data Entry'!A$1:Q574,A576,FALSE)))</f>
        <v>573</v>
      </c>
      <c r="D575" s="7" t="e">
        <f>HLOOKUP(V$23,'1 Data Entry'!A$1:Q574,A576,FALSE)</f>
        <v>#N/A</v>
      </c>
      <c r="E575" s="15" t="e">
        <f>IF(C575="","",HLOOKUP(W$23,'1 Data Entry'!A$1:S574,A576,FALSE))</f>
        <v>#N/A</v>
      </c>
      <c r="F575" s="15">
        <f>(COUNTIF(D$3:D575,D575))</f>
        <v>573</v>
      </c>
      <c r="G575" s="15">
        <f t="shared" si="134"/>
        <v>999</v>
      </c>
      <c r="H575" s="15" t="e">
        <f t="shared" si="130"/>
        <v>#N/A</v>
      </c>
      <c r="I575" s="16" t="str">
        <f t="shared" si="131"/>
        <v/>
      </c>
      <c r="J575" s="16" t="str">
        <f t="shared" ca="1" si="138"/>
        <v/>
      </c>
      <c r="K575" s="16" t="str">
        <f t="shared" ca="1" si="138"/>
        <v/>
      </c>
      <c r="L575" s="16" t="str">
        <f t="shared" ca="1" si="138"/>
        <v/>
      </c>
      <c r="M575" s="16" t="str">
        <f t="shared" ca="1" si="138"/>
        <v/>
      </c>
      <c r="N575" s="16" t="str">
        <f t="shared" ca="1" si="138"/>
        <v/>
      </c>
      <c r="O575" s="16" t="str">
        <f t="shared" ca="1" si="138"/>
        <v/>
      </c>
      <c r="P575" s="16" t="str">
        <f t="shared" ca="1" si="137"/>
        <v/>
      </c>
      <c r="Q575" s="16" t="str">
        <f t="shared" ca="1" si="137"/>
        <v/>
      </c>
      <c r="R575" s="16" t="str">
        <f t="shared" ca="1" si="137"/>
        <v/>
      </c>
      <c r="S575" s="16" t="e">
        <f t="shared" ca="1" si="135"/>
        <v>#N/A</v>
      </c>
      <c r="T575" s="15" t="str">
        <f t="shared" ca="1" si="136"/>
        <v/>
      </c>
      <c r="U575" s="7" t="str">
        <f t="shared" ca="1" si="132"/>
        <v/>
      </c>
    </row>
    <row r="576" spans="1:21" x14ac:dyDescent="0.55000000000000004">
      <c r="A576" s="7">
        <v>574</v>
      </c>
      <c r="B576" s="8">
        <f t="shared" si="133"/>
        <v>574</v>
      </c>
      <c r="C576" s="9">
        <f>IF('2 Pareto Analysis'!$D$12='Pareto Math'!V$23,'Pareto Math'!B576,IF(HLOOKUP(X$23,'1 Data Entry'!A$1:Q575,A577,FALSE)="","",HLOOKUP(X$23,'1 Data Entry'!A$1:Q575,A577,FALSE)))</f>
        <v>574</v>
      </c>
      <c r="D576" s="7" t="e">
        <f>HLOOKUP(V$23,'1 Data Entry'!A$1:Q575,A577,FALSE)</f>
        <v>#N/A</v>
      </c>
      <c r="E576" s="15" t="e">
        <f>IF(C576="","",HLOOKUP(W$23,'1 Data Entry'!A$1:S575,A577,FALSE))</f>
        <v>#N/A</v>
      </c>
      <c r="F576" s="15">
        <f>(COUNTIF(D$3:D576,D576))</f>
        <v>574</v>
      </c>
      <c r="G576" s="15">
        <f t="shared" si="134"/>
        <v>999</v>
      </c>
      <c r="H576" s="15" t="e">
        <f t="shared" si="130"/>
        <v>#N/A</v>
      </c>
      <c r="I576" s="16" t="str">
        <f t="shared" si="131"/>
        <v/>
      </c>
      <c r="J576" s="16" t="str">
        <f t="shared" ca="1" si="138"/>
        <v/>
      </c>
      <c r="K576" s="16" t="str">
        <f t="shared" ca="1" si="138"/>
        <v/>
      </c>
      <c r="L576" s="16" t="str">
        <f t="shared" ca="1" si="138"/>
        <v/>
      </c>
      <c r="M576" s="16" t="str">
        <f t="shared" ca="1" si="138"/>
        <v/>
      </c>
      <c r="N576" s="16" t="str">
        <f t="shared" ca="1" si="138"/>
        <v/>
      </c>
      <c r="O576" s="16" t="str">
        <f t="shared" ca="1" si="138"/>
        <v/>
      </c>
      <c r="P576" s="16" t="str">
        <f t="shared" ca="1" si="137"/>
        <v/>
      </c>
      <c r="Q576" s="16" t="str">
        <f t="shared" ca="1" si="137"/>
        <v/>
      </c>
      <c r="R576" s="16" t="str">
        <f t="shared" ca="1" si="137"/>
        <v/>
      </c>
      <c r="S576" s="16" t="e">
        <f t="shared" ca="1" si="135"/>
        <v>#N/A</v>
      </c>
      <c r="T576" s="15" t="str">
        <f t="shared" ca="1" si="136"/>
        <v/>
      </c>
      <c r="U576" s="7" t="str">
        <f t="shared" ca="1" si="132"/>
        <v/>
      </c>
    </row>
    <row r="577" spans="1:21" x14ac:dyDescent="0.55000000000000004">
      <c r="A577" s="7">
        <v>575</v>
      </c>
      <c r="B577" s="8">
        <f t="shared" si="133"/>
        <v>575</v>
      </c>
      <c r="C577" s="9">
        <f>IF('2 Pareto Analysis'!$D$12='Pareto Math'!V$23,'Pareto Math'!B577,IF(HLOOKUP(X$23,'1 Data Entry'!A$1:Q576,A578,FALSE)="","",HLOOKUP(X$23,'1 Data Entry'!A$1:Q576,A578,FALSE)))</f>
        <v>575</v>
      </c>
      <c r="D577" s="7" t="e">
        <f>HLOOKUP(V$23,'1 Data Entry'!A$1:Q576,A578,FALSE)</f>
        <v>#N/A</v>
      </c>
      <c r="E577" s="15" t="e">
        <f>IF(C577="","",HLOOKUP(W$23,'1 Data Entry'!A$1:S576,A578,FALSE))</f>
        <v>#N/A</v>
      </c>
      <c r="F577" s="15">
        <f>(COUNTIF(D$3:D577,D577))</f>
        <v>575</v>
      </c>
      <c r="G577" s="15">
        <f t="shared" si="134"/>
        <v>999</v>
      </c>
      <c r="H577" s="15" t="e">
        <f t="shared" si="130"/>
        <v>#N/A</v>
      </c>
      <c r="I577" s="16" t="str">
        <f t="shared" si="131"/>
        <v/>
      </c>
      <c r="J577" s="16" t="str">
        <f t="shared" ca="1" si="138"/>
        <v/>
      </c>
      <c r="K577" s="16" t="str">
        <f t="shared" ca="1" si="138"/>
        <v/>
      </c>
      <c r="L577" s="16" t="str">
        <f t="shared" ca="1" si="138"/>
        <v/>
      </c>
      <c r="M577" s="16" t="str">
        <f t="shared" ca="1" si="138"/>
        <v/>
      </c>
      <c r="N577" s="16" t="str">
        <f t="shared" ca="1" si="138"/>
        <v/>
      </c>
      <c r="O577" s="16" t="str">
        <f t="shared" ca="1" si="138"/>
        <v/>
      </c>
      <c r="P577" s="16" t="str">
        <f t="shared" ca="1" si="137"/>
        <v/>
      </c>
      <c r="Q577" s="16" t="str">
        <f t="shared" ca="1" si="137"/>
        <v/>
      </c>
      <c r="R577" s="16" t="str">
        <f t="shared" ca="1" si="137"/>
        <v/>
      </c>
      <c r="S577" s="16" t="e">
        <f t="shared" ca="1" si="135"/>
        <v>#N/A</v>
      </c>
      <c r="T577" s="15" t="str">
        <f t="shared" ca="1" si="136"/>
        <v/>
      </c>
      <c r="U577" s="7" t="str">
        <f t="shared" ca="1" si="132"/>
        <v/>
      </c>
    </row>
    <row r="578" spans="1:21" x14ac:dyDescent="0.55000000000000004">
      <c r="A578" s="7">
        <v>576</v>
      </c>
      <c r="B578" s="8">
        <f t="shared" si="133"/>
        <v>576</v>
      </c>
      <c r="C578" s="9">
        <f>IF('2 Pareto Analysis'!$D$12='Pareto Math'!V$23,'Pareto Math'!B578,IF(HLOOKUP(X$23,'1 Data Entry'!A$1:Q577,A579,FALSE)="","",HLOOKUP(X$23,'1 Data Entry'!A$1:Q577,A579,FALSE)))</f>
        <v>576</v>
      </c>
      <c r="D578" s="7" t="e">
        <f>HLOOKUP(V$23,'1 Data Entry'!A$1:Q577,A579,FALSE)</f>
        <v>#N/A</v>
      </c>
      <c r="E578" s="15" t="e">
        <f>IF(C578="","",HLOOKUP(W$23,'1 Data Entry'!A$1:S577,A579,FALSE))</f>
        <v>#N/A</v>
      </c>
      <c r="F578" s="15">
        <f>(COUNTIF(D$3:D578,D578))</f>
        <v>576</v>
      </c>
      <c r="G578" s="15">
        <f t="shared" si="134"/>
        <v>999</v>
      </c>
      <c r="H578" s="15" t="e">
        <f t="shared" si="130"/>
        <v>#N/A</v>
      </c>
      <c r="I578" s="16" t="str">
        <f t="shared" si="131"/>
        <v/>
      </c>
      <c r="J578" s="16" t="str">
        <f t="shared" ca="1" si="138"/>
        <v/>
      </c>
      <c r="K578" s="16" t="str">
        <f t="shared" ca="1" si="138"/>
        <v/>
      </c>
      <c r="L578" s="16" t="str">
        <f t="shared" ca="1" si="138"/>
        <v/>
      </c>
      <c r="M578" s="16" t="str">
        <f t="shared" ca="1" si="138"/>
        <v/>
      </c>
      <c r="N578" s="16" t="str">
        <f t="shared" ca="1" si="138"/>
        <v/>
      </c>
      <c r="O578" s="16" t="str">
        <f t="shared" ca="1" si="138"/>
        <v/>
      </c>
      <c r="P578" s="16" t="str">
        <f t="shared" ca="1" si="137"/>
        <v/>
      </c>
      <c r="Q578" s="16" t="str">
        <f t="shared" ca="1" si="137"/>
        <v/>
      </c>
      <c r="R578" s="16" t="str">
        <f t="shared" ca="1" si="137"/>
        <v/>
      </c>
      <c r="S578" s="16" t="e">
        <f t="shared" ca="1" si="135"/>
        <v>#N/A</v>
      </c>
      <c r="T578" s="15" t="str">
        <f t="shared" ca="1" si="136"/>
        <v/>
      </c>
      <c r="U578" s="7" t="str">
        <f t="shared" ca="1" si="132"/>
        <v/>
      </c>
    </row>
    <row r="579" spans="1:21" x14ac:dyDescent="0.55000000000000004">
      <c r="A579" s="7">
        <v>577</v>
      </c>
      <c r="B579" s="8">
        <f t="shared" si="133"/>
        <v>577</v>
      </c>
      <c r="C579" s="9">
        <f>IF('2 Pareto Analysis'!$D$12='Pareto Math'!V$23,'Pareto Math'!B579,IF(HLOOKUP(X$23,'1 Data Entry'!A$1:Q578,A580,FALSE)="","",HLOOKUP(X$23,'1 Data Entry'!A$1:Q578,A580,FALSE)))</f>
        <v>577</v>
      </c>
      <c r="D579" s="7" t="e">
        <f>HLOOKUP(V$23,'1 Data Entry'!A$1:Q578,A580,FALSE)</f>
        <v>#N/A</v>
      </c>
      <c r="E579" s="15" t="e">
        <f>IF(C579="","",HLOOKUP(W$23,'1 Data Entry'!A$1:S578,A580,FALSE))</f>
        <v>#N/A</v>
      </c>
      <c r="F579" s="15">
        <f>(COUNTIF(D$3:D579,D579))</f>
        <v>577</v>
      </c>
      <c r="G579" s="15">
        <f t="shared" si="134"/>
        <v>999</v>
      </c>
      <c r="H579" s="15" t="e">
        <f t="shared" ref="H579:H642" si="139">(SUMIF(D$3:D$1002,D579,E$3:E$1002))</f>
        <v>#N/A</v>
      </c>
      <c r="I579" s="16" t="str">
        <f t="shared" ref="I579:I642" si="140">IF(F579=G579,IF(ISNA(H579),G579,H579),"")</f>
        <v/>
      </c>
      <c r="J579" s="16" t="str">
        <f t="shared" ca="1" si="138"/>
        <v/>
      </c>
      <c r="K579" s="16" t="str">
        <f t="shared" ca="1" si="138"/>
        <v/>
      </c>
      <c r="L579" s="16" t="str">
        <f t="shared" ca="1" si="138"/>
        <v/>
      </c>
      <c r="M579" s="16" t="str">
        <f t="shared" ca="1" si="138"/>
        <v/>
      </c>
      <c r="N579" s="16" t="str">
        <f t="shared" ca="1" si="138"/>
        <v/>
      </c>
      <c r="O579" s="16" t="str">
        <f t="shared" ca="1" si="138"/>
        <v/>
      </c>
      <c r="P579" s="16" t="str">
        <f t="shared" ca="1" si="137"/>
        <v/>
      </c>
      <c r="Q579" s="16" t="str">
        <f t="shared" ca="1" si="137"/>
        <v/>
      </c>
      <c r="R579" s="16" t="str">
        <f t="shared" ca="1" si="137"/>
        <v/>
      </c>
      <c r="S579" s="16" t="e">
        <f t="shared" ca="1" si="135"/>
        <v>#N/A</v>
      </c>
      <c r="T579" s="15" t="str">
        <f t="shared" ca="1" si="136"/>
        <v/>
      </c>
      <c r="U579" s="7" t="str">
        <f t="shared" ref="U579:U642" ca="1" si="141">IF(T579="","",D579)</f>
        <v/>
      </c>
    </row>
    <row r="580" spans="1:21" x14ac:dyDescent="0.55000000000000004">
      <c r="A580" s="7">
        <v>578</v>
      </c>
      <c r="B580" s="8">
        <f t="shared" ref="B580:B643" si="142">IF(A580&gt;999-COUNTIF(D:D,0),"",A580)</f>
        <v>578</v>
      </c>
      <c r="C580" s="9">
        <f>IF('2 Pareto Analysis'!$D$12='Pareto Math'!V$23,'Pareto Math'!B580,IF(HLOOKUP(X$23,'1 Data Entry'!A$1:Q579,A581,FALSE)="","",HLOOKUP(X$23,'1 Data Entry'!A$1:Q579,A581,FALSE)))</f>
        <v>578</v>
      </c>
      <c r="D580" s="7" t="e">
        <f>HLOOKUP(V$23,'1 Data Entry'!A$1:Q579,A581,FALSE)</f>
        <v>#N/A</v>
      </c>
      <c r="E580" s="15" t="e">
        <f>IF(C580="","",HLOOKUP(W$23,'1 Data Entry'!A$1:S579,A581,FALSE))</f>
        <v>#N/A</v>
      </c>
      <c r="F580" s="15">
        <f>(COUNTIF(D$3:D580,D580))</f>
        <v>578</v>
      </c>
      <c r="G580" s="15">
        <f t="shared" ref="G580:G601" si="143">IF(B580="","",COUNTIF(D$3:D$1002,D580))</f>
        <v>999</v>
      </c>
      <c r="H580" s="15" t="e">
        <f t="shared" si="139"/>
        <v>#N/A</v>
      </c>
      <c r="I580" s="16" t="str">
        <f t="shared" si="140"/>
        <v/>
      </c>
      <c r="J580" s="16" t="str">
        <f t="shared" ca="1" si="138"/>
        <v/>
      </c>
      <c r="K580" s="16" t="str">
        <f t="shared" ca="1" si="138"/>
        <v/>
      </c>
      <c r="L580" s="16" t="str">
        <f t="shared" ca="1" si="138"/>
        <v/>
      </c>
      <c r="M580" s="16" t="str">
        <f t="shared" ca="1" si="138"/>
        <v/>
      </c>
      <c r="N580" s="16" t="str">
        <f t="shared" ca="1" si="138"/>
        <v/>
      </c>
      <c r="O580" s="16" t="str">
        <f t="shared" ca="1" si="138"/>
        <v/>
      </c>
      <c r="P580" s="16" t="str">
        <f t="shared" ca="1" si="137"/>
        <v/>
      </c>
      <c r="Q580" s="16" t="str">
        <f t="shared" ca="1" si="137"/>
        <v/>
      </c>
      <c r="R580" s="16" t="str">
        <f t="shared" ca="1" si="137"/>
        <v/>
      </c>
      <c r="S580" s="16" t="e">
        <f t="shared" ref="S580:S643" ca="1" si="144">IF(SUM(J580:R580)=0,$E580,"")</f>
        <v>#N/A</v>
      </c>
      <c r="T580" s="15" t="str">
        <f t="shared" ref="T580:T643" ca="1" si="145">IF(F580=G580,IF(ISNA(H580),G580+(RAND()*0.01),H580+(RAND()*0.0000000001)),"")</f>
        <v/>
      </c>
      <c r="U580" s="7" t="str">
        <f t="shared" ca="1" si="141"/>
        <v/>
      </c>
    </row>
    <row r="581" spans="1:21" x14ac:dyDescent="0.55000000000000004">
      <c r="A581" s="7">
        <v>579</v>
      </c>
      <c r="B581" s="8">
        <f t="shared" si="142"/>
        <v>579</v>
      </c>
      <c r="C581" s="9">
        <f>IF('2 Pareto Analysis'!$D$12='Pareto Math'!V$23,'Pareto Math'!B581,IF(HLOOKUP(X$23,'1 Data Entry'!A$1:Q580,A582,FALSE)="","",HLOOKUP(X$23,'1 Data Entry'!A$1:Q580,A582,FALSE)))</f>
        <v>579</v>
      </c>
      <c r="D581" s="7" t="e">
        <f>HLOOKUP(V$23,'1 Data Entry'!A$1:Q580,A582,FALSE)</f>
        <v>#N/A</v>
      </c>
      <c r="E581" s="15" t="e">
        <f>IF(C581="","",HLOOKUP(W$23,'1 Data Entry'!A$1:S580,A582,FALSE))</f>
        <v>#N/A</v>
      </c>
      <c r="F581" s="15">
        <f>(COUNTIF(D$3:D581,D581))</f>
        <v>579</v>
      </c>
      <c r="G581" s="15">
        <f t="shared" si="143"/>
        <v>999</v>
      </c>
      <c r="H581" s="15" t="e">
        <f t="shared" si="139"/>
        <v>#N/A</v>
      </c>
      <c r="I581" s="16" t="str">
        <f t="shared" si="140"/>
        <v/>
      </c>
      <c r="J581" s="16" t="str">
        <f t="shared" ca="1" si="138"/>
        <v/>
      </c>
      <c r="K581" s="16" t="str">
        <f t="shared" ca="1" si="138"/>
        <v/>
      </c>
      <c r="L581" s="16" t="str">
        <f t="shared" ca="1" si="138"/>
        <v/>
      </c>
      <c r="M581" s="16" t="str">
        <f t="shared" ca="1" si="138"/>
        <v/>
      </c>
      <c r="N581" s="16" t="str">
        <f t="shared" ca="1" si="138"/>
        <v/>
      </c>
      <c r="O581" s="16" t="str">
        <f t="shared" ca="1" si="138"/>
        <v/>
      </c>
      <c r="P581" s="16" t="str">
        <f t="shared" ca="1" si="137"/>
        <v/>
      </c>
      <c r="Q581" s="16" t="str">
        <f t="shared" ca="1" si="137"/>
        <v/>
      </c>
      <c r="R581" s="16" t="str">
        <f t="shared" ca="1" si="137"/>
        <v/>
      </c>
      <c r="S581" s="16" t="e">
        <f t="shared" ca="1" si="144"/>
        <v>#N/A</v>
      </c>
      <c r="T581" s="15" t="str">
        <f t="shared" ca="1" si="145"/>
        <v/>
      </c>
      <c r="U581" s="7" t="str">
        <f t="shared" ca="1" si="141"/>
        <v/>
      </c>
    </row>
    <row r="582" spans="1:21" x14ac:dyDescent="0.55000000000000004">
      <c r="A582" s="7">
        <v>580</v>
      </c>
      <c r="B582" s="8">
        <f t="shared" si="142"/>
        <v>580</v>
      </c>
      <c r="C582" s="9">
        <f>IF('2 Pareto Analysis'!$D$12='Pareto Math'!V$23,'Pareto Math'!B582,IF(HLOOKUP(X$23,'1 Data Entry'!A$1:Q581,A583,FALSE)="","",HLOOKUP(X$23,'1 Data Entry'!A$1:Q581,A583,FALSE)))</f>
        <v>580</v>
      </c>
      <c r="D582" s="7" t="e">
        <f>HLOOKUP(V$23,'1 Data Entry'!A$1:Q581,A583,FALSE)</f>
        <v>#N/A</v>
      </c>
      <c r="E582" s="15" t="e">
        <f>IF(C582="","",HLOOKUP(W$23,'1 Data Entry'!A$1:S581,A583,FALSE))</f>
        <v>#N/A</v>
      </c>
      <c r="F582" s="15">
        <f>(COUNTIF(D$3:D582,D582))</f>
        <v>580</v>
      </c>
      <c r="G582" s="15">
        <f t="shared" si="143"/>
        <v>999</v>
      </c>
      <c r="H582" s="15" t="e">
        <f t="shared" si="139"/>
        <v>#N/A</v>
      </c>
      <c r="I582" s="16" t="str">
        <f t="shared" si="140"/>
        <v/>
      </c>
      <c r="J582" s="16" t="str">
        <f t="shared" ca="1" si="138"/>
        <v/>
      </c>
      <c r="K582" s="16" t="str">
        <f t="shared" ca="1" si="138"/>
        <v/>
      </c>
      <c r="L582" s="16" t="str">
        <f t="shared" ca="1" si="138"/>
        <v/>
      </c>
      <c r="M582" s="16" t="str">
        <f t="shared" ca="1" si="138"/>
        <v/>
      </c>
      <c r="N582" s="16" t="str">
        <f t="shared" ca="1" si="138"/>
        <v/>
      </c>
      <c r="O582" s="16" t="str">
        <f t="shared" ca="1" si="138"/>
        <v/>
      </c>
      <c r="P582" s="16" t="str">
        <f t="shared" ca="1" si="137"/>
        <v/>
      </c>
      <c r="Q582" s="16" t="str">
        <f t="shared" ca="1" si="137"/>
        <v/>
      </c>
      <c r="R582" s="16" t="str">
        <f t="shared" ca="1" si="137"/>
        <v/>
      </c>
      <c r="S582" s="16" t="e">
        <f t="shared" ca="1" si="144"/>
        <v>#N/A</v>
      </c>
      <c r="T582" s="15" t="str">
        <f t="shared" ca="1" si="145"/>
        <v/>
      </c>
      <c r="U582" s="7" t="str">
        <f t="shared" ca="1" si="141"/>
        <v/>
      </c>
    </row>
    <row r="583" spans="1:21" x14ac:dyDescent="0.55000000000000004">
      <c r="A583" s="7">
        <v>581</v>
      </c>
      <c r="B583" s="8">
        <f t="shared" si="142"/>
        <v>581</v>
      </c>
      <c r="C583" s="9">
        <f>IF('2 Pareto Analysis'!$D$12='Pareto Math'!V$23,'Pareto Math'!B583,IF(HLOOKUP(X$23,'1 Data Entry'!A$1:Q582,A584,FALSE)="","",HLOOKUP(X$23,'1 Data Entry'!A$1:Q582,A584,FALSE)))</f>
        <v>581</v>
      </c>
      <c r="D583" s="7" t="e">
        <f>HLOOKUP(V$23,'1 Data Entry'!A$1:Q582,A584,FALSE)</f>
        <v>#N/A</v>
      </c>
      <c r="E583" s="15" t="e">
        <f>IF(C583="","",HLOOKUP(W$23,'1 Data Entry'!A$1:S582,A584,FALSE))</f>
        <v>#N/A</v>
      </c>
      <c r="F583" s="15">
        <f>(COUNTIF(D$3:D583,D583))</f>
        <v>581</v>
      </c>
      <c r="G583" s="15">
        <f t="shared" si="143"/>
        <v>999</v>
      </c>
      <c r="H583" s="15" t="e">
        <f t="shared" si="139"/>
        <v>#N/A</v>
      </c>
      <c r="I583" s="16" t="str">
        <f t="shared" si="140"/>
        <v/>
      </c>
      <c r="J583" s="16" t="str">
        <f t="shared" ca="1" si="138"/>
        <v/>
      </c>
      <c r="K583" s="16" t="str">
        <f t="shared" ca="1" si="138"/>
        <v/>
      </c>
      <c r="L583" s="16" t="str">
        <f t="shared" ca="1" si="138"/>
        <v/>
      </c>
      <c r="M583" s="16" t="str">
        <f t="shared" ca="1" si="138"/>
        <v/>
      </c>
      <c r="N583" s="16" t="str">
        <f t="shared" ca="1" si="138"/>
        <v/>
      </c>
      <c r="O583" s="16" t="str">
        <f t="shared" ca="1" si="138"/>
        <v/>
      </c>
      <c r="P583" s="16" t="str">
        <f t="shared" ca="1" si="137"/>
        <v/>
      </c>
      <c r="Q583" s="16" t="str">
        <f t="shared" ca="1" si="137"/>
        <v/>
      </c>
      <c r="R583" s="16" t="str">
        <f t="shared" ca="1" si="137"/>
        <v/>
      </c>
      <c r="S583" s="16" t="e">
        <f t="shared" ca="1" si="144"/>
        <v>#N/A</v>
      </c>
      <c r="T583" s="15" t="str">
        <f t="shared" ca="1" si="145"/>
        <v/>
      </c>
      <c r="U583" s="7" t="str">
        <f t="shared" ca="1" si="141"/>
        <v/>
      </c>
    </row>
    <row r="584" spans="1:21" x14ac:dyDescent="0.55000000000000004">
      <c r="A584" s="7">
        <v>582</v>
      </c>
      <c r="B584" s="8">
        <f t="shared" si="142"/>
        <v>582</v>
      </c>
      <c r="C584" s="9">
        <f>IF('2 Pareto Analysis'!$D$12='Pareto Math'!V$23,'Pareto Math'!B584,IF(HLOOKUP(X$23,'1 Data Entry'!A$1:Q583,A585,FALSE)="","",HLOOKUP(X$23,'1 Data Entry'!A$1:Q583,A585,FALSE)))</f>
        <v>582</v>
      </c>
      <c r="D584" s="7" t="e">
        <f>HLOOKUP(V$23,'1 Data Entry'!A$1:Q583,A585,FALSE)</f>
        <v>#N/A</v>
      </c>
      <c r="E584" s="15" t="e">
        <f>IF(C584="","",HLOOKUP(W$23,'1 Data Entry'!A$1:S583,A585,FALSE))</f>
        <v>#N/A</v>
      </c>
      <c r="F584" s="15">
        <f>(COUNTIF(D$3:D584,D584))</f>
        <v>582</v>
      </c>
      <c r="G584" s="15">
        <f t="shared" si="143"/>
        <v>999</v>
      </c>
      <c r="H584" s="15" t="e">
        <f t="shared" si="139"/>
        <v>#N/A</v>
      </c>
      <c r="I584" s="16" t="str">
        <f t="shared" si="140"/>
        <v/>
      </c>
      <c r="J584" s="16" t="str">
        <f t="shared" ca="1" si="138"/>
        <v/>
      </c>
      <c r="K584" s="16" t="str">
        <f t="shared" ca="1" si="138"/>
        <v/>
      </c>
      <c r="L584" s="16" t="str">
        <f t="shared" ca="1" si="138"/>
        <v/>
      </c>
      <c r="M584" s="16" t="str">
        <f t="shared" ref="M584:R636" ca="1" si="146">IF(ISERROR(AA$43),"",IF($D584&lt;&gt;AA$43,"",$E584))</f>
        <v/>
      </c>
      <c r="N584" s="16" t="str">
        <f t="shared" ca="1" si="146"/>
        <v/>
      </c>
      <c r="O584" s="16" t="str">
        <f t="shared" ca="1" si="146"/>
        <v/>
      </c>
      <c r="P584" s="16" t="str">
        <f t="shared" ca="1" si="137"/>
        <v/>
      </c>
      <c r="Q584" s="16" t="str">
        <f t="shared" ca="1" si="137"/>
        <v/>
      </c>
      <c r="R584" s="16" t="str">
        <f t="shared" ca="1" si="137"/>
        <v/>
      </c>
      <c r="S584" s="16" t="e">
        <f t="shared" ca="1" si="144"/>
        <v>#N/A</v>
      </c>
      <c r="T584" s="15" t="str">
        <f t="shared" ca="1" si="145"/>
        <v/>
      </c>
      <c r="U584" s="7" t="str">
        <f t="shared" ca="1" si="141"/>
        <v/>
      </c>
    </row>
    <row r="585" spans="1:21" x14ac:dyDescent="0.55000000000000004">
      <c r="A585" s="7">
        <v>583</v>
      </c>
      <c r="B585" s="8">
        <f t="shared" si="142"/>
        <v>583</v>
      </c>
      <c r="C585" s="9">
        <f>IF('2 Pareto Analysis'!$D$12='Pareto Math'!V$23,'Pareto Math'!B585,IF(HLOOKUP(X$23,'1 Data Entry'!A$1:Q584,A586,FALSE)="","",HLOOKUP(X$23,'1 Data Entry'!A$1:Q584,A586,FALSE)))</f>
        <v>583</v>
      </c>
      <c r="D585" s="7" t="e">
        <f>HLOOKUP(V$23,'1 Data Entry'!A$1:Q584,A586,FALSE)</f>
        <v>#N/A</v>
      </c>
      <c r="E585" s="15" t="e">
        <f>IF(C585="","",HLOOKUP(W$23,'1 Data Entry'!A$1:S584,A586,FALSE))</f>
        <v>#N/A</v>
      </c>
      <c r="F585" s="15">
        <f>(COUNTIF(D$3:D585,D585))</f>
        <v>583</v>
      </c>
      <c r="G585" s="15">
        <f t="shared" si="143"/>
        <v>999</v>
      </c>
      <c r="H585" s="15" t="e">
        <f t="shared" si="139"/>
        <v>#N/A</v>
      </c>
      <c r="I585" s="16" t="str">
        <f t="shared" si="140"/>
        <v/>
      </c>
      <c r="J585" s="16" t="str">
        <f t="shared" ref="J585:O648" ca="1" si="147">IF(ISERROR(X$43),"",IF($D585&lt;&gt;X$43,"",$E585))</f>
        <v/>
      </c>
      <c r="K585" s="16" t="str">
        <f t="shared" ca="1" si="147"/>
        <v/>
      </c>
      <c r="L585" s="16" t="str">
        <f t="shared" ca="1" si="147"/>
        <v/>
      </c>
      <c r="M585" s="16" t="str">
        <f t="shared" ca="1" si="146"/>
        <v/>
      </c>
      <c r="N585" s="16" t="str">
        <f t="shared" ca="1" si="146"/>
        <v/>
      </c>
      <c r="O585" s="16" t="str">
        <f t="shared" ca="1" si="146"/>
        <v/>
      </c>
      <c r="P585" s="16" t="str">
        <f t="shared" ca="1" si="137"/>
        <v/>
      </c>
      <c r="Q585" s="16" t="str">
        <f t="shared" ca="1" si="137"/>
        <v/>
      </c>
      <c r="R585" s="16" t="str">
        <f t="shared" ca="1" si="137"/>
        <v/>
      </c>
      <c r="S585" s="16" t="e">
        <f t="shared" ca="1" si="144"/>
        <v>#N/A</v>
      </c>
      <c r="T585" s="15" t="str">
        <f t="shared" ca="1" si="145"/>
        <v/>
      </c>
      <c r="U585" s="7" t="str">
        <f t="shared" ca="1" si="141"/>
        <v/>
      </c>
    </row>
    <row r="586" spans="1:21" x14ac:dyDescent="0.55000000000000004">
      <c r="A586" s="7">
        <v>584</v>
      </c>
      <c r="B586" s="8">
        <f t="shared" si="142"/>
        <v>584</v>
      </c>
      <c r="C586" s="9">
        <f>IF('2 Pareto Analysis'!$D$12='Pareto Math'!V$23,'Pareto Math'!B586,IF(HLOOKUP(X$23,'1 Data Entry'!A$1:Q585,A587,FALSE)="","",HLOOKUP(X$23,'1 Data Entry'!A$1:Q585,A587,FALSE)))</f>
        <v>584</v>
      </c>
      <c r="D586" s="7" t="e">
        <f>HLOOKUP(V$23,'1 Data Entry'!A$1:Q585,A587,FALSE)</f>
        <v>#N/A</v>
      </c>
      <c r="E586" s="15" t="e">
        <f>IF(C586="","",HLOOKUP(W$23,'1 Data Entry'!A$1:S585,A587,FALSE))</f>
        <v>#N/A</v>
      </c>
      <c r="F586" s="15">
        <f>(COUNTIF(D$3:D586,D586))</f>
        <v>584</v>
      </c>
      <c r="G586" s="15">
        <f t="shared" si="143"/>
        <v>999</v>
      </c>
      <c r="H586" s="15" t="e">
        <f t="shared" si="139"/>
        <v>#N/A</v>
      </c>
      <c r="I586" s="16" t="str">
        <f t="shared" si="140"/>
        <v/>
      </c>
      <c r="J586" s="16" t="str">
        <f t="shared" ca="1" si="147"/>
        <v/>
      </c>
      <c r="K586" s="16" t="str">
        <f t="shared" ca="1" si="147"/>
        <v/>
      </c>
      <c r="L586" s="16" t="str">
        <f t="shared" ca="1" si="147"/>
        <v/>
      </c>
      <c r="M586" s="16" t="str">
        <f t="shared" ca="1" si="146"/>
        <v/>
      </c>
      <c r="N586" s="16" t="str">
        <f t="shared" ca="1" si="146"/>
        <v/>
      </c>
      <c r="O586" s="16" t="str">
        <f t="shared" ca="1" si="146"/>
        <v/>
      </c>
      <c r="P586" s="16" t="str">
        <f t="shared" ca="1" si="137"/>
        <v/>
      </c>
      <c r="Q586" s="16" t="str">
        <f t="shared" ca="1" si="137"/>
        <v/>
      </c>
      <c r="R586" s="16" t="str">
        <f t="shared" ca="1" si="137"/>
        <v/>
      </c>
      <c r="S586" s="16" t="e">
        <f t="shared" ca="1" si="144"/>
        <v>#N/A</v>
      </c>
      <c r="T586" s="15" t="str">
        <f t="shared" ca="1" si="145"/>
        <v/>
      </c>
      <c r="U586" s="7" t="str">
        <f t="shared" ca="1" si="141"/>
        <v/>
      </c>
    </row>
    <row r="587" spans="1:21" x14ac:dyDescent="0.55000000000000004">
      <c r="A587" s="7">
        <v>585</v>
      </c>
      <c r="B587" s="8">
        <f t="shared" si="142"/>
        <v>585</v>
      </c>
      <c r="C587" s="9">
        <f>IF('2 Pareto Analysis'!$D$12='Pareto Math'!V$23,'Pareto Math'!B587,IF(HLOOKUP(X$23,'1 Data Entry'!A$1:Q586,A588,FALSE)="","",HLOOKUP(X$23,'1 Data Entry'!A$1:Q586,A588,FALSE)))</f>
        <v>585</v>
      </c>
      <c r="D587" s="7" t="e">
        <f>HLOOKUP(V$23,'1 Data Entry'!A$1:Q586,A588,FALSE)</f>
        <v>#N/A</v>
      </c>
      <c r="E587" s="15" t="e">
        <f>IF(C587="","",HLOOKUP(W$23,'1 Data Entry'!A$1:S586,A588,FALSE))</f>
        <v>#N/A</v>
      </c>
      <c r="F587" s="15">
        <f>(COUNTIF(D$3:D587,D587))</f>
        <v>585</v>
      </c>
      <c r="G587" s="15">
        <f t="shared" si="143"/>
        <v>999</v>
      </c>
      <c r="H587" s="15" t="e">
        <f t="shared" si="139"/>
        <v>#N/A</v>
      </c>
      <c r="I587" s="16" t="str">
        <f t="shared" si="140"/>
        <v/>
      </c>
      <c r="J587" s="16" t="str">
        <f t="shared" ca="1" si="147"/>
        <v/>
      </c>
      <c r="K587" s="16" t="str">
        <f t="shared" ca="1" si="147"/>
        <v/>
      </c>
      <c r="L587" s="16" t="str">
        <f t="shared" ca="1" si="147"/>
        <v/>
      </c>
      <c r="M587" s="16" t="str">
        <f t="shared" ca="1" si="146"/>
        <v/>
      </c>
      <c r="N587" s="16" t="str">
        <f t="shared" ca="1" si="146"/>
        <v/>
      </c>
      <c r="O587" s="16" t="str">
        <f t="shared" ca="1" si="146"/>
        <v/>
      </c>
      <c r="P587" s="16" t="str">
        <f t="shared" ca="1" si="137"/>
        <v/>
      </c>
      <c r="Q587" s="16" t="str">
        <f t="shared" ca="1" si="137"/>
        <v/>
      </c>
      <c r="R587" s="16" t="str">
        <f t="shared" ca="1" si="137"/>
        <v/>
      </c>
      <c r="S587" s="16" t="e">
        <f t="shared" ca="1" si="144"/>
        <v>#N/A</v>
      </c>
      <c r="T587" s="15" t="str">
        <f t="shared" ca="1" si="145"/>
        <v/>
      </c>
      <c r="U587" s="7" t="str">
        <f t="shared" ca="1" si="141"/>
        <v/>
      </c>
    </row>
    <row r="588" spans="1:21" x14ac:dyDescent="0.55000000000000004">
      <c r="A588" s="7">
        <v>586</v>
      </c>
      <c r="B588" s="8">
        <f t="shared" si="142"/>
        <v>586</v>
      </c>
      <c r="C588" s="9">
        <f>IF('2 Pareto Analysis'!$D$12='Pareto Math'!V$23,'Pareto Math'!B588,IF(HLOOKUP(X$23,'1 Data Entry'!A$1:Q587,A589,FALSE)="","",HLOOKUP(X$23,'1 Data Entry'!A$1:Q587,A589,FALSE)))</f>
        <v>586</v>
      </c>
      <c r="D588" s="7" t="e">
        <f>HLOOKUP(V$23,'1 Data Entry'!A$1:Q587,A589,FALSE)</f>
        <v>#N/A</v>
      </c>
      <c r="E588" s="15" t="e">
        <f>IF(C588="","",HLOOKUP(W$23,'1 Data Entry'!A$1:S587,A589,FALSE))</f>
        <v>#N/A</v>
      </c>
      <c r="F588" s="15">
        <f>(COUNTIF(D$3:D588,D588))</f>
        <v>586</v>
      </c>
      <c r="G588" s="15">
        <f t="shared" si="143"/>
        <v>999</v>
      </c>
      <c r="H588" s="15" t="e">
        <f t="shared" si="139"/>
        <v>#N/A</v>
      </c>
      <c r="I588" s="16" t="str">
        <f t="shared" si="140"/>
        <v/>
      </c>
      <c r="J588" s="16" t="str">
        <f t="shared" ca="1" si="147"/>
        <v/>
      </c>
      <c r="K588" s="16" t="str">
        <f t="shared" ca="1" si="147"/>
        <v/>
      </c>
      <c r="L588" s="16" t="str">
        <f t="shared" ca="1" si="147"/>
        <v/>
      </c>
      <c r="M588" s="16" t="str">
        <f t="shared" ca="1" si="146"/>
        <v/>
      </c>
      <c r="N588" s="16" t="str">
        <f t="shared" ca="1" si="146"/>
        <v/>
      </c>
      <c r="O588" s="16" t="str">
        <f t="shared" ca="1" si="146"/>
        <v/>
      </c>
      <c r="P588" s="16" t="str">
        <f t="shared" ca="1" si="137"/>
        <v/>
      </c>
      <c r="Q588" s="16" t="str">
        <f t="shared" ca="1" si="137"/>
        <v/>
      </c>
      <c r="R588" s="16" t="str">
        <f t="shared" ca="1" si="137"/>
        <v/>
      </c>
      <c r="S588" s="16" t="e">
        <f t="shared" ca="1" si="144"/>
        <v>#N/A</v>
      </c>
      <c r="T588" s="15" t="str">
        <f t="shared" ca="1" si="145"/>
        <v/>
      </c>
      <c r="U588" s="7" t="str">
        <f t="shared" ca="1" si="141"/>
        <v/>
      </c>
    </row>
    <row r="589" spans="1:21" x14ac:dyDescent="0.55000000000000004">
      <c r="A589" s="7">
        <v>587</v>
      </c>
      <c r="B589" s="8">
        <f t="shared" si="142"/>
        <v>587</v>
      </c>
      <c r="C589" s="9">
        <f>IF('2 Pareto Analysis'!$D$12='Pareto Math'!V$23,'Pareto Math'!B589,IF(HLOOKUP(X$23,'1 Data Entry'!A$1:Q588,A590,FALSE)="","",HLOOKUP(X$23,'1 Data Entry'!A$1:Q588,A590,FALSE)))</f>
        <v>587</v>
      </c>
      <c r="D589" s="7" t="e">
        <f>HLOOKUP(V$23,'1 Data Entry'!A$1:Q588,A590,FALSE)</f>
        <v>#N/A</v>
      </c>
      <c r="E589" s="15" t="e">
        <f>IF(C589="","",HLOOKUP(W$23,'1 Data Entry'!A$1:S588,A590,FALSE))</f>
        <v>#N/A</v>
      </c>
      <c r="F589" s="15">
        <f>(COUNTIF(D$3:D589,D589))</f>
        <v>587</v>
      </c>
      <c r="G589" s="15">
        <f t="shared" si="143"/>
        <v>999</v>
      </c>
      <c r="H589" s="15" t="e">
        <f t="shared" si="139"/>
        <v>#N/A</v>
      </c>
      <c r="I589" s="16" t="str">
        <f t="shared" si="140"/>
        <v/>
      </c>
      <c r="J589" s="16" t="str">
        <f t="shared" ca="1" si="147"/>
        <v/>
      </c>
      <c r="K589" s="16" t="str">
        <f t="shared" ca="1" si="147"/>
        <v/>
      </c>
      <c r="L589" s="16" t="str">
        <f t="shared" ca="1" si="147"/>
        <v/>
      </c>
      <c r="M589" s="16" t="str">
        <f t="shared" ca="1" si="146"/>
        <v/>
      </c>
      <c r="N589" s="16" t="str">
        <f t="shared" ca="1" si="146"/>
        <v/>
      </c>
      <c r="O589" s="16" t="str">
        <f t="shared" ca="1" si="146"/>
        <v/>
      </c>
      <c r="P589" s="16" t="str">
        <f t="shared" ca="1" si="137"/>
        <v/>
      </c>
      <c r="Q589" s="16" t="str">
        <f t="shared" ca="1" si="137"/>
        <v/>
      </c>
      <c r="R589" s="16" t="str">
        <f t="shared" ca="1" si="137"/>
        <v/>
      </c>
      <c r="S589" s="16" t="e">
        <f t="shared" ca="1" si="144"/>
        <v>#N/A</v>
      </c>
      <c r="T589" s="15" t="str">
        <f t="shared" ca="1" si="145"/>
        <v/>
      </c>
      <c r="U589" s="7" t="str">
        <f t="shared" ca="1" si="141"/>
        <v/>
      </c>
    </row>
    <row r="590" spans="1:21" x14ac:dyDescent="0.55000000000000004">
      <c r="A590" s="7">
        <v>588</v>
      </c>
      <c r="B590" s="8">
        <f t="shared" si="142"/>
        <v>588</v>
      </c>
      <c r="C590" s="9">
        <f>IF('2 Pareto Analysis'!$D$12='Pareto Math'!V$23,'Pareto Math'!B590,IF(HLOOKUP(X$23,'1 Data Entry'!A$1:Q589,A591,FALSE)="","",HLOOKUP(X$23,'1 Data Entry'!A$1:Q589,A591,FALSE)))</f>
        <v>588</v>
      </c>
      <c r="D590" s="7" t="e">
        <f>HLOOKUP(V$23,'1 Data Entry'!A$1:Q589,A591,FALSE)</f>
        <v>#N/A</v>
      </c>
      <c r="E590" s="15" t="e">
        <f>IF(C590="","",HLOOKUP(W$23,'1 Data Entry'!A$1:S589,A591,FALSE))</f>
        <v>#N/A</v>
      </c>
      <c r="F590" s="15">
        <f>(COUNTIF(D$3:D590,D590))</f>
        <v>588</v>
      </c>
      <c r="G590" s="15">
        <f t="shared" si="143"/>
        <v>999</v>
      </c>
      <c r="H590" s="15" t="e">
        <f t="shared" si="139"/>
        <v>#N/A</v>
      </c>
      <c r="I590" s="16" t="str">
        <f t="shared" si="140"/>
        <v/>
      </c>
      <c r="J590" s="16" t="str">
        <f t="shared" ca="1" si="147"/>
        <v/>
      </c>
      <c r="K590" s="16" t="str">
        <f t="shared" ca="1" si="147"/>
        <v/>
      </c>
      <c r="L590" s="16" t="str">
        <f t="shared" ca="1" si="147"/>
        <v/>
      </c>
      <c r="M590" s="16" t="str">
        <f t="shared" ca="1" si="146"/>
        <v/>
      </c>
      <c r="N590" s="16" t="str">
        <f t="shared" ca="1" si="146"/>
        <v/>
      </c>
      <c r="O590" s="16" t="str">
        <f t="shared" ca="1" si="146"/>
        <v/>
      </c>
      <c r="P590" s="16" t="str">
        <f t="shared" ca="1" si="137"/>
        <v/>
      </c>
      <c r="Q590" s="16" t="str">
        <f t="shared" ca="1" si="137"/>
        <v/>
      </c>
      <c r="R590" s="16" t="str">
        <f t="shared" ca="1" si="137"/>
        <v/>
      </c>
      <c r="S590" s="16" t="e">
        <f t="shared" ca="1" si="144"/>
        <v>#N/A</v>
      </c>
      <c r="T590" s="15" t="str">
        <f t="shared" ca="1" si="145"/>
        <v/>
      </c>
      <c r="U590" s="7" t="str">
        <f t="shared" ca="1" si="141"/>
        <v/>
      </c>
    </row>
    <row r="591" spans="1:21" x14ac:dyDescent="0.55000000000000004">
      <c r="A591" s="7">
        <v>589</v>
      </c>
      <c r="B591" s="8">
        <f t="shared" si="142"/>
        <v>589</v>
      </c>
      <c r="C591" s="9">
        <f>IF('2 Pareto Analysis'!$D$12='Pareto Math'!V$23,'Pareto Math'!B591,IF(HLOOKUP(X$23,'1 Data Entry'!A$1:Q590,A592,FALSE)="","",HLOOKUP(X$23,'1 Data Entry'!A$1:Q590,A592,FALSE)))</f>
        <v>589</v>
      </c>
      <c r="D591" s="7" t="e">
        <f>HLOOKUP(V$23,'1 Data Entry'!A$1:Q590,A592,FALSE)</f>
        <v>#N/A</v>
      </c>
      <c r="E591" s="15" t="e">
        <f>IF(C591="","",HLOOKUP(W$23,'1 Data Entry'!A$1:S590,A592,FALSE))</f>
        <v>#N/A</v>
      </c>
      <c r="F591" s="15">
        <f>(COUNTIF(D$3:D591,D591))</f>
        <v>589</v>
      </c>
      <c r="G591" s="15">
        <f t="shared" si="143"/>
        <v>999</v>
      </c>
      <c r="H591" s="15" t="e">
        <f t="shared" si="139"/>
        <v>#N/A</v>
      </c>
      <c r="I591" s="16" t="str">
        <f t="shared" si="140"/>
        <v/>
      </c>
      <c r="J591" s="16" t="str">
        <f t="shared" ca="1" si="147"/>
        <v/>
      </c>
      <c r="K591" s="16" t="str">
        <f t="shared" ca="1" si="147"/>
        <v/>
      </c>
      <c r="L591" s="16" t="str">
        <f t="shared" ca="1" si="147"/>
        <v/>
      </c>
      <c r="M591" s="16" t="str">
        <f t="shared" ca="1" si="146"/>
        <v/>
      </c>
      <c r="N591" s="16" t="str">
        <f t="shared" ca="1" si="146"/>
        <v/>
      </c>
      <c r="O591" s="16" t="str">
        <f t="shared" ca="1" si="146"/>
        <v/>
      </c>
      <c r="P591" s="16" t="str">
        <f t="shared" ca="1" si="137"/>
        <v/>
      </c>
      <c r="Q591" s="16" t="str">
        <f t="shared" ca="1" si="137"/>
        <v/>
      </c>
      <c r="R591" s="16" t="str">
        <f t="shared" ca="1" si="137"/>
        <v/>
      </c>
      <c r="S591" s="16" t="e">
        <f t="shared" ca="1" si="144"/>
        <v>#N/A</v>
      </c>
      <c r="T591" s="15" t="str">
        <f t="shared" ca="1" si="145"/>
        <v/>
      </c>
      <c r="U591" s="7" t="str">
        <f t="shared" ca="1" si="141"/>
        <v/>
      </c>
    </row>
    <row r="592" spans="1:21" x14ac:dyDescent="0.55000000000000004">
      <c r="A592" s="7">
        <v>590</v>
      </c>
      <c r="B592" s="8">
        <f t="shared" si="142"/>
        <v>590</v>
      </c>
      <c r="C592" s="9">
        <f>IF('2 Pareto Analysis'!$D$12='Pareto Math'!V$23,'Pareto Math'!B592,IF(HLOOKUP(X$23,'1 Data Entry'!A$1:Q591,A593,FALSE)="","",HLOOKUP(X$23,'1 Data Entry'!A$1:Q591,A593,FALSE)))</f>
        <v>590</v>
      </c>
      <c r="D592" s="7" t="e">
        <f>HLOOKUP(V$23,'1 Data Entry'!A$1:Q591,A593,FALSE)</f>
        <v>#N/A</v>
      </c>
      <c r="E592" s="15" t="e">
        <f>IF(C592="","",HLOOKUP(W$23,'1 Data Entry'!A$1:S591,A593,FALSE))</f>
        <v>#N/A</v>
      </c>
      <c r="F592" s="15">
        <f>(COUNTIF(D$3:D592,D592))</f>
        <v>590</v>
      </c>
      <c r="G592" s="15">
        <f t="shared" si="143"/>
        <v>999</v>
      </c>
      <c r="H592" s="15" t="e">
        <f t="shared" si="139"/>
        <v>#N/A</v>
      </c>
      <c r="I592" s="16" t="str">
        <f t="shared" si="140"/>
        <v/>
      </c>
      <c r="J592" s="16" t="str">
        <f t="shared" ca="1" si="147"/>
        <v/>
      </c>
      <c r="K592" s="16" t="str">
        <f t="shared" ca="1" si="147"/>
        <v/>
      </c>
      <c r="L592" s="16" t="str">
        <f t="shared" ca="1" si="147"/>
        <v/>
      </c>
      <c r="M592" s="16" t="str">
        <f t="shared" ca="1" si="146"/>
        <v/>
      </c>
      <c r="N592" s="16" t="str">
        <f t="shared" ca="1" si="146"/>
        <v/>
      </c>
      <c r="O592" s="16" t="str">
        <f t="shared" ca="1" si="146"/>
        <v/>
      </c>
      <c r="P592" s="16" t="str">
        <f t="shared" ca="1" si="137"/>
        <v/>
      </c>
      <c r="Q592" s="16" t="str">
        <f t="shared" ca="1" si="137"/>
        <v/>
      </c>
      <c r="R592" s="16" t="str">
        <f t="shared" ca="1" si="137"/>
        <v/>
      </c>
      <c r="S592" s="16" t="e">
        <f t="shared" ca="1" si="144"/>
        <v>#N/A</v>
      </c>
      <c r="T592" s="15" t="str">
        <f t="shared" ca="1" si="145"/>
        <v/>
      </c>
      <c r="U592" s="7" t="str">
        <f t="shared" ca="1" si="141"/>
        <v/>
      </c>
    </row>
    <row r="593" spans="1:21" x14ac:dyDescent="0.55000000000000004">
      <c r="A593" s="7">
        <v>591</v>
      </c>
      <c r="B593" s="8">
        <f t="shared" si="142"/>
        <v>591</v>
      </c>
      <c r="C593" s="9">
        <f>IF('2 Pareto Analysis'!$D$12='Pareto Math'!V$23,'Pareto Math'!B593,IF(HLOOKUP(X$23,'1 Data Entry'!A$1:Q592,A594,FALSE)="","",HLOOKUP(X$23,'1 Data Entry'!A$1:Q592,A594,FALSE)))</f>
        <v>591</v>
      </c>
      <c r="D593" s="7" t="e">
        <f>HLOOKUP(V$23,'1 Data Entry'!A$1:Q592,A594,FALSE)</f>
        <v>#N/A</v>
      </c>
      <c r="E593" s="15" t="e">
        <f>IF(C593="","",HLOOKUP(W$23,'1 Data Entry'!A$1:S592,A594,FALSE))</f>
        <v>#N/A</v>
      </c>
      <c r="F593" s="15">
        <f>(COUNTIF(D$3:D593,D593))</f>
        <v>591</v>
      </c>
      <c r="G593" s="15">
        <f t="shared" si="143"/>
        <v>999</v>
      </c>
      <c r="H593" s="15" t="e">
        <f t="shared" si="139"/>
        <v>#N/A</v>
      </c>
      <c r="I593" s="16" t="str">
        <f t="shared" si="140"/>
        <v/>
      </c>
      <c r="J593" s="16" t="str">
        <f t="shared" ca="1" si="147"/>
        <v/>
      </c>
      <c r="K593" s="16" t="str">
        <f t="shared" ca="1" si="147"/>
        <v/>
      </c>
      <c r="L593" s="16" t="str">
        <f t="shared" ca="1" si="147"/>
        <v/>
      </c>
      <c r="M593" s="16" t="str">
        <f t="shared" ca="1" si="146"/>
        <v/>
      </c>
      <c r="N593" s="16" t="str">
        <f t="shared" ca="1" si="146"/>
        <v/>
      </c>
      <c r="O593" s="16" t="str">
        <f t="shared" ca="1" si="146"/>
        <v/>
      </c>
      <c r="P593" s="16" t="str">
        <f t="shared" ca="1" si="137"/>
        <v/>
      </c>
      <c r="Q593" s="16" t="str">
        <f t="shared" ca="1" si="137"/>
        <v/>
      </c>
      <c r="R593" s="16" t="str">
        <f t="shared" ca="1" si="137"/>
        <v/>
      </c>
      <c r="S593" s="16" t="e">
        <f t="shared" ca="1" si="144"/>
        <v>#N/A</v>
      </c>
      <c r="T593" s="15" t="str">
        <f t="shared" ca="1" si="145"/>
        <v/>
      </c>
      <c r="U593" s="7" t="str">
        <f t="shared" ca="1" si="141"/>
        <v/>
      </c>
    </row>
    <row r="594" spans="1:21" x14ac:dyDescent="0.55000000000000004">
      <c r="A594" s="7">
        <v>592</v>
      </c>
      <c r="B594" s="8">
        <f t="shared" si="142"/>
        <v>592</v>
      </c>
      <c r="C594" s="9">
        <f>IF('2 Pareto Analysis'!$D$12='Pareto Math'!V$23,'Pareto Math'!B594,IF(HLOOKUP(X$23,'1 Data Entry'!A$1:Q593,A595,FALSE)="","",HLOOKUP(X$23,'1 Data Entry'!A$1:Q593,A595,FALSE)))</f>
        <v>592</v>
      </c>
      <c r="D594" s="7" t="e">
        <f>HLOOKUP(V$23,'1 Data Entry'!A$1:Q593,A595,FALSE)</f>
        <v>#N/A</v>
      </c>
      <c r="E594" s="15" t="e">
        <f>IF(C594="","",HLOOKUP(W$23,'1 Data Entry'!A$1:S593,A595,FALSE))</f>
        <v>#N/A</v>
      </c>
      <c r="F594" s="15">
        <f>(COUNTIF(D$3:D594,D594))</f>
        <v>592</v>
      </c>
      <c r="G594" s="15">
        <f t="shared" si="143"/>
        <v>999</v>
      </c>
      <c r="H594" s="15" t="e">
        <f t="shared" si="139"/>
        <v>#N/A</v>
      </c>
      <c r="I594" s="16" t="str">
        <f t="shared" si="140"/>
        <v/>
      </c>
      <c r="J594" s="16" t="str">
        <f t="shared" ca="1" si="147"/>
        <v/>
      </c>
      <c r="K594" s="16" t="str">
        <f t="shared" ca="1" si="147"/>
        <v/>
      </c>
      <c r="L594" s="16" t="str">
        <f t="shared" ca="1" si="147"/>
        <v/>
      </c>
      <c r="M594" s="16" t="str">
        <f t="shared" ca="1" si="146"/>
        <v/>
      </c>
      <c r="N594" s="16" t="str">
        <f t="shared" ca="1" si="146"/>
        <v/>
      </c>
      <c r="O594" s="16" t="str">
        <f t="shared" ca="1" si="146"/>
        <v/>
      </c>
      <c r="P594" s="16" t="str">
        <f t="shared" ca="1" si="137"/>
        <v/>
      </c>
      <c r="Q594" s="16" t="str">
        <f t="shared" ca="1" si="137"/>
        <v/>
      </c>
      <c r="R594" s="16" t="str">
        <f t="shared" ca="1" si="137"/>
        <v/>
      </c>
      <c r="S594" s="16" t="e">
        <f t="shared" ca="1" si="144"/>
        <v>#N/A</v>
      </c>
      <c r="T594" s="15" t="str">
        <f t="shared" ca="1" si="145"/>
        <v/>
      </c>
      <c r="U594" s="7" t="str">
        <f t="shared" ca="1" si="141"/>
        <v/>
      </c>
    </row>
    <row r="595" spans="1:21" x14ac:dyDescent="0.55000000000000004">
      <c r="A595" s="7">
        <v>593</v>
      </c>
      <c r="B595" s="8">
        <f t="shared" si="142"/>
        <v>593</v>
      </c>
      <c r="C595" s="9">
        <f>IF('2 Pareto Analysis'!$D$12='Pareto Math'!V$23,'Pareto Math'!B595,IF(HLOOKUP(X$23,'1 Data Entry'!A$1:Q594,A596,FALSE)="","",HLOOKUP(X$23,'1 Data Entry'!A$1:Q594,A596,FALSE)))</f>
        <v>593</v>
      </c>
      <c r="D595" s="7" t="e">
        <f>HLOOKUP(V$23,'1 Data Entry'!A$1:Q594,A596,FALSE)</f>
        <v>#N/A</v>
      </c>
      <c r="E595" s="15" t="e">
        <f>IF(C595="","",HLOOKUP(W$23,'1 Data Entry'!A$1:S594,A596,FALSE))</f>
        <v>#N/A</v>
      </c>
      <c r="F595" s="15">
        <f>(COUNTIF(D$3:D595,D595))</f>
        <v>593</v>
      </c>
      <c r="G595" s="15">
        <f t="shared" si="143"/>
        <v>999</v>
      </c>
      <c r="H595" s="15" t="e">
        <f t="shared" si="139"/>
        <v>#N/A</v>
      </c>
      <c r="I595" s="16" t="str">
        <f t="shared" si="140"/>
        <v/>
      </c>
      <c r="J595" s="16" t="str">
        <f t="shared" ca="1" si="147"/>
        <v/>
      </c>
      <c r="K595" s="16" t="str">
        <f t="shared" ca="1" si="147"/>
        <v/>
      </c>
      <c r="L595" s="16" t="str">
        <f t="shared" ca="1" si="147"/>
        <v/>
      </c>
      <c r="M595" s="16" t="str">
        <f t="shared" ca="1" si="146"/>
        <v/>
      </c>
      <c r="N595" s="16" t="str">
        <f t="shared" ca="1" si="146"/>
        <v/>
      </c>
      <c r="O595" s="16" t="str">
        <f t="shared" ca="1" si="146"/>
        <v/>
      </c>
      <c r="P595" s="16" t="str">
        <f t="shared" ca="1" si="137"/>
        <v/>
      </c>
      <c r="Q595" s="16" t="str">
        <f t="shared" ca="1" si="137"/>
        <v/>
      </c>
      <c r="R595" s="16" t="str">
        <f t="shared" ca="1" si="137"/>
        <v/>
      </c>
      <c r="S595" s="16" t="e">
        <f t="shared" ca="1" si="144"/>
        <v>#N/A</v>
      </c>
      <c r="T595" s="15" t="str">
        <f t="shared" ca="1" si="145"/>
        <v/>
      </c>
      <c r="U595" s="7" t="str">
        <f t="shared" ca="1" si="141"/>
        <v/>
      </c>
    </row>
    <row r="596" spans="1:21" x14ac:dyDescent="0.55000000000000004">
      <c r="A596" s="7">
        <v>594</v>
      </c>
      <c r="B596" s="8">
        <f t="shared" si="142"/>
        <v>594</v>
      </c>
      <c r="C596" s="9">
        <f>IF('2 Pareto Analysis'!$D$12='Pareto Math'!V$23,'Pareto Math'!B596,IF(HLOOKUP(X$23,'1 Data Entry'!A$1:Q595,A597,FALSE)="","",HLOOKUP(X$23,'1 Data Entry'!A$1:Q595,A597,FALSE)))</f>
        <v>594</v>
      </c>
      <c r="D596" s="7" t="e">
        <f>HLOOKUP(V$23,'1 Data Entry'!A$1:Q595,A597,FALSE)</f>
        <v>#N/A</v>
      </c>
      <c r="E596" s="15" t="e">
        <f>IF(C596="","",HLOOKUP(W$23,'1 Data Entry'!A$1:S595,A597,FALSE))</f>
        <v>#N/A</v>
      </c>
      <c r="F596" s="15">
        <f>(COUNTIF(D$3:D596,D596))</f>
        <v>594</v>
      </c>
      <c r="G596" s="15">
        <f t="shared" si="143"/>
        <v>999</v>
      </c>
      <c r="H596" s="15" t="e">
        <f t="shared" si="139"/>
        <v>#N/A</v>
      </c>
      <c r="I596" s="16" t="str">
        <f t="shared" si="140"/>
        <v/>
      </c>
      <c r="J596" s="16" t="str">
        <f t="shared" ca="1" si="147"/>
        <v/>
      </c>
      <c r="K596" s="16" t="str">
        <f t="shared" ca="1" si="147"/>
        <v/>
      </c>
      <c r="L596" s="16" t="str">
        <f t="shared" ca="1" si="147"/>
        <v/>
      </c>
      <c r="M596" s="16" t="str">
        <f t="shared" ca="1" si="146"/>
        <v/>
      </c>
      <c r="N596" s="16" t="str">
        <f t="shared" ca="1" si="146"/>
        <v/>
      </c>
      <c r="O596" s="16" t="str">
        <f t="shared" ca="1" si="146"/>
        <v/>
      </c>
      <c r="P596" s="16" t="str">
        <f t="shared" ca="1" si="137"/>
        <v/>
      </c>
      <c r="Q596" s="16" t="str">
        <f t="shared" ca="1" si="137"/>
        <v/>
      </c>
      <c r="R596" s="16" t="str">
        <f t="shared" ca="1" si="137"/>
        <v/>
      </c>
      <c r="S596" s="16" t="e">
        <f t="shared" ca="1" si="144"/>
        <v>#N/A</v>
      </c>
      <c r="T596" s="15" t="str">
        <f t="shared" ca="1" si="145"/>
        <v/>
      </c>
      <c r="U596" s="7" t="str">
        <f t="shared" ca="1" si="141"/>
        <v/>
      </c>
    </row>
    <row r="597" spans="1:21" x14ac:dyDescent="0.55000000000000004">
      <c r="A597" s="7">
        <v>595</v>
      </c>
      <c r="B597" s="8">
        <f t="shared" si="142"/>
        <v>595</v>
      </c>
      <c r="C597" s="9">
        <f>IF('2 Pareto Analysis'!$D$12='Pareto Math'!V$23,'Pareto Math'!B597,IF(HLOOKUP(X$23,'1 Data Entry'!A$1:Q596,A598,FALSE)="","",HLOOKUP(X$23,'1 Data Entry'!A$1:Q596,A598,FALSE)))</f>
        <v>595</v>
      </c>
      <c r="D597" s="7" t="e">
        <f>HLOOKUP(V$23,'1 Data Entry'!A$1:Q596,A598,FALSE)</f>
        <v>#N/A</v>
      </c>
      <c r="E597" s="15" t="e">
        <f>IF(C597="","",HLOOKUP(W$23,'1 Data Entry'!A$1:S596,A598,FALSE))</f>
        <v>#N/A</v>
      </c>
      <c r="F597" s="15">
        <f>(COUNTIF(D$3:D597,D597))</f>
        <v>595</v>
      </c>
      <c r="G597" s="15">
        <f t="shared" si="143"/>
        <v>999</v>
      </c>
      <c r="H597" s="15" t="e">
        <f t="shared" si="139"/>
        <v>#N/A</v>
      </c>
      <c r="I597" s="16" t="str">
        <f t="shared" si="140"/>
        <v/>
      </c>
      <c r="J597" s="16" t="str">
        <f t="shared" ca="1" si="147"/>
        <v/>
      </c>
      <c r="K597" s="16" t="str">
        <f t="shared" ca="1" si="147"/>
        <v/>
      </c>
      <c r="L597" s="16" t="str">
        <f t="shared" ca="1" si="147"/>
        <v/>
      </c>
      <c r="M597" s="16" t="str">
        <f t="shared" ca="1" si="146"/>
        <v/>
      </c>
      <c r="N597" s="16" t="str">
        <f t="shared" ca="1" si="146"/>
        <v/>
      </c>
      <c r="O597" s="16" t="str">
        <f t="shared" ca="1" si="146"/>
        <v/>
      </c>
      <c r="P597" s="16" t="str">
        <f t="shared" ca="1" si="137"/>
        <v/>
      </c>
      <c r="Q597" s="16" t="str">
        <f t="shared" ca="1" si="137"/>
        <v/>
      </c>
      <c r="R597" s="16" t="str">
        <f t="shared" ca="1" si="137"/>
        <v/>
      </c>
      <c r="S597" s="16" t="e">
        <f t="shared" ca="1" si="144"/>
        <v>#N/A</v>
      </c>
      <c r="T597" s="15" t="str">
        <f t="shared" ca="1" si="145"/>
        <v/>
      </c>
      <c r="U597" s="7" t="str">
        <f t="shared" ca="1" si="141"/>
        <v/>
      </c>
    </row>
    <row r="598" spans="1:21" x14ac:dyDescent="0.55000000000000004">
      <c r="A598" s="7">
        <v>596</v>
      </c>
      <c r="B598" s="8">
        <f t="shared" si="142"/>
        <v>596</v>
      </c>
      <c r="C598" s="9">
        <f>IF('2 Pareto Analysis'!$D$12='Pareto Math'!V$23,'Pareto Math'!B598,IF(HLOOKUP(X$23,'1 Data Entry'!A$1:Q597,A599,FALSE)="","",HLOOKUP(X$23,'1 Data Entry'!A$1:Q597,A599,FALSE)))</f>
        <v>596</v>
      </c>
      <c r="D598" s="7" t="e">
        <f>HLOOKUP(V$23,'1 Data Entry'!A$1:Q597,A599,FALSE)</f>
        <v>#N/A</v>
      </c>
      <c r="E598" s="15" t="e">
        <f>IF(C598="","",HLOOKUP(W$23,'1 Data Entry'!A$1:S597,A599,FALSE))</f>
        <v>#N/A</v>
      </c>
      <c r="F598" s="15">
        <f>(COUNTIF(D$3:D598,D598))</f>
        <v>596</v>
      </c>
      <c r="G598" s="15">
        <f t="shared" si="143"/>
        <v>999</v>
      </c>
      <c r="H598" s="15" t="e">
        <f t="shared" si="139"/>
        <v>#N/A</v>
      </c>
      <c r="I598" s="16" t="str">
        <f t="shared" si="140"/>
        <v/>
      </c>
      <c r="J598" s="16" t="str">
        <f t="shared" ca="1" si="147"/>
        <v/>
      </c>
      <c r="K598" s="16" t="str">
        <f t="shared" ca="1" si="147"/>
        <v/>
      </c>
      <c r="L598" s="16" t="str">
        <f t="shared" ca="1" si="147"/>
        <v/>
      </c>
      <c r="M598" s="16" t="str">
        <f t="shared" ca="1" si="146"/>
        <v/>
      </c>
      <c r="N598" s="16" t="str">
        <f t="shared" ca="1" si="146"/>
        <v/>
      </c>
      <c r="O598" s="16" t="str">
        <f t="shared" ca="1" si="146"/>
        <v/>
      </c>
      <c r="P598" s="16" t="str">
        <f t="shared" ca="1" si="137"/>
        <v/>
      </c>
      <c r="Q598" s="16" t="str">
        <f t="shared" ca="1" si="137"/>
        <v/>
      </c>
      <c r="R598" s="16" t="str">
        <f t="shared" ca="1" si="137"/>
        <v/>
      </c>
      <c r="S598" s="16" t="e">
        <f t="shared" ca="1" si="144"/>
        <v>#N/A</v>
      </c>
      <c r="T598" s="15" t="str">
        <f t="shared" ca="1" si="145"/>
        <v/>
      </c>
      <c r="U598" s="7" t="str">
        <f t="shared" ca="1" si="141"/>
        <v/>
      </c>
    </row>
    <row r="599" spans="1:21" x14ac:dyDescent="0.55000000000000004">
      <c r="A599" s="7">
        <v>597</v>
      </c>
      <c r="B599" s="8">
        <f t="shared" si="142"/>
        <v>597</v>
      </c>
      <c r="C599" s="9">
        <f>IF('2 Pareto Analysis'!$D$12='Pareto Math'!V$23,'Pareto Math'!B599,IF(HLOOKUP(X$23,'1 Data Entry'!A$1:Q598,A600,FALSE)="","",HLOOKUP(X$23,'1 Data Entry'!A$1:Q598,A600,FALSE)))</f>
        <v>597</v>
      </c>
      <c r="D599" s="7" t="e">
        <f>HLOOKUP(V$23,'1 Data Entry'!A$1:Q598,A600,FALSE)</f>
        <v>#N/A</v>
      </c>
      <c r="E599" s="15" t="e">
        <f>IF(C599="","",HLOOKUP(W$23,'1 Data Entry'!A$1:S598,A600,FALSE))</f>
        <v>#N/A</v>
      </c>
      <c r="F599" s="15">
        <f>(COUNTIF(D$3:D599,D599))</f>
        <v>597</v>
      </c>
      <c r="G599" s="15">
        <f t="shared" si="143"/>
        <v>999</v>
      </c>
      <c r="H599" s="15" t="e">
        <f t="shared" si="139"/>
        <v>#N/A</v>
      </c>
      <c r="I599" s="16" t="str">
        <f t="shared" si="140"/>
        <v/>
      </c>
      <c r="J599" s="16" t="str">
        <f t="shared" ca="1" si="147"/>
        <v/>
      </c>
      <c r="K599" s="16" t="str">
        <f t="shared" ca="1" si="147"/>
        <v/>
      </c>
      <c r="L599" s="16" t="str">
        <f t="shared" ca="1" si="147"/>
        <v/>
      </c>
      <c r="M599" s="16" t="str">
        <f t="shared" ca="1" si="146"/>
        <v/>
      </c>
      <c r="N599" s="16" t="str">
        <f t="shared" ca="1" si="146"/>
        <v/>
      </c>
      <c r="O599" s="16" t="str">
        <f t="shared" ca="1" si="146"/>
        <v/>
      </c>
      <c r="P599" s="16" t="str">
        <f t="shared" ca="1" si="137"/>
        <v/>
      </c>
      <c r="Q599" s="16" t="str">
        <f t="shared" ca="1" si="137"/>
        <v/>
      </c>
      <c r="R599" s="16" t="str">
        <f t="shared" ca="1" si="137"/>
        <v/>
      </c>
      <c r="S599" s="16" t="e">
        <f t="shared" ca="1" si="144"/>
        <v>#N/A</v>
      </c>
      <c r="T599" s="15" t="str">
        <f t="shared" ca="1" si="145"/>
        <v/>
      </c>
      <c r="U599" s="7" t="str">
        <f t="shared" ca="1" si="141"/>
        <v/>
      </c>
    </row>
    <row r="600" spans="1:21" x14ac:dyDescent="0.55000000000000004">
      <c r="A600" s="7">
        <v>598</v>
      </c>
      <c r="B600" s="8">
        <f t="shared" si="142"/>
        <v>598</v>
      </c>
      <c r="C600" s="9">
        <f>IF('2 Pareto Analysis'!$D$12='Pareto Math'!V$23,'Pareto Math'!B600,IF(HLOOKUP(X$23,'1 Data Entry'!A$1:Q599,A601,FALSE)="","",HLOOKUP(X$23,'1 Data Entry'!A$1:Q599,A601,FALSE)))</f>
        <v>598</v>
      </c>
      <c r="D600" s="7" t="e">
        <f>HLOOKUP(V$23,'1 Data Entry'!A$1:Q599,A601,FALSE)</f>
        <v>#N/A</v>
      </c>
      <c r="E600" s="15" t="e">
        <f>IF(C600="","",HLOOKUP(W$23,'1 Data Entry'!A$1:S599,A601,FALSE))</f>
        <v>#N/A</v>
      </c>
      <c r="F600" s="15">
        <f>(COUNTIF(D$3:D600,D600))</f>
        <v>598</v>
      </c>
      <c r="G600" s="15">
        <f t="shared" si="143"/>
        <v>999</v>
      </c>
      <c r="H600" s="15" t="e">
        <f t="shared" si="139"/>
        <v>#N/A</v>
      </c>
      <c r="I600" s="16" t="str">
        <f t="shared" si="140"/>
        <v/>
      </c>
      <c r="J600" s="16" t="str">
        <f t="shared" ca="1" si="147"/>
        <v/>
      </c>
      <c r="K600" s="16" t="str">
        <f t="shared" ca="1" si="147"/>
        <v/>
      </c>
      <c r="L600" s="16" t="str">
        <f t="shared" ca="1" si="147"/>
        <v/>
      </c>
      <c r="M600" s="16" t="str">
        <f t="shared" ca="1" si="146"/>
        <v/>
      </c>
      <c r="N600" s="16" t="str">
        <f t="shared" ca="1" si="146"/>
        <v/>
      </c>
      <c r="O600" s="16" t="str">
        <f t="shared" ca="1" si="146"/>
        <v/>
      </c>
      <c r="P600" s="16" t="str">
        <f t="shared" ca="1" si="137"/>
        <v/>
      </c>
      <c r="Q600" s="16" t="str">
        <f t="shared" ca="1" si="137"/>
        <v/>
      </c>
      <c r="R600" s="16" t="str">
        <f t="shared" ca="1" si="137"/>
        <v/>
      </c>
      <c r="S600" s="16" t="e">
        <f t="shared" ca="1" si="144"/>
        <v>#N/A</v>
      </c>
      <c r="T600" s="15" t="str">
        <f t="shared" ca="1" si="145"/>
        <v/>
      </c>
      <c r="U600" s="7" t="str">
        <f t="shared" ca="1" si="141"/>
        <v/>
      </c>
    </row>
    <row r="601" spans="1:21" x14ac:dyDescent="0.55000000000000004">
      <c r="A601" s="7">
        <v>599</v>
      </c>
      <c r="B601" s="8">
        <f t="shared" si="142"/>
        <v>599</v>
      </c>
      <c r="C601" s="9">
        <f>IF('2 Pareto Analysis'!$D$12='Pareto Math'!V$23,'Pareto Math'!B601,IF(HLOOKUP(X$23,'1 Data Entry'!A$1:Q600,A602,FALSE)="","",HLOOKUP(X$23,'1 Data Entry'!A$1:Q600,A602,FALSE)))</f>
        <v>599</v>
      </c>
      <c r="D601" s="7" t="e">
        <f>HLOOKUP(V$23,'1 Data Entry'!A$1:Q600,A602,FALSE)</f>
        <v>#N/A</v>
      </c>
      <c r="E601" s="15" t="e">
        <f>IF(C601="","",HLOOKUP(W$23,'1 Data Entry'!A$1:S600,A602,FALSE))</f>
        <v>#N/A</v>
      </c>
      <c r="F601" s="15">
        <f>(COUNTIF(D$3:D601,D601))</f>
        <v>599</v>
      </c>
      <c r="G601" s="15">
        <f t="shared" si="143"/>
        <v>999</v>
      </c>
      <c r="H601" s="15" t="e">
        <f t="shared" si="139"/>
        <v>#N/A</v>
      </c>
      <c r="I601" s="16" t="str">
        <f t="shared" si="140"/>
        <v/>
      </c>
      <c r="J601" s="16" t="str">
        <f t="shared" ca="1" si="147"/>
        <v/>
      </c>
      <c r="K601" s="16" t="str">
        <f t="shared" ca="1" si="147"/>
        <v/>
      </c>
      <c r="L601" s="16" t="str">
        <f t="shared" ca="1" si="147"/>
        <v/>
      </c>
      <c r="M601" s="16" t="str">
        <f t="shared" ca="1" si="146"/>
        <v/>
      </c>
      <c r="N601" s="16" t="str">
        <f t="shared" ca="1" si="146"/>
        <v/>
      </c>
      <c r="O601" s="16" t="str">
        <f t="shared" ca="1" si="146"/>
        <v/>
      </c>
      <c r="P601" s="16" t="str">
        <f t="shared" ca="1" si="137"/>
        <v/>
      </c>
      <c r="Q601" s="16" t="str">
        <f t="shared" ca="1" si="137"/>
        <v/>
      </c>
      <c r="R601" s="16" t="str">
        <f t="shared" ca="1" si="137"/>
        <v/>
      </c>
      <c r="S601" s="16" t="e">
        <f t="shared" ca="1" si="144"/>
        <v>#N/A</v>
      </c>
      <c r="T601" s="15" t="str">
        <f t="shared" ca="1" si="145"/>
        <v/>
      </c>
      <c r="U601" s="7" t="str">
        <f t="shared" ca="1" si="141"/>
        <v/>
      </c>
    </row>
    <row r="602" spans="1:21" x14ac:dyDescent="0.55000000000000004">
      <c r="A602" s="7">
        <v>600</v>
      </c>
      <c r="B602" s="8">
        <f t="shared" si="142"/>
        <v>600</v>
      </c>
      <c r="C602" s="9">
        <f>IF('2 Pareto Analysis'!$D$12='Pareto Math'!V$23,'Pareto Math'!B602,IF(HLOOKUP(X$23,'1 Data Entry'!A$1:Q601,A603,FALSE)="","",HLOOKUP(X$23,'1 Data Entry'!A$1:Q601,A603,FALSE)))</f>
        <v>600</v>
      </c>
      <c r="D602" s="7" t="e">
        <f>HLOOKUP(V$23,'1 Data Entry'!A$1:Q601,A603,FALSE)</f>
        <v>#N/A</v>
      </c>
      <c r="E602" s="15" t="e">
        <f>IF(C602="","",HLOOKUP(W$23,'1 Data Entry'!A$1:S601,A603,FALSE))</f>
        <v>#N/A</v>
      </c>
      <c r="F602" s="15">
        <f>(COUNTIF(D$3:D602,D602))</f>
        <v>600</v>
      </c>
      <c r="G602" s="15">
        <f>IF(B602="","",COUNTIF(D$3:D$1002,D602))</f>
        <v>999</v>
      </c>
      <c r="H602" s="15" t="e">
        <f t="shared" si="139"/>
        <v>#N/A</v>
      </c>
      <c r="I602" s="16" t="str">
        <f t="shared" si="140"/>
        <v/>
      </c>
      <c r="J602" s="16" t="str">
        <f t="shared" ca="1" si="147"/>
        <v/>
      </c>
      <c r="K602" s="16" t="str">
        <f t="shared" ca="1" si="147"/>
        <v/>
      </c>
      <c r="L602" s="16" t="str">
        <f t="shared" ca="1" si="147"/>
        <v/>
      </c>
      <c r="M602" s="16" t="str">
        <f t="shared" ca="1" si="146"/>
        <v/>
      </c>
      <c r="N602" s="16" t="str">
        <f t="shared" ca="1" si="146"/>
        <v/>
      </c>
      <c r="O602" s="16" t="str">
        <f t="shared" ca="1" si="146"/>
        <v/>
      </c>
      <c r="P602" s="16" t="str">
        <f t="shared" ca="1" si="137"/>
        <v/>
      </c>
      <c r="Q602" s="16" t="str">
        <f t="shared" ca="1" si="137"/>
        <v/>
      </c>
      <c r="R602" s="16" t="str">
        <f t="shared" ca="1" si="137"/>
        <v/>
      </c>
      <c r="S602" s="16" t="e">
        <f t="shared" ca="1" si="144"/>
        <v>#N/A</v>
      </c>
      <c r="T602" s="15" t="str">
        <f t="shared" ca="1" si="145"/>
        <v/>
      </c>
      <c r="U602" s="7" t="str">
        <f t="shared" ca="1" si="141"/>
        <v/>
      </c>
    </row>
    <row r="603" spans="1:21" x14ac:dyDescent="0.55000000000000004">
      <c r="A603" s="7">
        <v>601</v>
      </c>
      <c r="B603" s="8">
        <f t="shared" si="142"/>
        <v>601</v>
      </c>
      <c r="C603" s="9">
        <f>IF('2 Pareto Analysis'!$D$12='Pareto Math'!V$23,'Pareto Math'!B603,IF(HLOOKUP(X$23,'1 Data Entry'!A$1:Q602,A604,FALSE)="","",HLOOKUP(X$23,'1 Data Entry'!A$1:Q602,A604,FALSE)))</f>
        <v>601</v>
      </c>
      <c r="D603" s="7" t="e">
        <f>HLOOKUP(V$23,'1 Data Entry'!A$1:Q602,A604,FALSE)</f>
        <v>#N/A</v>
      </c>
      <c r="E603" s="15" t="e">
        <f>IF(C603="","",HLOOKUP(W$23,'1 Data Entry'!A$1:S602,A604,FALSE))</f>
        <v>#N/A</v>
      </c>
      <c r="F603" s="15">
        <f>(COUNTIF(D$3:D603,D603))</f>
        <v>601</v>
      </c>
      <c r="G603" s="15">
        <f t="shared" ref="G603:G666" si="148">IF(B603="","",COUNTIF(D$3:D$1002,D603))</f>
        <v>999</v>
      </c>
      <c r="H603" s="15" t="e">
        <f t="shared" si="139"/>
        <v>#N/A</v>
      </c>
      <c r="I603" s="16" t="str">
        <f t="shared" si="140"/>
        <v/>
      </c>
      <c r="J603" s="16" t="str">
        <f t="shared" ca="1" si="147"/>
        <v/>
      </c>
      <c r="K603" s="16" t="str">
        <f t="shared" ca="1" si="147"/>
        <v/>
      </c>
      <c r="L603" s="16" t="str">
        <f t="shared" ca="1" si="147"/>
        <v/>
      </c>
      <c r="M603" s="16" t="str">
        <f t="shared" ca="1" si="146"/>
        <v/>
      </c>
      <c r="N603" s="16" t="str">
        <f t="shared" ca="1" si="146"/>
        <v/>
      </c>
      <c r="O603" s="16" t="str">
        <f t="shared" ca="1" si="146"/>
        <v/>
      </c>
      <c r="P603" s="16" t="str">
        <f t="shared" ca="1" si="137"/>
        <v/>
      </c>
      <c r="Q603" s="16" t="str">
        <f t="shared" ca="1" si="137"/>
        <v/>
      </c>
      <c r="R603" s="16" t="str">
        <f t="shared" ca="1" si="137"/>
        <v/>
      </c>
      <c r="S603" s="16" t="e">
        <f t="shared" ca="1" si="144"/>
        <v>#N/A</v>
      </c>
      <c r="T603" s="15" t="str">
        <f t="shared" ca="1" si="145"/>
        <v/>
      </c>
      <c r="U603" s="7" t="str">
        <f t="shared" ca="1" si="141"/>
        <v/>
      </c>
    </row>
    <row r="604" spans="1:21" x14ac:dyDescent="0.55000000000000004">
      <c r="A604" s="7">
        <v>602</v>
      </c>
      <c r="B604" s="8">
        <f t="shared" si="142"/>
        <v>602</v>
      </c>
      <c r="C604" s="9">
        <f>IF('2 Pareto Analysis'!$D$12='Pareto Math'!V$23,'Pareto Math'!B604,IF(HLOOKUP(X$23,'1 Data Entry'!A$1:Q603,A605,FALSE)="","",HLOOKUP(X$23,'1 Data Entry'!A$1:Q603,A605,FALSE)))</f>
        <v>602</v>
      </c>
      <c r="D604" s="7" t="e">
        <f>HLOOKUP(V$23,'1 Data Entry'!A$1:Q603,A605,FALSE)</f>
        <v>#N/A</v>
      </c>
      <c r="E604" s="15" t="e">
        <f>IF(C604="","",HLOOKUP(W$23,'1 Data Entry'!A$1:S603,A605,FALSE))</f>
        <v>#N/A</v>
      </c>
      <c r="F604" s="15">
        <f>(COUNTIF(D$3:D604,D604))</f>
        <v>602</v>
      </c>
      <c r="G604" s="15">
        <f t="shared" si="148"/>
        <v>999</v>
      </c>
      <c r="H604" s="15" t="e">
        <f t="shared" si="139"/>
        <v>#N/A</v>
      </c>
      <c r="I604" s="16" t="str">
        <f t="shared" si="140"/>
        <v/>
      </c>
      <c r="J604" s="16" t="str">
        <f t="shared" ca="1" si="147"/>
        <v/>
      </c>
      <c r="K604" s="16" t="str">
        <f t="shared" ca="1" si="147"/>
        <v/>
      </c>
      <c r="L604" s="16" t="str">
        <f t="shared" ca="1" si="147"/>
        <v/>
      </c>
      <c r="M604" s="16" t="str">
        <f t="shared" ca="1" si="146"/>
        <v/>
      </c>
      <c r="N604" s="16" t="str">
        <f t="shared" ca="1" si="146"/>
        <v/>
      </c>
      <c r="O604" s="16" t="str">
        <f t="shared" ca="1" si="146"/>
        <v/>
      </c>
      <c r="P604" s="16" t="str">
        <f t="shared" ca="1" si="146"/>
        <v/>
      </c>
      <c r="Q604" s="16" t="str">
        <f t="shared" ca="1" si="146"/>
        <v/>
      </c>
      <c r="R604" s="16" t="str">
        <f t="shared" ca="1" si="146"/>
        <v/>
      </c>
      <c r="S604" s="16" t="e">
        <f t="shared" ca="1" si="144"/>
        <v>#N/A</v>
      </c>
      <c r="T604" s="15" t="str">
        <f t="shared" ca="1" si="145"/>
        <v/>
      </c>
      <c r="U604" s="7" t="str">
        <f t="shared" ca="1" si="141"/>
        <v/>
      </c>
    </row>
    <row r="605" spans="1:21" x14ac:dyDescent="0.55000000000000004">
      <c r="A605" s="7">
        <v>603</v>
      </c>
      <c r="B605" s="8">
        <f t="shared" si="142"/>
        <v>603</v>
      </c>
      <c r="C605" s="9">
        <f>IF('2 Pareto Analysis'!$D$12='Pareto Math'!V$23,'Pareto Math'!B605,IF(HLOOKUP(X$23,'1 Data Entry'!A$1:Q604,A606,FALSE)="","",HLOOKUP(X$23,'1 Data Entry'!A$1:Q604,A606,FALSE)))</f>
        <v>603</v>
      </c>
      <c r="D605" s="7" t="e">
        <f>HLOOKUP(V$23,'1 Data Entry'!A$1:Q604,A606,FALSE)</f>
        <v>#N/A</v>
      </c>
      <c r="E605" s="15" t="e">
        <f>IF(C605="","",HLOOKUP(W$23,'1 Data Entry'!A$1:S604,A606,FALSE))</f>
        <v>#N/A</v>
      </c>
      <c r="F605" s="15">
        <f>(COUNTIF(D$3:D605,D605))</f>
        <v>603</v>
      </c>
      <c r="G605" s="15">
        <f t="shared" si="148"/>
        <v>999</v>
      </c>
      <c r="H605" s="15" t="e">
        <f t="shared" si="139"/>
        <v>#N/A</v>
      </c>
      <c r="I605" s="16" t="str">
        <f t="shared" si="140"/>
        <v/>
      </c>
      <c r="J605" s="16" t="str">
        <f t="shared" ca="1" si="147"/>
        <v/>
      </c>
      <c r="K605" s="16" t="str">
        <f t="shared" ca="1" si="147"/>
        <v/>
      </c>
      <c r="L605" s="16" t="str">
        <f t="shared" ca="1" si="147"/>
        <v/>
      </c>
      <c r="M605" s="16" t="str">
        <f t="shared" ca="1" si="146"/>
        <v/>
      </c>
      <c r="N605" s="16" t="str">
        <f t="shared" ca="1" si="146"/>
        <v/>
      </c>
      <c r="O605" s="16" t="str">
        <f t="shared" ca="1" si="146"/>
        <v/>
      </c>
      <c r="P605" s="16" t="str">
        <f t="shared" ca="1" si="146"/>
        <v/>
      </c>
      <c r="Q605" s="16" t="str">
        <f t="shared" ca="1" si="146"/>
        <v/>
      </c>
      <c r="R605" s="16" t="str">
        <f t="shared" ca="1" si="146"/>
        <v/>
      </c>
      <c r="S605" s="16" t="e">
        <f t="shared" ca="1" si="144"/>
        <v>#N/A</v>
      </c>
      <c r="T605" s="15" t="str">
        <f t="shared" ca="1" si="145"/>
        <v/>
      </c>
      <c r="U605" s="7" t="str">
        <f t="shared" ca="1" si="141"/>
        <v/>
      </c>
    </row>
    <row r="606" spans="1:21" x14ac:dyDescent="0.55000000000000004">
      <c r="A606" s="7">
        <v>604</v>
      </c>
      <c r="B606" s="8">
        <f t="shared" si="142"/>
        <v>604</v>
      </c>
      <c r="C606" s="9">
        <f>IF('2 Pareto Analysis'!$D$12='Pareto Math'!V$23,'Pareto Math'!B606,IF(HLOOKUP(X$23,'1 Data Entry'!A$1:Q605,A607,FALSE)="","",HLOOKUP(X$23,'1 Data Entry'!A$1:Q605,A607,FALSE)))</f>
        <v>604</v>
      </c>
      <c r="D606" s="7" t="e">
        <f>HLOOKUP(V$23,'1 Data Entry'!A$1:Q605,A607,FALSE)</f>
        <v>#N/A</v>
      </c>
      <c r="E606" s="15" t="e">
        <f>IF(C606="","",HLOOKUP(W$23,'1 Data Entry'!A$1:S605,A607,FALSE))</f>
        <v>#N/A</v>
      </c>
      <c r="F606" s="15">
        <f>(COUNTIF(D$3:D606,D606))</f>
        <v>604</v>
      </c>
      <c r="G606" s="15">
        <f t="shared" si="148"/>
        <v>999</v>
      </c>
      <c r="H606" s="15" t="e">
        <f t="shared" si="139"/>
        <v>#N/A</v>
      </c>
      <c r="I606" s="16" t="str">
        <f t="shared" si="140"/>
        <v/>
      </c>
      <c r="J606" s="16" t="str">
        <f t="shared" ca="1" si="147"/>
        <v/>
      </c>
      <c r="K606" s="16" t="str">
        <f t="shared" ca="1" si="147"/>
        <v/>
      </c>
      <c r="L606" s="16" t="str">
        <f t="shared" ca="1" si="147"/>
        <v/>
      </c>
      <c r="M606" s="16" t="str">
        <f t="shared" ca="1" si="146"/>
        <v/>
      </c>
      <c r="N606" s="16" t="str">
        <f t="shared" ca="1" si="146"/>
        <v/>
      </c>
      <c r="O606" s="16" t="str">
        <f t="shared" ca="1" si="146"/>
        <v/>
      </c>
      <c r="P606" s="16" t="str">
        <f t="shared" ca="1" si="146"/>
        <v/>
      </c>
      <c r="Q606" s="16" t="str">
        <f t="shared" ca="1" si="146"/>
        <v/>
      </c>
      <c r="R606" s="16" t="str">
        <f t="shared" ca="1" si="146"/>
        <v/>
      </c>
      <c r="S606" s="16" t="e">
        <f t="shared" ca="1" si="144"/>
        <v>#N/A</v>
      </c>
      <c r="T606" s="15" t="str">
        <f t="shared" ca="1" si="145"/>
        <v/>
      </c>
      <c r="U606" s="7" t="str">
        <f t="shared" ca="1" si="141"/>
        <v/>
      </c>
    </row>
    <row r="607" spans="1:21" x14ac:dyDescent="0.55000000000000004">
      <c r="A607" s="7">
        <v>605</v>
      </c>
      <c r="B607" s="8">
        <f t="shared" si="142"/>
        <v>605</v>
      </c>
      <c r="C607" s="9">
        <f>IF('2 Pareto Analysis'!$D$12='Pareto Math'!V$23,'Pareto Math'!B607,IF(HLOOKUP(X$23,'1 Data Entry'!A$1:Q606,A608,FALSE)="","",HLOOKUP(X$23,'1 Data Entry'!A$1:Q606,A608,FALSE)))</f>
        <v>605</v>
      </c>
      <c r="D607" s="7" t="e">
        <f>HLOOKUP(V$23,'1 Data Entry'!A$1:Q606,A608,FALSE)</f>
        <v>#N/A</v>
      </c>
      <c r="E607" s="15" t="e">
        <f>IF(C607="","",HLOOKUP(W$23,'1 Data Entry'!A$1:S606,A608,FALSE))</f>
        <v>#N/A</v>
      </c>
      <c r="F607" s="15">
        <f>(COUNTIF(D$3:D607,D607))</f>
        <v>605</v>
      </c>
      <c r="G607" s="15">
        <f t="shared" si="148"/>
        <v>999</v>
      </c>
      <c r="H607" s="15" t="e">
        <f t="shared" si="139"/>
        <v>#N/A</v>
      </c>
      <c r="I607" s="16" t="str">
        <f t="shared" si="140"/>
        <v/>
      </c>
      <c r="J607" s="16" t="str">
        <f t="shared" ca="1" si="147"/>
        <v/>
      </c>
      <c r="K607" s="16" t="str">
        <f t="shared" ca="1" si="147"/>
        <v/>
      </c>
      <c r="L607" s="16" t="str">
        <f t="shared" ca="1" si="147"/>
        <v/>
      </c>
      <c r="M607" s="16" t="str">
        <f t="shared" ca="1" si="146"/>
        <v/>
      </c>
      <c r="N607" s="16" t="str">
        <f t="shared" ca="1" si="146"/>
        <v/>
      </c>
      <c r="O607" s="16" t="str">
        <f t="shared" ca="1" si="146"/>
        <v/>
      </c>
      <c r="P607" s="16" t="str">
        <f t="shared" ca="1" si="146"/>
        <v/>
      </c>
      <c r="Q607" s="16" t="str">
        <f t="shared" ca="1" si="146"/>
        <v/>
      </c>
      <c r="R607" s="16" t="str">
        <f t="shared" ca="1" si="146"/>
        <v/>
      </c>
      <c r="S607" s="16" t="e">
        <f t="shared" ca="1" si="144"/>
        <v>#N/A</v>
      </c>
      <c r="T607" s="15" t="str">
        <f t="shared" ca="1" si="145"/>
        <v/>
      </c>
      <c r="U607" s="7" t="str">
        <f t="shared" ca="1" si="141"/>
        <v/>
      </c>
    </row>
    <row r="608" spans="1:21" x14ac:dyDescent="0.55000000000000004">
      <c r="A608" s="7">
        <v>606</v>
      </c>
      <c r="B608" s="8">
        <f t="shared" si="142"/>
        <v>606</v>
      </c>
      <c r="C608" s="9">
        <f>IF('2 Pareto Analysis'!$D$12='Pareto Math'!V$23,'Pareto Math'!B608,IF(HLOOKUP(X$23,'1 Data Entry'!A$1:Q607,A609,FALSE)="","",HLOOKUP(X$23,'1 Data Entry'!A$1:Q607,A609,FALSE)))</f>
        <v>606</v>
      </c>
      <c r="D608" s="7" t="e">
        <f>HLOOKUP(V$23,'1 Data Entry'!A$1:Q607,A609,FALSE)</f>
        <v>#N/A</v>
      </c>
      <c r="E608" s="15" t="e">
        <f>IF(C608="","",HLOOKUP(W$23,'1 Data Entry'!A$1:S607,A609,FALSE))</f>
        <v>#N/A</v>
      </c>
      <c r="F608" s="15">
        <f>(COUNTIF(D$3:D608,D608))</f>
        <v>606</v>
      </c>
      <c r="G608" s="15">
        <f t="shared" si="148"/>
        <v>999</v>
      </c>
      <c r="H608" s="15" t="e">
        <f t="shared" si="139"/>
        <v>#N/A</v>
      </c>
      <c r="I608" s="16" t="str">
        <f t="shared" si="140"/>
        <v/>
      </c>
      <c r="J608" s="16" t="str">
        <f t="shared" ca="1" si="147"/>
        <v/>
      </c>
      <c r="K608" s="16" t="str">
        <f t="shared" ca="1" si="147"/>
        <v/>
      </c>
      <c r="L608" s="16" t="str">
        <f t="shared" ca="1" si="147"/>
        <v/>
      </c>
      <c r="M608" s="16" t="str">
        <f t="shared" ca="1" si="146"/>
        <v/>
      </c>
      <c r="N608" s="16" t="str">
        <f t="shared" ca="1" si="146"/>
        <v/>
      </c>
      <c r="O608" s="16" t="str">
        <f t="shared" ca="1" si="146"/>
        <v/>
      </c>
      <c r="P608" s="16" t="str">
        <f t="shared" ca="1" si="146"/>
        <v/>
      </c>
      <c r="Q608" s="16" t="str">
        <f t="shared" ca="1" si="146"/>
        <v/>
      </c>
      <c r="R608" s="16" t="str">
        <f t="shared" ca="1" si="146"/>
        <v/>
      </c>
      <c r="S608" s="16" t="e">
        <f t="shared" ca="1" si="144"/>
        <v>#N/A</v>
      </c>
      <c r="T608" s="15" t="str">
        <f t="shared" ca="1" si="145"/>
        <v/>
      </c>
      <c r="U608" s="7" t="str">
        <f t="shared" ca="1" si="141"/>
        <v/>
      </c>
    </row>
    <row r="609" spans="1:21" x14ac:dyDescent="0.55000000000000004">
      <c r="A609" s="7">
        <v>607</v>
      </c>
      <c r="B609" s="8">
        <f t="shared" si="142"/>
        <v>607</v>
      </c>
      <c r="C609" s="9">
        <f>IF('2 Pareto Analysis'!$D$12='Pareto Math'!V$23,'Pareto Math'!B609,IF(HLOOKUP(X$23,'1 Data Entry'!A$1:Q608,A610,FALSE)="","",HLOOKUP(X$23,'1 Data Entry'!A$1:Q608,A610,FALSE)))</f>
        <v>607</v>
      </c>
      <c r="D609" s="7" t="e">
        <f>HLOOKUP(V$23,'1 Data Entry'!A$1:Q608,A610,FALSE)</f>
        <v>#N/A</v>
      </c>
      <c r="E609" s="15" t="e">
        <f>IF(C609="","",HLOOKUP(W$23,'1 Data Entry'!A$1:S608,A610,FALSE))</f>
        <v>#N/A</v>
      </c>
      <c r="F609" s="15">
        <f>(COUNTIF(D$3:D609,D609))</f>
        <v>607</v>
      </c>
      <c r="G609" s="15">
        <f t="shared" si="148"/>
        <v>999</v>
      </c>
      <c r="H609" s="15" t="e">
        <f t="shared" si="139"/>
        <v>#N/A</v>
      </c>
      <c r="I609" s="16" t="str">
        <f t="shared" si="140"/>
        <v/>
      </c>
      <c r="J609" s="16" t="str">
        <f t="shared" ca="1" si="147"/>
        <v/>
      </c>
      <c r="K609" s="16" t="str">
        <f t="shared" ca="1" si="147"/>
        <v/>
      </c>
      <c r="L609" s="16" t="str">
        <f t="shared" ca="1" si="147"/>
        <v/>
      </c>
      <c r="M609" s="16" t="str">
        <f t="shared" ca="1" si="146"/>
        <v/>
      </c>
      <c r="N609" s="16" t="str">
        <f t="shared" ca="1" si="146"/>
        <v/>
      </c>
      <c r="O609" s="16" t="str">
        <f t="shared" ca="1" si="146"/>
        <v/>
      </c>
      <c r="P609" s="16" t="str">
        <f t="shared" ca="1" si="146"/>
        <v/>
      </c>
      <c r="Q609" s="16" t="str">
        <f t="shared" ca="1" si="146"/>
        <v/>
      </c>
      <c r="R609" s="16" t="str">
        <f t="shared" ca="1" si="146"/>
        <v/>
      </c>
      <c r="S609" s="16" t="e">
        <f t="shared" ca="1" si="144"/>
        <v>#N/A</v>
      </c>
      <c r="T609" s="15" t="str">
        <f t="shared" ca="1" si="145"/>
        <v/>
      </c>
      <c r="U609" s="7" t="str">
        <f t="shared" ca="1" si="141"/>
        <v/>
      </c>
    </row>
    <row r="610" spans="1:21" x14ac:dyDescent="0.55000000000000004">
      <c r="A610" s="7">
        <v>608</v>
      </c>
      <c r="B610" s="8">
        <f t="shared" si="142"/>
        <v>608</v>
      </c>
      <c r="C610" s="9">
        <f>IF('2 Pareto Analysis'!$D$12='Pareto Math'!V$23,'Pareto Math'!B610,IF(HLOOKUP(X$23,'1 Data Entry'!A$1:Q609,A611,FALSE)="","",HLOOKUP(X$23,'1 Data Entry'!A$1:Q609,A611,FALSE)))</f>
        <v>608</v>
      </c>
      <c r="D610" s="7" t="e">
        <f>HLOOKUP(V$23,'1 Data Entry'!A$1:Q609,A611,FALSE)</f>
        <v>#N/A</v>
      </c>
      <c r="E610" s="15" t="e">
        <f>IF(C610="","",HLOOKUP(W$23,'1 Data Entry'!A$1:S609,A611,FALSE))</f>
        <v>#N/A</v>
      </c>
      <c r="F610" s="15">
        <f>(COUNTIF(D$3:D610,D610))</f>
        <v>608</v>
      </c>
      <c r="G610" s="15">
        <f t="shared" si="148"/>
        <v>999</v>
      </c>
      <c r="H610" s="15" t="e">
        <f t="shared" si="139"/>
        <v>#N/A</v>
      </c>
      <c r="I610" s="16" t="str">
        <f t="shared" si="140"/>
        <v/>
      </c>
      <c r="J610" s="16" t="str">
        <f t="shared" ca="1" si="147"/>
        <v/>
      </c>
      <c r="K610" s="16" t="str">
        <f t="shared" ca="1" si="147"/>
        <v/>
      </c>
      <c r="L610" s="16" t="str">
        <f t="shared" ca="1" si="147"/>
        <v/>
      </c>
      <c r="M610" s="16" t="str">
        <f t="shared" ca="1" si="146"/>
        <v/>
      </c>
      <c r="N610" s="16" t="str">
        <f t="shared" ca="1" si="146"/>
        <v/>
      </c>
      <c r="O610" s="16" t="str">
        <f t="shared" ca="1" si="146"/>
        <v/>
      </c>
      <c r="P610" s="16" t="str">
        <f t="shared" ca="1" si="146"/>
        <v/>
      </c>
      <c r="Q610" s="16" t="str">
        <f t="shared" ca="1" si="146"/>
        <v/>
      </c>
      <c r="R610" s="16" t="str">
        <f t="shared" ca="1" si="146"/>
        <v/>
      </c>
      <c r="S610" s="16" t="e">
        <f t="shared" ca="1" si="144"/>
        <v>#N/A</v>
      </c>
      <c r="T610" s="15" t="str">
        <f t="shared" ca="1" si="145"/>
        <v/>
      </c>
      <c r="U610" s="7" t="str">
        <f t="shared" ca="1" si="141"/>
        <v/>
      </c>
    </row>
    <row r="611" spans="1:21" x14ac:dyDescent="0.55000000000000004">
      <c r="A611" s="7">
        <v>609</v>
      </c>
      <c r="B611" s="8">
        <f t="shared" si="142"/>
        <v>609</v>
      </c>
      <c r="C611" s="9">
        <f>IF('2 Pareto Analysis'!$D$12='Pareto Math'!V$23,'Pareto Math'!B611,IF(HLOOKUP(X$23,'1 Data Entry'!A$1:Q610,A612,FALSE)="","",HLOOKUP(X$23,'1 Data Entry'!A$1:Q610,A612,FALSE)))</f>
        <v>609</v>
      </c>
      <c r="D611" s="7" t="e">
        <f>HLOOKUP(V$23,'1 Data Entry'!A$1:Q610,A612,FALSE)</f>
        <v>#N/A</v>
      </c>
      <c r="E611" s="15" t="e">
        <f>IF(C611="","",HLOOKUP(W$23,'1 Data Entry'!A$1:S610,A612,FALSE))</f>
        <v>#N/A</v>
      </c>
      <c r="F611" s="15">
        <f>(COUNTIF(D$3:D611,D611))</f>
        <v>609</v>
      </c>
      <c r="G611" s="15">
        <f t="shared" si="148"/>
        <v>999</v>
      </c>
      <c r="H611" s="15" t="e">
        <f t="shared" si="139"/>
        <v>#N/A</v>
      </c>
      <c r="I611" s="16" t="str">
        <f t="shared" si="140"/>
        <v/>
      </c>
      <c r="J611" s="16" t="str">
        <f t="shared" ca="1" si="147"/>
        <v/>
      </c>
      <c r="K611" s="16" t="str">
        <f t="shared" ca="1" si="147"/>
        <v/>
      </c>
      <c r="L611" s="16" t="str">
        <f t="shared" ca="1" si="147"/>
        <v/>
      </c>
      <c r="M611" s="16" t="str">
        <f t="shared" ca="1" si="146"/>
        <v/>
      </c>
      <c r="N611" s="16" t="str">
        <f t="shared" ca="1" si="146"/>
        <v/>
      </c>
      <c r="O611" s="16" t="str">
        <f t="shared" ca="1" si="146"/>
        <v/>
      </c>
      <c r="P611" s="16" t="str">
        <f t="shared" ca="1" si="146"/>
        <v/>
      </c>
      <c r="Q611" s="16" t="str">
        <f t="shared" ca="1" si="146"/>
        <v/>
      </c>
      <c r="R611" s="16" t="str">
        <f t="shared" ca="1" si="146"/>
        <v/>
      </c>
      <c r="S611" s="16" t="e">
        <f t="shared" ca="1" si="144"/>
        <v>#N/A</v>
      </c>
      <c r="T611" s="15" t="str">
        <f t="shared" ca="1" si="145"/>
        <v/>
      </c>
      <c r="U611" s="7" t="str">
        <f t="shared" ca="1" si="141"/>
        <v/>
      </c>
    </row>
    <row r="612" spans="1:21" x14ac:dyDescent="0.55000000000000004">
      <c r="A612" s="7">
        <v>610</v>
      </c>
      <c r="B612" s="8">
        <f t="shared" si="142"/>
        <v>610</v>
      </c>
      <c r="C612" s="9">
        <f>IF('2 Pareto Analysis'!$D$12='Pareto Math'!V$23,'Pareto Math'!B612,IF(HLOOKUP(X$23,'1 Data Entry'!A$1:Q611,A613,FALSE)="","",HLOOKUP(X$23,'1 Data Entry'!A$1:Q611,A613,FALSE)))</f>
        <v>610</v>
      </c>
      <c r="D612" s="7" t="e">
        <f>HLOOKUP(V$23,'1 Data Entry'!A$1:Q611,A613,FALSE)</f>
        <v>#N/A</v>
      </c>
      <c r="E612" s="15" t="e">
        <f>IF(C612="","",HLOOKUP(W$23,'1 Data Entry'!A$1:S611,A613,FALSE))</f>
        <v>#N/A</v>
      </c>
      <c r="F612" s="15">
        <f>(COUNTIF(D$3:D612,D612))</f>
        <v>610</v>
      </c>
      <c r="G612" s="15">
        <f t="shared" si="148"/>
        <v>999</v>
      </c>
      <c r="H612" s="15" t="e">
        <f t="shared" si="139"/>
        <v>#N/A</v>
      </c>
      <c r="I612" s="16" t="str">
        <f t="shared" si="140"/>
        <v/>
      </c>
      <c r="J612" s="16" t="str">
        <f t="shared" ca="1" si="147"/>
        <v/>
      </c>
      <c r="K612" s="16" t="str">
        <f t="shared" ca="1" si="147"/>
        <v/>
      </c>
      <c r="L612" s="16" t="str">
        <f t="shared" ca="1" si="147"/>
        <v/>
      </c>
      <c r="M612" s="16" t="str">
        <f t="shared" ca="1" si="146"/>
        <v/>
      </c>
      <c r="N612" s="16" t="str">
        <f t="shared" ca="1" si="146"/>
        <v/>
      </c>
      <c r="O612" s="16" t="str">
        <f t="shared" ca="1" si="146"/>
        <v/>
      </c>
      <c r="P612" s="16" t="str">
        <f t="shared" ca="1" si="146"/>
        <v/>
      </c>
      <c r="Q612" s="16" t="str">
        <f t="shared" ca="1" si="146"/>
        <v/>
      </c>
      <c r="R612" s="16" t="str">
        <f t="shared" ca="1" si="146"/>
        <v/>
      </c>
      <c r="S612" s="16" t="e">
        <f t="shared" ca="1" si="144"/>
        <v>#N/A</v>
      </c>
      <c r="T612" s="15" t="str">
        <f t="shared" ca="1" si="145"/>
        <v/>
      </c>
      <c r="U612" s="7" t="str">
        <f t="shared" ca="1" si="141"/>
        <v/>
      </c>
    </row>
    <row r="613" spans="1:21" x14ac:dyDescent="0.55000000000000004">
      <c r="A613" s="7">
        <v>611</v>
      </c>
      <c r="B613" s="8">
        <f t="shared" si="142"/>
        <v>611</v>
      </c>
      <c r="C613" s="9">
        <f>IF('2 Pareto Analysis'!$D$12='Pareto Math'!V$23,'Pareto Math'!B613,IF(HLOOKUP(X$23,'1 Data Entry'!A$1:Q612,A614,FALSE)="","",HLOOKUP(X$23,'1 Data Entry'!A$1:Q612,A614,FALSE)))</f>
        <v>611</v>
      </c>
      <c r="D613" s="7" t="e">
        <f>HLOOKUP(V$23,'1 Data Entry'!A$1:Q612,A614,FALSE)</f>
        <v>#N/A</v>
      </c>
      <c r="E613" s="15" t="e">
        <f>IF(C613="","",HLOOKUP(W$23,'1 Data Entry'!A$1:S612,A614,FALSE))</f>
        <v>#N/A</v>
      </c>
      <c r="F613" s="15">
        <f>(COUNTIF(D$3:D613,D613))</f>
        <v>611</v>
      </c>
      <c r="G613" s="15">
        <f t="shared" si="148"/>
        <v>999</v>
      </c>
      <c r="H613" s="15" t="e">
        <f t="shared" si="139"/>
        <v>#N/A</v>
      </c>
      <c r="I613" s="16" t="str">
        <f t="shared" si="140"/>
        <v/>
      </c>
      <c r="J613" s="16" t="str">
        <f t="shared" ca="1" si="147"/>
        <v/>
      </c>
      <c r="K613" s="16" t="str">
        <f t="shared" ca="1" si="147"/>
        <v/>
      </c>
      <c r="L613" s="16" t="str">
        <f t="shared" ca="1" si="147"/>
        <v/>
      </c>
      <c r="M613" s="16" t="str">
        <f t="shared" ca="1" si="146"/>
        <v/>
      </c>
      <c r="N613" s="16" t="str">
        <f t="shared" ca="1" si="146"/>
        <v/>
      </c>
      <c r="O613" s="16" t="str">
        <f t="shared" ca="1" si="146"/>
        <v/>
      </c>
      <c r="P613" s="16" t="str">
        <f t="shared" ca="1" si="146"/>
        <v/>
      </c>
      <c r="Q613" s="16" t="str">
        <f t="shared" ca="1" si="146"/>
        <v/>
      </c>
      <c r="R613" s="16" t="str">
        <f t="shared" ca="1" si="146"/>
        <v/>
      </c>
      <c r="S613" s="16" t="e">
        <f t="shared" ca="1" si="144"/>
        <v>#N/A</v>
      </c>
      <c r="T613" s="15" t="str">
        <f t="shared" ca="1" si="145"/>
        <v/>
      </c>
      <c r="U613" s="7" t="str">
        <f t="shared" ca="1" si="141"/>
        <v/>
      </c>
    </row>
    <row r="614" spans="1:21" x14ac:dyDescent="0.55000000000000004">
      <c r="A614" s="7">
        <v>612</v>
      </c>
      <c r="B614" s="8">
        <f t="shared" si="142"/>
        <v>612</v>
      </c>
      <c r="C614" s="9">
        <f>IF('2 Pareto Analysis'!$D$12='Pareto Math'!V$23,'Pareto Math'!B614,IF(HLOOKUP(X$23,'1 Data Entry'!A$1:Q613,A615,FALSE)="","",HLOOKUP(X$23,'1 Data Entry'!A$1:Q613,A615,FALSE)))</f>
        <v>612</v>
      </c>
      <c r="D614" s="7" t="e">
        <f>HLOOKUP(V$23,'1 Data Entry'!A$1:Q613,A615,FALSE)</f>
        <v>#N/A</v>
      </c>
      <c r="E614" s="15" t="e">
        <f>IF(C614="","",HLOOKUP(W$23,'1 Data Entry'!A$1:S613,A615,FALSE))</f>
        <v>#N/A</v>
      </c>
      <c r="F614" s="15">
        <f>(COUNTIF(D$3:D614,D614))</f>
        <v>612</v>
      </c>
      <c r="G614" s="15">
        <f t="shared" si="148"/>
        <v>999</v>
      </c>
      <c r="H614" s="15" t="e">
        <f t="shared" si="139"/>
        <v>#N/A</v>
      </c>
      <c r="I614" s="16" t="str">
        <f t="shared" si="140"/>
        <v/>
      </c>
      <c r="J614" s="16" t="str">
        <f t="shared" ca="1" si="147"/>
        <v/>
      </c>
      <c r="K614" s="16" t="str">
        <f t="shared" ca="1" si="147"/>
        <v/>
      </c>
      <c r="L614" s="16" t="str">
        <f t="shared" ca="1" si="147"/>
        <v/>
      </c>
      <c r="M614" s="16" t="str">
        <f t="shared" ca="1" si="146"/>
        <v/>
      </c>
      <c r="N614" s="16" t="str">
        <f t="shared" ca="1" si="146"/>
        <v/>
      </c>
      <c r="O614" s="16" t="str">
        <f t="shared" ca="1" si="146"/>
        <v/>
      </c>
      <c r="P614" s="16" t="str">
        <f t="shared" ca="1" si="146"/>
        <v/>
      </c>
      <c r="Q614" s="16" t="str">
        <f t="shared" ca="1" si="146"/>
        <v/>
      </c>
      <c r="R614" s="16" t="str">
        <f t="shared" ca="1" si="146"/>
        <v/>
      </c>
      <c r="S614" s="16" t="e">
        <f t="shared" ca="1" si="144"/>
        <v>#N/A</v>
      </c>
      <c r="T614" s="15" t="str">
        <f t="shared" ca="1" si="145"/>
        <v/>
      </c>
      <c r="U614" s="7" t="str">
        <f t="shared" ca="1" si="141"/>
        <v/>
      </c>
    </row>
    <row r="615" spans="1:21" x14ac:dyDescent="0.55000000000000004">
      <c r="A615" s="7">
        <v>613</v>
      </c>
      <c r="B615" s="8">
        <f t="shared" si="142"/>
        <v>613</v>
      </c>
      <c r="C615" s="9">
        <f>IF('2 Pareto Analysis'!$D$12='Pareto Math'!V$23,'Pareto Math'!B615,IF(HLOOKUP(X$23,'1 Data Entry'!A$1:Q614,A616,FALSE)="","",HLOOKUP(X$23,'1 Data Entry'!A$1:Q614,A616,FALSE)))</f>
        <v>613</v>
      </c>
      <c r="D615" s="7" t="e">
        <f>HLOOKUP(V$23,'1 Data Entry'!A$1:Q614,A616,FALSE)</f>
        <v>#N/A</v>
      </c>
      <c r="E615" s="15" t="e">
        <f>IF(C615="","",HLOOKUP(W$23,'1 Data Entry'!A$1:S614,A616,FALSE))</f>
        <v>#N/A</v>
      </c>
      <c r="F615" s="15">
        <f>(COUNTIF(D$3:D615,D615))</f>
        <v>613</v>
      </c>
      <c r="G615" s="15">
        <f t="shared" si="148"/>
        <v>999</v>
      </c>
      <c r="H615" s="15" t="e">
        <f t="shared" si="139"/>
        <v>#N/A</v>
      </c>
      <c r="I615" s="16" t="str">
        <f t="shared" si="140"/>
        <v/>
      </c>
      <c r="J615" s="16" t="str">
        <f t="shared" ca="1" si="147"/>
        <v/>
      </c>
      <c r="K615" s="16" t="str">
        <f t="shared" ca="1" si="147"/>
        <v/>
      </c>
      <c r="L615" s="16" t="str">
        <f t="shared" ca="1" si="147"/>
        <v/>
      </c>
      <c r="M615" s="16" t="str">
        <f t="shared" ca="1" si="146"/>
        <v/>
      </c>
      <c r="N615" s="16" t="str">
        <f t="shared" ca="1" si="146"/>
        <v/>
      </c>
      <c r="O615" s="16" t="str">
        <f t="shared" ca="1" si="146"/>
        <v/>
      </c>
      <c r="P615" s="16" t="str">
        <f t="shared" ca="1" si="146"/>
        <v/>
      </c>
      <c r="Q615" s="16" t="str">
        <f t="shared" ca="1" si="146"/>
        <v/>
      </c>
      <c r="R615" s="16" t="str">
        <f t="shared" ca="1" si="146"/>
        <v/>
      </c>
      <c r="S615" s="16" t="e">
        <f t="shared" ca="1" si="144"/>
        <v>#N/A</v>
      </c>
      <c r="T615" s="15" t="str">
        <f t="shared" ca="1" si="145"/>
        <v/>
      </c>
      <c r="U615" s="7" t="str">
        <f t="shared" ca="1" si="141"/>
        <v/>
      </c>
    </row>
    <row r="616" spans="1:21" x14ac:dyDescent="0.55000000000000004">
      <c r="A616" s="7">
        <v>614</v>
      </c>
      <c r="B616" s="8">
        <f t="shared" si="142"/>
        <v>614</v>
      </c>
      <c r="C616" s="9">
        <f>IF('2 Pareto Analysis'!$D$12='Pareto Math'!V$23,'Pareto Math'!B616,IF(HLOOKUP(X$23,'1 Data Entry'!A$1:Q615,A617,FALSE)="","",HLOOKUP(X$23,'1 Data Entry'!A$1:Q615,A617,FALSE)))</f>
        <v>614</v>
      </c>
      <c r="D616" s="7" t="e">
        <f>HLOOKUP(V$23,'1 Data Entry'!A$1:Q615,A617,FALSE)</f>
        <v>#N/A</v>
      </c>
      <c r="E616" s="15" t="e">
        <f>IF(C616="","",HLOOKUP(W$23,'1 Data Entry'!A$1:S615,A617,FALSE))</f>
        <v>#N/A</v>
      </c>
      <c r="F616" s="15">
        <f>(COUNTIF(D$3:D616,D616))</f>
        <v>614</v>
      </c>
      <c r="G616" s="15">
        <f t="shared" si="148"/>
        <v>999</v>
      </c>
      <c r="H616" s="15" t="e">
        <f t="shared" si="139"/>
        <v>#N/A</v>
      </c>
      <c r="I616" s="16" t="str">
        <f t="shared" si="140"/>
        <v/>
      </c>
      <c r="J616" s="16" t="str">
        <f t="shared" ca="1" si="147"/>
        <v/>
      </c>
      <c r="K616" s="16" t="str">
        <f t="shared" ca="1" si="147"/>
        <v/>
      </c>
      <c r="L616" s="16" t="str">
        <f t="shared" ca="1" si="147"/>
        <v/>
      </c>
      <c r="M616" s="16" t="str">
        <f t="shared" ca="1" si="146"/>
        <v/>
      </c>
      <c r="N616" s="16" t="str">
        <f t="shared" ca="1" si="146"/>
        <v/>
      </c>
      <c r="O616" s="16" t="str">
        <f t="shared" ca="1" si="146"/>
        <v/>
      </c>
      <c r="P616" s="16" t="str">
        <f t="shared" ca="1" si="146"/>
        <v/>
      </c>
      <c r="Q616" s="16" t="str">
        <f t="shared" ca="1" si="146"/>
        <v/>
      </c>
      <c r="R616" s="16" t="str">
        <f t="shared" ca="1" si="146"/>
        <v/>
      </c>
      <c r="S616" s="16" t="e">
        <f t="shared" ca="1" si="144"/>
        <v>#N/A</v>
      </c>
      <c r="T616" s="15" t="str">
        <f t="shared" ca="1" si="145"/>
        <v/>
      </c>
      <c r="U616" s="7" t="str">
        <f t="shared" ca="1" si="141"/>
        <v/>
      </c>
    </row>
    <row r="617" spans="1:21" x14ac:dyDescent="0.55000000000000004">
      <c r="A617" s="7">
        <v>615</v>
      </c>
      <c r="B617" s="8">
        <f t="shared" si="142"/>
        <v>615</v>
      </c>
      <c r="C617" s="9">
        <f>IF('2 Pareto Analysis'!$D$12='Pareto Math'!V$23,'Pareto Math'!B617,IF(HLOOKUP(X$23,'1 Data Entry'!A$1:Q616,A618,FALSE)="","",HLOOKUP(X$23,'1 Data Entry'!A$1:Q616,A618,FALSE)))</f>
        <v>615</v>
      </c>
      <c r="D617" s="7" t="e">
        <f>HLOOKUP(V$23,'1 Data Entry'!A$1:Q616,A618,FALSE)</f>
        <v>#N/A</v>
      </c>
      <c r="E617" s="15" t="e">
        <f>IF(C617="","",HLOOKUP(W$23,'1 Data Entry'!A$1:S616,A618,FALSE))</f>
        <v>#N/A</v>
      </c>
      <c r="F617" s="15">
        <f>(COUNTIF(D$3:D617,D617))</f>
        <v>615</v>
      </c>
      <c r="G617" s="15">
        <f t="shared" si="148"/>
        <v>999</v>
      </c>
      <c r="H617" s="15" t="e">
        <f t="shared" si="139"/>
        <v>#N/A</v>
      </c>
      <c r="I617" s="16" t="str">
        <f t="shared" si="140"/>
        <v/>
      </c>
      <c r="J617" s="16" t="str">
        <f t="shared" ca="1" si="147"/>
        <v/>
      </c>
      <c r="K617" s="16" t="str">
        <f t="shared" ca="1" si="147"/>
        <v/>
      </c>
      <c r="L617" s="16" t="str">
        <f t="shared" ca="1" si="147"/>
        <v/>
      </c>
      <c r="M617" s="16" t="str">
        <f t="shared" ca="1" si="146"/>
        <v/>
      </c>
      <c r="N617" s="16" t="str">
        <f t="shared" ca="1" si="146"/>
        <v/>
      </c>
      <c r="O617" s="16" t="str">
        <f t="shared" ca="1" si="146"/>
        <v/>
      </c>
      <c r="P617" s="16" t="str">
        <f t="shared" ca="1" si="146"/>
        <v/>
      </c>
      <c r="Q617" s="16" t="str">
        <f t="shared" ca="1" si="146"/>
        <v/>
      </c>
      <c r="R617" s="16" t="str">
        <f t="shared" ca="1" si="146"/>
        <v/>
      </c>
      <c r="S617" s="16" t="e">
        <f t="shared" ca="1" si="144"/>
        <v>#N/A</v>
      </c>
      <c r="T617" s="15" t="str">
        <f t="shared" ca="1" si="145"/>
        <v/>
      </c>
      <c r="U617" s="7" t="str">
        <f t="shared" ca="1" si="141"/>
        <v/>
      </c>
    </row>
    <row r="618" spans="1:21" x14ac:dyDescent="0.55000000000000004">
      <c r="A618" s="7">
        <v>616</v>
      </c>
      <c r="B618" s="8">
        <f t="shared" si="142"/>
        <v>616</v>
      </c>
      <c r="C618" s="9">
        <f>IF('2 Pareto Analysis'!$D$12='Pareto Math'!V$23,'Pareto Math'!B618,IF(HLOOKUP(X$23,'1 Data Entry'!A$1:Q617,A619,FALSE)="","",HLOOKUP(X$23,'1 Data Entry'!A$1:Q617,A619,FALSE)))</f>
        <v>616</v>
      </c>
      <c r="D618" s="7" t="e">
        <f>HLOOKUP(V$23,'1 Data Entry'!A$1:Q617,A619,FALSE)</f>
        <v>#N/A</v>
      </c>
      <c r="E618" s="15" t="e">
        <f>IF(C618="","",HLOOKUP(W$23,'1 Data Entry'!A$1:S617,A619,FALSE))</f>
        <v>#N/A</v>
      </c>
      <c r="F618" s="15">
        <f>(COUNTIF(D$3:D618,D618))</f>
        <v>616</v>
      </c>
      <c r="G618" s="15">
        <f t="shared" si="148"/>
        <v>999</v>
      </c>
      <c r="H618" s="15" t="e">
        <f t="shared" si="139"/>
        <v>#N/A</v>
      </c>
      <c r="I618" s="16" t="str">
        <f t="shared" si="140"/>
        <v/>
      </c>
      <c r="J618" s="16" t="str">
        <f t="shared" ca="1" si="147"/>
        <v/>
      </c>
      <c r="K618" s="16" t="str">
        <f t="shared" ca="1" si="147"/>
        <v/>
      </c>
      <c r="L618" s="16" t="str">
        <f t="shared" ca="1" si="147"/>
        <v/>
      </c>
      <c r="M618" s="16" t="str">
        <f t="shared" ca="1" si="146"/>
        <v/>
      </c>
      <c r="N618" s="16" t="str">
        <f t="shared" ca="1" si="146"/>
        <v/>
      </c>
      <c r="O618" s="16" t="str">
        <f t="shared" ca="1" si="146"/>
        <v/>
      </c>
      <c r="P618" s="16" t="str">
        <f t="shared" ca="1" si="146"/>
        <v/>
      </c>
      <c r="Q618" s="16" t="str">
        <f t="shared" ca="1" si="146"/>
        <v/>
      </c>
      <c r="R618" s="16" t="str">
        <f t="shared" ca="1" si="146"/>
        <v/>
      </c>
      <c r="S618" s="16" t="e">
        <f t="shared" ca="1" si="144"/>
        <v>#N/A</v>
      </c>
      <c r="T618" s="15" t="str">
        <f t="shared" ca="1" si="145"/>
        <v/>
      </c>
      <c r="U618" s="7" t="str">
        <f t="shared" ca="1" si="141"/>
        <v/>
      </c>
    </row>
    <row r="619" spans="1:21" x14ac:dyDescent="0.55000000000000004">
      <c r="A619" s="7">
        <v>617</v>
      </c>
      <c r="B619" s="8">
        <f t="shared" si="142"/>
        <v>617</v>
      </c>
      <c r="C619" s="9">
        <f>IF('2 Pareto Analysis'!$D$12='Pareto Math'!V$23,'Pareto Math'!B619,IF(HLOOKUP(X$23,'1 Data Entry'!A$1:Q618,A620,FALSE)="","",HLOOKUP(X$23,'1 Data Entry'!A$1:Q618,A620,FALSE)))</f>
        <v>617</v>
      </c>
      <c r="D619" s="7" t="e">
        <f>HLOOKUP(V$23,'1 Data Entry'!A$1:Q618,A620,FALSE)</f>
        <v>#N/A</v>
      </c>
      <c r="E619" s="15" t="e">
        <f>IF(C619="","",HLOOKUP(W$23,'1 Data Entry'!A$1:S618,A620,FALSE))</f>
        <v>#N/A</v>
      </c>
      <c r="F619" s="15">
        <f>(COUNTIF(D$3:D619,D619))</f>
        <v>617</v>
      </c>
      <c r="G619" s="15">
        <f t="shared" si="148"/>
        <v>999</v>
      </c>
      <c r="H619" s="15" t="e">
        <f t="shared" si="139"/>
        <v>#N/A</v>
      </c>
      <c r="I619" s="16" t="str">
        <f t="shared" si="140"/>
        <v/>
      </c>
      <c r="J619" s="16" t="str">
        <f t="shared" ca="1" si="147"/>
        <v/>
      </c>
      <c r="K619" s="16" t="str">
        <f t="shared" ca="1" si="147"/>
        <v/>
      </c>
      <c r="L619" s="16" t="str">
        <f t="shared" ca="1" si="147"/>
        <v/>
      </c>
      <c r="M619" s="16" t="str">
        <f t="shared" ca="1" si="146"/>
        <v/>
      </c>
      <c r="N619" s="16" t="str">
        <f t="shared" ca="1" si="146"/>
        <v/>
      </c>
      <c r="O619" s="16" t="str">
        <f t="shared" ca="1" si="146"/>
        <v/>
      </c>
      <c r="P619" s="16" t="str">
        <f t="shared" ca="1" si="146"/>
        <v/>
      </c>
      <c r="Q619" s="16" t="str">
        <f t="shared" ca="1" si="146"/>
        <v/>
      </c>
      <c r="R619" s="16" t="str">
        <f t="shared" ca="1" si="146"/>
        <v/>
      </c>
      <c r="S619" s="16" t="e">
        <f t="shared" ca="1" si="144"/>
        <v>#N/A</v>
      </c>
      <c r="T619" s="15" t="str">
        <f t="shared" ca="1" si="145"/>
        <v/>
      </c>
      <c r="U619" s="7" t="str">
        <f t="shared" ca="1" si="141"/>
        <v/>
      </c>
    </row>
    <row r="620" spans="1:21" x14ac:dyDescent="0.55000000000000004">
      <c r="A620" s="7">
        <v>618</v>
      </c>
      <c r="B620" s="8">
        <f t="shared" si="142"/>
        <v>618</v>
      </c>
      <c r="C620" s="9">
        <f>IF('2 Pareto Analysis'!$D$12='Pareto Math'!V$23,'Pareto Math'!B620,IF(HLOOKUP(X$23,'1 Data Entry'!A$1:Q619,A621,FALSE)="","",HLOOKUP(X$23,'1 Data Entry'!A$1:Q619,A621,FALSE)))</f>
        <v>618</v>
      </c>
      <c r="D620" s="7" t="e">
        <f>HLOOKUP(V$23,'1 Data Entry'!A$1:Q619,A621,FALSE)</f>
        <v>#N/A</v>
      </c>
      <c r="E620" s="15" t="e">
        <f>IF(C620="","",HLOOKUP(W$23,'1 Data Entry'!A$1:S619,A621,FALSE))</f>
        <v>#N/A</v>
      </c>
      <c r="F620" s="15">
        <f>(COUNTIF(D$3:D620,D620))</f>
        <v>618</v>
      </c>
      <c r="G620" s="15">
        <f t="shared" si="148"/>
        <v>999</v>
      </c>
      <c r="H620" s="15" t="e">
        <f t="shared" si="139"/>
        <v>#N/A</v>
      </c>
      <c r="I620" s="16" t="str">
        <f t="shared" si="140"/>
        <v/>
      </c>
      <c r="J620" s="16" t="str">
        <f t="shared" ca="1" si="147"/>
        <v/>
      </c>
      <c r="K620" s="16" t="str">
        <f t="shared" ca="1" si="147"/>
        <v/>
      </c>
      <c r="L620" s="16" t="str">
        <f t="shared" ca="1" si="147"/>
        <v/>
      </c>
      <c r="M620" s="16" t="str">
        <f t="shared" ca="1" si="146"/>
        <v/>
      </c>
      <c r="N620" s="16" t="str">
        <f t="shared" ca="1" si="146"/>
        <v/>
      </c>
      <c r="O620" s="16" t="str">
        <f t="shared" ca="1" si="146"/>
        <v/>
      </c>
      <c r="P620" s="16" t="str">
        <f t="shared" ca="1" si="146"/>
        <v/>
      </c>
      <c r="Q620" s="16" t="str">
        <f t="shared" ca="1" si="146"/>
        <v/>
      </c>
      <c r="R620" s="16" t="str">
        <f t="shared" ca="1" si="146"/>
        <v/>
      </c>
      <c r="S620" s="16" t="e">
        <f t="shared" ca="1" si="144"/>
        <v>#N/A</v>
      </c>
      <c r="T620" s="15" t="str">
        <f t="shared" ca="1" si="145"/>
        <v/>
      </c>
      <c r="U620" s="7" t="str">
        <f t="shared" ca="1" si="141"/>
        <v/>
      </c>
    </row>
    <row r="621" spans="1:21" x14ac:dyDescent="0.55000000000000004">
      <c r="A621" s="7">
        <v>619</v>
      </c>
      <c r="B621" s="8">
        <f t="shared" si="142"/>
        <v>619</v>
      </c>
      <c r="C621" s="9">
        <f>IF('2 Pareto Analysis'!$D$12='Pareto Math'!V$23,'Pareto Math'!B621,IF(HLOOKUP(X$23,'1 Data Entry'!A$1:Q620,A622,FALSE)="","",HLOOKUP(X$23,'1 Data Entry'!A$1:Q620,A622,FALSE)))</f>
        <v>619</v>
      </c>
      <c r="D621" s="7" t="e">
        <f>HLOOKUP(V$23,'1 Data Entry'!A$1:Q620,A622,FALSE)</f>
        <v>#N/A</v>
      </c>
      <c r="E621" s="15" t="e">
        <f>IF(C621="","",HLOOKUP(W$23,'1 Data Entry'!A$1:S620,A622,FALSE))</f>
        <v>#N/A</v>
      </c>
      <c r="F621" s="15">
        <f>(COUNTIF(D$3:D621,D621))</f>
        <v>619</v>
      </c>
      <c r="G621" s="15">
        <f t="shared" si="148"/>
        <v>999</v>
      </c>
      <c r="H621" s="15" t="e">
        <f t="shared" si="139"/>
        <v>#N/A</v>
      </c>
      <c r="I621" s="16" t="str">
        <f t="shared" si="140"/>
        <v/>
      </c>
      <c r="J621" s="16" t="str">
        <f t="shared" ca="1" si="147"/>
        <v/>
      </c>
      <c r="K621" s="16" t="str">
        <f t="shared" ca="1" si="147"/>
        <v/>
      </c>
      <c r="L621" s="16" t="str">
        <f t="shared" ca="1" si="147"/>
        <v/>
      </c>
      <c r="M621" s="16" t="str">
        <f t="shared" ca="1" si="146"/>
        <v/>
      </c>
      <c r="N621" s="16" t="str">
        <f t="shared" ca="1" si="146"/>
        <v/>
      </c>
      <c r="O621" s="16" t="str">
        <f t="shared" ca="1" si="146"/>
        <v/>
      </c>
      <c r="P621" s="16" t="str">
        <f t="shared" ca="1" si="146"/>
        <v/>
      </c>
      <c r="Q621" s="16" t="str">
        <f t="shared" ca="1" si="146"/>
        <v/>
      </c>
      <c r="R621" s="16" t="str">
        <f t="shared" ca="1" si="146"/>
        <v/>
      </c>
      <c r="S621" s="16" t="e">
        <f t="shared" ca="1" si="144"/>
        <v>#N/A</v>
      </c>
      <c r="T621" s="15" t="str">
        <f t="shared" ca="1" si="145"/>
        <v/>
      </c>
      <c r="U621" s="7" t="str">
        <f t="shared" ca="1" si="141"/>
        <v/>
      </c>
    </row>
    <row r="622" spans="1:21" x14ac:dyDescent="0.55000000000000004">
      <c r="A622" s="7">
        <v>620</v>
      </c>
      <c r="B622" s="8">
        <f t="shared" si="142"/>
        <v>620</v>
      </c>
      <c r="C622" s="9">
        <f>IF('2 Pareto Analysis'!$D$12='Pareto Math'!V$23,'Pareto Math'!B622,IF(HLOOKUP(X$23,'1 Data Entry'!A$1:Q621,A623,FALSE)="","",HLOOKUP(X$23,'1 Data Entry'!A$1:Q621,A623,FALSE)))</f>
        <v>620</v>
      </c>
      <c r="D622" s="7" t="e">
        <f>HLOOKUP(V$23,'1 Data Entry'!A$1:Q621,A623,FALSE)</f>
        <v>#N/A</v>
      </c>
      <c r="E622" s="15" t="e">
        <f>IF(C622="","",HLOOKUP(W$23,'1 Data Entry'!A$1:S621,A623,FALSE))</f>
        <v>#N/A</v>
      </c>
      <c r="F622" s="15">
        <f>(COUNTIF(D$3:D622,D622))</f>
        <v>620</v>
      </c>
      <c r="G622" s="15">
        <f t="shared" si="148"/>
        <v>999</v>
      </c>
      <c r="H622" s="15" t="e">
        <f t="shared" si="139"/>
        <v>#N/A</v>
      </c>
      <c r="I622" s="16" t="str">
        <f t="shared" si="140"/>
        <v/>
      </c>
      <c r="J622" s="16" t="str">
        <f t="shared" ca="1" si="147"/>
        <v/>
      </c>
      <c r="K622" s="16" t="str">
        <f t="shared" ca="1" si="147"/>
        <v/>
      </c>
      <c r="L622" s="16" t="str">
        <f t="shared" ca="1" si="147"/>
        <v/>
      </c>
      <c r="M622" s="16" t="str">
        <f t="shared" ca="1" si="146"/>
        <v/>
      </c>
      <c r="N622" s="16" t="str">
        <f t="shared" ca="1" si="146"/>
        <v/>
      </c>
      <c r="O622" s="16" t="str">
        <f t="shared" ca="1" si="146"/>
        <v/>
      </c>
      <c r="P622" s="16" t="str">
        <f t="shared" ca="1" si="146"/>
        <v/>
      </c>
      <c r="Q622" s="16" t="str">
        <f t="shared" ca="1" si="146"/>
        <v/>
      </c>
      <c r="R622" s="16" t="str">
        <f t="shared" ca="1" si="146"/>
        <v/>
      </c>
      <c r="S622" s="16" t="e">
        <f t="shared" ca="1" si="144"/>
        <v>#N/A</v>
      </c>
      <c r="T622" s="15" t="str">
        <f t="shared" ca="1" si="145"/>
        <v/>
      </c>
      <c r="U622" s="7" t="str">
        <f t="shared" ca="1" si="141"/>
        <v/>
      </c>
    </row>
    <row r="623" spans="1:21" x14ac:dyDescent="0.55000000000000004">
      <c r="A623" s="7">
        <v>621</v>
      </c>
      <c r="B623" s="8">
        <f t="shared" si="142"/>
        <v>621</v>
      </c>
      <c r="C623" s="9">
        <f>IF('2 Pareto Analysis'!$D$12='Pareto Math'!V$23,'Pareto Math'!B623,IF(HLOOKUP(X$23,'1 Data Entry'!A$1:Q622,A624,FALSE)="","",HLOOKUP(X$23,'1 Data Entry'!A$1:Q622,A624,FALSE)))</f>
        <v>621</v>
      </c>
      <c r="D623" s="7" t="e">
        <f>HLOOKUP(V$23,'1 Data Entry'!A$1:Q622,A624,FALSE)</f>
        <v>#N/A</v>
      </c>
      <c r="E623" s="15" t="e">
        <f>IF(C623="","",HLOOKUP(W$23,'1 Data Entry'!A$1:S622,A624,FALSE))</f>
        <v>#N/A</v>
      </c>
      <c r="F623" s="15">
        <f>(COUNTIF(D$3:D623,D623))</f>
        <v>621</v>
      </c>
      <c r="G623" s="15">
        <f t="shared" si="148"/>
        <v>999</v>
      </c>
      <c r="H623" s="15" t="e">
        <f t="shared" si="139"/>
        <v>#N/A</v>
      </c>
      <c r="I623" s="16" t="str">
        <f t="shared" si="140"/>
        <v/>
      </c>
      <c r="J623" s="16" t="str">
        <f t="shared" ca="1" si="147"/>
        <v/>
      </c>
      <c r="K623" s="16" t="str">
        <f t="shared" ca="1" si="147"/>
        <v/>
      </c>
      <c r="L623" s="16" t="str">
        <f t="shared" ca="1" si="147"/>
        <v/>
      </c>
      <c r="M623" s="16" t="str">
        <f t="shared" ca="1" si="146"/>
        <v/>
      </c>
      <c r="N623" s="16" t="str">
        <f t="shared" ca="1" si="146"/>
        <v/>
      </c>
      <c r="O623" s="16" t="str">
        <f t="shared" ca="1" si="146"/>
        <v/>
      </c>
      <c r="P623" s="16" t="str">
        <f t="shared" ca="1" si="146"/>
        <v/>
      </c>
      <c r="Q623" s="16" t="str">
        <f t="shared" ca="1" si="146"/>
        <v/>
      </c>
      <c r="R623" s="16" t="str">
        <f t="shared" ca="1" si="146"/>
        <v/>
      </c>
      <c r="S623" s="16" t="e">
        <f t="shared" ca="1" si="144"/>
        <v>#N/A</v>
      </c>
      <c r="T623" s="15" t="str">
        <f t="shared" ca="1" si="145"/>
        <v/>
      </c>
      <c r="U623" s="7" t="str">
        <f t="shared" ca="1" si="141"/>
        <v/>
      </c>
    </row>
    <row r="624" spans="1:21" x14ac:dyDescent="0.55000000000000004">
      <c r="A624" s="7">
        <v>622</v>
      </c>
      <c r="B624" s="8">
        <f t="shared" si="142"/>
        <v>622</v>
      </c>
      <c r="C624" s="9">
        <f>IF('2 Pareto Analysis'!$D$12='Pareto Math'!V$23,'Pareto Math'!B624,IF(HLOOKUP(X$23,'1 Data Entry'!A$1:Q623,A625,FALSE)="","",HLOOKUP(X$23,'1 Data Entry'!A$1:Q623,A625,FALSE)))</f>
        <v>622</v>
      </c>
      <c r="D624" s="7" t="e">
        <f>HLOOKUP(V$23,'1 Data Entry'!A$1:Q623,A625,FALSE)</f>
        <v>#N/A</v>
      </c>
      <c r="E624" s="15" t="e">
        <f>IF(C624="","",HLOOKUP(W$23,'1 Data Entry'!A$1:S623,A625,FALSE))</f>
        <v>#N/A</v>
      </c>
      <c r="F624" s="15">
        <f>(COUNTIF(D$3:D624,D624))</f>
        <v>622</v>
      </c>
      <c r="G624" s="15">
        <f t="shared" si="148"/>
        <v>999</v>
      </c>
      <c r="H624" s="15" t="e">
        <f t="shared" si="139"/>
        <v>#N/A</v>
      </c>
      <c r="I624" s="16" t="str">
        <f t="shared" si="140"/>
        <v/>
      </c>
      <c r="J624" s="16" t="str">
        <f t="shared" ca="1" si="147"/>
        <v/>
      </c>
      <c r="K624" s="16" t="str">
        <f t="shared" ca="1" si="147"/>
        <v/>
      </c>
      <c r="L624" s="16" t="str">
        <f t="shared" ca="1" si="147"/>
        <v/>
      </c>
      <c r="M624" s="16" t="str">
        <f t="shared" ca="1" si="146"/>
        <v/>
      </c>
      <c r="N624" s="16" t="str">
        <f t="shared" ca="1" si="146"/>
        <v/>
      </c>
      <c r="O624" s="16" t="str">
        <f t="shared" ca="1" si="146"/>
        <v/>
      </c>
      <c r="P624" s="16" t="str">
        <f t="shared" ca="1" si="146"/>
        <v/>
      </c>
      <c r="Q624" s="16" t="str">
        <f t="shared" ca="1" si="146"/>
        <v/>
      </c>
      <c r="R624" s="16" t="str">
        <f t="shared" ca="1" si="146"/>
        <v/>
      </c>
      <c r="S624" s="16" t="e">
        <f t="shared" ca="1" si="144"/>
        <v>#N/A</v>
      </c>
      <c r="T624" s="15" t="str">
        <f t="shared" ca="1" si="145"/>
        <v/>
      </c>
      <c r="U624" s="7" t="str">
        <f t="shared" ca="1" si="141"/>
        <v/>
      </c>
    </row>
    <row r="625" spans="1:21" x14ac:dyDescent="0.55000000000000004">
      <c r="A625" s="7">
        <v>623</v>
      </c>
      <c r="B625" s="8">
        <f t="shared" si="142"/>
        <v>623</v>
      </c>
      <c r="C625" s="9">
        <f>IF('2 Pareto Analysis'!$D$12='Pareto Math'!V$23,'Pareto Math'!B625,IF(HLOOKUP(X$23,'1 Data Entry'!A$1:Q624,A626,FALSE)="","",HLOOKUP(X$23,'1 Data Entry'!A$1:Q624,A626,FALSE)))</f>
        <v>623</v>
      </c>
      <c r="D625" s="7" t="e">
        <f>HLOOKUP(V$23,'1 Data Entry'!A$1:Q624,A626,FALSE)</f>
        <v>#N/A</v>
      </c>
      <c r="E625" s="15" t="e">
        <f>IF(C625="","",HLOOKUP(W$23,'1 Data Entry'!A$1:S624,A626,FALSE))</f>
        <v>#N/A</v>
      </c>
      <c r="F625" s="15">
        <f>(COUNTIF(D$3:D625,D625))</f>
        <v>623</v>
      </c>
      <c r="G625" s="15">
        <f t="shared" si="148"/>
        <v>999</v>
      </c>
      <c r="H625" s="15" t="e">
        <f t="shared" si="139"/>
        <v>#N/A</v>
      </c>
      <c r="I625" s="16" t="str">
        <f t="shared" si="140"/>
        <v/>
      </c>
      <c r="J625" s="16" t="str">
        <f t="shared" ca="1" si="147"/>
        <v/>
      </c>
      <c r="K625" s="16" t="str">
        <f t="shared" ca="1" si="147"/>
        <v/>
      </c>
      <c r="L625" s="16" t="str">
        <f t="shared" ca="1" si="147"/>
        <v/>
      </c>
      <c r="M625" s="16" t="str">
        <f t="shared" ca="1" si="146"/>
        <v/>
      </c>
      <c r="N625" s="16" t="str">
        <f t="shared" ca="1" si="146"/>
        <v/>
      </c>
      <c r="O625" s="16" t="str">
        <f t="shared" ca="1" si="146"/>
        <v/>
      </c>
      <c r="P625" s="16" t="str">
        <f t="shared" ca="1" si="146"/>
        <v/>
      </c>
      <c r="Q625" s="16" t="str">
        <f t="shared" ca="1" si="146"/>
        <v/>
      </c>
      <c r="R625" s="16" t="str">
        <f t="shared" ca="1" si="146"/>
        <v/>
      </c>
      <c r="S625" s="16" t="e">
        <f t="shared" ca="1" si="144"/>
        <v>#N/A</v>
      </c>
      <c r="T625" s="15" t="str">
        <f t="shared" ca="1" si="145"/>
        <v/>
      </c>
      <c r="U625" s="7" t="str">
        <f t="shared" ca="1" si="141"/>
        <v/>
      </c>
    </row>
    <row r="626" spans="1:21" x14ac:dyDescent="0.55000000000000004">
      <c r="A626" s="7">
        <v>624</v>
      </c>
      <c r="B626" s="8">
        <f t="shared" si="142"/>
        <v>624</v>
      </c>
      <c r="C626" s="9">
        <f>IF('2 Pareto Analysis'!$D$12='Pareto Math'!V$23,'Pareto Math'!B626,IF(HLOOKUP(X$23,'1 Data Entry'!A$1:Q625,A627,FALSE)="","",HLOOKUP(X$23,'1 Data Entry'!A$1:Q625,A627,FALSE)))</f>
        <v>624</v>
      </c>
      <c r="D626" s="7" t="e">
        <f>HLOOKUP(V$23,'1 Data Entry'!A$1:Q625,A627,FALSE)</f>
        <v>#N/A</v>
      </c>
      <c r="E626" s="15" t="e">
        <f>IF(C626="","",HLOOKUP(W$23,'1 Data Entry'!A$1:S625,A627,FALSE))</f>
        <v>#N/A</v>
      </c>
      <c r="F626" s="15">
        <f>(COUNTIF(D$3:D626,D626))</f>
        <v>624</v>
      </c>
      <c r="G626" s="15">
        <f t="shared" si="148"/>
        <v>999</v>
      </c>
      <c r="H626" s="15" t="e">
        <f t="shared" si="139"/>
        <v>#N/A</v>
      </c>
      <c r="I626" s="16" t="str">
        <f t="shared" si="140"/>
        <v/>
      </c>
      <c r="J626" s="16" t="str">
        <f t="shared" ca="1" si="147"/>
        <v/>
      </c>
      <c r="K626" s="16" t="str">
        <f t="shared" ca="1" si="147"/>
        <v/>
      </c>
      <c r="L626" s="16" t="str">
        <f t="shared" ca="1" si="147"/>
        <v/>
      </c>
      <c r="M626" s="16" t="str">
        <f t="shared" ca="1" si="146"/>
        <v/>
      </c>
      <c r="N626" s="16" t="str">
        <f t="shared" ca="1" si="146"/>
        <v/>
      </c>
      <c r="O626" s="16" t="str">
        <f t="shared" ca="1" si="146"/>
        <v/>
      </c>
      <c r="P626" s="16" t="str">
        <f t="shared" ca="1" si="146"/>
        <v/>
      </c>
      <c r="Q626" s="16" t="str">
        <f t="shared" ca="1" si="146"/>
        <v/>
      </c>
      <c r="R626" s="16" t="str">
        <f t="shared" ca="1" si="146"/>
        <v/>
      </c>
      <c r="S626" s="16" t="e">
        <f t="shared" ca="1" si="144"/>
        <v>#N/A</v>
      </c>
      <c r="T626" s="15" t="str">
        <f t="shared" ca="1" si="145"/>
        <v/>
      </c>
      <c r="U626" s="7" t="str">
        <f t="shared" ca="1" si="141"/>
        <v/>
      </c>
    </row>
    <row r="627" spans="1:21" x14ac:dyDescent="0.55000000000000004">
      <c r="A627" s="7">
        <v>625</v>
      </c>
      <c r="B627" s="8">
        <f t="shared" si="142"/>
        <v>625</v>
      </c>
      <c r="C627" s="9">
        <f>IF('2 Pareto Analysis'!$D$12='Pareto Math'!V$23,'Pareto Math'!B627,IF(HLOOKUP(X$23,'1 Data Entry'!A$1:Q626,A628,FALSE)="","",HLOOKUP(X$23,'1 Data Entry'!A$1:Q626,A628,FALSE)))</f>
        <v>625</v>
      </c>
      <c r="D627" s="7" t="e">
        <f>HLOOKUP(V$23,'1 Data Entry'!A$1:Q626,A628,FALSE)</f>
        <v>#N/A</v>
      </c>
      <c r="E627" s="15" t="e">
        <f>IF(C627="","",HLOOKUP(W$23,'1 Data Entry'!A$1:S626,A628,FALSE))</f>
        <v>#N/A</v>
      </c>
      <c r="F627" s="15">
        <f>(COUNTIF(D$3:D627,D627))</f>
        <v>625</v>
      </c>
      <c r="G627" s="15">
        <f t="shared" si="148"/>
        <v>999</v>
      </c>
      <c r="H627" s="15" t="e">
        <f t="shared" si="139"/>
        <v>#N/A</v>
      </c>
      <c r="I627" s="16" t="str">
        <f t="shared" si="140"/>
        <v/>
      </c>
      <c r="J627" s="16" t="str">
        <f t="shared" ca="1" si="147"/>
        <v/>
      </c>
      <c r="K627" s="16" t="str">
        <f t="shared" ca="1" si="147"/>
        <v/>
      </c>
      <c r="L627" s="16" t="str">
        <f t="shared" ca="1" si="147"/>
        <v/>
      </c>
      <c r="M627" s="16" t="str">
        <f t="shared" ca="1" si="146"/>
        <v/>
      </c>
      <c r="N627" s="16" t="str">
        <f t="shared" ca="1" si="146"/>
        <v/>
      </c>
      <c r="O627" s="16" t="str">
        <f t="shared" ca="1" si="146"/>
        <v/>
      </c>
      <c r="P627" s="16" t="str">
        <f t="shared" ca="1" si="146"/>
        <v/>
      </c>
      <c r="Q627" s="16" t="str">
        <f t="shared" ca="1" si="146"/>
        <v/>
      </c>
      <c r="R627" s="16" t="str">
        <f t="shared" ca="1" si="146"/>
        <v/>
      </c>
      <c r="S627" s="16" t="e">
        <f t="shared" ca="1" si="144"/>
        <v>#N/A</v>
      </c>
      <c r="T627" s="15" t="str">
        <f t="shared" ca="1" si="145"/>
        <v/>
      </c>
      <c r="U627" s="7" t="str">
        <f t="shared" ca="1" si="141"/>
        <v/>
      </c>
    </row>
    <row r="628" spans="1:21" x14ac:dyDescent="0.55000000000000004">
      <c r="A628" s="7">
        <v>626</v>
      </c>
      <c r="B628" s="8">
        <f t="shared" si="142"/>
        <v>626</v>
      </c>
      <c r="C628" s="9">
        <f>IF('2 Pareto Analysis'!$D$12='Pareto Math'!V$23,'Pareto Math'!B628,IF(HLOOKUP(X$23,'1 Data Entry'!A$1:Q627,A629,FALSE)="","",HLOOKUP(X$23,'1 Data Entry'!A$1:Q627,A629,FALSE)))</f>
        <v>626</v>
      </c>
      <c r="D628" s="7" t="e">
        <f>HLOOKUP(V$23,'1 Data Entry'!A$1:Q627,A629,FALSE)</f>
        <v>#N/A</v>
      </c>
      <c r="E628" s="15" t="e">
        <f>IF(C628="","",HLOOKUP(W$23,'1 Data Entry'!A$1:S627,A629,FALSE))</f>
        <v>#N/A</v>
      </c>
      <c r="F628" s="15">
        <f>(COUNTIF(D$3:D628,D628))</f>
        <v>626</v>
      </c>
      <c r="G628" s="15">
        <f t="shared" si="148"/>
        <v>999</v>
      </c>
      <c r="H628" s="15" t="e">
        <f t="shared" si="139"/>
        <v>#N/A</v>
      </c>
      <c r="I628" s="16" t="str">
        <f t="shared" si="140"/>
        <v/>
      </c>
      <c r="J628" s="16" t="str">
        <f t="shared" ca="1" si="147"/>
        <v/>
      </c>
      <c r="K628" s="16" t="str">
        <f t="shared" ca="1" si="147"/>
        <v/>
      </c>
      <c r="L628" s="16" t="str">
        <f t="shared" ca="1" si="147"/>
        <v/>
      </c>
      <c r="M628" s="16" t="str">
        <f t="shared" ca="1" si="146"/>
        <v/>
      </c>
      <c r="N628" s="16" t="str">
        <f t="shared" ca="1" si="146"/>
        <v/>
      </c>
      <c r="O628" s="16" t="str">
        <f t="shared" ca="1" si="146"/>
        <v/>
      </c>
      <c r="P628" s="16" t="str">
        <f t="shared" ca="1" si="146"/>
        <v/>
      </c>
      <c r="Q628" s="16" t="str">
        <f t="shared" ca="1" si="146"/>
        <v/>
      </c>
      <c r="R628" s="16" t="str">
        <f t="shared" ca="1" si="146"/>
        <v/>
      </c>
      <c r="S628" s="16" t="e">
        <f t="shared" ca="1" si="144"/>
        <v>#N/A</v>
      </c>
      <c r="T628" s="15" t="str">
        <f t="shared" ca="1" si="145"/>
        <v/>
      </c>
      <c r="U628" s="7" t="str">
        <f t="shared" ca="1" si="141"/>
        <v/>
      </c>
    </row>
    <row r="629" spans="1:21" x14ac:dyDescent="0.55000000000000004">
      <c r="A629" s="7">
        <v>627</v>
      </c>
      <c r="B629" s="8">
        <f t="shared" si="142"/>
        <v>627</v>
      </c>
      <c r="C629" s="9">
        <f>IF('2 Pareto Analysis'!$D$12='Pareto Math'!V$23,'Pareto Math'!B629,IF(HLOOKUP(X$23,'1 Data Entry'!A$1:Q628,A630,FALSE)="","",HLOOKUP(X$23,'1 Data Entry'!A$1:Q628,A630,FALSE)))</f>
        <v>627</v>
      </c>
      <c r="D629" s="7" t="e">
        <f>HLOOKUP(V$23,'1 Data Entry'!A$1:Q628,A630,FALSE)</f>
        <v>#N/A</v>
      </c>
      <c r="E629" s="15" t="e">
        <f>IF(C629="","",HLOOKUP(W$23,'1 Data Entry'!A$1:S628,A630,FALSE))</f>
        <v>#N/A</v>
      </c>
      <c r="F629" s="15">
        <f>(COUNTIF(D$3:D629,D629))</f>
        <v>627</v>
      </c>
      <c r="G629" s="15">
        <f t="shared" si="148"/>
        <v>999</v>
      </c>
      <c r="H629" s="15" t="e">
        <f t="shared" si="139"/>
        <v>#N/A</v>
      </c>
      <c r="I629" s="16" t="str">
        <f t="shared" si="140"/>
        <v/>
      </c>
      <c r="J629" s="16" t="str">
        <f t="shared" ca="1" si="147"/>
        <v/>
      </c>
      <c r="K629" s="16" t="str">
        <f t="shared" ca="1" si="147"/>
        <v/>
      </c>
      <c r="L629" s="16" t="str">
        <f t="shared" ca="1" si="147"/>
        <v/>
      </c>
      <c r="M629" s="16" t="str">
        <f t="shared" ca="1" si="146"/>
        <v/>
      </c>
      <c r="N629" s="16" t="str">
        <f t="shared" ca="1" si="146"/>
        <v/>
      </c>
      <c r="O629" s="16" t="str">
        <f t="shared" ca="1" si="146"/>
        <v/>
      </c>
      <c r="P629" s="16" t="str">
        <f t="shared" ca="1" si="146"/>
        <v/>
      </c>
      <c r="Q629" s="16" t="str">
        <f t="shared" ca="1" si="146"/>
        <v/>
      </c>
      <c r="R629" s="16" t="str">
        <f t="shared" ca="1" si="146"/>
        <v/>
      </c>
      <c r="S629" s="16" t="e">
        <f t="shared" ca="1" si="144"/>
        <v>#N/A</v>
      </c>
      <c r="T629" s="15" t="str">
        <f t="shared" ca="1" si="145"/>
        <v/>
      </c>
      <c r="U629" s="7" t="str">
        <f t="shared" ca="1" si="141"/>
        <v/>
      </c>
    </row>
    <row r="630" spans="1:21" x14ac:dyDescent="0.55000000000000004">
      <c r="A630" s="7">
        <v>628</v>
      </c>
      <c r="B630" s="8">
        <f t="shared" si="142"/>
        <v>628</v>
      </c>
      <c r="C630" s="9">
        <f>IF('2 Pareto Analysis'!$D$12='Pareto Math'!V$23,'Pareto Math'!B630,IF(HLOOKUP(X$23,'1 Data Entry'!A$1:Q629,A631,FALSE)="","",HLOOKUP(X$23,'1 Data Entry'!A$1:Q629,A631,FALSE)))</f>
        <v>628</v>
      </c>
      <c r="D630" s="7" t="e">
        <f>HLOOKUP(V$23,'1 Data Entry'!A$1:Q629,A631,FALSE)</f>
        <v>#N/A</v>
      </c>
      <c r="E630" s="15" t="e">
        <f>IF(C630="","",HLOOKUP(W$23,'1 Data Entry'!A$1:S629,A631,FALSE))</f>
        <v>#N/A</v>
      </c>
      <c r="F630" s="15">
        <f>(COUNTIF(D$3:D630,D630))</f>
        <v>628</v>
      </c>
      <c r="G630" s="15">
        <f t="shared" si="148"/>
        <v>999</v>
      </c>
      <c r="H630" s="15" t="e">
        <f t="shared" si="139"/>
        <v>#N/A</v>
      </c>
      <c r="I630" s="16" t="str">
        <f t="shared" si="140"/>
        <v/>
      </c>
      <c r="J630" s="16" t="str">
        <f t="shared" ca="1" si="147"/>
        <v/>
      </c>
      <c r="K630" s="16" t="str">
        <f t="shared" ca="1" si="147"/>
        <v/>
      </c>
      <c r="L630" s="16" t="str">
        <f t="shared" ca="1" si="147"/>
        <v/>
      </c>
      <c r="M630" s="16" t="str">
        <f t="shared" ca="1" si="146"/>
        <v/>
      </c>
      <c r="N630" s="16" t="str">
        <f t="shared" ca="1" si="146"/>
        <v/>
      </c>
      <c r="O630" s="16" t="str">
        <f t="shared" ca="1" si="146"/>
        <v/>
      </c>
      <c r="P630" s="16" t="str">
        <f t="shared" ca="1" si="146"/>
        <v/>
      </c>
      <c r="Q630" s="16" t="str">
        <f t="shared" ca="1" si="146"/>
        <v/>
      </c>
      <c r="R630" s="16" t="str">
        <f t="shared" ca="1" si="146"/>
        <v/>
      </c>
      <c r="S630" s="16" t="e">
        <f t="shared" ca="1" si="144"/>
        <v>#N/A</v>
      </c>
      <c r="T630" s="15" t="str">
        <f t="shared" ca="1" si="145"/>
        <v/>
      </c>
      <c r="U630" s="7" t="str">
        <f t="shared" ca="1" si="141"/>
        <v/>
      </c>
    </row>
    <row r="631" spans="1:21" x14ac:dyDescent="0.55000000000000004">
      <c r="A631" s="7">
        <v>629</v>
      </c>
      <c r="B631" s="8">
        <f t="shared" si="142"/>
        <v>629</v>
      </c>
      <c r="C631" s="9">
        <f>IF('2 Pareto Analysis'!$D$12='Pareto Math'!V$23,'Pareto Math'!B631,IF(HLOOKUP(X$23,'1 Data Entry'!A$1:Q630,A632,FALSE)="","",HLOOKUP(X$23,'1 Data Entry'!A$1:Q630,A632,FALSE)))</f>
        <v>629</v>
      </c>
      <c r="D631" s="7" t="e">
        <f>HLOOKUP(V$23,'1 Data Entry'!A$1:Q630,A632,FALSE)</f>
        <v>#N/A</v>
      </c>
      <c r="E631" s="15" t="e">
        <f>IF(C631="","",HLOOKUP(W$23,'1 Data Entry'!A$1:S630,A632,FALSE))</f>
        <v>#N/A</v>
      </c>
      <c r="F631" s="15">
        <f>(COUNTIF(D$3:D631,D631))</f>
        <v>629</v>
      </c>
      <c r="G631" s="15">
        <f t="shared" si="148"/>
        <v>999</v>
      </c>
      <c r="H631" s="15" t="e">
        <f t="shared" si="139"/>
        <v>#N/A</v>
      </c>
      <c r="I631" s="16" t="str">
        <f t="shared" si="140"/>
        <v/>
      </c>
      <c r="J631" s="16" t="str">
        <f t="shared" ca="1" si="147"/>
        <v/>
      </c>
      <c r="K631" s="16" t="str">
        <f t="shared" ca="1" si="147"/>
        <v/>
      </c>
      <c r="L631" s="16" t="str">
        <f t="shared" ca="1" si="147"/>
        <v/>
      </c>
      <c r="M631" s="16" t="str">
        <f t="shared" ca="1" si="146"/>
        <v/>
      </c>
      <c r="N631" s="16" t="str">
        <f t="shared" ca="1" si="146"/>
        <v/>
      </c>
      <c r="O631" s="16" t="str">
        <f t="shared" ca="1" si="146"/>
        <v/>
      </c>
      <c r="P631" s="16" t="str">
        <f t="shared" ca="1" si="146"/>
        <v/>
      </c>
      <c r="Q631" s="16" t="str">
        <f t="shared" ca="1" si="146"/>
        <v/>
      </c>
      <c r="R631" s="16" t="str">
        <f t="shared" ca="1" si="146"/>
        <v/>
      </c>
      <c r="S631" s="16" t="e">
        <f t="shared" ca="1" si="144"/>
        <v>#N/A</v>
      </c>
      <c r="T631" s="15" t="str">
        <f t="shared" ca="1" si="145"/>
        <v/>
      </c>
      <c r="U631" s="7" t="str">
        <f t="shared" ca="1" si="141"/>
        <v/>
      </c>
    </row>
    <row r="632" spans="1:21" x14ac:dyDescent="0.55000000000000004">
      <c r="A632" s="7">
        <v>630</v>
      </c>
      <c r="B632" s="8">
        <f t="shared" si="142"/>
        <v>630</v>
      </c>
      <c r="C632" s="9">
        <f>IF('2 Pareto Analysis'!$D$12='Pareto Math'!V$23,'Pareto Math'!B632,IF(HLOOKUP(X$23,'1 Data Entry'!A$1:Q631,A633,FALSE)="","",HLOOKUP(X$23,'1 Data Entry'!A$1:Q631,A633,FALSE)))</f>
        <v>630</v>
      </c>
      <c r="D632" s="7" t="e">
        <f>HLOOKUP(V$23,'1 Data Entry'!A$1:Q631,A633,FALSE)</f>
        <v>#N/A</v>
      </c>
      <c r="E632" s="15" t="e">
        <f>IF(C632="","",HLOOKUP(W$23,'1 Data Entry'!A$1:S631,A633,FALSE))</f>
        <v>#N/A</v>
      </c>
      <c r="F632" s="15">
        <f>(COUNTIF(D$3:D632,D632))</f>
        <v>630</v>
      </c>
      <c r="G632" s="15">
        <f t="shared" si="148"/>
        <v>999</v>
      </c>
      <c r="H632" s="15" t="e">
        <f t="shared" si="139"/>
        <v>#N/A</v>
      </c>
      <c r="I632" s="16" t="str">
        <f t="shared" si="140"/>
        <v/>
      </c>
      <c r="J632" s="16" t="str">
        <f t="shared" ca="1" si="147"/>
        <v/>
      </c>
      <c r="K632" s="16" t="str">
        <f t="shared" ca="1" si="147"/>
        <v/>
      </c>
      <c r="L632" s="16" t="str">
        <f t="shared" ca="1" si="147"/>
        <v/>
      </c>
      <c r="M632" s="16" t="str">
        <f t="shared" ca="1" si="146"/>
        <v/>
      </c>
      <c r="N632" s="16" t="str">
        <f t="shared" ca="1" si="146"/>
        <v/>
      </c>
      <c r="O632" s="16" t="str">
        <f t="shared" ca="1" si="146"/>
        <v/>
      </c>
      <c r="P632" s="16" t="str">
        <f t="shared" ca="1" si="146"/>
        <v/>
      </c>
      <c r="Q632" s="16" t="str">
        <f t="shared" ca="1" si="146"/>
        <v/>
      </c>
      <c r="R632" s="16" t="str">
        <f t="shared" ca="1" si="146"/>
        <v/>
      </c>
      <c r="S632" s="16" t="e">
        <f t="shared" ca="1" si="144"/>
        <v>#N/A</v>
      </c>
      <c r="T632" s="15" t="str">
        <f t="shared" ca="1" si="145"/>
        <v/>
      </c>
      <c r="U632" s="7" t="str">
        <f t="shared" ca="1" si="141"/>
        <v/>
      </c>
    </row>
    <row r="633" spans="1:21" x14ac:dyDescent="0.55000000000000004">
      <c r="A633" s="7">
        <v>631</v>
      </c>
      <c r="B633" s="8">
        <f t="shared" si="142"/>
        <v>631</v>
      </c>
      <c r="C633" s="9">
        <f>IF('2 Pareto Analysis'!$D$12='Pareto Math'!V$23,'Pareto Math'!B633,IF(HLOOKUP(X$23,'1 Data Entry'!A$1:Q632,A634,FALSE)="","",HLOOKUP(X$23,'1 Data Entry'!A$1:Q632,A634,FALSE)))</f>
        <v>631</v>
      </c>
      <c r="D633" s="7" t="e">
        <f>HLOOKUP(V$23,'1 Data Entry'!A$1:Q632,A634,FALSE)</f>
        <v>#N/A</v>
      </c>
      <c r="E633" s="15" t="e">
        <f>IF(C633="","",HLOOKUP(W$23,'1 Data Entry'!A$1:S632,A634,FALSE))</f>
        <v>#N/A</v>
      </c>
      <c r="F633" s="15">
        <f>(COUNTIF(D$3:D633,D633))</f>
        <v>631</v>
      </c>
      <c r="G633" s="15">
        <f t="shared" si="148"/>
        <v>999</v>
      </c>
      <c r="H633" s="15" t="e">
        <f t="shared" si="139"/>
        <v>#N/A</v>
      </c>
      <c r="I633" s="16" t="str">
        <f t="shared" si="140"/>
        <v/>
      </c>
      <c r="J633" s="16" t="str">
        <f t="shared" ca="1" si="147"/>
        <v/>
      </c>
      <c r="K633" s="16" t="str">
        <f t="shared" ca="1" si="147"/>
        <v/>
      </c>
      <c r="L633" s="16" t="str">
        <f t="shared" ca="1" si="147"/>
        <v/>
      </c>
      <c r="M633" s="16" t="str">
        <f t="shared" ca="1" si="146"/>
        <v/>
      </c>
      <c r="N633" s="16" t="str">
        <f t="shared" ca="1" si="146"/>
        <v/>
      </c>
      <c r="O633" s="16" t="str">
        <f t="shared" ca="1" si="146"/>
        <v/>
      </c>
      <c r="P633" s="16" t="str">
        <f t="shared" ca="1" si="146"/>
        <v/>
      </c>
      <c r="Q633" s="16" t="str">
        <f t="shared" ca="1" si="146"/>
        <v/>
      </c>
      <c r="R633" s="16" t="str">
        <f t="shared" ca="1" si="146"/>
        <v/>
      </c>
      <c r="S633" s="16" t="e">
        <f t="shared" ca="1" si="144"/>
        <v>#N/A</v>
      </c>
      <c r="T633" s="15" t="str">
        <f t="shared" ca="1" si="145"/>
        <v/>
      </c>
      <c r="U633" s="7" t="str">
        <f t="shared" ca="1" si="141"/>
        <v/>
      </c>
    </row>
    <row r="634" spans="1:21" x14ac:dyDescent="0.55000000000000004">
      <c r="A634" s="7">
        <v>632</v>
      </c>
      <c r="B634" s="8">
        <f t="shared" si="142"/>
        <v>632</v>
      </c>
      <c r="C634" s="9">
        <f>IF('2 Pareto Analysis'!$D$12='Pareto Math'!V$23,'Pareto Math'!B634,IF(HLOOKUP(X$23,'1 Data Entry'!A$1:Q633,A635,FALSE)="","",HLOOKUP(X$23,'1 Data Entry'!A$1:Q633,A635,FALSE)))</f>
        <v>632</v>
      </c>
      <c r="D634" s="7" t="e">
        <f>HLOOKUP(V$23,'1 Data Entry'!A$1:Q633,A635,FALSE)</f>
        <v>#N/A</v>
      </c>
      <c r="E634" s="15" t="e">
        <f>IF(C634="","",HLOOKUP(W$23,'1 Data Entry'!A$1:S633,A635,FALSE))</f>
        <v>#N/A</v>
      </c>
      <c r="F634" s="15">
        <f>(COUNTIF(D$3:D634,D634))</f>
        <v>632</v>
      </c>
      <c r="G634" s="15">
        <f t="shared" si="148"/>
        <v>999</v>
      </c>
      <c r="H634" s="15" t="e">
        <f t="shared" si="139"/>
        <v>#N/A</v>
      </c>
      <c r="I634" s="16" t="str">
        <f t="shared" si="140"/>
        <v/>
      </c>
      <c r="J634" s="16" t="str">
        <f t="shared" ca="1" si="147"/>
        <v/>
      </c>
      <c r="K634" s="16" t="str">
        <f t="shared" ca="1" si="147"/>
        <v/>
      </c>
      <c r="L634" s="16" t="str">
        <f t="shared" ca="1" si="147"/>
        <v/>
      </c>
      <c r="M634" s="16" t="str">
        <f t="shared" ca="1" si="146"/>
        <v/>
      </c>
      <c r="N634" s="16" t="str">
        <f t="shared" ca="1" si="146"/>
        <v/>
      </c>
      <c r="O634" s="16" t="str">
        <f t="shared" ca="1" si="146"/>
        <v/>
      </c>
      <c r="P634" s="16" t="str">
        <f t="shared" ca="1" si="146"/>
        <v/>
      </c>
      <c r="Q634" s="16" t="str">
        <f t="shared" ca="1" si="146"/>
        <v/>
      </c>
      <c r="R634" s="16" t="str">
        <f t="shared" ca="1" si="146"/>
        <v/>
      </c>
      <c r="S634" s="16" t="e">
        <f t="shared" ca="1" si="144"/>
        <v>#N/A</v>
      </c>
      <c r="T634" s="15" t="str">
        <f t="shared" ca="1" si="145"/>
        <v/>
      </c>
      <c r="U634" s="7" t="str">
        <f t="shared" ca="1" si="141"/>
        <v/>
      </c>
    </row>
    <row r="635" spans="1:21" x14ac:dyDescent="0.55000000000000004">
      <c r="A635" s="7">
        <v>633</v>
      </c>
      <c r="B635" s="8">
        <f t="shared" si="142"/>
        <v>633</v>
      </c>
      <c r="C635" s="9">
        <f>IF('2 Pareto Analysis'!$D$12='Pareto Math'!V$23,'Pareto Math'!B635,IF(HLOOKUP(X$23,'1 Data Entry'!A$1:Q634,A636,FALSE)="","",HLOOKUP(X$23,'1 Data Entry'!A$1:Q634,A636,FALSE)))</f>
        <v>633</v>
      </c>
      <c r="D635" s="7" t="e">
        <f>HLOOKUP(V$23,'1 Data Entry'!A$1:Q634,A636,FALSE)</f>
        <v>#N/A</v>
      </c>
      <c r="E635" s="15" t="e">
        <f>IF(C635="","",HLOOKUP(W$23,'1 Data Entry'!A$1:S634,A636,FALSE))</f>
        <v>#N/A</v>
      </c>
      <c r="F635" s="15">
        <f>(COUNTIF(D$3:D635,D635))</f>
        <v>633</v>
      </c>
      <c r="G635" s="15">
        <f t="shared" si="148"/>
        <v>999</v>
      </c>
      <c r="H635" s="15" t="e">
        <f t="shared" si="139"/>
        <v>#N/A</v>
      </c>
      <c r="I635" s="16" t="str">
        <f t="shared" si="140"/>
        <v/>
      </c>
      <c r="J635" s="16" t="str">
        <f t="shared" ca="1" si="147"/>
        <v/>
      </c>
      <c r="K635" s="16" t="str">
        <f t="shared" ca="1" si="147"/>
        <v/>
      </c>
      <c r="L635" s="16" t="str">
        <f t="shared" ca="1" si="147"/>
        <v/>
      </c>
      <c r="M635" s="16" t="str">
        <f t="shared" ca="1" si="146"/>
        <v/>
      </c>
      <c r="N635" s="16" t="str">
        <f t="shared" ca="1" si="146"/>
        <v/>
      </c>
      <c r="O635" s="16" t="str">
        <f t="shared" ca="1" si="146"/>
        <v/>
      </c>
      <c r="P635" s="16" t="str">
        <f t="shared" ca="1" si="146"/>
        <v/>
      </c>
      <c r="Q635" s="16" t="str">
        <f t="shared" ca="1" si="146"/>
        <v/>
      </c>
      <c r="R635" s="16" t="str">
        <f t="shared" ca="1" si="146"/>
        <v/>
      </c>
      <c r="S635" s="16" t="e">
        <f t="shared" ca="1" si="144"/>
        <v>#N/A</v>
      </c>
      <c r="T635" s="15" t="str">
        <f t="shared" ca="1" si="145"/>
        <v/>
      </c>
      <c r="U635" s="7" t="str">
        <f t="shared" ca="1" si="141"/>
        <v/>
      </c>
    </row>
    <row r="636" spans="1:21" x14ac:dyDescent="0.55000000000000004">
      <c r="A636" s="7">
        <v>634</v>
      </c>
      <c r="B636" s="8">
        <f t="shared" si="142"/>
        <v>634</v>
      </c>
      <c r="C636" s="9">
        <f>IF('2 Pareto Analysis'!$D$12='Pareto Math'!V$23,'Pareto Math'!B636,IF(HLOOKUP(X$23,'1 Data Entry'!A$1:Q635,A637,FALSE)="","",HLOOKUP(X$23,'1 Data Entry'!A$1:Q635,A637,FALSE)))</f>
        <v>634</v>
      </c>
      <c r="D636" s="7" t="e">
        <f>HLOOKUP(V$23,'1 Data Entry'!A$1:Q635,A637,FALSE)</f>
        <v>#N/A</v>
      </c>
      <c r="E636" s="15" t="e">
        <f>IF(C636="","",HLOOKUP(W$23,'1 Data Entry'!A$1:S635,A637,FALSE))</f>
        <v>#N/A</v>
      </c>
      <c r="F636" s="15">
        <f>(COUNTIF(D$3:D636,D636))</f>
        <v>634</v>
      </c>
      <c r="G636" s="15">
        <f t="shared" si="148"/>
        <v>999</v>
      </c>
      <c r="H636" s="15" t="e">
        <f t="shared" si="139"/>
        <v>#N/A</v>
      </c>
      <c r="I636" s="16" t="str">
        <f t="shared" si="140"/>
        <v/>
      </c>
      <c r="J636" s="16" t="str">
        <f t="shared" ca="1" si="147"/>
        <v/>
      </c>
      <c r="K636" s="16" t="str">
        <f t="shared" ca="1" si="147"/>
        <v/>
      </c>
      <c r="L636" s="16" t="str">
        <f t="shared" ca="1" si="147"/>
        <v/>
      </c>
      <c r="M636" s="16" t="str">
        <f t="shared" ca="1" si="146"/>
        <v/>
      </c>
      <c r="N636" s="16" t="str">
        <f t="shared" ca="1" si="146"/>
        <v/>
      </c>
      <c r="O636" s="16" t="str">
        <f t="shared" ca="1" si="146"/>
        <v/>
      </c>
      <c r="P636" s="16" t="str">
        <f t="shared" ref="P636:R699" ca="1" si="149">IF(ISERROR(AD$43),"",IF($D636&lt;&gt;AD$43,"",$E636))</f>
        <v/>
      </c>
      <c r="Q636" s="16" t="str">
        <f t="shared" ca="1" si="149"/>
        <v/>
      </c>
      <c r="R636" s="16" t="str">
        <f t="shared" ca="1" si="149"/>
        <v/>
      </c>
      <c r="S636" s="16" t="e">
        <f t="shared" ca="1" si="144"/>
        <v>#N/A</v>
      </c>
      <c r="T636" s="15" t="str">
        <f t="shared" ca="1" si="145"/>
        <v/>
      </c>
      <c r="U636" s="7" t="str">
        <f t="shared" ca="1" si="141"/>
        <v/>
      </c>
    </row>
    <row r="637" spans="1:21" x14ac:dyDescent="0.55000000000000004">
      <c r="A637" s="7">
        <v>635</v>
      </c>
      <c r="B637" s="8">
        <f t="shared" si="142"/>
        <v>635</v>
      </c>
      <c r="C637" s="9">
        <f>IF('2 Pareto Analysis'!$D$12='Pareto Math'!V$23,'Pareto Math'!B637,IF(HLOOKUP(X$23,'1 Data Entry'!A$1:Q636,A638,FALSE)="","",HLOOKUP(X$23,'1 Data Entry'!A$1:Q636,A638,FALSE)))</f>
        <v>635</v>
      </c>
      <c r="D637" s="7" t="e">
        <f>HLOOKUP(V$23,'1 Data Entry'!A$1:Q636,A638,FALSE)</f>
        <v>#N/A</v>
      </c>
      <c r="E637" s="15" t="e">
        <f>IF(C637="","",HLOOKUP(W$23,'1 Data Entry'!A$1:S636,A638,FALSE))</f>
        <v>#N/A</v>
      </c>
      <c r="F637" s="15">
        <f>(COUNTIF(D$3:D637,D637))</f>
        <v>635</v>
      </c>
      <c r="G637" s="15">
        <f t="shared" si="148"/>
        <v>999</v>
      </c>
      <c r="H637" s="15" t="e">
        <f t="shared" si="139"/>
        <v>#N/A</v>
      </c>
      <c r="I637" s="16" t="str">
        <f t="shared" si="140"/>
        <v/>
      </c>
      <c r="J637" s="16" t="str">
        <f t="shared" ca="1" si="147"/>
        <v/>
      </c>
      <c r="K637" s="16" t="str">
        <f t="shared" ca="1" si="147"/>
        <v/>
      </c>
      <c r="L637" s="16" t="str">
        <f t="shared" ca="1" si="147"/>
        <v/>
      </c>
      <c r="M637" s="16" t="str">
        <f t="shared" ca="1" si="147"/>
        <v/>
      </c>
      <c r="N637" s="16" t="str">
        <f t="shared" ca="1" si="147"/>
        <v/>
      </c>
      <c r="O637" s="16" t="str">
        <f t="shared" ca="1" si="147"/>
        <v/>
      </c>
      <c r="P637" s="16" t="str">
        <f t="shared" ca="1" si="149"/>
        <v/>
      </c>
      <c r="Q637" s="16" t="str">
        <f t="shared" ca="1" si="149"/>
        <v/>
      </c>
      <c r="R637" s="16" t="str">
        <f t="shared" ca="1" si="149"/>
        <v/>
      </c>
      <c r="S637" s="16" t="e">
        <f t="shared" ca="1" si="144"/>
        <v>#N/A</v>
      </c>
      <c r="T637" s="15" t="str">
        <f t="shared" ca="1" si="145"/>
        <v/>
      </c>
      <c r="U637" s="7" t="str">
        <f t="shared" ca="1" si="141"/>
        <v/>
      </c>
    </row>
    <row r="638" spans="1:21" x14ac:dyDescent="0.55000000000000004">
      <c r="A638" s="7">
        <v>636</v>
      </c>
      <c r="B638" s="8">
        <f t="shared" si="142"/>
        <v>636</v>
      </c>
      <c r="C638" s="9">
        <f>IF('2 Pareto Analysis'!$D$12='Pareto Math'!V$23,'Pareto Math'!B638,IF(HLOOKUP(X$23,'1 Data Entry'!A$1:Q637,A639,FALSE)="","",HLOOKUP(X$23,'1 Data Entry'!A$1:Q637,A639,FALSE)))</f>
        <v>636</v>
      </c>
      <c r="D638" s="7" t="e">
        <f>HLOOKUP(V$23,'1 Data Entry'!A$1:Q637,A639,FALSE)</f>
        <v>#N/A</v>
      </c>
      <c r="E638" s="15" t="e">
        <f>IF(C638="","",HLOOKUP(W$23,'1 Data Entry'!A$1:S637,A639,FALSE))</f>
        <v>#N/A</v>
      </c>
      <c r="F638" s="15">
        <f>(COUNTIF(D$3:D638,D638))</f>
        <v>636</v>
      </c>
      <c r="G638" s="15">
        <f t="shared" si="148"/>
        <v>999</v>
      </c>
      <c r="H638" s="15" t="e">
        <f t="shared" si="139"/>
        <v>#N/A</v>
      </c>
      <c r="I638" s="16" t="str">
        <f t="shared" si="140"/>
        <v/>
      </c>
      <c r="J638" s="16" t="str">
        <f t="shared" ca="1" si="147"/>
        <v/>
      </c>
      <c r="K638" s="16" t="str">
        <f t="shared" ca="1" si="147"/>
        <v/>
      </c>
      <c r="L638" s="16" t="str">
        <f t="shared" ca="1" si="147"/>
        <v/>
      </c>
      <c r="M638" s="16" t="str">
        <f t="shared" ca="1" si="147"/>
        <v/>
      </c>
      <c r="N638" s="16" t="str">
        <f t="shared" ca="1" si="147"/>
        <v/>
      </c>
      <c r="O638" s="16" t="str">
        <f t="shared" ca="1" si="147"/>
        <v/>
      </c>
      <c r="P638" s="16" t="str">
        <f t="shared" ca="1" si="149"/>
        <v/>
      </c>
      <c r="Q638" s="16" t="str">
        <f t="shared" ca="1" si="149"/>
        <v/>
      </c>
      <c r="R638" s="16" t="str">
        <f t="shared" ca="1" si="149"/>
        <v/>
      </c>
      <c r="S638" s="16" t="e">
        <f t="shared" ca="1" si="144"/>
        <v>#N/A</v>
      </c>
      <c r="T638" s="15" t="str">
        <f t="shared" ca="1" si="145"/>
        <v/>
      </c>
      <c r="U638" s="7" t="str">
        <f t="shared" ca="1" si="141"/>
        <v/>
      </c>
    </row>
    <row r="639" spans="1:21" x14ac:dyDescent="0.55000000000000004">
      <c r="A639" s="7">
        <v>637</v>
      </c>
      <c r="B639" s="8">
        <f t="shared" si="142"/>
        <v>637</v>
      </c>
      <c r="C639" s="9">
        <f>IF('2 Pareto Analysis'!$D$12='Pareto Math'!V$23,'Pareto Math'!B639,IF(HLOOKUP(X$23,'1 Data Entry'!A$1:Q638,A640,FALSE)="","",HLOOKUP(X$23,'1 Data Entry'!A$1:Q638,A640,FALSE)))</f>
        <v>637</v>
      </c>
      <c r="D639" s="7" t="e">
        <f>HLOOKUP(V$23,'1 Data Entry'!A$1:Q638,A640,FALSE)</f>
        <v>#N/A</v>
      </c>
      <c r="E639" s="15" t="e">
        <f>IF(C639="","",HLOOKUP(W$23,'1 Data Entry'!A$1:S638,A640,FALSE))</f>
        <v>#N/A</v>
      </c>
      <c r="F639" s="15">
        <f>(COUNTIF(D$3:D639,D639))</f>
        <v>637</v>
      </c>
      <c r="G639" s="15">
        <f t="shared" si="148"/>
        <v>999</v>
      </c>
      <c r="H639" s="15" t="e">
        <f t="shared" si="139"/>
        <v>#N/A</v>
      </c>
      <c r="I639" s="16" t="str">
        <f t="shared" si="140"/>
        <v/>
      </c>
      <c r="J639" s="16" t="str">
        <f t="shared" ca="1" si="147"/>
        <v/>
      </c>
      <c r="K639" s="16" t="str">
        <f t="shared" ca="1" si="147"/>
        <v/>
      </c>
      <c r="L639" s="16" t="str">
        <f t="shared" ca="1" si="147"/>
        <v/>
      </c>
      <c r="M639" s="16" t="str">
        <f t="shared" ca="1" si="147"/>
        <v/>
      </c>
      <c r="N639" s="16" t="str">
        <f t="shared" ca="1" si="147"/>
        <v/>
      </c>
      <c r="O639" s="16" t="str">
        <f t="shared" ca="1" si="147"/>
        <v/>
      </c>
      <c r="P639" s="16" t="str">
        <f t="shared" ca="1" si="149"/>
        <v/>
      </c>
      <c r="Q639" s="16" t="str">
        <f t="shared" ca="1" si="149"/>
        <v/>
      </c>
      <c r="R639" s="16" t="str">
        <f t="shared" ca="1" si="149"/>
        <v/>
      </c>
      <c r="S639" s="16" t="e">
        <f t="shared" ca="1" si="144"/>
        <v>#N/A</v>
      </c>
      <c r="T639" s="15" t="str">
        <f t="shared" ca="1" si="145"/>
        <v/>
      </c>
      <c r="U639" s="7" t="str">
        <f t="shared" ca="1" si="141"/>
        <v/>
      </c>
    </row>
    <row r="640" spans="1:21" x14ac:dyDescent="0.55000000000000004">
      <c r="A640" s="7">
        <v>638</v>
      </c>
      <c r="B640" s="8">
        <f t="shared" si="142"/>
        <v>638</v>
      </c>
      <c r="C640" s="9">
        <f>IF('2 Pareto Analysis'!$D$12='Pareto Math'!V$23,'Pareto Math'!B640,IF(HLOOKUP(X$23,'1 Data Entry'!A$1:Q639,A641,FALSE)="","",HLOOKUP(X$23,'1 Data Entry'!A$1:Q639,A641,FALSE)))</f>
        <v>638</v>
      </c>
      <c r="D640" s="7" t="e">
        <f>HLOOKUP(V$23,'1 Data Entry'!A$1:Q639,A641,FALSE)</f>
        <v>#N/A</v>
      </c>
      <c r="E640" s="15" t="e">
        <f>IF(C640="","",HLOOKUP(W$23,'1 Data Entry'!A$1:S639,A641,FALSE))</f>
        <v>#N/A</v>
      </c>
      <c r="F640" s="15">
        <f>(COUNTIF(D$3:D640,D640))</f>
        <v>638</v>
      </c>
      <c r="G640" s="15">
        <f t="shared" si="148"/>
        <v>999</v>
      </c>
      <c r="H640" s="15" t="e">
        <f t="shared" si="139"/>
        <v>#N/A</v>
      </c>
      <c r="I640" s="16" t="str">
        <f t="shared" si="140"/>
        <v/>
      </c>
      <c r="J640" s="16" t="str">
        <f t="shared" ca="1" si="147"/>
        <v/>
      </c>
      <c r="K640" s="16" t="str">
        <f t="shared" ca="1" si="147"/>
        <v/>
      </c>
      <c r="L640" s="16" t="str">
        <f t="shared" ca="1" si="147"/>
        <v/>
      </c>
      <c r="M640" s="16" t="str">
        <f t="shared" ca="1" si="147"/>
        <v/>
      </c>
      <c r="N640" s="16" t="str">
        <f t="shared" ca="1" si="147"/>
        <v/>
      </c>
      <c r="O640" s="16" t="str">
        <f t="shared" ca="1" si="147"/>
        <v/>
      </c>
      <c r="P640" s="16" t="str">
        <f t="shared" ca="1" si="149"/>
        <v/>
      </c>
      <c r="Q640" s="16" t="str">
        <f t="shared" ca="1" si="149"/>
        <v/>
      </c>
      <c r="R640" s="16" t="str">
        <f t="shared" ca="1" si="149"/>
        <v/>
      </c>
      <c r="S640" s="16" t="e">
        <f t="shared" ca="1" si="144"/>
        <v>#N/A</v>
      </c>
      <c r="T640" s="15" t="str">
        <f t="shared" ca="1" si="145"/>
        <v/>
      </c>
      <c r="U640" s="7" t="str">
        <f t="shared" ca="1" si="141"/>
        <v/>
      </c>
    </row>
    <row r="641" spans="1:21" x14ac:dyDescent="0.55000000000000004">
      <c r="A641" s="7">
        <v>639</v>
      </c>
      <c r="B641" s="8">
        <f t="shared" si="142"/>
        <v>639</v>
      </c>
      <c r="C641" s="9">
        <f>IF('2 Pareto Analysis'!$D$12='Pareto Math'!V$23,'Pareto Math'!B641,IF(HLOOKUP(X$23,'1 Data Entry'!A$1:Q640,A642,FALSE)="","",HLOOKUP(X$23,'1 Data Entry'!A$1:Q640,A642,FALSE)))</f>
        <v>639</v>
      </c>
      <c r="D641" s="7" t="e">
        <f>HLOOKUP(V$23,'1 Data Entry'!A$1:Q640,A642,FALSE)</f>
        <v>#N/A</v>
      </c>
      <c r="E641" s="15" t="e">
        <f>IF(C641="","",HLOOKUP(W$23,'1 Data Entry'!A$1:S640,A642,FALSE))</f>
        <v>#N/A</v>
      </c>
      <c r="F641" s="15">
        <f>(COUNTIF(D$3:D641,D641))</f>
        <v>639</v>
      </c>
      <c r="G641" s="15">
        <f t="shared" si="148"/>
        <v>999</v>
      </c>
      <c r="H641" s="15" t="e">
        <f t="shared" si="139"/>
        <v>#N/A</v>
      </c>
      <c r="I641" s="16" t="str">
        <f t="shared" si="140"/>
        <v/>
      </c>
      <c r="J641" s="16" t="str">
        <f t="shared" ca="1" si="147"/>
        <v/>
      </c>
      <c r="K641" s="16" t="str">
        <f t="shared" ca="1" si="147"/>
        <v/>
      </c>
      <c r="L641" s="16" t="str">
        <f t="shared" ca="1" si="147"/>
        <v/>
      </c>
      <c r="M641" s="16" t="str">
        <f t="shared" ca="1" si="147"/>
        <v/>
      </c>
      <c r="N641" s="16" t="str">
        <f t="shared" ca="1" si="147"/>
        <v/>
      </c>
      <c r="O641" s="16" t="str">
        <f t="shared" ca="1" si="147"/>
        <v/>
      </c>
      <c r="P641" s="16" t="str">
        <f t="shared" ca="1" si="149"/>
        <v/>
      </c>
      <c r="Q641" s="16" t="str">
        <f t="shared" ca="1" si="149"/>
        <v/>
      </c>
      <c r="R641" s="16" t="str">
        <f t="shared" ca="1" si="149"/>
        <v/>
      </c>
      <c r="S641" s="16" t="e">
        <f t="shared" ca="1" si="144"/>
        <v>#N/A</v>
      </c>
      <c r="T641" s="15" t="str">
        <f t="shared" ca="1" si="145"/>
        <v/>
      </c>
      <c r="U641" s="7" t="str">
        <f t="shared" ca="1" si="141"/>
        <v/>
      </c>
    </row>
    <row r="642" spans="1:21" x14ac:dyDescent="0.55000000000000004">
      <c r="A642" s="7">
        <v>640</v>
      </c>
      <c r="B642" s="8">
        <f t="shared" si="142"/>
        <v>640</v>
      </c>
      <c r="C642" s="9">
        <f>IF('2 Pareto Analysis'!$D$12='Pareto Math'!V$23,'Pareto Math'!B642,IF(HLOOKUP(X$23,'1 Data Entry'!A$1:Q641,A643,FALSE)="","",HLOOKUP(X$23,'1 Data Entry'!A$1:Q641,A643,FALSE)))</f>
        <v>640</v>
      </c>
      <c r="D642" s="7" t="e">
        <f>HLOOKUP(V$23,'1 Data Entry'!A$1:Q641,A643,FALSE)</f>
        <v>#N/A</v>
      </c>
      <c r="E642" s="15" t="e">
        <f>IF(C642="","",HLOOKUP(W$23,'1 Data Entry'!A$1:S641,A643,FALSE))</f>
        <v>#N/A</v>
      </c>
      <c r="F642" s="15">
        <f>(COUNTIF(D$3:D642,D642))</f>
        <v>640</v>
      </c>
      <c r="G642" s="15">
        <f t="shared" si="148"/>
        <v>999</v>
      </c>
      <c r="H642" s="15" t="e">
        <f t="shared" si="139"/>
        <v>#N/A</v>
      </c>
      <c r="I642" s="16" t="str">
        <f t="shared" si="140"/>
        <v/>
      </c>
      <c r="J642" s="16" t="str">
        <f t="shared" ca="1" si="147"/>
        <v/>
      </c>
      <c r="K642" s="16" t="str">
        <f t="shared" ca="1" si="147"/>
        <v/>
      </c>
      <c r="L642" s="16" t="str">
        <f t="shared" ca="1" si="147"/>
        <v/>
      </c>
      <c r="M642" s="16" t="str">
        <f t="shared" ca="1" si="147"/>
        <v/>
      </c>
      <c r="N642" s="16" t="str">
        <f t="shared" ca="1" si="147"/>
        <v/>
      </c>
      <c r="O642" s="16" t="str">
        <f t="shared" ca="1" si="147"/>
        <v/>
      </c>
      <c r="P642" s="16" t="str">
        <f t="shared" ca="1" si="149"/>
        <v/>
      </c>
      <c r="Q642" s="16" t="str">
        <f t="shared" ca="1" si="149"/>
        <v/>
      </c>
      <c r="R642" s="16" t="str">
        <f t="shared" ca="1" si="149"/>
        <v/>
      </c>
      <c r="S642" s="16" t="e">
        <f t="shared" ca="1" si="144"/>
        <v>#N/A</v>
      </c>
      <c r="T642" s="15" t="str">
        <f t="shared" ca="1" si="145"/>
        <v/>
      </c>
      <c r="U642" s="7" t="str">
        <f t="shared" ca="1" si="141"/>
        <v/>
      </c>
    </row>
    <row r="643" spans="1:21" x14ac:dyDescent="0.55000000000000004">
      <c r="A643" s="7">
        <v>641</v>
      </c>
      <c r="B643" s="8">
        <f t="shared" si="142"/>
        <v>641</v>
      </c>
      <c r="C643" s="9">
        <f>IF('2 Pareto Analysis'!$D$12='Pareto Math'!V$23,'Pareto Math'!B643,IF(HLOOKUP(X$23,'1 Data Entry'!A$1:Q642,A644,FALSE)="","",HLOOKUP(X$23,'1 Data Entry'!A$1:Q642,A644,FALSE)))</f>
        <v>641</v>
      </c>
      <c r="D643" s="7" t="e">
        <f>HLOOKUP(V$23,'1 Data Entry'!A$1:Q642,A644,FALSE)</f>
        <v>#N/A</v>
      </c>
      <c r="E643" s="15" t="e">
        <f>IF(C643="","",HLOOKUP(W$23,'1 Data Entry'!A$1:S642,A644,FALSE))</f>
        <v>#N/A</v>
      </c>
      <c r="F643" s="15">
        <f>(COUNTIF(D$3:D643,D643))</f>
        <v>641</v>
      </c>
      <c r="G643" s="15">
        <f t="shared" si="148"/>
        <v>999</v>
      </c>
      <c r="H643" s="15" t="e">
        <f t="shared" ref="H643:H706" si="150">(SUMIF(D$3:D$1002,D643,E$3:E$1002))</f>
        <v>#N/A</v>
      </c>
      <c r="I643" s="16" t="str">
        <f t="shared" ref="I643:I706" si="151">IF(F643=G643,IF(ISNA(H643),G643,H643),"")</f>
        <v/>
      </c>
      <c r="J643" s="16" t="str">
        <f t="shared" ca="1" si="147"/>
        <v/>
      </c>
      <c r="K643" s="16" t="str">
        <f t="shared" ca="1" si="147"/>
        <v/>
      </c>
      <c r="L643" s="16" t="str">
        <f t="shared" ca="1" si="147"/>
        <v/>
      </c>
      <c r="M643" s="16" t="str">
        <f t="shared" ca="1" si="147"/>
        <v/>
      </c>
      <c r="N643" s="16" t="str">
        <f t="shared" ca="1" si="147"/>
        <v/>
      </c>
      <c r="O643" s="16" t="str">
        <f t="shared" ca="1" si="147"/>
        <v/>
      </c>
      <c r="P643" s="16" t="str">
        <f t="shared" ca="1" si="149"/>
        <v/>
      </c>
      <c r="Q643" s="16" t="str">
        <f t="shared" ca="1" si="149"/>
        <v/>
      </c>
      <c r="R643" s="16" t="str">
        <f t="shared" ca="1" si="149"/>
        <v/>
      </c>
      <c r="S643" s="16" t="e">
        <f t="shared" ca="1" si="144"/>
        <v>#N/A</v>
      </c>
      <c r="T643" s="15" t="str">
        <f t="shared" ca="1" si="145"/>
        <v/>
      </c>
      <c r="U643" s="7" t="str">
        <f t="shared" ref="U643:U706" ca="1" si="152">IF(T643="","",D643)</f>
        <v/>
      </c>
    </row>
    <row r="644" spans="1:21" x14ac:dyDescent="0.55000000000000004">
      <c r="A644" s="7">
        <v>642</v>
      </c>
      <c r="B644" s="8">
        <f t="shared" ref="B644:B707" si="153">IF(A644&gt;999-COUNTIF(D:D,0),"",A644)</f>
        <v>642</v>
      </c>
      <c r="C644" s="9">
        <f>IF('2 Pareto Analysis'!$D$12='Pareto Math'!V$23,'Pareto Math'!B644,IF(HLOOKUP(X$23,'1 Data Entry'!A$1:Q643,A645,FALSE)="","",HLOOKUP(X$23,'1 Data Entry'!A$1:Q643,A645,FALSE)))</f>
        <v>642</v>
      </c>
      <c r="D644" s="7" t="e">
        <f>HLOOKUP(V$23,'1 Data Entry'!A$1:Q643,A645,FALSE)</f>
        <v>#N/A</v>
      </c>
      <c r="E644" s="15" t="e">
        <f>IF(C644="","",HLOOKUP(W$23,'1 Data Entry'!A$1:S643,A645,FALSE))</f>
        <v>#N/A</v>
      </c>
      <c r="F644" s="15">
        <f>(COUNTIF(D$3:D644,D644))</f>
        <v>642</v>
      </c>
      <c r="G644" s="15">
        <f t="shared" si="148"/>
        <v>999</v>
      </c>
      <c r="H644" s="15" t="e">
        <f t="shared" si="150"/>
        <v>#N/A</v>
      </c>
      <c r="I644" s="16" t="str">
        <f t="shared" si="151"/>
        <v/>
      </c>
      <c r="J644" s="16" t="str">
        <f t="shared" ca="1" si="147"/>
        <v/>
      </c>
      <c r="K644" s="16" t="str">
        <f t="shared" ca="1" si="147"/>
        <v/>
      </c>
      <c r="L644" s="16" t="str">
        <f t="shared" ca="1" si="147"/>
        <v/>
      </c>
      <c r="M644" s="16" t="str">
        <f t="shared" ca="1" si="147"/>
        <v/>
      </c>
      <c r="N644" s="16" t="str">
        <f t="shared" ca="1" si="147"/>
        <v/>
      </c>
      <c r="O644" s="16" t="str">
        <f t="shared" ca="1" si="147"/>
        <v/>
      </c>
      <c r="P644" s="16" t="str">
        <f t="shared" ca="1" si="149"/>
        <v/>
      </c>
      <c r="Q644" s="16" t="str">
        <f t="shared" ca="1" si="149"/>
        <v/>
      </c>
      <c r="R644" s="16" t="str">
        <f t="shared" ca="1" si="149"/>
        <v/>
      </c>
      <c r="S644" s="16" t="e">
        <f t="shared" ref="S644:S707" ca="1" si="154">IF(SUM(J644:R644)=0,$E644,"")</f>
        <v>#N/A</v>
      </c>
      <c r="T644" s="15" t="str">
        <f t="shared" ref="T644:T707" ca="1" si="155">IF(F644=G644,IF(ISNA(H644),G644+(RAND()*0.01),H644+(RAND()*0.0000000001)),"")</f>
        <v/>
      </c>
      <c r="U644" s="7" t="str">
        <f t="shared" ca="1" si="152"/>
        <v/>
      </c>
    </row>
    <row r="645" spans="1:21" x14ac:dyDescent="0.55000000000000004">
      <c r="A645" s="7">
        <v>643</v>
      </c>
      <c r="B645" s="8">
        <f t="shared" si="153"/>
        <v>643</v>
      </c>
      <c r="C645" s="9">
        <f>IF('2 Pareto Analysis'!$D$12='Pareto Math'!V$23,'Pareto Math'!B645,IF(HLOOKUP(X$23,'1 Data Entry'!A$1:Q644,A646,FALSE)="","",HLOOKUP(X$23,'1 Data Entry'!A$1:Q644,A646,FALSE)))</f>
        <v>643</v>
      </c>
      <c r="D645" s="7" t="e">
        <f>HLOOKUP(V$23,'1 Data Entry'!A$1:Q644,A646,FALSE)</f>
        <v>#N/A</v>
      </c>
      <c r="E645" s="15" t="e">
        <f>IF(C645="","",HLOOKUP(W$23,'1 Data Entry'!A$1:S644,A646,FALSE))</f>
        <v>#N/A</v>
      </c>
      <c r="F645" s="15">
        <f>(COUNTIF(D$3:D645,D645))</f>
        <v>643</v>
      </c>
      <c r="G645" s="15">
        <f t="shared" si="148"/>
        <v>999</v>
      </c>
      <c r="H645" s="15" t="e">
        <f t="shared" si="150"/>
        <v>#N/A</v>
      </c>
      <c r="I645" s="16" t="str">
        <f t="shared" si="151"/>
        <v/>
      </c>
      <c r="J645" s="16" t="str">
        <f t="shared" ca="1" si="147"/>
        <v/>
      </c>
      <c r="K645" s="16" t="str">
        <f t="shared" ca="1" si="147"/>
        <v/>
      </c>
      <c r="L645" s="16" t="str">
        <f t="shared" ca="1" si="147"/>
        <v/>
      </c>
      <c r="M645" s="16" t="str">
        <f t="shared" ca="1" si="147"/>
        <v/>
      </c>
      <c r="N645" s="16" t="str">
        <f t="shared" ca="1" si="147"/>
        <v/>
      </c>
      <c r="O645" s="16" t="str">
        <f t="shared" ca="1" si="147"/>
        <v/>
      </c>
      <c r="P645" s="16" t="str">
        <f t="shared" ca="1" si="149"/>
        <v/>
      </c>
      <c r="Q645" s="16" t="str">
        <f t="shared" ca="1" si="149"/>
        <v/>
      </c>
      <c r="R645" s="16" t="str">
        <f t="shared" ca="1" si="149"/>
        <v/>
      </c>
      <c r="S645" s="16" t="e">
        <f t="shared" ca="1" si="154"/>
        <v>#N/A</v>
      </c>
      <c r="T645" s="15" t="str">
        <f t="shared" ca="1" si="155"/>
        <v/>
      </c>
      <c r="U645" s="7" t="str">
        <f t="shared" ca="1" si="152"/>
        <v/>
      </c>
    </row>
    <row r="646" spans="1:21" x14ac:dyDescent="0.55000000000000004">
      <c r="A646" s="7">
        <v>644</v>
      </c>
      <c r="B646" s="8">
        <f t="shared" si="153"/>
        <v>644</v>
      </c>
      <c r="C646" s="9">
        <f>IF('2 Pareto Analysis'!$D$12='Pareto Math'!V$23,'Pareto Math'!B646,IF(HLOOKUP(X$23,'1 Data Entry'!A$1:Q645,A647,FALSE)="","",HLOOKUP(X$23,'1 Data Entry'!A$1:Q645,A647,FALSE)))</f>
        <v>644</v>
      </c>
      <c r="D646" s="7" t="e">
        <f>HLOOKUP(V$23,'1 Data Entry'!A$1:Q645,A647,FALSE)</f>
        <v>#N/A</v>
      </c>
      <c r="E646" s="15" t="e">
        <f>IF(C646="","",HLOOKUP(W$23,'1 Data Entry'!A$1:S645,A647,FALSE))</f>
        <v>#N/A</v>
      </c>
      <c r="F646" s="15">
        <f>(COUNTIF(D$3:D646,D646))</f>
        <v>644</v>
      </c>
      <c r="G646" s="15">
        <f t="shared" si="148"/>
        <v>999</v>
      </c>
      <c r="H646" s="15" t="e">
        <f t="shared" si="150"/>
        <v>#N/A</v>
      </c>
      <c r="I646" s="16" t="str">
        <f t="shared" si="151"/>
        <v/>
      </c>
      <c r="J646" s="16" t="str">
        <f t="shared" ca="1" si="147"/>
        <v/>
      </c>
      <c r="K646" s="16" t="str">
        <f t="shared" ca="1" si="147"/>
        <v/>
      </c>
      <c r="L646" s="16" t="str">
        <f t="shared" ca="1" si="147"/>
        <v/>
      </c>
      <c r="M646" s="16" t="str">
        <f t="shared" ca="1" si="147"/>
        <v/>
      </c>
      <c r="N646" s="16" t="str">
        <f t="shared" ca="1" si="147"/>
        <v/>
      </c>
      <c r="O646" s="16" t="str">
        <f t="shared" ca="1" si="147"/>
        <v/>
      </c>
      <c r="P646" s="16" t="str">
        <f t="shared" ca="1" si="149"/>
        <v/>
      </c>
      <c r="Q646" s="16" t="str">
        <f t="shared" ca="1" si="149"/>
        <v/>
      </c>
      <c r="R646" s="16" t="str">
        <f t="shared" ca="1" si="149"/>
        <v/>
      </c>
      <c r="S646" s="16" t="e">
        <f t="shared" ca="1" si="154"/>
        <v>#N/A</v>
      </c>
      <c r="T646" s="15" t="str">
        <f t="shared" ca="1" si="155"/>
        <v/>
      </c>
      <c r="U646" s="7" t="str">
        <f t="shared" ca="1" si="152"/>
        <v/>
      </c>
    </row>
    <row r="647" spans="1:21" x14ac:dyDescent="0.55000000000000004">
      <c r="A647" s="7">
        <v>645</v>
      </c>
      <c r="B647" s="8">
        <f t="shared" si="153"/>
        <v>645</v>
      </c>
      <c r="C647" s="9">
        <f>IF('2 Pareto Analysis'!$D$12='Pareto Math'!V$23,'Pareto Math'!B647,IF(HLOOKUP(X$23,'1 Data Entry'!A$1:Q646,A648,FALSE)="","",HLOOKUP(X$23,'1 Data Entry'!A$1:Q646,A648,FALSE)))</f>
        <v>645</v>
      </c>
      <c r="D647" s="7" t="e">
        <f>HLOOKUP(V$23,'1 Data Entry'!A$1:Q646,A648,FALSE)</f>
        <v>#N/A</v>
      </c>
      <c r="E647" s="15" t="e">
        <f>IF(C647="","",HLOOKUP(W$23,'1 Data Entry'!A$1:S646,A648,FALSE))</f>
        <v>#N/A</v>
      </c>
      <c r="F647" s="15">
        <f>(COUNTIF(D$3:D647,D647))</f>
        <v>645</v>
      </c>
      <c r="G647" s="15">
        <f t="shared" si="148"/>
        <v>999</v>
      </c>
      <c r="H647" s="15" t="e">
        <f t="shared" si="150"/>
        <v>#N/A</v>
      </c>
      <c r="I647" s="16" t="str">
        <f t="shared" si="151"/>
        <v/>
      </c>
      <c r="J647" s="16" t="str">
        <f t="shared" ca="1" si="147"/>
        <v/>
      </c>
      <c r="K647" s="16" t="str">
        <f t="shared" ca="1" si="147"/>
        <v/>
      </c>
      <c r="L647" s="16" t="str">
        <f t="shared" ca="1" si="147"/>
        <v/>
      </c>
      <c r="M647" s="16" t="str">
        <f t="shared" ca="1" si="147"/>
        <v/>
      </c>
      <c r="N647" s="16" t="str">
        <f t="shared" ca="1" si="147"/>
        <v/>
      </c>
      <c r="O647" s="16" t="str">
        <f t="shared" ca="1" si="147"/>
        <v/>
      </c>
      <c r="P647" s="16" t="str">
        <f t="shared" ca="1" si="149"/>
        <v/>
      </c>
      <c r="Q647" s="16" t="str">
        <f t="shared" ca="1" si="149"/>
        <v/>
      </c>
      <c r="R647" s="16" t="str">
        <f t="shared" ca="1" si="149"/>
        <v/>
      </c>
      <c r="S647" s="16" t="e">
        <f t="shared" ca="1" si="154"/>
        <v>#N/A</v>
      </c>
      <c r="T647" s="15" t="str">
        <f t="shared" ca="1" si="155"/>
        <v/>
      </c>
      <c r="U647" s="7" t="str">
        <f t="shared" ca="1" si="152"/>
        <v/>
      </c>
    </row>
    <row r="648" spans="1:21" x14ac:dyDescent="0.55000000000000004">
      <c r="A648" s="7">
        <v>646</v>
      </c>
      <c r="B648" s="8">
        <f t="shared" si="153"/>
        <v>646</v>
      </c>
      <c r="C648" s="9">
        <f>IF('2 Pareto Analysis'!$D$12='Pareto Math'!V$23,'Pareto Math'!B648,IF(HLOOKUP(X$23,'1 Data Entry'!A$1:Q647,A649,FALSE)="","",HLOOKUP(X$23,'1 Data Entry'!A$1:Q647,A649,FALSE)))</f>
        <v>646</v>
      </c>
      <c r="D648" s="7" t="e">
        <f>HLOOKUP(V$23,'1 Data Entry'!A$1:Q647,A649,FALSE)</f>
        <v>#N/A</v>
      </c>
      <c r="E648" s="15" t="e">
        <f>IF(C648="","",HLOOKUP(W$23,'1 Data Entry'!A$1:S647,A649,FALSE))</f>
        <v>#N/A</v>
      </c>
      <c r="F648" s="15">
        <f>(COUNTIF(D$3:D648,D648))</f>
        <v>646</v>
      </c>
      <c r="G648" s="15">
        <f t="shared" si="148"/>
        <v>999</v>
      </c>
      <c r="H648" s="15" t="e">
        <f t="shared" si="150"/>
        <v>#N/A</v>
      </c>
      <c r="I648" s="16" t="str">
        <f t="shared" si="151"/>
        <v/>
      </c>
      <c r="J648" s="16" t="str">
        <f t="shared" ca="1" si="147"/>
        <v/>
      </c>
      <c r="K648" s="16" t="str">
        <f t="shared" ca="1" si="147"/>
        <v/>
      </c>
      <c r="L648" s="16" t="str">
        <f t="shared" ca="1" si="147"/>
        <v/>
      </c>
      <c r="M648" s="16" t="str">
        <f t="shared" ca="1" si="147"/>
        <v/>
      </c>
      <c r="N648" s="16" t="str">
        <f t="shared" ca="1" si="147"/>
        <v/>
      </c>
      <c r="O648" s="16" t="str">
        <f t="shared" ca="1" si="147"/>
        <v/>
      </c>
      <c r="P648" s="16" t="str">
        <f t="shared" ca="1" si="149"/>
        <v/>
      </c>
      <c r="Q648" s="16" t="str">
        <f t="shared" ca="1" si="149"/>
        <v/>
      </c>
      <c r="R648" s="16" t="str">
        <f t="shared" ca="1" si="149"/>
        <v/>
      </c>
      <c r="S648" s="16" t="e">
        <f t="shared" ca="1" si="154"/>
        <v>#N/A</v>
      </c>
      <c r="T648" s="15" t="str">
        <f t="shared" ca="1" si="155"/>
        <v/>
      </c>
      <c r="U648" s="7" t="str">
        <f t="shared" ca="1" si="152"/>
        <v/>
      </c>
    </row>
    <row r="649" spans="1:21" x14ac:dyDescent="0.55000000000000004">
      <c r="A649" s="7">
        <v>647</v>
      </c>
      <c r="B649" s="8">
        <f t="shared" si="153"/>
        <v>647</v>
      </c>
      <c r="C649" s="9">
        <f>IF('2 Pareto Analysis'!$D$12='Pareto Math'!V$23,'Pareto Math'!B649,IF(HLOOKUP(X$23,'1 Data Entry'!A$1:Q648,A650,FALSE)="","",HLOOKUP(X$23,'1 Data Entry'!A$1:Q648,A650,FALSE)))</f>
        <v>647</v>
      </c>
      <c r="D649" s="7" t="e">
        <f>HLOOKUP(V$23,'1 Data Entry'!A$1:Q648,A650,FALSE)</f>
        <v>#N/A</v>
      </c>
      <c r="E649" s="15" t="e">
        <f>IF(C649="","",HLOOKUP(W$23,'1 Data Entry'!A$1:S648,A650,FALSE))</f>
        <v>#N/A</v>
      </c>
      <c r="F649" s="15">
        <f>(COUNTIF(D$3:D649,D649))</f>
        <v>647</v>
      </c>
      <c r="G649" s="15">
        <f t="shared" si="148"/>
        <v>999</v>
      </c>
      <c r="H649" s="15" t="e">
        <f t="shared" si="150"/>
        <v>#N/A</v>
      </c>
      <c r="I649" s="16" t="str">
        <f t="shared" si="151"/>
        <v/>
      </c>
      <c r="J649" s="16" t="str">
        <f t="shared" ref="J649:O691" ca="1" si="156">IF(ISERROR(X$43),"",IF($D649&lt;&gt;X$43,"",$E649))</f>
        <v/>
      </c>
      <c r="K649" s="16" t="str">
        <f t="shared" ca="1" si="156"/>
        <v/>
      </c>
      <c r="L649" s="16" t="str">
        <f t="shared" ca="1" si="156"/>
        <v/>
      </c>
      <c r="M649" s="16" t="str">
        <f t="shared" ca="1" si="156"/>
        <v/>
      </c>
      <c r="N649" s="16" t="str">
        <f t="shared" ca="1" si="156"/>
        <v/>
      </c>
      <c r="O649" s="16" t="str">
        <f t="shared" ca="1" si="156"/>
        <v/>
      </c>
      <c r="P649" s="16" t="str">
        <f t="shared" ca="1" si="149"/>
        <v/>
      </c>
      <c r="Q649" s="16" t="str">
        <f t="shared" ca="1" si="149"/>
        <v/>
      </c>
      <c r="R649" s="16" t="str">
        <f t="shared" ca="1" si="149"/>
        <v/>
      </c>
      <c r="S649" s="16" t="e">
        <f t="shared" ca="1" si="154"/>
        <v>#N/A</v>
      </c>
      <c r="T649" s="15" t="str">
        <f t="shared" ca="1" si="155"/>
        <v/>
      </c>
      <c r="U649" s="7" t="str">
        <f t="shared" ca="1" si="152"/>
        <v/>
      </c>
    </row>
    <row r="650" spans="1:21" x14ac:dyDescent="0.55000000000000004">
      <c r="A650" s="7">
        <v>648</v>
      </c>
      <c r="B650" s="8">
        <f t="shared" si="153"/>
        <v>648</v>
      </c>
      <c r="C650" s="9">
        <f>IF('2 Pareto Analysis'!$D$12='Pareto Math'!V$23,'Pareto Math'!B650,IF(HLOOKUP(X$23,'1 Data Entry'!A$1:Q649,A651,FALSE)="","",HLOOKUP(X$23,'1 Data Entry'!A$1:Q649,A651,FALSE)))</f>
        <v>648</v>
      </c>
      <c r="D650" s="7" t="e">
        <f>HLOOKUP(V$23,'1 Data Entry'!A$1:Q649,A651,FALSE)</f>
        <v>#N/A</v>
      </c>
      <c r="E650" s="15" t="e">
        <f>IF(C650="","",HLOOKUP(W$23,'1 Data Entry'!A$1:S649,A651,FALSE))</f>
        <v>#N/A</v>
      </c>
      <c r="F650" s="15">
        <f>(COUNTIF(D$3:D650,D650))</f>
        <v>648</v>
      </c>
      <c r="G650" s="15">
        <f t="shared" si="148"/>
        <v>999</v>
      </c>
      <c r="H650" s="15" t="e">
        <f t="shared" si="150"/>
        <v>#N/A</v>
      </c>
      <c r="I650" s="16" t="str">
        <f t="shared" si="151"/>
        <v/>
      </c>
      <c r="J650" s="16" t="str">
        <f t="shared" ca="1" si="156"/>
        <v/>
      </c>
      <c r="K650" s="16" t="str">
        <f t="shared" ca="1" si="156"/>
        <v/>
      </c>
      <c r="L650" s="16" t="str">
        <f t="shared" ca="1" si="156"/>
        <v/>
      </c>
      <c r="M650" s="16" t="str">
        <f t="shared" ca="1" si="156"/>
        <v/>
      </c>
      <c r="N650" s="16" t="str">
        <f t="shared" ca="1" si="156"/>
        <v/>
      </c>
      <c r="O650" s="16" t="str">
        <f t="shared" ca="1" si="156"/>
        <v/>
      </c>
      <c r="P650" s="16" t="str">
        <f t="shared" ca="1" si="149"/>
        <v/>
      </c>
      <c r="Q650" s="16" t="str">
        <f t="shared" ca="1" si="149"/>
        <v/>
      </c>
      <c r="R650" s="16" t="str">
        <f t="shared" ca="1" si="149"/>
        <v/>
      </c>
      <c r="S650" s="16" t="e">
        <f t="shared" ca="1" si="154"/>
        <v>#N/A</v>
      </c>
      <c r="T650" s="15" t="str">
        <f t="shared" ca="1" si="155"/>
        <v/>
      </c>
      <c r="U650" s="7" t="str">
        <f t="shared" ca="1" si="152"/>
        <v/>
      </c>
    </row>
    <row r="651" spans="1:21" x14ac:dyDescent="0.55000000000000004">
      <c r="A651" s="7">
        <v>649</v>
      </c>
      <c r="B651" s="8">
        <f t="shared" si="153"/>
        <v>649</v>
      </c>
      <c r="C651" s="9">
        <f>IF('2 Pareto Analysis'!$D$12='Pareto Math'!V$23,'Pareto Math'!B651,IF(HLOOKUP(X$23,'1 Data Entry'!A$1:Q650,A652,FALSE)="","",HLOOKUP(X$23,'1 Data Entry'!A$1:Q650,A652,FALSE)))</f>
        <v>649</v>
      </c>
      <c r="D651" s="7" t="e">
        <f>HLOOKUP(V$23,'1 Data Entry'!A$1:Q650,A652,FALSE)</f>
        <v>#N/A</v>
      </c>
      <c r="E651" s="15" t="e">
        <f>IF(C651="","",HLOOKUP(W$23,'1 Data Entry'!A$1:S650,A652,FALSE))</f>
        <v>#N/A</v>
      </c>
      <c r="F651" s="15">
        <f>(COUNTIF(D$3:D651,D651))</f>
        <v>649</v>
      </c>
      <c r="G651" s="15">
        <f t="shared" si="148"/>
        <v>999</v>
      </c>
      <c r="H651" s="15" t="e">
        <f t="shared" si="150"/>
        <v>#N/A</v>
      </c>
      <c r="I651" s="16" t="str">
        <f t="shared" si="151"/>
        <v/>
      </c>
      <c r="J651" s="16" t="str">
        <f t="shared" ca="1" si="156"/>
        <v/>
      </c>
      <c r="K651" s="16" t="str">
        <f t="shared" ca="1" si="156"/>
        <v/>
      </c>
      <c r="L651" s="16" t="str">
        <f t="shared" ca="1" si="156"/>
        <v/>
      </c>
      <c r="M651" s="16" t="str">
        <f t="shared" ca="1" si="156"/>
        <v/>
      </c>
      <c r="N651" s="16" t="str">
        <f t="shared" ca="1" si="156"/>
        <v/>
      </c>
      <c r="O651" s="16" t="str">
        <f t="shared" ca="1" si="156"/>
        <v/>
      </c>
      <c r="P651" s="16" t="str">
        <f t="shared" ca="1" si="149"/>
        <v/>
      </c>
      <c r="Q651" s="16" t="str">
        <f t="shared" ca="1" si="149"/>
        <v/>
      </c>
      <c r="R651" s="16" t="str">
        <f t="shared" ca="1" si="149"/>
        <v/>
      </c>
      <c r="S651" s="16" t="e">
        <f t="shared" ca="1" si="154"/>
        <v>#N/A</v>
      </c>
      <c r="T651" s="15" t="str">
        <f t="shared" ca="1" si="155"/>
        <v/>
      </c>
      <c r="U651" s="7" t="str">
        <f t="shared" ca="1" si="152"/>
        <v/>
      </c>
    </row>
    <row r="652" spans="1:21" x14ac:dyDescent="0.55000000000000004">
      <c r="A652" s="7">
        <v>650</v>
      </c>
      <c r="B652" s="8">
        <f t="shared" si="153"/>
        <v>650</v>
      </c>
      <c r="C652" s="9">
        <f>IF('2 Pareto Analysis'!$D$12='Pareto Math'!V$23,'Pareto Math'!B652,IF(HLOOKUP(X$23,'1 Data Entry'!A$1:Q651,A653,FALSE)="","",HLOOKUP(X$23,'1 Data Entry'!A$1:Q651,A653,FALSE)))</f>
        <v>650</v>
      </c>
      <c r="D652" s="7" t="e">
        <f>HLOOKUP(V$23,'1 Data Entry'!A$1:Q651,A653,FALSE)</f>
        <v>#N/A</v>
      </c>
      <c r="E652" s="15" t="e">
        <f>IF(C652="","",HLOOKUP(W$23,'1 Data Entry'!A$1:S651,A653,FALSE))</f>
        <v>#N/A</v>
      </c>
      <c r="F652" s="15">
        <f>(COUNTIF(D$3:D652,D652))</f>
        <v>650</v>
      </c>
      <c r="G652" s="15">
        <f t="shared" si="148"/>
        <v>999</v>
      </c>
      <c r="H652" s="15" t="e">
        <f t="shared" si="150"/>
        <v>#N/A</v>
      </c>
      <c r="I652" s="16" t="str">
        <f t="shared" si="151"/>
        <v/>
      </c>
      <c r="J652" s="16" t="str">
        <f t="shared" ca="1" si="156"/>
        <v/>
      </c>
      <c r="K652" s="16" t="str">
        <f t="shared" ca="1" si="156"/>
        <v/>
      </c>
      <c r="L652" s="16" t="str">
        <f t="shared" ca="1" si="156"/>
        <v/>
      </c>
      <c r="M652" s="16" t="str">
        <f t="shared" ca="1" si="156"/>
        <v/>
      </c>
      <c r="N652" s="16" t="str">
        <f t="shared" ca="1" si="156"/>
        <v/>
      </c>
      <c r="O652" s="16" t="str">
        <f t="shared" ca="1" si="156"/>
        <v/>
      </c>
      <c r="P652" s="16" t="str">
        <f t="shared" ca="1" si="149"/>
        <v/>
      </c>
      <c r="Q652" s="16" t="str">
        <f t="shared" ca="1" si="149"/>
        <v/>
      </c>
      <c r="R652" s="16" t="str">
        <f t="shared" ca="1" si="149"/>
        <v/>
      </c>
      <c r="S652" s="16" t="e">
        <f t="shared" ca="1" si="154"/>
        <v>#N/A</v>
      </c>
      <c r="T652" s="15" t="str">
        <f t="shared" ca="1" si="155"/>
        <v/>
      </c>
      <c r="U652" s="7" t="str">
        <f t="shared" ca="1" si="152"/>
        <v/>
      </c>
    </row>
    <row r="653" spans="1:21" x14ac:dyDescent="0.55000000000000004">
      <c r="A653" s="7">
        <v>651</v>
      </c>
      <c r="B653" s="8">
        <f t="shared" si="153"/>
        <v>651</v>
      </c>
      <c r="C653" s="9">
        <f>IF('2 Pareto Analysis'!$D$12='Pareto Math'!V$23,'Pareto Math'!B653,IF(HLOOKUP(X$23,'1 Data Entry'!A$1:Q652,A654,FALSE)="","",HLOOKUP(X$23,'1 Data Entry'!A$1:Q652,A654,FALSE)))</f>
        <v>651</v>
      </c>
      <c r="D653" s="7" t="e">
        <f>HLOOKUP(V$23,'1 Data Entry'!A$1:Q652,A654,FALSE)</f>
        <v>#N/A</v>
      </c>
      <c r="E653" s="15" t="e">
        <f>IF(C653="","",HLOOKUP(W$23,'1 Data Entry'!A$1:S652,A654,FALSE))</f>
        <v>#N/A</v>
      </c>
      <c r="F653" s="15">
        <f>(COUNTIF(D$3:D653,D653))</f>
        <v>651</v>
      </c>
      <c r="G653" s="15">
        <f t="shared" si="148"/>
        <v>999</v>
      </c>
      <c r="H653" s="15" t="e">
        <f t="shared" si="150"/>
        <v>#N/A</v>
      </c>
      <c r="I653" s="16" t="str">
        <f t="shared" si="151"/>
        <v/>
      </c>
      <c r="J653" s="16" t="str">
        <f t="shared" ca="1" si="156"/>
        <v/>
      </c>
      <c r="K653" s="16" t="str">
        <f t="shared" ca="1" si="156"/>
        <v/>
      </c>
      <c r="L653" s="16" t="str">
        <f t="shared" ca="1" si="156"/>
        <v/>
      </c>
      <c r="M653" s="16" t="str">
        <f t="shared" ca="1" si="156"/>
        <v/>
      </c>
      <c r="N653" s="16" t="str">
        <f t="shared" ca="1" si="156"/>
        <v/>
      </c>
      <c r="O653" s="16" t="str">
        <f t="shared" ca="1" si="156"/>
        <v/>
      </c>
      <c r="P653" s="16" t="str">
        <f t="shared" ca="1" si="149"/>
        <v/>
      </c>
      <c r="Q653" s="16" t="str">
        <f t="shared" ca="1" si="149"/>
        <v/>
      </c>
      <c r="R653" s="16" t="str">
        <f t="shared" ca="1" si="149"/>
        <v/>
      </c>
      <c r="S653" s="16" t="e">
        <f t="shared" ca="1" si="154"/>
        <v>#N/A</v>
      </c>
      <c r="T653" s="15" t="str">
        <f t="shared" ca="1" si="155"/>
        <v/>
      </c>
      <c r="U653" s="7" t="str">
        <f t="shared" ca="1" si="152"/>
        <v/>
      </c>
    </row>
    <row r="654" spans="1:21" x14ac:dyDescent="0.55000000000000004">
      <c r="A654" s="7">
        <v>652</v>
      </c>
      <c r="B654" s="8">
        <f t="shared" si="153"/>
        <v>652</v>
      </c>
      <c r="C654" s="9">
        <f>IF('2 Pareto Analysis'!$D$12='Pareto Math'!V$23,'Pareto Math'!B654,IF(HLOOKUP(X$23,'1 Data Entry'!A$1:Q653,A655,FALSE)="","",HLOOKUP(X$23,'1 Data Entry'!A$1:Q653,A655,FALSE)))</f>
        <v>652</v>
      </c>
      <c r="D654" s="7" t="e">
        <f>HLOOKUP(V$23,'1 Data Entry'!A$1:Q653,A655,FALSE)</f>
        <v>#N/A</v>
      </c>
      <c r="E654" s="15" t="e">
        <f>IF(C654="","",HLOOKUP(W$23,'1 Data Entry'!A$1:S653,A655,FALSE))</f>
        <v>#N/A</v>
      </c>
      <c r="F654" s="15">
        <f>(COUNTIF(D$3:D654,D654))</f>
        <v>652</v>
      </c>
      <c r="G654" s="15">
        <f t="shared" si="148"/>
        <v>999</v>
      </c>
      <c r="H654" s="15" t="e">
        <f t="shared" si="150"/>
        <v>#N/A</v>
      </c>
      <c r="I654" s="16" t="str">
        <f t="shared" si="151"/>
        <v/>
      </c>
      <c r="J654" s="16" t="str">
        <f t="shared" ca="1" si="156"/>
        <v/>
      </c>
      <c r="K654" s="16" t="str">
        <f t="shared" ca="1" si="156"/>
        <v/>
      </c>
      <c r="L654" s="16" t="str">
        <f t="shared" ca="1" si="156"/>
        <v/>
      </c>
      <c r="M654" s="16" t="str">
        <f t="shared" ca="1" si="156"/>
        <v/>
      </c>
      <c r="N654" s="16" t="str">
        <f t="shared" ca="1" si="156"/>
        <v/>
      </c>
      <c r="O654" s="16" t="str">
        <f t="shared" ca="1" si="156"/>
        <v/>
      </c>
      <c r="P654" s="16" t="str">
        <f t="shared" ca="1" si="149"/>
        <v/>
      </c>
      <c r="Q654" s="16" t="str">
        <f t="shared" ca="1" si="149"/>
        <v/>
      </c>
      <c r="R654" s="16" t="str">
        <f t="shared" ca="1" si="149"/>
        <v/>
      </c>
      <c r="S654" s="16" t="e">
        <f t="shared" ca="1" si="154"/>
        <v>#N/A</v>
      </c>
      <c r="T654" s="15" t="str">
        <f t="shared" ca="1" si="155"/>
        <v/>
      </c>
      <c r="U654" s="7" t="str">
        <f t="shared" ca="1" si="152"/>
        <v/>
      </c>
    </row>
    <row r="655" spans="1:21" x14ac:dyDescent="0.55000000000000004">
      <c r="A655" s="7">
        <v>653</v>
      </c>
      <c r="B655" s="8">
        <f t="shared" si="153"/>
        <v>653</v>
      </c>
      <c r="C655" s="9">
        <f>IF('2 Pareto Analysis'!$D$12='Pareto Math'!V$23,'Pareto Math'!B655,IF(HLOOKUP(X$23,'1 Data Entry'!A$1:Q654,A656,FALSE)="","",HLOOKUP(X$23,'1 Data Entry'!A$1:Q654,A656,FALSE)))</f>
        <v>653</v>
      </c>
      <c r="D655" s="7" t="e">
        <f>HLOOKUP(V$23,'1 Data Entry'!A$1:Q654,A656,FALSE)</f>
        <v>#N/A</v>
      </c>
      <c r="E655" s="15" t="e">
        <f>IF(C655="","",HLOOKUP(W$23,'1 Data Entry'!A$1:S654,A656,FALSE))</f>
        <v>#N/A</v>
      </c>
      <c r="F655" s="15">
        <f>(COUNTIF(D$3:D655,D655))</f>
        <v>653</v>
      </c>
      <c r="G655" s="15">
        <f t="shared" si="148"/>
        <v>999</v>
      </c>
      <c r="H655" s="15" t="e">
        <f t="shared" si="150"/>
        <v>#N/A</v>
      </c>
      <c r="I655" s="16" t="str">
        <f t="shared" si="151"/>
        <v/>
      </c>
      <c r="J655" s="16" t="str">
        <f t="shared" ca="1" si="156"/>
        <v/>
      </c>
      <c r="K655" s="16" t="str">
        <f t="shared" ca="1" si="156"/>
        <v/>
      </c>
      <c r="L655" s="16" t="str">
        <f t="shared" ca="1" si="156"/>
        <v/>
      </c>
      <c r="M655" s="16" t="str">
        <f t="shared" ca="1" si="156"/>
        <v/>
      </c>
      <c r="N655" s="16" t="str">
        <f t="shared" ca="1" si="156"/>
        <v/>
      </c>
      <c r="O655" s="16" t="str">
        <f t="shared" ca="1" si="156"/>
        <v/>
      </c>
      <c r="P655" s="16" t="str">
        <f t="shared" ca="1" si="149"/>
        <v/>
      </c>
      <c r="Q655" s="16" t="str">
        <f t="shared" ca="1" si="149"/>
        <v/>
      </c>
      <c r="R655" s="16" t="str">
        <f t="shared" ca="1" si="149"/>
        <v/>
      </c>
      <c r="S655" s="16" t="e">
        <f t="shared" ca="1" si="154"/>
        <v>#N/A</v>
      </c>
      <c r="T655" s="15" t="str">
        <f t="shared" ca="1" si="155"/>
        <v/>
      </c>
      <c r="U655" s="7" t="str">
        <f t="shared" ca="1" si="152"/>
        <v/>
      </c>
    </row>
    <row r="656" spans="1:21" x14ac:dyDescent="0.55000000000000004">
      <c r="A656" s="7">
        <v>654</v>
      </c>
      <c r="B656" s="8">
        <f t="shared" si="153"/>
        <v>654</v>
      </c>
      <c r="C656" s="9">
        <f>IF('2 Pareto Analysis'!$D$12='Pareto Math'!V$23,'Pareto Math'!B656,IF(HLOOKUP(X$23,'1 Data Entry'!A$1:Q655,A657,FALSE)="","",HLOOKUP(X$23,'1 Data Entry'!A$1:Q655,A657,FALSE)))</f>
        <v>654</v>
      </c>
      <c r="D656" s="7" t="e">
        <f>HLOOKUP(V$23,'1 Data Entry'!A$1:Q655,A657,FALSE)</f>
        <v>#N/A</v>
      </c>
      <c r="E656" s="15" t="e">
        <f>IF(C656="","",HLOOKUP(W$23,'1 Data Entry'!A$1:S655,A657,FALSE))</f>
        <v>#N/A</v>
      </c>
      <c r="F656" s="15">
        <f>(COUNTIF(D$3:D656,D656))</f>
        <v>654</v>
      </c>
      <c r="G656" s="15">
        <f t="shared" si="148"/>
        <v>999</v>
      </c>
      <c r="H656" s="15" t="e">
        <f t="shared" si="150"/>
        <v>#N/A</v>
      </c>
      <c r="I656" s="16" t="str">
        <f t="shared" si="151"/>
        <v/>
      </c>
      <c r="J656" s="16" t="str">
        <f t="shared" ca="1" si="156"/>
        <v/>
      </c>
      <c r="K656" s="16" t="str">
        <f t="shared" ca="1" si="156"/>
        <v/>
      </c>
      <c r="L656" s="16" t="str">
        <f t="shared" ca="1" si="156"/>
        <v/>
      </c>
      <c r="M656" s="16" t="str">
        <f t="shared" ca="1" si="156"/>
        <v/>
      </c>
      <c r="N656" s="16" t="str">
        <f t="shared" ca="1" si="156"/>
        <v/>
      </c>
      <c r="O656" s="16" t="str">
        <f t="shared" ca="1" si="156"/>
        <v/>
      </c>
      <c r="P656" s="16" t="str">
        <f t="shared" ca="1" si="149"/>
        <v/>
      </c>
      <c r="Q656" s="16" t="str">
        <f t="shared" ca="1" si="149"/>
        <v/>
      </c>
      <c r="R656" s="16" t="str">
        <f t="shared" ca="1" si="149"/>
        <v/>
      </c>
      <c r="S656" s="16" t="e">
        <f t="shared" ca="1" si="154"/>
        <v>#N/A</v>
      </c>
      <c r="T656" s="15" t="str">
        <f t="shared" ca="1" si="155"/>
        <v/>
      </c>
      <c r="U656" s="7" t="str">
        <f t="shared" ca="1" si="152"/>
        <v/>
      </c>
    </row>
    <row r="657" spans="1:21" x14ac:dyDescent="0.55000000000000004">
      <c r="A657" s="7">
        <v>655</v>
      </c>
      <c r="B657" s="8">
        <f t="shared" si="153"/>
        <v>655</v>
      </c>
      <c r="C657" s="9">
        <f>IF('2 Pareto Analysis'!$D$12='Pareto Math'!V$23,'Pareto Math'!B657,IF(HLOOKUP(X$23,'1 Data Entry'!A$1:Q656,A658,FALSE)="","",HLOOKUP(X$23,'1 Data Entry'!A$1:Q656,A658,FALSE)))</f>
        <v>655</v>
      </c>
      <c r="D657" s="7" t="e">
        <f>HLOOKUP(V$23,'1 Data Entry'!A$1:Q656,A658,FALSE)</f>
        <v>#N/A</v>
      </c>
      <c r="E657" s="15" t="e">
        <f>IF(C657="","",HLOOKUP(W$23,'1 Data Entry'!A$1:S656,A658,FALSE))</f>
        <v>#N/A</v>
      </c>
      <c r="F657" s="15">
        <f>(COUNTIF(D$3:D657,D657))</f>
        <v>655</v>
      </c>
      <c r="G657" s="15">
        <f t="shared" si="148"/>
        <v>999</v>
      </c>
      <c r="H657" s="15" t="e">
        <f t="shared" si="150"/>
        <v>#N/A</v>
      </c>
      <c r="I657" s="16" t="str">
        <f t="shared" si="151"/>
        <v/>
      </c>
      <c r="J657" s="16" t="str">
        <f t="shared" ca="1" si="156"/>
        <v/>
      </c>
      <c r="K657" s="16" t="str">
        <f t="shared" ca="1" si="156"/>
        <v/>
      </c>
      <c r="L657" s="16" t="str">
        <f t="shared" ca="1" si="156"/>
        <v/>
      </c>
      <c r="M657" s="16" t="str">
        <f t="shared" ca="1" si="156"/>
        <v/>
      </c>
      <c r="N657" s="16" t="str">
        <f t="shared" ca="1" si="156"/>
        <v/>
      </c>
      <c r="O657" s="16" t="str">
        <f t="shared" ca="1" si="156"/>
        <v/>
      </c>
      <c r="P657" s="16" t="str">
        <f t="shared" ca="1" si="149"/>
        <v/>
      </c>
      <c r="Q657" s="16" t="str">
        <f t="shared" ca="1" si="149"/>
        <v/>
      </c>
      <c r="R657" s="16" t="str">
        <f t="shared" ca="1" si="149"/>
        <v/>
      </c>
      <c r="S657" s="16" t="e">
        <f t="shared" ca="1" si="154"/>
        <v>#N/A</v>
      </c>
      <c r="T657" s="15" t="str">
        <f t="shared" ca="1" si="155"/>
        <v/>
      </c>
      <c r="U657" s="7" t="str">
        <f t="shared" ca="1" si="152"/>
        <v/>
      </c>
    </row>
    <row r="658" spans="1:21" x14ac:dyDescent="0.55000000000000004">
      <c r="A658" s="7">
        <v>656</v>
      </c>
      <c r="B658" s="8">
        <f t="shared" si="153"/>
        <v>656</v>
      </c>
      <c r="C658" s="9">
        <f>IF('2 Pareto Analysis'!$D$12='Pareto Math'!V$23,'Pareto Math'!B658,IF(HLOOKUP(X$23,'1 Data Entry'!A$1:Q657,A659,FALSE)="","",HLOOKUP(X$23,'1 Data Entry'!A$1:Q657,A659,FALSE)))</f>
        <v>656</v>
      </c>
      <c r="D658" s="7" t="e">
        <f>HLOOKUP(V$23,'1 Data Entry'!A$1:Q657,A659,FALSE)</f>
        <v>#N/A</v>
      </c>
      <c r="E658" s="15" t="e">
        <f>IF(C658="","",HLOOKUP(W$23,'1 Data Entry'!A$1:S657,A659,FALSE))</f>
        <v>#N/A</v>
      </c>
      <c r="F658" s="15">
        <f>(COUNTIF(D$3:D658,D658))</f>
        <v>656</v>
      </c>
      <c r="G658" s="15">
        <f t="shared" si="148"/>
        <v>999</v>
      </c>
      <c r="H658" s="15" t="e">
        <f t="shared" si="150"/>
        <v>#N/A</v>
      </c>
      <c r="I658" s="16" t="str">
        <f t="shared" si="151"/>
        <v/>
      </c>
      <c r="J658" s="16" t="str">
        <f t="shared" ca="1" si="156"/>
        <v/>
      </c>
      <c r="K658" s="16" t="str">
        <f t="shared" ca="1" si="156"/>
        <v/>
      </c>
      <c r="L658" s="16" t="str">
        <f t="shared" ca="1" si="156"/>
        <v/>
      </c>
      <c r="M658" s="16" t="str">
        <f t="shared" ca="1" si="156"/>
        <v/>
      </c>
      <c r="N658" s="16" t="str">
        <f t="shared" ca="1" si="156"/>
        <v/>
      </c>
      <c r="O658" s="16" t="str">
        <f t="shared" ca="1" si="156"/>
        <v/>
      </c>
      <c r="P658" s="16" t="str">
        <f t="shared" ca="1" si="149"/>
        <v/>
      </c>
      <c r="Q658" s="16" t="str">
        <f t="shared" ca="1" si="149"/>
        <v/>
      </c>
      <c r="R658" s="16" t="str">
        <f t="shared" ca="1" si="149"/>
        <v/>
      </c>
      <c r="S658" s="16" t="e">
        <f t="shared" ca="1" si="154"/>
        <v>#N/A</v>
      </c>
      <c r="T658" s="15" t="str">
        <f t="shared" ca="1" si="155"/>
        <v/>
      </c>
      <c r="U658" s="7" t="str">
        <f t="shared" ca="1" si="152"/>
        <v/>
      </c>
    </row>
    <row r="659" spans="1:21" x14ac:dyDescent="0.55000000000000004">
      <c r="A659" s="7">
        <v>657</v>
      </c>
      <c r="B659" s="8">
        <f t="shared" si="153"/>
        <v>657</v>
      </c>
      <c r="C659" s="9">
        <f>IF('2 Pareto Analysis'!$D$12='Pareto Math'!V$23,'Pareto Math'!B659,IF(HLOOKUP(X$23,'1 Data Entry'!A$1:Q658,A660,FALSE)="","",HLOOKUP(X$23,'1 Data Entry'!A$1:Q658,A660,FALSE)))</f>
        <v>657</v>
      </c>
      <c r="D659" s="7" t="e">
        <f>HLOOKUP(V$23,'1 Data Entry'!A$1:Q658,A660,FALSE)</f>
        <v>#N/A</v>
      </c>
      <c r="E659" s="15" t="e">
        <f>IF(C659="","",HLOOKUP(W$23,'1 Data Entry'!A$1:S658,A660,FALSE))</f>
        <v>#N/A</v>
      </c>
      <c r="F659" s="15">
        <f>(COUNTIF(D$3:D659,D659))</f>
        <v>657</v>
      </c>
      <c r="G659" s="15">
        <f t="shared" si="148"/>
        <v>999</v>
      </c>
      <c r="H659" s="15" t="e">
        <f t="shared" si="150"/>
        <v>#N/A</v>
      </c>
      <c r="I659" s="16" t="str">
        <f t="shared" si="151"/>
        <v/>
      </c>
      <c r="J659" s="16" t="str">
        <f t="shared" ca="1" si="156"/>
        <v/>
      </c>
      <c r="K659" s="16" t="str">
        <f t="shared" ca="1" si="156"/>
        <v/>
      </c>
      <c r="L659" s="16" t="str">
        <f t="shared" ca="1" si="156"/>
        <v/>
      </c>
      <c r="M659" s="16" t="str">
        <f t="shared" ca="1" si="156"/>
        <v/>
      </c>
      <c r="N659" s="16" t="str">
        <f t="shared" ca="1" si="156"/>
        <v/>
      </c>
      <c r="O659" s="16" t="str">
        <f t="shared" ca="1" si="156"/>
        <v/>
      </c>
      <c r="P659" s="16" t="str">
        <f t="shared" ca="1" si="149"/>
        <v/>
      </c>
      <c r="Q659" s="16" t="str">
        <f t="shared" ca="1" si="149"/>
        <v/>
      </c>
      <c r="R659" s="16" t="str">
        <f t="shared" ca="1" si="149"/>
        <v/>
      </c>
      <c r="S659" s="16" t="e">
        <f t="shared" ca="1" si="154"/>
        <v>#N/A</v>
      </c>
      <c r="T659" s="15" t="str">
        <f t="shared" ca="1" si="155"/>
        <v/>
      </c>
      <c r="U659" s="7" t="str">
        <f t="shared" ca="1" si="152"/>
        <v/>
      </c>
    </row>
    <row r="660" spans="1:21" x14ac:dyDescent="0.55000000000000004">
      <c r="A660" s="7">
        <v>658</v>
      </c>
      <c r="B660" s="8">
        <f t="shared" si="153"/>
        <v>658</v>
      </c>
      <c r="C660" s="9">
        <f>IF('2 Pareto Analysis'!$D$12='Pareto Math'!V$23,'Pareto Math'!B660,IF(HLOOKUP(X$23,'1 Data Entry'!A$1:Q659,A661,FALSE)="","",HLOOKUP(X$23,'1 Data Entry'!A$1:Q659,A661,FALSE)))</f>
        <v>658</v>
      </c>
      <c r="D660" s="7" t="e">
        <f>HLOOKUP(V$23,'1 Data Entry'!A$1:Q659,A661,FALSE)</f>
        <v>#N/A</v>
      </c>
      <c r="E660" s="15" t="e">
        <f>IF(C660="","",HLOOKUP(W$23,'1 Data Entry'!A$1:S659,A661,FALSE))</f>
        <v>#N/A</v>
      </c>
      <c r="F660" s="15">
        <f>(COUNTIF(D$3:D660,D660))</f>
        <v>658</v>
      </c>
      <c r="G660" s="15">
        <f t="shared" si="148"/>
        <v>999</v>
      </c>
      <c r="H660" s="15" t="e">
        <f t="shared" si="150"/>
        <v>#N/A</v>
      </c>
      <c r="I660" s="16" t="str">
        <f t="shared" si="151"/>
        <v/>
      </c>
      <c r="J660" s="16" t="str">
        <f t="shared" ca="1" si="156"/>
        <v/>
      </c>
      <c r="K660" s="16" t="str">
        <f t="shared" ca="1" si="156"/>
        <v/>
      </c>
      <c r="L660" s="16" t="str">
        <f t="shared" ca="1" si="156"/>
        <v/>
      </c>
      <c r="M660" s="16" t="str">
        <f t="shared" ca="1" si="156"/>
        <v/>
      </c>
      <c r="N660" s="16" t="str">
        <f t="shared" ca="1" si="156"/>
        <v/>
      </c>
      <c r="O660" s="16" t="str">
        <f t="shared" ca="1" si="156"/>
        <v/>
      </c>
      <c r="P660" s="16" t="str">
        <f t="shared" ca="1" si="149"/>
        <v/>
      </c>
      <c r="Q660" s="16" t="str">
        <f t="shared" ca="1" si="149"/>
        <v/>
      </c>
      <c r="R660" s="16" t="str">
        <f t="shared" ca="1" si="149"/>
        <v/>
      </c>
      <c r="S660" s="16" t="e">
        <f t="shared" ca="1" si="154"/>
        <v>#N/A</v>
      </c>
      <c r="T660" s="15" t="str">
        <f t="shared" ca="1" si="155"/>
        <v/>
      </c>
      <c r="U660" s="7" t="str">
        <f t="shared" ca="1" si="152"/>
        <v/>
      </c>
    </row>
    <row r="661" spans="1:21" x14ac:dyDescent="0.55000000000000004">
      <c r="A661" s="7">
        <v>659</v>
      </c>
      <c r="B661" s="8">
        <f t="shared" si="153"/>
        <v>659</v>
      </c>
      <c r="C661" s="9">
        <f>IF('2 Pareto Analysis'!$D$12='Pareto Math'!V$23,'Pareto Math'!B661,IF(HLOOKUP(X$23,'1 Data Entry'!A$1:Q660,A662,FALSE)="","",HLOOKUP(X$23,'1 Data Entry'!A$1:Q660,A662,FALSE)))</f>
        <v>659</v>
      </c>
      <c r="D661" s="7" t="e">
        <f>HLOOKUP(V$23,'1 Data Entry'!A$1:Q660,A662,FALSE)</f>
        <v>#N/A</v>
      </c>
      <c r="E661" s="15" t="e">
        <f>IF(C661="","",HLOOKUP(W$23,'1 Data Entry'!A$1:S660,A662,FALSE))</f>
        <v>#N/A</v>
      </c>
      <c r="F661" s="15">
        <f>(COUNTIF(D$3:D661,D661))</f>
        <v>659</v>
      </c>
      <c r="G661" s="15">
        <f t="shared" si="148"/>
        <v>999</v>
      </c>
      <c r="H661" s="15" t="e">
        <f t="shared" si="150"/>
        <v>#N/A</v>
      </c>
      <c r="I661" s="16" t="str">
        <f t="shared" si="151"/>
        <v/>
      </c>
      <c r="J661" s="16" t="str">
        <f t="shared" ca="1" si="156"/>
        <v/>
      </c>
      <c r="K661" s="16" t="str">
        <f t="shared" ca="1" si="156"/>
        <v/>
      </c>
      <c r="L661" s="16" t="str">
        <f t="shared" ca="1" si="156"/>
        <v/>
      </c>
      <c r="M661" s="16" t="str">
        <f t="shared" ca="1" si="156"/>
        <v/>
      </c>
      <c r="N661" s="16" t="str">
        <f t="shared" ca="1" si="156"/>
        <v/>
      </c>
      <c r="O661" s="16" t="str">
        <f t="shared" ca="1" si="156"/>
        <v/>
      </c>
      <c r="P661" s="16" t="str">
        <f t="shared" ca="1" si="149"/>
        <v/>
      </c>
      <c r="Q661" s="16" t="str">
        <f t="shared" ca="1" si="149"/>
        <v/>
      </c>
      <c r="R661" s="16" t="str">
        <f t="shared" ca="1" si="149"/>
        <v/>
      </c>
      <c r="S661" s="16" t="e">
        <f t="shared" ca="1" si="154"/>
        <v>#N/A</v>
      </c>
      <c r="T661" s="15" t="str">
        <f t="shared" ca="1" si="155"/>
        <v/>
      </c>
      <c r="U661" s="7" t="str">
        <f t="shared" ca="1" si="152"/>
        <v/>
      </c>
    </row>
    <row r="662" spans="1:21" x14ac:dyDescent="0.55000000000000004">
      <c r="A662" s="7">
        <v>660</v>
      </c>
      <c r="B662" s="8">
        <f t="shared" si="153"/>
        <v>660</v>
      </c>
      <c r="C662" s="9">
        <f>IF('2 Pareto Analysis'!$D$12='Pareto Math'!V$23,'Pareto Math'!B662,IF(HLOOKUP(X$23,'1 Data Entry'!A$1:Q661,A663,FALSE)="","",HLOOKUP(X$23,'1 Data Entry'!A$1:Q661,A663,FALSE)))</f>
        <v>660</v>
      </c>
      <c r="D662" s="7" t="e">
        <f>HLOOKUP(V$23,'1 Data Entry'!A$1:Q661,A663,FALSE)</f>
        <v>#N/A</v>
      </c>
      <c r="E662" s="15" t="e">
        <f>IF(C662="","",HLOOKUP(W$23,'1 Data Entry'!A$1:S661,A663,FALSE))</f>
        <v>#N/A</v>
      </c>
      <c r="F662" s="15">
        <f>(COUNTIF(D$3:D662,D662))</f>
        <v>660</v>
      </c>
      <c r="G662" s="15">
        <f t="shared" si="148"/>
        <v>999</v>
      </c>
      <c r="H662" s="15" t="e">
        <f t="shared" si="150"/>
        <v>#N/A</v>
      </c>
      <c r="I662" s="16" t="str">
        <f t="shared" si="151"/>
        <v/>
      </c>
      <c r="J662" s="16" t="str">
        <f t="shared" ca="1" si="156"/>
        <v/>
      </c>
      <c r="K662" s="16" t="str">
        <f t="shared" ca="1" si="156"/>
        <v/>
      </c>
      <c r="L662" s="16" t="str">
        <f t="shared" ca="1" si="156"/>
        <v/>
      </c>
      <c r="M662" s="16" t="str">
        <f t="shared" ca="1" si="156"/>
        <v/>
      </c>
      <c r="N662" s="16" t="str">
        <f t="shared" ca="1" si="156"/>
        <v/>
      </c>
      <c r="O662" s="16" t="str">
        <f t="shared" ca="1" si="156"/>
        <v/>
      </c>
      <c r="P662" s="16" t="str">
        <f t="shared" ca="1" si="149"/>
        <v/>
      </c>
      <c r="Q662" s="16" t="str">
        <f t="shared" ca="1" si="149"/>
        <v/>
      </c>
      <c r="R662" s="16" t="str">
        <f t="shared" ca="1" si="149"/>
        <v/>
      </c>
      <c r="S662" s="16" t="e">
        <f t="shared" ca="1" si="154"/>
        <v>#N/A</v>
      </c>
      <c r="T662" s="15" t="str">
        <f t="shared" ca="1" si="155"/>
        <v/>
      </c>
      <c r="U662" s="7" t="str">
        <f t="shared" ca="1" si="152"/>
        <v/>
      </c>
    </row>
    <row r="663" spans="1:21" x14ac:dyDescent="0.55000000000000004">
      <c r="A663" s="7">
        <v>661</v>
      </c>
      <c r="B663" s="8">
        <f t="shared" si="153"/>
        <v>661</v>
      </c>
      <c r="C663" s="9">
        <f>IF('2 Pareto Analysis'!$D$12='Pareto Math'!V$23,'Pareto Math'!B663,IF(HLOOKUP(X$23,'1 Data Entry'!A$1:Q662,A664,FALSE)="","",HLOOKUP(X$23,'1 Data Entry'!A$1:Q662,A664,FALSE)))</f>
        <v>661</v>
      </c>
      <c r="D663" s="7" t="e">
        <f>HLOOKUP(V$23,'1 Data Entry'!A$1:Q662,A664,FALSE)</f>
        <v>#N/A</v>
      </c>
      <c r="E663" s="15" t="e">
        <f>IF(C663="","",HLOOKUP(W$23,'1 Data Entry'!A$1:S662,A664,FALSE))</f>
        <v>#N/A</v>
      </c>
      <c r="F663" s="15">
        <f>(COUNTIF(D$3:D663,D663))</f>
        <v>661</v>
      </c>
      <c r="G663" s="15">
        <f t="shared" si="148"/>
        <v>999</v>
      </c>
      <c r="H663" s="15" t="e">
        <f t="shared" si="150"/>
        <v>#N/A</v>
      </c>
      <c r="I663" s="16" t="str">
        <f t="shared" si="151"/>
        <v/>
      </c>
      <c r="J663" s="16" t="str">
        <f t="shared" ca="1" si="156"/>
        <v/>
      </c>
      <c r="K663" s="16" t="str">
        <f t="shared" ca="1" si="156"/>
        <v/>
      </c>
      <c r="L663" s="16" t="str">
        <f t="shared" ca="1" si="156"/>
        <v/>
      </c>
      <c r="M663" s="16" t="str">
        <f t="shared" ca="1" si="156"/>
        <v/>
      </c>
      <c r="N663" s="16" t="str">
        <f t="shared" ca="1" si="156"/>
        <v/>
      </c>
      <c r="O663" s="16" t="str">
        <f t="shared" ca="1" si="156"/>
        <v/>
      </c>
      <c r="P663" s="16" t="str">
        <f t="shared" ca="1" si="149"/>
        <v/>
      </c>
      <c r="Q663" s="16" t="str">
        <f t="shared" ca="1" si="149"/>
        <v/>
      </c>
      <c r="R663" s="16" t="str">
        <f t="shared" ca="1" si="149"/>
        <v/>
      </c>
      <c r="S663" s="16" t="e">
        <f t="shared" ca="1" si="154"/>
        <v>#N/A</v>
      </c>
      <c r="T663" s="15" t="str">
        <f t="shared" ca="1" si="155"/>
        <v/>
      </c>
      <c r="U663" s="7" t="str">
        <f t="shared" ca="1" si="152"/>
        <v/>
      </c>
    </row>
    <row r="664" spans="1:21" x14ac:dyDescent="0.55000000000000004">
      <c r="A664" s="7">
        <v>662</v>
      </c>
      <c r="B664" s="8">
        <f t="shared" si="153"/>
        <v>662</v>
      </c>
      <c r="C664" s="9">
        <f>IF('2 Pareto Analysis'!$D$12='Pareto Math'!V$23,'Pareto Math'!B664,IF(HLOOKUP(X$23,'1 Data Entry'!A$1:Q663,A665,FALSE)="","",HLOOKUP(X$23,'1 Data Entry'!A$1:Q663,A665,FALSE)))</f>
        <v>662</v>
      </c>
      <c r="D664" s="7" t="e">
        <f>HLOOKUP(V$23,'1 Data Entry'!A$1:Q663,A665,FALSE)</f>
        <v>#N/A</v>
      </c>
      <c r="E664" s="15" t="e">
        <f>IF(C664="","",HLOOKUP(W$23,'1 Data Entry'!A$1:S663,A665,FALSE))</f>
        <v>#N/A</v>
      </c>
      <c r="F664" s="15">
        <f>(COUNTIF(D$3:D664,D664))</f>
        <v>662</v>
      </c>
      <c r="G664" s="15">
        <f t="shared" si="148"/>
        <v>999</v>
      </c>
      <c r="H664" s="15" t="e">
        <f t="shared" si="150"/>
        <v>#N/A</v>
      </c>
      <c r="I664" s="16" t="str">
        <f t="shared" si="151"/>
        <v/>
      </c>
      <c r="J664" s="16" t="str">
        <f t="shared" ca="1" si="156"/>
        <v/>
      </c>
      <c r="K664" s="16" t="str">
        <f t="shared" ca="1" si="156"/>
        <v/>
      </c>
      <c r="L664" s="16" t="str">
        <f t="shared" ca="1" si="156"/>
        <v/>
      </c>
      <c r="M664" s="16" t="str">
        <f t="shared" ca="1" si="156"/>
        <v/>
      </c>
      <c r="N664" s="16" t="str">
        <f t="shared" ca="1" si="156"/>
        <v/>
      </c>
      <c r="O664" s="16" t="str">
        <f t="shared" ca="1" si="156"/>
        <v/>
      </c>
      <c r="P664" s="16" t="str">
        <f t="shared" ca="1" si="149"/>
        <v/>
      </c>
      <c r="Q664" s="16" t="str">
        <f t="shared" ca="1" si="149"/>
        <v/>
      </c>
      <c r="R664" s="16" t="str">
        <f t="shared" ca="1" si="149"/>
        <v/>
      </c>
      <c r="S664" s="16" t="e">
        <f t="shared" ca="1" si="154"/>
        <v>#N/A</v>
      </c>
      <c r="T664" s="15" t="str">
        <f t="shared" ca="1" si="155"/>
        <v/>
      </c>
      <c r="U664" s="7" t="str">
        <f t="shared" ca="1" si="152"/>
        <v/>
      </c>
    </row>
    <row r="665" spans="1:21" x14ac:dyDescent="0.55000000000000004">
      <c r="A665" s="7">
        <v>663</v>
      </c>
      <c r="B665" s="8">
        <f t="shared" si="153"/>
        <v>663</v>
      </c>
      <c r="C665" s="9">
        <f>IF('2 Pareto Analysis'!$D$12='Pareto Math'!V$23,'Pareto Math'!B665,IF(HLOOKUP(X$23,'1 Data Entry'!A$1:Q664,A666,FALSE)="","",HLOOKUP(X$23,'1 Data Entry'!A$1:Q664,A666,FALSE)))</f>
        <v>663</v>
      </c>
      <c r="D665" s="7" t="e">
        <f>HLOOKUP(V$23,'1 Data Entry'!A$1:Q664,A666,FALSE)</f>
        <v>#N/A</v>
      </c>
      <c r="E665" s="15" t="e">
        <f>IF(C665="","",HLOOKUP(W$23,'1 Data Entry'!A$1:S664,A666,FALSE))</f>
        <v>#N/A</v>
      </c>
      <c r="F665" s="15">
        <f>(COUNTIF(D$3:D665,D665))</f>
        <v>663</v>
      </c>
      <c r="G665" s="15">
        <f t="shared" si="148"/>
        <v>999</v>
      </c>
      <c r="H665" s="15" t="e">
        <f t="shared" si="150"/>
        <v>#N/A</v>
      </c>
      <c r="I665" s="16" t="str">
        <f t="shared" si="151"/>
        <v/>
      </c>
      <c r="J665" s="16" t="str">
        <f t="shared" ca="1" si="156"/>
        <v/>
      </c>
      <c r="K665" s="16" t="str">
        <f t="shared" ca="1" si="156"/>
        <v/>
      </c>
      <c r="L665" s="16" t="str">
        <f t="shared" ca="1" si="156"/>
        <v/>
      </c>
      <c r="M665" s="16" t="str">
        <f t="shared" ca="1" si="156"/>
        <v/>
      </c>
      <c r="N665" s="16" t="str">
        <f t="shared" ca="1" si="156"/>
        <v/>
      </c>
      <c r="O665" s="16" t="str">
        <f t="shared" ca="1" si="156"/>
        <v/>
      </c>
      <c r="P665" s="16" t="str">
        <f t="shared" ca="1" si="149"/>
        <v/>
      </c>
      <c r="Q665" s="16" t="str">
        <f t="shared" ca="1" si="149"/>
        <v/>
      </c>
      <c r="R665" s="16" t="str">
        <f t="shared" ca="1" si="149"/>
        <v/>
      </c>
      <c r="S665" s="16" t="e">
        <f t="shared" ca="1" si="154"/>
        <v>#N/A</v>
      </c>
      <c r="T665" s="15" t="str">
        <f t="shared" ca="1" si="155"/>
        <v/>
      </c>
      <c r="U665" s="7" t="str">
        <f t="shared" ca="1" si="152"/>
        <v/>
      </c>
    </row>
    <row r="666" spans="1:21" x14ac:dyDescent="0.55000000000000004">
      <c r="A666" s="7">
        <v>664</v>
      </c>
      <c r="B666" s="8">
        <f t="shared" si="153"/>
        <v>664</v>
      </c>
      <c r="C666" s="9">
        <f>IF('2 Pareto Analysis'!$D$12='Pareto Math'!V$23,'Pareto Math'!B666,IF(HLOOKUP(X$23,'1 Data Entry'!A$1:Q665,A667,FALSE)="","",HLOOKUP(X$23,'1 Data Entry'!A$1:Q665,A667,FALSE)))</f>
        <v>664</v>
      </c>
      <c r="D666" s="7" t="e">
        <f>HLOOKUP(V$23,'1 Data Entry'!A$1:Q665,A667,FALSE)</f>
        <v>#N/A</v>
      </c>
      <c r="E666" s="15" t="e">
        <f>IF(C666="","",HLOOKUP(W$23,'1 Data Entry'!A$1:S665,A667,FALSE))</f>
        <v>#N/A</v>
      </c>
      <c r="F666" s="15">
        <f>(COUNTIF(D$3:D666,D666))</f>
        <v>664</v>
      </c>
      <c r="G666" s="15">
        <f t="shared" si="148"/>
        <v>999</v>
      </c>
      <c r="H666" s="15" t="e">
        <f t="shared" si="150"/>
        <v>#N/A</v>
      </c>
      <c r="I666" s="16" t="str">
        <f t="shared" si="151"/>
        <v/>
      </c>
      <c r="J666" s="16" t="str">
        <f t="shared" ca="1" si="156"/>
        <v/>
      </c>
      <c r="K666" s="16" t="str">
        <f t="shared" ca="1" si="156"/>
        <v/>
      </c>
      <c r="L666" s="16" t="str">
        <f t="shared" ca="1" si="156"/>
        <v/>
      </c>
      <c r="M666" s="16" t="str">
        <f t="shared" ca="1" si="156"/>
        <v/>
      </c>
      <c r="N666" s="16" t="str">
        <f t="shared" ca="1" si="156"/>
        <v/>
      </c>
      <c r="O666" s="16" t="str">
        <f t="shared" ca="1" si="156"/>
        <v/>
      </c>
      <c r="P666" s="16" t="str">
        <f t="shared" ca="1" si="149"/>
        <v/>
      </c>
      <c r="Q666" s="16" t="str">
        <f t="shared" ca="1" si="149"/>
        <v/>
      </c>
      <c r="R666" s="16" t="str">
        <f t="shared" ca="1" si="149"/>
        <v/>
      </c>
      <c r="S666" s="16" t="e">
        <f t="shared" ca="1" si="154"/>
        <v>#N/A</v>
      </c>
      <c r="T666" s="15" t="str">
        <f t="shared" ca="1" si="155"/>
        <v/>
      </c>
      <c r="U666" s="7" t="str">
        <f t="shared" ca="1" si="152"/>
        <v/>
      </c>
    </row>
    <row r="667" spans="1:21" x14ac:dyDescent="0.55000000000000004">
      <c r="A667" s="7">
        <v>665</v>
      </c>
      <c r="B667" s="8">
        <f t="shared" si="153"/>
        <v>665</v>
      </c>
      <c r="C667" s="9">
        <f>IF('2 Pareto Analysis'!$D$12='Pareto Math'!V$23,'Pareto Math'!B667,IF(HLOOKUP(X$23,'1 Data Entry'!A$1:Q666,A668,FALSE)="","",HLOOKUP(X$23,'1 Data Entry'!A$1:Q666,A668,FALSE)))</f>
        <v>665</v>
      </c>
      <c r="D667" s="7" t="e">
        <f>HLOOKUP(V$23,'1 Data Entry'!A$1:Q666,A668,FALSE)</f>
        <v>#N/A</v>
      </c>
      <c r="E667" s="15" t="e">
        <f>IF(C667="","",HLOOKUP(W$23,'1 Data Entry'!A$1:S666,A668,FALSE))</f>
        <v>#N/A</v>
      </c>
      <c r="F667" s="15">
        <f>(COUNTIF(D$3:D667,D667))</f>
        <v>665</v>
      </c>
      <c r="G667" s="15">
        <f t="shared" ref="G667:G730" si="157">IF(B667="","",COUNTIF(D$3:D$1002,D667))</f>
        <v>999</v>
      </c>
      <c r="H667" s="15" t="e">
        <f t="shared" si="150"/>
        <v>#N/A</v>
      </c>
      <c r="I667" s="16" t="str">
        <f t="shared" si="151"/>
        <v/>
      </c>
      <c r="J667" s="16" t="str">
        <f t="shared" ca="1" si="156"/>
        <v/>
      </c>
      <c r="K667" s="16" t="str">
        <f t="shared" ca="1" si="156"/>
        <v/>
      </c>
      <c r="L667" s="16" t="str">
        <f t="shared" ca="1" si="156"/>
        <v/>
      </c>
      <c r="M667" s="16" t="str">
        <f t="shared" ca="1" si="156"/>
        <v/>
      </c>
      <c r="N667" s="16" t="str">
        <f t="shared" ca="1" si="156"/>
        <v/>
      </c>
      <c r="O667" s="16" t="str">
        <f t="shared" ca="1" si="156"/>
        <v/>
      </c>
      <c r="P667" s="16" t="str">
        <f t="shared" ca="1" si="149"/>
        <v/>
      </c>
      <c r="Q667" s="16" t="str">
        <f t="shared" ca="1" si="149"/>
        <v/>
      </c>
      <c r="R667" s="16" t="str">
        <f t="shared" ca="1" si="149"/>
        <v/>
      </c>
      <c r="S667" s="16" t="e">
        <f t="shared" ca="1" si="154"/>
        <v>#N/A</v>
      </c>
      <c r="T667" s="15" t="str">
        <f t="shared" ca="1" si="155"/>
        <v/>
      </c>
      <c r="U667" s="7" t="str">
        <f t="shared" ca="1" si="152"/>
        <v/>
      </c>
    </row>
    <row r="668" spans="1:21" x14ac:dyDescent="0.55000000000000004">
      <c r="A668" s="7">
        <v>666</v>
      </c>
      <c r="B668" s="8">
        <f t="shared" si="153"/>
        <v>666</v>
      </c>
      <c r="C668" s="9">
        <f>IF('2 Pareto Analysis'!$D$12='Pareto Math'!V$23,'Pareto Math'!B668,IF(HLOOKUP(X$23,'1 Data Entry'!A$1:Q667,A669,FALSE)="","",HLOOKUP(X$23,'1 Data Entry'!A$1:Q667,A669,FALSE)))</f>
        <v>666</v>
      </c>
      <c r="D668" s="7" t="e">
        <f>HLOOKUP(V$23,'1 Data Entry'!A$1:Q667,A669,FALSE)</f>
        <v>#N/A</v>
      </c>
      <c r="E668" s="15" t="e">
        <f>IF(C668="","",HLOOKUP(W$23,'1 Data Entry'!A$1:S667,A669,FALSE))</f>
        <v>#N/A</v>
      </c>
      <c r="F668" s="15">
        <f>(COUNTIF(D$3:D668,D668))</f>
        <v>666</v>
      </c>
      <c r="G668" s="15">
        <f t="shared" si="157"/>
        <v>999</v>
      </c>
      <c r="H668" s="15" t="e">
        <f t="shared" si="150"/>
        <v>#N/A</v>
      </c>
      <c r="I668" s="16" t="str">
        <f t="shared" si="151"/>
        <v/>
      </c>
      <c r="J668" s="16" t="str">
        <f t="shared" ca="1" si="156"/>
        <v/>
      </c>
      <c r="K668" s="16" t="str">
        <f t="shared" ca="1" si="156"/>
        <v/>
      </c>
      <c r="L668" s="16" t="str">
        <f t="shared" ca="1" si="156"/>
        <v/>
      </c>
      <c r="M668" s="16" t="str">
        <f t="shared" ca="1" si="156"/>
        <v/>
      </c>
      <c r="N668" s="16" t="str">
        <f t="shared" ca="1" si="156"/>
        <v/>
      </c>
      <c r="O668" s="16" t="str">
        <f t="shared" ca="1" si="156"/>
        <v/>
      </c>
      <c r="P668" s="16" t="str">
        <f t="shared" ca="1" si="149"/>
        <v/>
      </c>
      <c r="Q668" s="16" t="str">
        <f t="shared" ca="1" si="149"/>
        <v/>
      </c>
      <c r="R668" s="16" t="str">
        <f t="shared" ca="1" si="149"/>
        <v/>
      </c>
      <c r="S668" s="16" t="e">
        <f t="shared" ca="1" si="154"/>
        <v>#N/A</v>
      </c>
      <c r="T668" s="15" t="str">
        <f t="shared" ca="1" si="155"/>
        <v/>
      </c>
      <c r="U668" s="7" t="str">
        <f t="shared" ca="1" si="152"/>
        <v/>
      </c>
    </row>
    <row r="669" spans="1:21" x14ac:dyDescent="0.55000000000000004">
      <c r="A669" s="7">
        <v>667</v>
      </c>
      <c r="B669" s="8">
        <f t="shared" si="153"/>
        <v>667</v>
      </c>
      <c r="C669" s="9">
        <f>IF('2 Pareto Analysis'!$D$12='Pareto Math'!V$23,'Pareto Math'!B669,IF(HLOOKUP(X$23,'1 Data Entry'!A$1:Q668,A670,FALSE)="","",HLOOKUP(X$23,'1 Data Entry'!A$1:Q668,A670,FALSE)))</f>
        <v>667</v>
      </c>
      <c r="D669" s="7" t="e">
        <f>HLOOKUP(V$23,'1 Data Entry'!A$1:Q668,A670,FALSE)</f>
        <v>#N/A</v>
      </c>
      <c r="E669" s="15" t="e">
        <f>IF(C669="","",HLOOKUP(W$23,'1 Data Entry'!A$1:S668,A670,FALSE))</f>
        <v>#N/A</v>
      </c>
      <c r="F669" s="15">
        <f>(COUNTIF(D$3:D669,D669))</f>
        <v>667</v>
      </c>
      <c r="G669" s="15">
        <f t="shared" si="157"/>
        <v>999</v>
      </c>
      <c r="H669" s="15" t="e">
        <f t="shared" si="150"/>
        <v>#N/A</v>
      </c>
      <c r="I669" s="16" t="str">
        <f t="shared" si="151"/>
        <v/>
      </c>
      <c r="J669" s="16" t="str">
        <f t="shared" ca="1" si="156"/>
        <v/>
      </c>
      <c r="K669" s="16" t="str">
        <f t="shared" ca="1" si="156"/>
        <v/>
      </c>
      <c r="L669" s="16" t="str">
        <f t="shared" ca="1" si="156"/>
        <v/>
      </c>
      <c r="M669" s="16" t="str">
        <f t="shared" ca="1" si="156"/>
        <v/>
      </c>
      <c r="N669" s="16" t="str">
        <f t="shared" ca="1" si="156"/>
        <v/>
      </c>
      <c r="O669" s="16" t="str">
        <f t="shared" ca="1" si="156"/>
        <v/>
      </c>
      <c r="P669" s="16" t="str">
        <f t="shared" ca="1" si="149"/>
        <v/>
      </c>
      <c r="Q669" s="16" t="str">
        <f t="shared" ca="1" si="149"/>
        <v/>
      </c>
      <c r="R669" s="16" t="str">
        <f t="shared" ca="1" si="149"/>
        <v/>
      </c>
      <c r="S669" s="16" t="e">
        <f t="shared" ca="1" si="154"/>
        <v>#N/A</v>
      </c>
      <c r="T669" s="15" t="str">
        <f t="shared" ca="1" si="155"/>
        <v/>
      </c>
      <c r="U669" s="7" t="str">
        <f t="shared" ca="1" si="152"/>
        <v/>
      </c>
    </row>
    <row r="670" spans="1:21" x14ac:dyDescent="0.55000000000000004">
      <c r="A670" s="7">
        <v>668</v>
      </c>
      <c r="B670" s="8">
        <f t="shared" si="153"/>
        <v>668</v>
      </c>
      <c r="C670" s="9">
        <f>IF('2 Pareto Analysis'!$D$12='Pareto Math'!V$23,'Pareto Math'!B670,IF(HLOOKUP(X$23,'1 Data Entry'!A$1:Q669,A671,FALSE)="","",HLOOKUP(X$23,'1 Data Entry'!A$1:Q669,A671,FALSE)))</f>
        <v>668</v>
      </c>
      <c r="D670" s="7" t="e">
        <f>HLOOKUP(V$23,'1 Data Entry'!A$1:Q669,A671,FALSE)</f>
        <v>#N/A</v>
      </c>
      <c r="E670" s="15" t="e">
        <f>IF(C670="","",HLOOKUP(W$23,'1 Data Entry'!A$1:S669,A671,FALSE))</f>
        <v>#N/A</v>
      </c>
      <c r="F670" s="15">
        <f>(COUNTIF(D$3:D670,D670))</f>
        <v>668</v>
      </c>
      <c r="G670" s="15">
        <f t="shared" si="157"/>
        <v>999</v>
      </c>
      <c r="H670" s="15" t="e">
        <f t="shared" si="150"/>
        <v>#N/A</v>
      </c>
      <c r="I670" s="16" t="str">
        <f t="shared" si="151"/>
        <v/>
      </c>
      <c r="J670" s="16" t="str">
        <f t="shared" ca="1" si="156"/>
        <v/>
      </c>
      <c r="K670" s="16" t="str">
        <f t="shared" ca="1" si="156"/>
        <v/>
      </c>
      <c r="L670" s="16" t="str">
        <f t="shared" ca="1" si="156"/>
        <v/>
      </c>
      <c r="M670" s="16" t="str">
        <f t="shared" ca="1" si="156"/>
        <v/>
      </c>
      <c r="N670" s="16" t="str">
        <f t="shared" ca="1" si="156"/>
        <v/>
      </c>
      <c r="O670" s="16" t="str">
        <f t="shared" ca="1" si="156"/>
        <v/>
      </c>
      <c r="P670" s="16" t="str">
        <f t="shared" ca="1" si="149"/>
        <v/>
      </c>
      <c r="Q670" s="16" t="str">
        <f t="shared" ca="1" si="149"/>
        <v/>
      </c>
      <c r="R670" s="16" t="str">
        <f t="shared" ca="1" si="149"/>
        <v/>
      </c>
      <c r="S670" s="16" t="e">
        <f t="shared" ca="1" si="154"/>
        <v>#N/A</v>
      </c>
      <c r="T670" s="15" t="str">
        <f t="shared" ca="1" si="155"/>
        <v/>
      </c>
      <c r="U670" s="7" t="str">
        <f t="shared" ca="1" si="152"/>
        <v/>
      </c>
    </row>
    <row r="671" spans="1:21" x14ac:dyDescent="0.55000000000000004">
      <c r="A671" s="7">
        <v>669</v>
      </c>
      <c r="B671" s="8">
        <f t="shared" si="153"/>
        <v>669</v>
      </c>
      <c r="C671" s="9">
        <f>IF('2 Pareto Analysis'!$D$12='Pareto Math'!V$23,'Pareto Math'!B671,IF(HLOOKUP(X$23,'1 Data Entry'!A$1:Q670,A672,FALSE)="","",HLOOKUP(X$23,'1 Data Entry'!A$1:Q670,A672,FALSE)))</f>
        <v>669</v>
      </c>
      <c r="D671" s="7" t="e">
        <f>HLOOKUP(V$23,'1 Data Entry'!A$1:Q670,A672,FALSE)</f>
        <v>#N/A</v>
      </c>
      <c r="E671" s="15" t="e">
        <f>IF(C671="","",HLOOKUP(W$23,'1 Data Entry'!A$1:S670,A672,FALSE))</f>
        <v>#N/A</v>
      </c>
      <c r="F671" s="15">
        <f>(COUNTIF(D$3:D671,D671))</f>
        <v>669</v>
      </c>
      <c r="G671" s="15">
        <f t="shared" si="157"/>
        <v>999</v>
      </c>
      <c r="H671" s="15" t="e">
        <f t="shared" si="150"/>
        <v>#N/A</v>
      </c>
      <c r="I671" s="16" t="str">
        <f t="shared" si="151"/>
        <v/>
      </c>
      <c r="J671" s="16" t="str">
        <f t="shared" ca="1" si="156"/>
        <v/>
      </c>
      <c r="K671" s="16" t="str">
        <f t="shared" ca="1" si="156"/>
        <v/>
      </c>
      <c r="L671" s="16" t="str">
        <f t="shared" ca="1" si="156"/>
        <v/>
      </c>
      <c r="M671" s="16" t="str">
        <f t="shared" ca="1" si="156"/>
        <v/>
      </c>
      <c r="N671" s="16" t="str">
        <f t="shared" ca="1" si="156"/>
        <v/>
      </c>
      <c r="O671" s="16" t="str">
        <f t="shared" ca="1" si="156"/>
        <v/>
      </c>
      <c r="P671" s="16" t="str">
        <f t="shared" ca="1" si="149"/>
        <v/>
      </c>
      <c r="Q671" s="16" t="str">
        <f t="shared" ca="1" si="149"/>
        <v/>
      </c>
      <c r="R671" s="16" t="str">
        <f t="shared" ca="1" si="149"/>
        <v/>
      </c>
      <c r="S671" s="16" t="e">
        <f t="shared" ca="1" si="154"/>
        <v>#N/A</v>
      </c>
      <c r="T671" s="15" t="str">
        <f t="shared" ca="1" si="155"/>
        <v/>
      </c>
      <c r="U671" s="7" t="str">
        <f t="shared" ca="1" si="152"/>
        <v/>
      </c>
    </row>
    <row r="672" spans="1:21" x14ac:dyDescent="0.55000000000000004">
      <c r="A672" s="7">
        <v>670</v>
      </c>
      <c r="B672" s="8">
        <f t="shared" si="153"/>
        <v>670</v>
      </c>
      <c r="C672" s="9">
        <f>IF('2 Pareto Analysis'!$D$12='Pareto Math'!V$23,'Pareto Math'!B672,IF(HLOOKUP(X$23,'1 Data Entry'!A$1:Q671,A673,FALSE)="","",HLOOKUP(X$23,'1 Data Entry'!A$1:Q671,A673,FALSE)))</f>
        <v>670</v>
      </c>
      <c r="D672" s="7" t="e">
        <f>HLOOKUP(V$23,'1 Data Entry'!A$1:Q671,A673,FALSE)</f>
        <v>#N/A</v>
      </c>
      <c r="E672" s="15" t="e">
        <f>IF(C672="","",HLOOKUP(W$23,'1 Data Entry'!A$1:S671,A673,FALSE))</f>
        <v>#N/A</v>
      </c>
      <c r="F672" s="15">
        <f>(COUNTIF(D$3:D672,D672))</f>
        <v>670</v>
      </c>
      <c r="G672" s="15">
        <f t="shared" si="157"/>
        <v>999</v>
      </c>
      <c r="H672" s="15" t="e">
        <f t="shared" si="150"/>
        <v>#N/A</v>
      </c>
      <c r="I672" s="16" t="str">
        <f t="shared" si="151"/>
        <v/>
      </c>
      <c r="J672" s="16" t="str">
        <f t="shared" ca="1" si="156"/>
        <v/>
      </c>
      <c r="K672" s="16" t="str">
        <f t="shared" ca="1" si="156"/>
        <v/>
      </c>
      <c r="L672" s="16" t="str">
        <f t="shared" ca="1" si="156"/>
        <v/>
      </c>
      <c r="M672" s="16" t="str">
        <f t="shared" ca="1" si="156"/>
        <v/>
      </c>
      <c r="N672" s="16" t="str">
        <f t="shared" ca="1" si="156"/>
        <v/>
      </c>
      <c r="O672" s="16" t="str">
        <f t="shared" ca="1" si="156"/>
        <v/>
      </c>
      <c r="P672" s="16" t="str">
        <f t="shared" ca="1" si="149"/>
        <v/>
      </c>
      <c r="Q672" s="16" t="str">
        <f t="shared" ca="1" si="149"/>
        <v/>
      </c>
      <c r="R672" s="16" t="str">
        <f t="shared" ca="1" si="149"/>
        <v/>
      </c>
      <c r="S672" s="16" t="e">
        <f t="shared" ca="1" si="154"/>
        <v>#N/A</v>
      </c>
      <c r="T672" s="15" t="str">
        <f t="shared" ca="1" si="155"/>
        <v/>
      </c>
      <c r="U672" s="7" t="str">
        <f t="shared" ca="1" si="152"/>
        <v/>
      </c>
    </row>
    <row r="673" spans="1:21" x14ac:dyDescent="0.55000000000000004">
      <c r="A673" s="7">
        <v>671</v>
      </c>
      <c r="B673" s="8">
        <f t="shared" si="153"/>
        <v>671</v>
      </c>
      <c r="C673" s="9">
        <f>IF('2 Pareto Analysis'!$D$12='Pareto Math'!V$23,'Pareto Math'!B673,IF(HLOOKUP(X$23,'1 Data Entry'!A$1:Q672,A674,FALSE)="","",HLOOKUP(X$23,'1 Data Entry'!A$1:Q672,A674,FALSE)))</f>
        <v>671</v>
      </c>
      <c r="D673" s="7" t="e">
        <f>HLOOKUP(V$23,'1 Data Entry'!A$1:Q672,A674,FALSE)</f>
        <v>#N/A</v>
      </c>
      <c r="E673" s="15" t="e">
        <f>IF(C673="","",HLOOKUP(W$23,'1 Data Entry'!A$1:S672,A674,FALSE))</f>
        <v>#N/A</v>
      </c>
      <c r="F673" s="15">
        <f>(COUNTIF(D$3:D673,D673))</f>
        <v>671</v>
      </c>
      <c r="G673" s="15">
        <f t="shared" si="157"/>
        <v>999</v>
      </c>
      <c r="H673" s="15" t="e">
        <f t="shared" si="150"/>
        <v>#N/A</v>
      </c>
      <c r="I673" s="16" t="str">
        <f t="shared" si="151"/>
        <v/>
      </c>
      <c r="J673" s="16" t="str">
        <f t="shared" ca="1" si="156"/>
        <v/>
      </c>
      <c r="K673" s="16" t="str">
        <f t="shared" ca="1" si="156"/>
        <v/>
      </c>
      <c r="L673" s="16" t="str">
        <f t="shared" ca="1" si="156"/>
        <v/>
      </c>
      <c r="M673" s="16" t="str">
        <f t="shared" ca="1" si="156"/>
        <v/>
      </c>
      <c r="N673" s="16" t="str">
        <f t="shared" ca="1" si="156"/>
        <v/>
      </c>
      <c r="O673" s="16" t="str">
        <f t="shared" ca="1" si="156"/>
        <v/>
      </c>
      <c r="P673" s="16" t="str">
        <f t="shared" ca="1" si="149"/>
        <v/>
      </c>
      <c r="Q673" s="16" t="str">
        <f t="shared" ca="1" si="149"/>
        <v/>
      </c>
      <c r="R673" s="16" t="str">
        <f t="shared" ca="1" si="149"/>
        <v/>
      </c>
      <c r="S673" s="16" t="e">
        <f t="shared" ca="1" si="154"/>
        <v>#N/A</v>
      </c>
      <c r="T673" s="15" t="str">
        <f t="shared" ca="1" si="155"/>
        <v/>
      </c>
      <c r="U673" s="7" t="str">
        <f t="shared" ca="1" si="152"/>
        <v/>
      </c>
    </row>
    <row r="674" spans="1:21" x14ac:dyDescent="0.55000000000000004">
      <c r="A674" s="7">
        <v>672</v>
      </c>
      <c r="B674" s="8">
        <f t="shared" si="153"/>
        <v>672</v>
      </c>
      <c r="C674" s="9">
        <f>IF('2 Pareto Analysis'!$D$12='Pareto Math'!V$23,'Pareto Math'!B674,IF(HLOOKUP(X$23,'1 Data Entry'!A$1:Q673,A675,FALSE)="","",HLOOKUP(X$23,'1 Data Entry'!A$1:Q673,A675,FALSE)))</f>
        <v>672</v>
      </c>
      <c r="D674" s="7" t="e">
        <f>HLOOKUP(V$23,'1 Data Entry'!A$1:Q673,A675,FALSE)</f>
        <v>#N/A</v>
      </c>
      <c r="E674" s="15" t="e">
        <f>IF(C674="","",HLOOKUP(W$23,'1 Data Entry'!A$1:S673,A675,FALSE))</f>
        <v>#N/A</v>
      </c>
      <c r="F674" s="15">
        <f>(COUNTIF(D$3:D674,D674))</f>
        <v>672</v>
      </c>
      <c r="G674" s="15">
        <f t="shared" si="157"/>
        <v>999</v>
      </c>
      <c r="H674" s="15" t="e">
        <f t="shared" si="150"/>
        <v>#N/A</v>
      </c>
      <c r="I674" s="16" t="str">
        <f t="shared" si="151"/>
        <v/>
      </c>
      <c r="J674" s="16" t="str">
        <f t="shared" ca="1" si="156"/>
        <v/>
      </c>
      <c r="K674" s="16" t="str">
        <f t="shared" ca="1" si="156"/>
        <v/>
      </c>
      <c r="L674" s="16" t="str">
        <f t="shared" ca="1" si="156"/>
        <v/>
      </c>
      <c r="M674" s="16" t="str">
        <f t="shared" ca="1" si="156"/>
        <v/>
      </c>
      <c r="N674" s="16" t="str">
        <f t="shared" ca="1" si="156"/>
        <v/>
      </c>
      <c r="O674" s="16" t="str">
        <f t="shared" ca="1" si="156"/>
        <v/>
      </c>
      <c r="P674" s="16" t="str">
        <f t="shared" ca="1" si="149"/>
        <v/>
      </c>
      <c r="Q674" s="16" t="str">
        <f t="shared" ca="1" si="149"/>
        <v/>
      </c>
      <c r="R674" s="16" t="str">
        <f t="shared" ca="1" si="149"/>
        <v/>
      </c>
      <c r="S674" s="16" t="e">
        <f t="shared" ca="1" si="154"/>
        <v>#N/A</v>
      </c>
      <c r="T674" s="15" t="str">
        <f t="shared" ca="1" si="155"/>
        <v/>
      </c>
      <c r="U674" s="7" t="str">
        <f t="shared" ca="1" si="152"/>
        <v/>
      </c>
    </row>
    <row r="675" spans="1:21" x14ac:dyDescent="0.55000000000000004">
      <c r="A675" s="7">
        <v>673</v>
      </c>
      <c r="B675" s="8">
        <f t="shared" si="153"/>
        <v>673</v>
      </c>
      <c r="C675" s="9">
        <f>IF('2 Pareto Analysis'!$D$12='Pareto Math'!V$23,'Pareto Math'!B675,IF(HLOOKUP(X$23,'1 Data Entry'!A$1:Q674,A676,FALSE)="","",HLOOKUP(X$23,'1 Data Entry'!A$1:Q674,A676,FALSE)))</f>
        <v>673</v>
      </c>
      <c r="D675" s="7" t="e">
        <f>HLOOKUP(V$23,'1 Data Entry'!A$1:Q674,A676,FALSE)</f>
        <v>#N/A</v>
      </c>
      <c r="E675" s="15" t="e">
        <f>IF(C675="","",HLOOKUP(W$23,'1 Data Entry'!A$1:S674,A676,FALSE))</f>
        <v>#N/A</v>
      </c>
      <c r="F675" s="15">
        <f>(COUNTIF(D$3:D675,D675))</f>
        <v>673</v>
      </c>
      <c r="G675" s="15">
        <f t="shared" si="157"/>
        <v>999</v>
      </c>
      <c r="H675" s="15" t="e">
        <f t="shared" si="150"/>
        <v>#N/A</v>
      </c>
      <c r="I675" s="16" t="str">
        <f t="shared" si="151"/>
        <v/>
      </c>
      <c r="J675" s="16" t="str">
        <f t="shared" ca="1" si="156"/>
        <v/>
      </c>
      <c r="K675" s="16" t="str">
        <f t="shared" ca="1" si="156"/>
        <v/>
      </c>
      <c r="L675" s="16" t="str">
        <f t="shared" ca="1" si="156"/>
        <v/>
      </c>
      <c r="M675" s="16" t="str">
        <f t="shared" ca="1" si="156"/>
        <v/>
      </c>
      <c r="N675" s="16" t="str">
        <f t="shared" ca="1" si="156"/>
        <v/>
      </c>
      <c r="O675" s="16" t="str">
        <f t="shared" ca="1" si="156"/>
        <v/>
      </c>
      <c r="P675" s="16" t="str">
        <f t="shared" ca="1" si="149"/>
        <v/>
      </c>
      <c r="Q675" s="16" t="str">
        <f t="shared" ca="1" si="149"/>
        <v/>
      </c>
      <c r="R675" s="16" t="str">
        <f t="shared" ca="1" si="149"/>
        <v/>
      </c>
      <c r="S675" s="16" t="e">
        <f t="shared" ca="1" si="154"/>
        <v>#N/A</v>
      </c>
      <c r="T675" s="15" t="str">
        <f t="shared" ca="1" si="155"/>
        <v/>
      </c>
      <c r="U675" s="7" t="str">
        <f t="shared" ca="1" si="152"/>
        <v/>
      </c>
    </row>
    <row r="676" spans="1:21" x14ac:dyDescent="0.55000000000000004">
      <c r="A676" s="7">
        <v>674</v>
      </c>
      <c r="B676" s="8">
        <f t="shared" si="153"/>
        <v>674</v>
      </c>
      <c r="C676" s="9">
        <f>IF('2 Pareto Analysis'!$D$12='Pareto Math'!V$23,'Pareto Math'!B676,IF(HLOOKUP(X$23,'1 Data Entry'!A$1:Q675,A677,FALSE)="","",HLOOKUP(X$23,'1 Data Entry'!A$1:Q675,A677,FALSE)))</f>
        <v>674</v>
      </c>
      <c r="D676" s="7" t="e">
        <f>HLOOKUP(V$23,'1 Data Entry'!A$1:Q675,A677,FALSE)</f>
        <v>#N/A</v>
      </c>
      <c r="E676" s="15" t="e">
        <f>IF(C676="","",HLOOKUP(W$23,'1 Data Entry'!A$1:S675,A677,FALSE))</f>
        <v>#N/A</v>
      </c>
      <c r="F676" s="15">
        <f>(COUNTIF(D$3:D676,D676))</f>
        <v>674</v>
      </c>
      <c r="G676" s="15">
        <f t="shared" si="157"/>
        <v>999</v>
      </c>
      <c r="H676" s="15" t="e">
        <f t="shared" si="150"/>
        <v>#N/A</v>
      </c>
      <c r="I676" s="16" t="str">
        <f t="shared" si="151"/>
        <v/>
      </c>
      <c r="J676" s="16" t="str">
        <f t="shared" ca="1" si="156"/>
        <v/>
      </c>
      <c r="K676" s="16" t="str">
        <f t="shared" ca="1" si="156"/>
        <v/>
      </c>
      <c r="L676" s="16" t="str">
        <f t="shared" ca="1" si="156"/>
        <v/>
      </c>
      <c r="M676" s="16" t="str">
        <f t="shared" ca="1" si="156"/>
        <v/>
      </c>
      <c r="N676" s="16" t="str">
        <f t="shared" ca="1" si="156"/>
        <v/>
      </c>
      <c r="O676" s="16" t="str">
        <f t="shared" ca="1" si="156"/>
        <v/>
      </c>
      <c r="P676" s="16" t="str">
        <f t="shared" ca="1" si="149"/>
        <v/>
      </c>
      <c r="Q676" s="16" t="str">
        <f t="shared" ca="1" si="149"/>
        <v/>
      </c>
      <c r="R676" s="16" t="str">
        <f t="shared" ca="1" si="149"/>
        <v/>
      </c>
      <c r="S676" s="16" t="e">
        <f t="shared" ca="1" si="154"/>
        <v>#N/A</v>
      </c>
      <c r="T676" s="15" t="str">
        <f t="shared" ca="1" si="155"/>
        <v/>
      </c>
      <c r="U676" s="7" t="str">
        <f t="shared" ca="1" si="152"/>
        <v/>
      </c>
    </row>
    <row r="677" spans="1:21" x14ac:dyDescent="0.55000000000000004">
      <c r="A677" s="7">
        <v>675</v>
      </c>
      <c r="B677" s="8">
        <f t="shared" si="153"/>
        <v>675</v>
      </c>
      <c r="C677" s="9">
        <f>IF('2 Pareto Analysis'!$D$12='Pareto Math'!V$23,'Pareto Math'!B677,IF(HLOOKUP(X$23,'1 Data Entry'!A$1:Q676,A678,FALSE)="","",HLOOKUP(X$23,'1 Data Entry'!A$1:Q676,A678,FALSE)))</f>
        <v>675</v>
      </c>
      <c r="D677" s="7" t="e">
        <f>HLOOKUP(V$23,'1 Data Entry'!A$1:Q676,A678,FALSE)</f>
        <v>#N/A</v>
      </c>
      <c r="E677" s="15" t="e">
        <f>IF(C677="","",HLOOKUP(W$23,'1 Data Entry'!A$1:S676,A678,FALSE))</f>
        <v>#N/A</v>
      </c>
      <c r="F677" s="15">
        <f>(COUNTIF(D$3:D677,D677))</f>
        <v>675</v>
      </c>
      <c r="G677" s="15">
        <f t="shared" si="157"/>
        <v>999</v>
      </c>
      <c r="H677" s="15" t="e">
        <f t="shared" si="150"/>
        <v>#N/A</v>
      </c>
      <c r="I677" s="16" t="str">
        <f t="shared" si="151"/>
        <v/>
      </c>
      <c r="J677" s="16" t="str">
        <f t="shared" ca="1" si="156"/>
        <v/>
      </c>
      <c r="K677" s="16" t="str">
        <f t="shared" ca="1" si="156"/>
        <v/>
      </c>
      <c r="L677" s="16" t="str">
        <f t="shared" ca="1" si="156"/>
        <v/>
      </c>
      <c r="M677" s="16" t="str">
        <f t="shared" ca="1" si="156"/>
        <v/>
      </c>
      <c r="N677" s="16" t="str">
        <f t="shared" ca="1" si="156"/>
        <v/>
      </c>
      <c r="O677" s="16" t="str">
        <f t="shared" ca="1" si="156"/>
        <v/>
      </c>
      <c r="P677" s="16" t="str">
        <f t="shared" ca="1" si="149"/>
        <v/>
      </c>
      <c r="Q677" s="16" t="str">
        <f t="shared" ca="1" si="149"/>
        <v/>
      </c>
      <c r="R677" s="16" t="str">
        <f t="shared" ca="1" si="149"/>
        <v/>
      </c>
      <c r="S677" s="16" t="e">
        <f t="shared" ca="1" si="154"/>
        <v>#N/A</v>
      </c>
      <c r="T677" s="15" t="str">
        <f t="shared" ca="1" si="155"/>
        <v/>
      </c>
      <c r="U677" s="7" t="str">
        <f t="shared" ca="1" si="152"/>
        <v/>
      </c>
    </row>
    <row r="678" spans="1:21" x14ac:dyDescent="0.55000000000000004">
      <c r="A678" s="7">
        <v>676</v>
      </c>
      <c r="B678" s="8">
        <f t="shared" si="153"/>
        <v>676</v>
      </c>
      <c r="C678" s="9">
        <f>IF('2 Pareto Analysis'!$D$12='Pareto Math'!V$23,'Pareto Math'!B678,IF(HLOOKUP(X$23,'1 Data Entry'!A$1:Q677,A679,FALSE)="","",HLOOKUP(X$23,'1 Data Entry'!A$1:Q677,A679,FALSE)))</f>
        <v>676</v>
      </c>
      <c r="D678" s="7" t="e">
        <f>HLOOKUP(V$23,'1 Data Entry'!A$1:Q677,A679,FALSE)</f>
        <v>#N/A</v>
      </c>
      <c r="E678" s="15" t="e">
        <f>IF(C678="","",HLOOKUP(W$23,'1 Data Entry'!A$1:S677,A679,FALSE))</f>
        <v>#N/A</v>
      </c>
      <c r="F678" s="15">
        <f>(COUNTIF(D$3:D678,D678))</f>
        <v>676</v>
      </c>
      <c r="G678" s="15">
        <f t="shared" si="157"/>
        <v>999</v>
      </c>
      <c r="H678" s="15" t="e">
        <f t="shared" si="150"/>
        <v>#N/A</v>
      </c>
      <c r="I678" s="16" t="str">
        <f t="shared" si="151"/>
        <v/>
      </c>
      <c r="J678" s="16" t="str">
        <f t="shared" ca="1" si="156"/>
        <v/>
      </c>
      <c r="K678" s="16" t="str">
        <f t="shared" ca="1" si="156"/>
        <v/>
      </c>
      <c r="L678" s="16" t="str">
        <f t="shared" ca="1" si="156"/>
        <v/>
      </c>
      <c r="M678" s="16" t="str">
        <f t="shared" ca="1" si="156"/>
        <v/>
      </c>
      <c r="N678" s="16" t="str">
        <f t="shared" ca="1" si="156"/>
        <v/>
      </c>
      <c r="O678" s="16" t="str">
        <f t="shared" ca="1" si="156"/>
        <v/>
      </c>
      <c r="P678" s="16" t="str">
        <f t="shared" ca="1" si="149"/>
        <v/>
      </c>
      <c r="Q678" s="16" t="str">
        <f t="shared" ca="1" si="149"/>
        <v/>
      </c>
      <c r="R678" s="16" t="str">
        <f t="shared" ca="1" si="149"/>
        <v/>
      </c>
      <c r="S678" s="16" t="e">
        <f t="shared" ca="1" si="154"/>
        <v>#N/A</v>
      </c>
      <c r="T678" s="15" t="str">
        <f t="shared" ca="1" si="155"/>
        <v/>
      </c>
      <c r="U678" s="7" t="str">
        <f t="shared" ca="1" si="152"/>
        <v/>
      </c>
    </row>
    <row r="679" spans="1:21" x14ac:dyDescent="0.55000000000000004">
      <c r="A679" s="7">
        <v>677</v>
      </c>
      <c r="B679" s="8">
        <f t="shared" si="153"/>
        <v>677</v>
      </c>
      <c r="C679" s="9">
        <f>IF('2 Pareto Analysis'!$D$12='Pareto Math'!V$23,'Pareto Math'!B679,IF(HLOOKUP(X$23,'1 Data Entry'!A$1:Q678,A680,FALSE)="","",HLOOKUP(X$23,'1 Data Entry'!A$1:Q678,A680,FALSE)))</f>
        <v>677</v>
      </c>
      <c r="D679" s="7" t="e">
        <f>HLOOKUP(V$23,'1 Data Entry'!A$1:Q678,A680,FALSE)</f>
        <v>#N/A</v>
      </c>
      <c r="E679" s="15" t="e">
        <f>IF(C679="","",HLOOKUP(W$23,'1 Data Entry'!A$1:S678,A680,FALSE))</f>
        <v>#N/A</v>
      </c>
      <c r="F679" s="15">
        <f>(COUNTIF(D$3:D679,D679))</f>
        <v>677</v>
      </c>
      <c r="G679" s="15">
        <f t="shared" si="157"/>
        <v>999</v>
      </c>
      <c r="H679" s="15" t="e">
        <f t="shared" si="150"/>
        <v>#N/A</v>
      </c>
      <c r="I679" s="16" t="str">
        <f t="shared" si="151"/>
        <v/>
      </c>
      <c r="J679" s="16" t="str">
        <f t="shared" ca="1" si="156"/>
        <v/>
      </c>
      <c r="K679" s="16" t="str">
        <f t="shared" ca="1" si="156"/>
        <v/>
      </c>
      <c r="L679" s="16" t="str">
        <f t="shared" ca="1" si="156"/>
        <v/>
      </c>
      <c r="M679" s="16" t="str">
        <f t="shared" ca="1" si="156"/>
        <v/>
      </c>
      <c r="N679" s="16" t="str">
        <f t="shared" ca="1" si="156"/>
        <v/>
      </c>
      <c r="O679" s="16" t="str">
        <f t="shared" ca="1" si="156"/>
        <v/>
      </c>
      <c r="P679" s="16" t="str">
        <f t="shared" ca="1" si="149"/>
        <v/>
      </c>
      <c r="Q679" s="16" t="str">
        <f t="shared" ca="1" si="149"/>
        <v/>
      </c>
      <c r="R679" s="16" t="str">
        <f t="shared" ca="1" si="149"/>
        <v/>
      </c>
      <c r="S679" s="16" t="e">
        <f t="shared" ca="1" si="154"/>
        <v>#N/A</v>
      </c>
      <c r="T679" s="15" t="str">
        <f t="shared" ca="1" si="155"/>
        <v/>
      </c>
      <c r="U679" s="7" t="str">
        <f t="shared" ca="1" si="152"/>
        <v/>
      </c>
    </row>
    <row r="680" spans="1:21" x14ac:dyDescent="0.55000000000000004">
      <c r="A680" s="7">
        <v>678</v>
      </c>
      <c r="B680" s="8">
        <f t="shared" si="153"/>
        <v>678</v>
      </c>
      <c r="C680" s="9">
        <f>IF('2 Pareto Analysis'!$D$12='Pareto Math'!V$23,'Pareto Math'!B680,IF(HLOOKUP(X$23,'1 Data Entry'!A$1:Q679,A681,FALSE)="","",HLOOKUP(X$23,'1 Data Entry'!A$1:Q679,A681,FALSE)))</f>
        <v>678</v>
      </c>
      <c r="D680" s="7" t="e">
        <f>HLOOKUP(V$23,'1 Data Entry'!A$1:Q679,A681,FALSE)</f>
        <v>#N/A</v>
      </c>
      <c r="E680" s="15" t="e">
        <f>IF(C680="","",HLOOKUP(W$23,'1 Data Entry'!A$1:S679,A681,FALSE))</f>
        <v>#N/A</v>
      </c>
      <c r="F680" s="15">
        <f>(COUNTIF(D$3:D680,D680))</f>
        <v>678</v>
      </c>
      <c r="G680" s="15">
        <f t="shared" si="157"/>
        <v>999</v>
      </c>
      <c r="H680" s="15" t="e">
        <f t="shared" si="150"/>
        <v>#N/A</v>
      </c>
      <c r="I680" s="16" t="str">
        <f t="shared" si="151"/>
        <v/>
      </c>
      <c r="J680" s="16" t="str">
        <f t="shared" ca="1" si="156"/>
        <v/>
      </c>
      <c r="K680" s="16" t="str">
        <f t="shared" ca="1" si="156"/>
        <v/>
      </c>
      <c r="L680" s="16" t="str">
        <f t="shared" ca="1" si="156"/>
        <v/>
      </c>
      <c r="M680" s="16" t="str">
        <f t="shared" ca="1" si="156"/>
        <v/>
      </c>
      <c r="N680" s="16" t="str">
        <f t="shared" ca="1" si="156"/>
        <v/>
      </c>
      <c r="O680" s="16" t="str">
        <f t="shared" ca="1" si="156"/>
        <v/>
      </c>
      <c r="P680" s="16" t="str">
        <f t="shared" ca="1" si="149"/>
        <v/>
      </c>
      <c r="Q680" s="16" t="str">
        <f t="shared" ca="1" si="149"/>
        <v/>
      </c>
      <c r="R680" s="16" t="str">
        <f t="shared" ca="1" si="149"/>
        <v/>
      </c>
      <c r="S680" s="16" t="e">
        <f t="shared" ca="1" si="154"/>
        <v>#N/A</v>
      </c>
      <c r="T680" s="15" t="str">
        <f t="shared" ca="1" si="155"/>
        <v/>
      </c>
      <c r="U680" s="7" t="str">
        <f t="shared" ca="1" si="152"/>
        <v/>
      </c>
    </row>
    <row r="681" spans="1:21" x14ac:dyDescent="0.55000000000000004">
      <c r="A681" s="7">
        <v>679</v>
      </c>
      <c r="B681" s="8">
        <f t="shared" si="153"/>
        <v>679</v>
      </c>
      <c r="C681" s="9">
        <f>IF('2 Pareto Analysis'!$D$12='Pareto Math'!V$23,'Pareto Math'!B681,IF(HLOOKUP(X$23,'1 Data Entry'!A$1:Q680,A682,FALSE)="","",HLOOKUP(X$23,'1 Data Entry'!A$1:Q680,A682,FALSE)))</f>
        <v>679</v>
      </c>
      <c r="D681" s="7" t="e">
        <f>HLOOKUP(V$23,'1 Data Entry'!A$1:Q680,A682,FALSE)</f>
        <v>#N/A</v>
      </c>
      <c r="E681" s="15" t="e">
        <f>IF(C681="","",HLOOKUP(W$23,'1 Data Entry'!A$1:S680,A682,FALSE))</f>
        <v>#N/A</v>
      </c>
      <c r="F681" s="15">
        <f>(COUNTIF(D$3:D681,D681))</f>
        <v>679</v>
      </c>
      <c r="G681" s="15">
        <f t="shared" si="157"/>
        <v>999</v>
      </c>
      <c r="H681" s="15" t="e">
        <f t="shared" si="150"/>
        <v>#N/A</v>
      </c>
      <c r="I681" s="16" t="str">
        <f t="shared" si="151"/>
        <v/>
      </c>
      <c r="J681" s="16" t="str">
        <f t="shared" ca="1" si="156"/>
        <v/>
      </c>
      <c r="K681" s="16" t="str">
        <f t="shared" ca="1" si="156"/>
        <v/>
      </c>
      <c r="L681" s="16" t="str">
        <f t="shared" ca="1" si="156"/>
        <v/>
      </c>
      <c r="M681" s="16" t="str">
        <f t="shared" ca="1" si="156"/>
        <v/>
      </c>
      <c r="N681" s="16" t="str">
        <f t="shared" ca="1" si="156"/>
        <v/>
      </c>
      <c r="O681" s="16" t="str">
        <f t="shared" ca="1" si="156"/>
        <v/>
      </c>
      <c r="P681" s="16" t="str">
        <f t="shared" ca="1" si="149"/>
        <v/>
      </c>
      <c r="Q681" s="16" t="str">
        <f t="shared" ca="1" si="149"/>
        <v/>
      </c>
      <c r="R681" s="16" t="str">
        <f t="shared" ca="1" si="149"/>
        <v/>
      </c>
      <c r="S681" s="16" t="e">
        <f t="shared" ca="1" si="154"/>
        <v>#N/A</v>
      </c>
      <c r="T681" s="15" t="str">
        <f t="shared" ca="1" si="155"/>
        <v/>
      </c>
      <c r="U681" s="7" t="str">
        <f t="shared" ca="1" si="152"/>
        <v/>
      </c>
    </row>
    <row r="682" spans="1:21" x14ac:dyDescent="0.55000000000000004">
      <c r="A682" s="7">
        <v>680</v>
      </c>
      <c r="B682" s="8">
        <f t="shared" si="153"/>
        <v>680</v>
      </c>
      <c r="C682" s="9">
        <f>IF('2 Pareto Analysis'!$D$12='Pareto Math'!V$23,'Pareto Math'!B682,IF(HLOOKUP(X$23,'1 Data Entry'!A$1:Q681,A683,FALSE)="","",HLOOKUP(X$23,'1 Data Entry'!A$1:Q681,A683,FALSE)))</f>
        <v>680</v>
      </c>
      <c r="D682" s="7" t="e">
        <f>HLOOKUP(V$23,'1 Data Entry'!A$1:Q681,A683,FALSE)</f>
        <v>#N/A</v>
      </c>
      <c r="E682" s="15" t="e">
        <f>IF(C682="","",HLOOKUP(W$23,'1 Data Entry'!A$1:S681,A683,FALSE))</f>
        <v>#N/A</v>
      </c>
      <c r="F682" s="15">
        <f>(COUNTIF(D$3:D682,D682))</f>
        <v>680</v>
      </c>
      <c r="G682" s="15">
        <f t="shared" si="157"/>
        <v>999</v>
      </c>
      <c r="H682" s="15" t="e">
        <f t="shared" si="150"/>
        <v>#N/A</v>
      </c>
      <c r="I682" s="16" t="str">
        <f t="shared" si="151"/>
        <v/>
      </c>
      <c r="J682" s="16" t="str">
        <f t="shared" ca="1" si="156"/>
        <v/>
      </c>
      <c r="K682" s="16" t="str">
        <f t="shared" ca="1" si="156"/>
        <v/>
      </c>
      <c r="L682" s="16" t="str">
        <f t="shared" ca="1" si="156"/>
        <v/>
      </c>
      <c r="M682" s="16" t="str">
        <f t="shared" ca="1" si="156"/>
        <v/>
      </c>
      <c r="N682" s="16" t="str">
        <f t="shared" ca="1" si="156"/>
        <v/>
      </c>
      <c r="O682" s="16" t="str">
        <f t="shared" ca="1" si="156"/>
        <v/>
      </c>
      <c r="P682" s="16" t="str">
        <f t="shared" ca="1" si="149"/>
        <v/>
      </c>
      <c r="Q682" s="16" t="str">
        <f t="shared" ca="1" si="149"/>
        <v/>
      </c>
      <c r="R682" s="16" t="str">
        <f t="shared" ca="1" si="149"/>
        <v/>
      </c>
      <c r="S682" s="16" t="e">
        <f t="shared" ca="1" si="154"/>
        <v>#N/A</v>
      </c>
      <c r="T682" s="15" t="str">
        <f t="shared" ca="1" si="155"/>
        <v/>
      </c>
      <c r="U682" s="7" t="str">
        <f t="shared" ca="1" si="152"/>
        <v/>
      </c>
    </row>
    <row r="683" spans="1:21" x14ac:dyDescent="0.55000000000000004">
      <c r="A683" s="7">
        <v>681</v>
      </c>
      <c r="B683" s="8">
        <f t="shared" si="153"/>
        <v>681</v>
      </c>
      <c r="C683" s="9">
        <f>IF('2 Pareto Analysis'!$D$12='Pareto Math'!V$23,'Pareto Math'!B683,IF(HLOOKUP(X$23,'1 Data Entry'!A$1:Q682,A684,FALSE)="","",HLOOKUP(X$23,'1 Data Entry'!A$1:Q682,A684,FALSE)))</f>
        <v>681</v>
      </c>
      <c r="D683" s="7" t="e">
        <f>HLOOKUP(V$23,'1 Data Entry'!A$1:Q682,A684,FALSE)</f>
        <v>#N/A</v>
      </c>
      <c r="E683" s="15" t="e">
        <f>IF(C683="","",HLOOKUP(W$23,'1 Data Entry'!A$1:S682,A684,FALSE))</f>
        <v>#N/A</v>
      </c>
      <c r="F683" s="15">
        <f>(COUNTIF(D$3:D683,D683))</f>
        <v>681</v>
      </c>
      <c r="G683" s="15">
        <f t="shared" si="157"/>
        <v>999</v>
      </c>
      <c r="H683" s="15" t="e">
        <f t="shared" si="150"/>
        <v>#N/A</v>
      </c>
      <c r="I683" s="16" t="str">
        <f t="shared" si="151"/>
        <v/>
      </c>
      <c r="J683" s="16" t="str">
        <f t="shared" ca="1" si="156"/>
        <v/>
      </c>
      <c r="K683" s="16" t="str">
        <f t="shared" ca="1" si="156"/>
        <v/>
      </c>
      <c r="L683" s="16" t="str">
        <f t="shared" ca="1" si="156"/>
        <v/>
      </c>
      <c r="M683" s="16" t="str">
        <f t="shared" ca="1" si="156"/>
        <v/>
      </c>
      <c r="N683" s="16" t="str">
        <f t="shared" ca="1" si="156"/>
        <v/>
      </c>
      <c r="O683" s="16" t="str">
        <f t="shared" ca="1" si="156"/>
        <v/>
      </c>
      <c r="P683" s="16" t="str">
        <f t="shared" ca="1" si="149"/>
        <v/>
      </c>
      <c r="Q683" s="16" t="str">
        <f t="shared" ca="1" si="149"/>
        <v/>
      </c>
      <c r="R683" s="16" t="str">
        <f t="shared" ca="1" si="149"/>
        <v/>
      </c>
      <c r="S683" s="16" t="e">
        <f t="shared" ca="1" si="154"/>
        <v>#N/A</v>
      </c>
      <c r="T683" s="15" t="str">
        <f t="shared" ca="1" si="155"/>
        <v/>
      </c>
      <c r="U683" s="7" t="str">
        <f t="shared" ca="1" si="152"/>
        <v/>
      </c>
    </row>
    <row r="684" spans="1:21" x14ac:dyDescent="0.55000000000000004">
      <c r="A684" s="7">
        <v>682</v>
      </c>
      <c r="B684" s="8">
        <f t="shared" si="153"/>
        <v>682</v>
      </c>
      <c r="C684" s="9">
        <f>IF('2 Pareto Analysis'!$D$12='Pareto Math'!V$23,'Pareto Math'!B684,IF(HLOOKUP(X$23,'1 Data Entry'!A$1:Q683,A685,FALSE)="","",HLOOKUP(X$23,'1 Data Entry'!A$1:Q683,A685,FALSE)))</f>
        <v>682</v>
      </c>
      <c r="D684" s="7" t="e">
        <f>HLOOKUP(V$23,'1 Data Entry'!A$1:Q683,A685,FALSE)</f>
        <v>#N/A</v>
      </c>
      <c r="E684" s="15" t="e">
        <f>IF(C684="","",HLOOKUP(W$23,'1 Data Entry'!A$1:S683,A685,FALSE))</f>
        <v>#N/A</v>
      </c>
      <c r="F684" s="15">
        <f>(COUNTIF(D$3:D684,D684))</f>
        <v>682</v>
      </c>
      <c r="G684" s="15">
        <f t="shared" si="157"/>
        <v>999</v>
      </c>
      <c r="H684" s="15" t="e">
        <f t="shared" si="150"/>
        <v>#N/A</v>
      </c>
      <c r="I684" s="16" t="str">
        <f t="shared" si="151"/>
        <v/>
      </c>
      <c r="J684" s="16" t="str">
        <f t="shared" ca="1" si="156"/>
        <v/>
      </c>
      <c r="K684" s="16" t="str">
        <f t="shared" ca="1" si="156"/>
        <v/>
      </c>
      <c r="L684" s="16" t="str">
        <f t="shared" ca="1" si="156"/>
        <v/>
      </c>
      <c r="M684" s="16" t="str">
        <f t="shared" ca="1" si="156"/>
        <v/>
      </c>
      <c r="N684" s="16" t="str">
        <f t="shared" ca="1" si="156"/>
        <v/>
      </c>
      <c r="O684" s="16" t="str">
        <f t="shared" ca="1" si="156"/>
        <v/>
      </c>
      <c r="P684" s="16" t="str">
        <f t="shared" ca="1" si="149"/>
        <v/>
      </c>
      <c r="Q684" s="16" t="str">
        <f t="shared" ca="1" si="149"/>
        <v/>
      </c>
      <c r="R684" s="16" t="str">
        <f t="shared" ca="1" si="149"/>
        <v/>
      </c>
      <c r="S684" s="16" t="e">
        <f t="shared" ca="1" si="154"/>
        <v>#N/A</v>
      </c>
      <c r="T684" s="15" t="str">
        <f t="shared" ca="1" si="155"/>
        <v/>
      </c>
      <c r="U684" s="7" t="str">
        <f t="shared" ca="1" si="152"/>
        <v/>
      </c>
    </row>
    <row r="685" spans="1:21" x14ac:dyDescent="0.55000000000000004">
      <c r="A685" s="7">
        <v>683</v>
      </c>
      <c r="B685" s="8">
        <f t="shared" si="153"/>
        <v>683</v>
      </c>
      <c r="C685" s="9">
        <f>IF('2 Pareto Analysis'!$D$12='Pareto Math'!V$23,'Pareto Math'!B685,IF(HLOOKUP(X$23,'1 Data Entry'!A$1:Q684,A686,FALSE)="","",HLOOKUP(X$23,'1 Data Entry'!A$1:Q684,A686,FALSE)))</f>
        <v>683</v>
      </c>
      <c r="D685" s="7" t="e">
        <f>HLOOKUP(V$23,'1 Data Entry'!A$1:Q684,A686,FALSE)</f>
        <v>#N/A</v>
      </c>
      <c r="E685" s="15" t="e">
        <f>IF(C685="","",HLOOKUP(W$23,'1 Data Entry'!A$1:S684,A686,FALSE))</f>
        <v>#N/A</v>
      </c>
      <c r="F685" s="15">
        <f>(COUNTIF(D$3:D685,D685))</f>
        <v>683</v>
      </c>
      <c r="G685" s="15">
        <f t="shared" si="157"/>
        <v>999</v>
      </c>
      <c r="H685" s="15" t="e">
        <f t="shared" si="150"/>
        <v>#N/A</v>
      </c>
      <c r="I685" s="16" t="str">
        <f t="shared" si="151"/>
        <v/>
      </c>
      <c r="J685" s="16" t="str">
        <f t="shared" ca="1" si="156"/>
        <v/>
      </c>
      <c r="K685" s="16" t="str">
        <f t="shared" ca="1" si="156"/>
        <v/>
      </c>
      <c r="L685" s="16" t="str">
        <f t="shared" ca="1" si="156"/>
        <v/>
      </c>
      <c r="M685" s="16" t="str">
        <f t="shared" ca="1" si="156"/>
        <v/>
      </c>
      <c r="N685" s="16" t="str">
        <f t="shared" ca="1" si="156"/>
        <v/>
      </c>
      <c r="O685" s="16" t="str">
        <f t="shared" ca="1" si="156"/>
        <v/>
      </c>
      <c r="P685" s="16" t="str">
        <f t="shared" ca="1" si="149"/>
        <v/>
      </c>
      <c r="Q685" s="16" t="str">
        <f t="shared" ca="1" si="149"/>
        <v/>
      </c>
      <c r="R685" s="16" t="str">
        <f t="shared" ca="1" si="149"/>
        <v/>
      </c>
      <c r="S685" s="16" t="e">
        <f t="shared" ca="1" si="154"/>
        <v>#N/A</v>
      </c>
      <c r="T685" s="15" t="str">
        <f t="shared" ca="1" si="155"/>
        <v/>
      </c>
      <c r="U685" s="7" t="str">
        <f t="shared" ca="1" si="152"/>
        <v/>
      </c>
    </row>
    <row r="686" spans="1:21" x14ac:dyDescent="0.55000000000000004">
      <c r="A686" s="7">
        <v>684</v>
      </c>
      <c r="B686" s="8">
        <f t="shared" si="153"/>
        <v>684</v>
      </c>
      <c r="C686" s="9">
        <f>IF('2 Pareto Analysis'!$D$12='Pareto Math'!V$23,'Pareto Math'!B686,IF(HLOOKUP(X$23,'1 Data Entry'!A$1:Q685,A687,FALSE)="","",HLOOKUP(X$23,'1 Data Entry'!A$1:Q685,A687,FALSE)))</f>
        <v>684</v>
      </c>
      <c r="D686" s="7" t="e">
        <f>HLOOKUP(V$23,'1 Data Entry'!A$1:Q685,A687,FALSE)</f>
        <v>#N/A</v>
      </c>
      <c r="E686" s="15" t="e">
        <f>IF(C686="","",HLOOKUP(W$23,'1 Data Entry'!A$1:S685,A687,FALSE))</f>
        <v>#N/A</v>
      </c>
      <c r="F686" s="15">
        <f>(COUNTIF(D$3:D686,D686))</f>
        <v>684</v>
      </c>
      <c r="G686" s="15">
        <f t="shared" si="157"/>
        <v>999</v>
      </c>
      <c r="H686" s="15" t="e">
        <f t="shared" si="150"/>
        <v>#N/A</v>
      </c>
      <c r="I686" s="16" t="str">
        <f t="shared" si="151"/>
        <v/>
      </c>
      <c r="J686" s="16" t="str">
        <f t="shared" ca="1" si="156"/>
        <v/>
      </c>
      <c r="K686" s="16" t="str">
        <f t="shared" ca="1" si="156"/>
        <v/>
      </c>
      <c r="L686" s="16" t="str">
        <f t="shared" ca="1" si="156"/>
        <v/>
      </c>
      <c r="M686" s="16" t="str">
        <f t="shared" ca="1" si="156"/>
        <v/>
      </c>
      <c r="N686" s="16" t="str">
        <f t="shared" ca="1" si="156"/>
        <v/>
      </c>
      <c r="O686" s="16" t="str">
        <f t="shared" ca="1" si="156"/>
        <v/>
      </c>
      <c r="P686" s="16" t="str">
        <f t="shared" ca="1" si="149"/>
        <v/>
      </c>
      <c r="Q686" s="16" t="str">
        <f t="shared" ca="1" si="149"/>
        <v/>
      </c>
      <c r="R686" s="16" t="str">
        <f t="shared" ca="1" si="149"/>
        <v/>
      </c>
      <c r="S686" s="16" t="e">
        <f t="shared" ca="1" si="154"/>
        <v>#N/A</v>
      </c>
      <c r="T686" s="15" t="str">
        <f t="shared" ca="1" si="155"/>
        <v/>
      </c>
      <c r="U686" s="7" t="str">
        <f t="shared" ca="1" si="152"/>
        <v/>
      </c>
    </row>
    <row r="687" spans="1:21" x14ac:dyDescent="0.55000000000000004">
      <c r="A687" s="7">
        <v>685</v>
      </c>
      <c r="B687" s="8">
        <f t="shared" si="153"/>
        <v>685</v>
      </c>
      <c r="C687" s="9">
        <f>IF('2 Pareto Analysis'!$D$12='Pareto Math'!V$23,'Pareto Math'!B687,IF(HLOOKUP(X$23,'1 Data Entry'!A$1:Q686,A688,FALSE)="","",HLOOKUP(X$23,'1 Data Entry'!A$1:Q686,A688,FALSE)))</f>
        <v>685</v>
      </c>
      <c r="D687" s="7" t="e">
        <f>HLOOKUP(V$23,'1 Data Entry'!A$1:Q686,A688,FALSE)</f>
        <v>#N/A</v>
      </c>
      <c r="E687" s="15" t="e">
        <f>IF(C687="","",HLOOKUP(W$23,'1 Data Entry'!A$1:S686,A688,FALSE))</f>
        <v>#N/A</v>
      </c>
      <c r="F687" s="15">
        <f>(COUNTIF(D$3:D687,D687))</f>
        <v>685</v>
      </c>
      <c r="G687" s="15">
        <f t="shared" si="157"/>
        <v>999</v>
      </c>
      <c r="H687" s="15" t="e">
        <f t="shared" si="150"/>
        <v>#N/A</v>
      </c>
      <c r="I687" s="16" t="str">
        <f t="shared" si="151"/>
        <v/>
      </c>
      <c r="J687" s="16" t="str">
        <f t="shared" ca="1" si="156"/>
        <v/>
      </c>
      <c r="K687" s="16" t="str">
        <f t="shared" ca="1" si="156"/>
        <v/>
      </c>
      <c r="L687" s="16" t="str">
        <f t="shared" ca="1" si="156"/>
        <v/>
      </c>
      <c r="M687" s="16" t="str">
        <f t="shared" ca="1" si="156"/>
        <v/>
      </c>
      <c r="N687" s="16" t="str">
        <f t="shared" ca="1" si="156"/>
        <v/>
      </c>
      <c r="O687" s="16" t="str">
        <f t="shared" ca="1" si="156"/>
        <v/>
      </c>
      <c r="P687" s="16" t="str">
        <f t="shared" ca="1" si="149"/>
        <v/>
      </c>
      <c r="Q687" s="16" t="str">
        <f t="shared" ca="1" si="149"/>
        <v/>
      </c>
      <c r="R687" s="16" t="str">
        <f t="shared" ca="1" si="149"/>
        <v/>
      </c>
      <c r="S687" s="16" t="e">
        <f t="shared" ca="1" si="154"/>
        <v>#N/A</v>
      </c>
      <c r="T687" s="15" t="str">
        <f t="shared" ca="1" si="155"/>
        <v/>
      </c>
      <c r="U687" s="7" t="str">
        <f t="shared" ca="1" si="152"/>
        <v/>
      </c>
    </row>
    <row r="688" spans="1:21" x14ac:dyDescent="0.55000000000000004">
      <c r="A688" s="7">
        <v>686</v>
      </c>
      <c r="B688" s="8">
        <f t="shared" si="153"/>
        <v>686</v>
      </c>
      <c r="C688" s="9">
        <f>IF('2 Pareto Analysis'!$D$12='Pareto Math'!V$23,'Pareto Math'!B688,IF(HLOOKUP(X$23,'1 Data Entry'!A$1:Q687,A689,FALSE)="","",HLOOKUP(X$23,'1 Data Entry'!A$1:Q687,A689,FALSE)))</f>
        <v>686</v>
      </c>
      <c r="D688" s="7" t="e">
        <f>HLOOKUP(V$23,'1 Data Entry'!A$1:Q687,A689,FALSE)</f>
        <v>#N/A</v>
      </c>
      <c r="E688" s="15" t="e">
        <f>IF(C688="","",HLOOKUP(W$23,'1 Data Entry'!A$1:S687,A689,FALSE))</f>
        <v>#N/A</v>
      </c>
      <c r="F688" s="15">
        <f>(COUNTIF(D$3:D688,D688))</f>
        <v>686</v>
      </c>
      <c r="G688" s="15">
        <f t="shared" si="157"/>
        <v>999</v>
      </c>
      <c r="H688" s="15" t="e">
        <f t="shared" si="150"/>
        <v>#N/A</v>
      </c>
      <c r="I688" s="16" t="str">
        <f t="shared" si="151"/>
        <v/>
      </c>
      <c r="J688" s="16" t="str">
        <f t="shared" ca="1" si="156"/>
        <v/>
      </c>
      <c r="K688" s="16" t="str">
        <f t="shared" ca="1" si="156"/>
        <v/>
      </c>
      <c r="L688" s="16" t="str">
        <f t="shared" ca="1" si="156"/>
        <v/>
      </c>
      <c r="M688" s="16" t="str">
        <f t="shared" ca="1" si="156"/>
        <v/>
      </c>
      <c r="N688" s="16" t="str">
        <f t="shared" ca="1" si="156"/>
        <v/>
      </c>
      <c r="O688" s="16" t="str">
        <f t="shared" ca="1" si="156"/>
        <v/>
      </c>
      <c r="P688" s="16" t="str">
        <f t="shared" ca="1" si="149"/>
        <v/>
      </c>
      <c r="Q688" s="16" t="str">
        <f t="shared" ca="1" si="149"/>
        <v/>
      </c>
      <c r="R688" s="16" t="str">
        <f t="shared" ca="1" si="149"/>
        <v/>
      </c>
      <c r="S688" s="16" t="e">
        <f t="shared" ca="1" si="154"/>
        <v>#N/A</v>
      </c>
      <c r="T688" s="15" t="str">
        <f t="shared" ca="1" si="155"/>
        <v/>
      </c>
      <c r="U688" s="7" t="str">
        <f t="shared" ca="1" si="152"/>
        <v/>
      </c>
    </row>
    <row r="689" spans="1:21" x14ac:dyDescent="0.55000000000000004">
      <c r="A689" s="7">
        <v>687</v>
      </c>
      <c r="B689" s="8">
        <f t="shared" si="153"/>
        <v>687</v>
      </c>
      <c r="C689" s="9">
        <f>IF('2 Pareto Analysis'!$D$12='Pareto Math'!V$23,'Pareto Math'!B689,IF(HLOOKUP(X$23,'1 Data Entry'!A$1:Q688,A690,FALSE)="","",HLOOKUP(X$23,'1 Data Entry'!A$1:Q688,A690,FALSE)))</f>
        <v>687</v>
      </c>
      <c r="D689" s="7" t="e">
        <f>HLOOKUP(V$23,'1 Data Entry'!A$1:Q688,A690,FALSE)</f>
        <v>#N/A</v>
      </c>
      <c r="E689" s="15" t="e">
        <f>IF(C689="","",HLOOKUP(W$23,'1 Data Entry'!A$1:S688,A690,FALSE))</f>
        <v>#N/A</v>
      </c>
      <c r="F689" s="15">
        <f>(COUNTIF(D$3:D689,D689))</f>
        <v>687</v>
      </c>
      <c r="G689" s="15">
        <f t="shared" si="157"/>
        <v>999</v>
      </c>
      <c r="H689" s="15" t="e">
        <f t="shared" si="150"/>
        <v>#N/A</v>
      </c>
      <c r="I689" s="16" t="str">
        <f t="shared" si="151"/>
        <v/>
      </c>
      <c r="J689" s="16" t="str">
        <f t="shared" ca="1" si="156"/>
        <v/>
      </c>
      <c r="K689" s="16" t="str">
        <f t="shared" ca="1" si="156"/>
        <v/>
      </c>
      <c r="L689" s="16" t="str">
        <f t="shared" ca="1" si="156"/>
        <v/>
      </c>
      <c r="M689" s="16" t="str">
        <f t="shared" ca="1" si="156"/>
        <v/>
      </c>
      <c r="N689" s="16" t="str">
        <f t="shared" ca="1" si="156"/>
        <v/>
      </c>
      <c r="O689" s="16" t="str">
        <f t="shared" ca="1" si="156"/>
        <v/>
      </c>
      <c r="P689" s="16" t="str">
        <f t="shared" ca="1" si="149"/>
        <v/>
      </c>
      <c r="Q689" s="16" t="str">
        <f t="shared" ca="1" si="149"/>
        <v/>
      </c>
      <c r="R689" s="16" t="str">
        <f t="shared" ca="1" si="149"/>
        <v/>
      </c>
      <c r="S689" s="16" t="e">
        <f t="shared" ca="1" si="154"/>
        <v>#N/A</v>
      </c>
      <c r="T689" s="15" t="str">
        <f t="shared" ca="1" si="155"/>
        <v/>
      </c>
      <c r="U689" s="7" t="str">
        <f t="shared" ca="1" si="152"/>
        <v/>
      </c>
    </row>
    <row r="690" spans="1:21" x14ac:dyDescent="0.55000000000000004">
      <c r="A690" s="7">
        <v>688</v>
      </c>
      <c r="B690" s="8">
        <f t="shared" si="153"/>
        <v>688</v>
      </c>
      <c r="C690" s="9">
        <f>IF('2 Pareto Analysis'!$D$12='Pareto Math'!V$23,'Pareto Math'!B690,IF(HLOOKUP(X$23,'1 Data Entry'!A$1:Q689,A691,FALSE)="","",HLOOKUP(X$23,'1 Data Entry'!A$1:Q689,A691,FALSE)))</f>
        <v>688</v>
      </c>
      <c r="D690" s="7" t="e">
        <f>HLOOKUP(V$23,'1 Data Entry'!A$1:Q689,A691,FALSE)</f>
        <v>#N/A</v>
      </c>
      <c r="E690" s="15" t="e">
        <f>IF(C690="","",HLOOKUP(W$23,'1 Data Entry'!A$1:S689,A691,FALSE))</f>
        <v>#N/A</v>
      </c>
      <c r="F690" s="15">
        <f>(COUNTIF(D$3:D690,D690))</f>
        <v>688</v>
      </c>
      <c r="G690" s="15">
        <f t="shared" si="157"/>
        <v>999</v>
      </c>
      <c r="H690" s="15" t="e">
        <f t="shared" si="150"/>
        <v>#N/A</v>
      </c>
      <c r="I690" s="16" t="str">
        <f t="shared" si="151"/>
        <v/>
      </c>
      <c r="J690" s="16" t="str">
        <f t="shared" ca="1" si="156"/>
        <v/>
      </c>
      <c r="K690" s="16" t="str">
        <f t="shared" ca="1" si="156"/>
        <v/>
      </c>
      <c r="L690" s="16" t="str">
        <f t="shared" ca="1" si="156"/>
        <v/>
      </c>
      <c r="M690" s="16" t="str">
        <f t="shared" ca="1" si="156"/>
        <v/>
      </c>
      <c r="N690" s="16" t="str">
        <f t="shared" ca="1" si="156"/>
        <v/>
      </c>
      <c r="O690" s="16" t="str">
        <f t="shared" ca="1" si="156"/>
        <v/>
      </c>
      <c r="P690" s="16" t="str">
        <f t="shared" ca="1" si="149"/>
        <v/>
      </c>
      <c r="Q690" s="16" t="str">
        <f t="shared" ca="1" si="149"/>
        <v/>
      </c>
      <c r="R690" s="16" t="str">
        <f t="shared" ca="1" si="149"/>
        <v/>
      </c>
      <c r="S690" s="16" t="e">
        <f t="shared" ca="1" si="154"/>
        <v>#N/A</v>
      </c>
      <c r="T690" s="15" t="str">
        <f t="shared" ca="1" si="155"/>
        <v/>
      </c>
      <c r="U690" s="7" t="str">
        <f t="shared" ca="1" si="152"/>
        <v/>
      </c>
    </row>
    <row r="691" spans="1:21" x14ac:dyDescent="0.55000000000000004">
      <c r="A691" s="7">
        <v>689</v>
      </c>
      <c r="B691" s="8">
        <f t="shared" si="153"/>
        <v>689</v>
      </c>
      <c r="C691" s="9">
        <f>IF('2 Pareto Analysis'!$D$12='Pareto Math'!V$23,'Pareto Math'!B691,IF(HLOOKUP(X$23,'1 Data Entry'!A$1:Q690,A692,FALSE)="","",HLOOKUP(X$23,'1 Data Entry'!A$1:Q690,A692,FALSE)))</f>
        <v>689</v>
      </c>
      <c r="D691" s="7" t="e">
        <f>HLOOKUP(V$23,'1 Data Entry'!A$1:Q690,A692,FALSE)</f>
        <v>#N/A</v>
      </c>
      <c r="E691" s="15" t="e">
        <f>IF(C691="","",HLOOKUP(W$23,'1 Data Entry'!A$1:S690,A692,FALSE))</f>
        <v>#N/A</v>
      </c>
      <c r="F691" s="15">
        <f>(COUNTIF(D$3:D691,D691))</f>
        <v>689</v>
      </c>
      <c r="G691" s="15">
        <f t="shared" si="157"/>
        <v>999</v>
      </c>
      <c r="H691" s="15" t="e">
        <f t="shared" si="150"/>
        <v>#N/A</v>
      </c>
      <c r="I691" s="16" t="str">
        <f t="shared" si="151"/>
        <v/>
      </c>
      <c r="J691" s="16" t="str">
        <f t="shared" ca="1" si="156"/>
        <v/>
      </c>
      <c r="K691" s="16" t="str">
        <f t="shared" ca="1" si="156"/>
        <v/>
      </c>
      <c r="L691" s="16" t="str">
        <f t="shared" ca="1" si="156"/>
        <v/>
      </c>
      <c r="M691" s="16" t="str">
        <f t="shared" ref="M691:R737" ca="1" si="158">IF(ISERROR(AA$43),"",IF($D691&lt;&gt;AA$43,"",$E691))</f>
        <v/>
      </c>
      <c r="N691" s="16" t="str">
        <f t="shared" ca="1" si="158"/>
        <v/>
      </c>
      <c r="O691" s="16" t="str">
        <f t="shared" ca="1" si="158"/>
        <v/>
      </c>
      <c r="P691" s="16" t="str">
        <f t="shared" ca="1" si="149"/>
        <v/>
      </c>
      <c r="Q691" s="16" t="str">
        <f t="shared" ca="1" si="149"/>
        <v/>
      </c>
      <c r="R691" s="16" t="str">
        <f t="shared" ca="1" si="149"/>
        <v/>
      </c>
      <c r="S691" s="16" t="e">
        <f t="shared" ca="1" si="154"/>
        <v>#N/A</v>
      </c>
      <c r="T691" s="15" t="str">
        <f t="shared" ca="1" si="155"/>
        <v/>
      </c>
      <c r="U691" s="7" t="str">
        <f t="shared" ca="1" si="152"/>
        <v/>
      </c>
    </row>
    <row r="692" spans="1:21" x14ac:dyDescent="0.55000000000000004">
      <c r="A692" s="7">
        <v>690</v>
      </c>
      <c r="B692" s="8">
        <f t="shared" si="153"/>
        <v>690</v>
      </c>
      <c r="C692" s="9">
        <f>IF('2 Pareto Analysis'!$D$12='Pareto Math'!V$23,'Pareto Math'!B692,IF(HLOOKUP(X$23,'1 Data Entry'!A$1:Q691,A693,FALSE)="","",HLOOKUP(X$23,'1 Data Entry'!A$1:Q691,A693,FALSE)))</f>
        <v>690</v>
      </c>
      <c r="D692" s="7" t="e">
        <f>HLOOKUP(V$23,'1 Data Entry'!A$1:Q691,A693,FALSE)</f>
        <v>#N/A</v>
      </c>
      <c r="E692" s="15" t="e">
        <f>IF(C692="","",HLOOKUP(W$23,'1 Data Entry'!A$1:S691,A693,FALSE))</f>
        <v>#N/A</v>
      </c>
      <c r="F692" s="15">
        <f>(COUNTIF(D$3:D692,D692))</f>
        <v>690</v>
      </c>
      <c r="G692" s="15">
        <f t="shared" si="157"/>
        <v>999</v>
      </c>
      <c r="H692" s="15" t="e">
        <f t="shared" si="150"/>
        <v>#N/A</v>
      </c>
      <c r="I692" s="16" t="str">
        <f t="shared" si="151"/>
        <v/>
      </c>
      <c r="J692" s="16" t="str">
        <f t="shared" ref="J692:R750" ca="1" si="159">IF(ISERROR(X$43),"",IF($D692&lt;&gt;X$43,"",$E692))</f>
        <v/>
      </c>
      <c r="K692" s="16" t="str">
        <f t="shared" ca="1" si="159"/>
        <v/>
      </c>
      <c r="L692" s="16" t="str">
        <f t="shared" ca="1" si="159"/>
        <v/>
      </c>
      <c r="M692" s="16" t="str">
        <f t="shared" ca="1" si="158"/>
        <v/>
      </c>
      <c r="N692" s="16" t="str">
        <f t="shared" ca="1" si="158"/>
        <v/>
      </c>
      <c r="O692" s="16" t="str">
        <f t="shared" ca="1" si="158"/>
        <v/>
      </c>
      <c r="P692" s="16" t="str">
        <f t="shared" ca="1" si="149"/>
        <v/>
      </c>
      <c r="Q692" s="16" t="str">
        <f t="shared" ca="1" si="149"/>
        <v/>
      </c>
      <c r="R692" s="16" t="str">
        <f t="shared" ca="1" si="149"/>
        <v/>
      </c>
      <c r="S692" s="16" t="e">
        <f t="shared" ca="1" si="154"/>
        <v>#N/A</v>
      </c>
      <c r="T692" s="15" t="str">
        <f t="shared" ca="1" si="155"/>
        <v/>
      </c>
      <c r="U692" s="7" t="str">
        <f t="shared" ca="1" si="152"/>
        <v/>
      </c>
    </row>
    <row r="693" spans="1:21" x14ac:dyDescent="0.55000000000000004">
      <c r="A693" s="7">
        <v>691</v>
      </c>
      <c r="B693" s="8">
        <f t="shared" si="153"/>
        <v>691</v>
      </c>
      <c r="C693" s="9">
        <f>IF('2 Pareto Analysis'!$D$12='Pareto Math'!V$23,'Pareto Math'!B693,IF(HLOOKUP(X$23,'1 Data Entry'!A$1:Q692,A694,FALSE)="","",HLOOKUP(X$23,'1 Data Entry'!A$1:Q692,A694,FALSE)))</f>
        <v>691</v>
      </c>
      <c r="D693" s="7" t="e">
        <f>HLOOKUP(V$23,'1 Data Entry'!A$1:Q692,A694,FALSE)</f>
        <v>#N/A</v>
      </c>
      <c r="E693" s="15" t="e">
        <f>IF(C693="","",HLOOKUP(W$23,'1 Data Entry'!A$1:S692,A694,FALSE))</f>
        <v>#N/A</v>
      </c>
      <c r="F693" s="15">
        <f>(COUNTIF(D$3:D693,D693))</f>
        <v>691</v>
      </c>
      <c r="G693" s="15">
        <f t="shared" si="157"/>
        <v>999</v>
      </c>
      <c r="H693" s="15" t="e">
        <f t="shared" si="150"/>
        <v>#N/A</v>
      </c>
      <c r="I693" s="16" t="str">
        <f t="shared" si="151"/>
        <v/>
      </c>
      <c r="J693" s="16" t="str">
        <f t="shared" ca="1" si="159"/>
        <v/>
      </c>
      <c r="K693" s="16" t="str">
        <f t="shared" ca="1" si="159"/>
        <v/>
      </c>
      <c r="L693" s="16" t="str">
        <f t="shared" ca="1" si="159"/>
        <v/>
      </c>
      <c r="M693" s="16" t="str">
        <f t="shared" ca="1" si="158"/>
        <v/>
      </c>
      <c r="N693" s="16" t="str">
        <f t="shared" ca="1" si="158"/>
        <v/>
      </c>
      <c r="O693" s="16" t="str">
        <f t="shared" ca="1" si="158"/>
        <v/>
      </c>
      <c r="P693" s="16" t="str">
        <f t="shared" ca="1" si="149"/>
        <v/>
      </c>
      <c r="Q693" s="16" t="str">
        <f t="shared" ca="1" si="149"/>
        <v/>
      </c>
      <c r="R693" s="16" t="str">
        <f t="shared" ca="1" si="149"/>
        <v/>
      </c>
      <c r="S693" s="16" t="e">
        <f t="shared" ca="1" si="154"/>
        <v>#N/A</v>
      </c>
      <c r="T693" s="15" t="str">
        <f t="shared" ca="1" si="155"/>
        <v/>
      </c>
      <c r="U693" s="7" t="str">
        <f t="shared" ca="1" si="152"/>
        <v/>
      </c>
    </row>
    <row r="694" spans="1:21" x14ac:dyDescent="0.55000000000000004">
      <c r="A694" s="7">
        <v>692</v>
      </c>
      <c r="B694" s="8">
        <f t="shared" si="153"/>
        <v>692</v>
      </c>
      <c r="C694" s="9">
        <f>IF('2 Pareto Analysis'!$D$12='Pareto Math'!V$23,'Pareto Math'!B694,IF(HLOOKUP(X$23,'1 Data Entry'!A$1:Q693,A695,FALSE)="","",HLOOKUP(X$23,'1 Data Entry'!A$1:Q693,A695,FALSE)))</f>
        <v>692</v>
      </c>
      <c r="D694" s="7" t="e">
        <f>HLOOKUP(V$23,'1 Data Entry'!A$1:Q693,A695,FALSE)</f>
        <v>#N/A</v>
      </c>
      <c r="E694" s="15" t="e">
        <f>IF(C694="","",HLOOKUP(W$23,'1 Data Entry'!A$1:S693,A695,FALSE))</f>
        <v>#N/A</v>
      </c>
      <c r="F694" s="15">
        <f>(COUNTIF(D$3:D694,D694))</f>
        <v>692</v>
      </c>
      <c r="G694" s="15">
        <f t="shared" si="157"/>
        <v>999</v>
      </c>
      <c r="H694" s="15" t="e">
        <f t="shared" si="150"/>
        <v>#N/A</v>
      </c>
      <c r="I694" s="16" t="str">
        <f t="shared" si="151"/>
        <v/>
      </c>
      <c r="J694" s="16" t="str">
        <f t="shared" ca="1" si="159"/>
        <v/>
      </c>
      <c r="K694" s="16" t="str">
        <f t="shared" ca="1" si="159"/>
        <v/>
      </c>
      <c r="L694" s="16" t="str">
        <f t="shared" ca="1" si="159"/>
        <v/>
      </c>
      <c r="M694" s="16" t="str">
        <f t="shared" ca="1" si="158"/>
        <v/>
      </c>
      <c r="N694" s="16" t="str">
        <f t="shared" ca="1" si="158"/>
        <v/>
      </c>
      <c r="O694" s="16" t="str">
        <f t="shared" ca="1" si="158"/>
        <v/>
      </c>
      <c r="P694" s="16" t="str">
        <f t="shared" ca="1" si="149"/>
        <v/>
      </c>
      <c r="Q694" s="16" t="str">
        <f t="shared" ca="1" si="149"/>
        <v/>
      </c>
      <c r="R694" s="16" t="str">
        <f t="shared" ca="1" si="149"/>
        <v/>
      </c>
      <c r="S694" s="16" t="e">
        <f t="shared" ca="1" si="154"/>
        <v>#N/A</v>
      </c>
      <c r="T694" s="15" t="str">
        <f t="shared" ca="1" si="155"/>
        <v/>
      </c>
      <c r="U694" s="7" t="str">
        <f t="shared" ca="1" si="152"/>
        <v/>
      </c>
    </row>
    <row r="695" spans="1:21" x14ac:dyDescent="0.55000000000000004">
      <c r="A695" s="7">
        <v>693</v>
      </c>
      <c r="B695" s="8">
        <f t="shared" si="153"/>
        <v>693</v>
      </c>
      <c r="C695" s="9">
        <f>IF('2 Pareto Analysis'!$D$12='Pareto Math'!V$23,'Pareto Math'!B695,IF(HLOOKUP(X$23,'1 Data Entry'!A$1:Q694,A696,FALSE)="","",HLOOKUP(X$23,'1 Data Entry'!A$1:Q694,A696,FALSE)))</f>
        <v>693</v>
      </c>
      <c r="D695" s="7" t="e">
        <f>HLOOKUP(V$23,'1 Data Entry'!A$1:Q694,A696,FALSE)</f>
        <v>#N/A</v>
      </c>
      <c r="E695" s="15" t="e">
        <f>IF(C695="","",HLOOKUP(W$23,'1 Data Entry'!A$1:S694,A696,FALSE))</f>
        <v>#N/A</v>
      </c>
      <c r="F695" s="15">
        <f>(COUNTIF(D$3:D695,D695))</f>
        <v>693</v>
      </c>
      <c r="G695" s="15">
        <f t="shared" si="157"/>
        <v>999</v>
      </c>
      <c r="H695" s="15" t="e">
        <f t="shared" si="150"/>
        <v>#N/A</v>
      </c>
      <c r="I695" s="16" t="str">
        <f t="shared" si="151"/>
        <v/>
      </c>
      <c r="J695" s="16" t="str">
        <f t="shared" ca="1" si="159"/>
        <v/>
      </c>
      <c r="K695" s="16" t="str">
        <f t="shared" ca="1" si="159"/>
        <v/>
      </c>
      <c r="L695" s="16" t="str">
        <f t="shared" ca="1" si="159"/>
        <v/>
      </c>
      <c r="M695" s="16" t="str">
        <f t="shared" ca="1" si="158"/>
        <v/>
      </c>
      <c r="N695" s="16" t="str">
        <f t="shared" ca="1" si="158"/>
        <v/>
      </c>
      <c r="O695" s="16" t="str">
        <f t="shared" ca="1" si="158"/>
        <v/>
      </c>
      <c r="P695" s="16" t="str">
        <f t="shared" ca="1" si="149"/>
        <v/>
      </c>
      <c r="Q695" s="16" t="str">
        <f t="shared" ca="1" si="149"/>
        <v/>
      </c>
      <c r="R695" s="16" t="str">
        <f t="shared" ca="1" si="149"/>
        <v/>
      </c>
      <c r="S695" s="16" t="e">
        <f t="shared" ca="1" si="154"/>
        <v>#N/A</v>
      </c>
      <c r="T695" s="15" t="str">
        <f t="shared" ca="1" si="155"/>
        <v/>
      </c>
      <c r="U695" s="7" t="str">
        <f t="shared" ca="1" si="152"/>
        <v/>
      </c>
    </row>
    <row r="696" spans="1:21" x14ac:dyDescent="0.55000000000000004">
      <c r="A696" s="7">
        <v>694</v>
      </c>
      <c r="B696" s="8">
        <f t="shared" si="153"/>
        <v>694</v>
      </c>
      <c r="C696" s="9">
        <f>IF('2 Pareto Analysis'!$D$12='Pareto Math'!V$23,'Pareto Math'!B696,IF(HLOOKUP(X$23,'1 Data Entry'!A$1:Q695,A697,FALSE)="","",HLOOKUP(X$23,'1 Data Entry'!A$1:Q695,A697,FALSE)))</f>
        <v>694</v>
      </c>
      <c r="D696" s="7" t="e">
        <f>HLOOKUP(V$23,'1 Data Entry'!A$1:Q695,A697,FALSE)</f>
        <v>#N/A</v>
      </c>
      <c r="E696" s="15" t="e">
        <f>IF(C696="","",HLOOKUP(W$23,'1 Data Entry'!A$1:S695,A697,FALSE))</f>
        <v>#N/A</v>
      </c>
      <c r="F696" s="15">
        <f>(COUNTIF(D$3:D696,D696))</f>
        <v>694</v>
      </c>
      <c r="G696" s="15">
        <f t="shared" si="157"/>
        <v>999</v>
      </c>
      <c r="H696" s="15" t="e">
        <f t="shared" si="150"/>
        <v>#N/A</v>
      </c>
      <c r="I696" s="16" t="str">
        <f t="shared" si="151"/>
        <v/>
      </c>
      <c r="J696" s="16" t="str">
        <f t="shared" ca="1" si="159"/>
        <v/>
      </c>
      <c r="K696" s="16" t="str">
        <f t="shared" ca="1" si="159"/>
        <v/>
      </c>
      <c r="L696" s="16" t="str">
        <f t="shared" ca="1" si="159"/>
        <v/>
      </c>
      <c r="M696" s="16" t="str">
        <f t="shared" ca="1" si="158"/>
        <v/>
      </c>
      <c r="N696" s="16" t="str">
        <f t="shared" ca="1" si="158"/>
        <v/>
      </c>
      <c r="O696" s="16" t="str">
        <f t="shared" ca="1" si="158"/>
        <v/>
      </c>
      <c r="P696" s="16" t="str">
        <f t="shared" ca="1" si="149"/>
        <v/>
      </c>
      <c r="Q696" s="16" t="str">
        <f t="shared" ca="1" si="149"/>
        <v/>
      </c>
      <c r="R696" s="16" t="str">
        <f t="shared" ca="1" si="149"/>
        <v/>
      </c>
      <c r="S696" s="16" t="e">
        <f t="shared" ca="1" si="154"/>
        <v>#N/A</v>
      </c>
      <c r="T696" s="15" t="str">
        <f t="shared" ca="1" si="155"/>
        <v/>
      </c>
      <c r="U696" s="7" t="str">
        <f t="shared" ca="1" si="152"/>
        <v/>
      </c>
    </row>
    <row r="697" spans="1:21" x14ac:dyDescent="0.55000000000000004">
      <c r="A697" s="7">
        <v>695</v>
      </c>
      <c r="B697" s="8">
        <f t="shared" si="153"/>
        <v>695</v>
      </c>
      <c r="C697" s="9">
        <f>IF('2 Pareto Analysis'!$D$12='Pareto Math'!V$23,'Pareto Math'!B697,IF(HLOOKUP(X$23,'1 Data Entry'!A$1:Q696,A698,FALSE)="","",HLOOKUP(X$23,'1 Data Entry'!A$1:Q696,A698,FALSE)))</f>
        <v>695</v>
      </c>
      <c r="D697" s="7" t="e">
        <f>HLOOKUP(V$23,'1 Data Entry'!A$1:Q696,A698,FALSE)</f>
        <v>#N/A</v>
      </c>
      <c r="E697" s="15" t="e">
        <f>IF(C697="","",HLOOKUP(W$23,'1 Data Entry'!A$1:S696,A698,FALSE))</f>
        <v>#N/A</v>
      </c>
      <c r="F697" s="15">
        <f>(COUNTIF(D$3:D697,D697))</f>
        <v>695</v>
      </c>
      <c r="G697" s="15">
        <f t="shared" si="157"/>
        <v>999</v>
      </c>
      <c r="H697" s="15" t="e">
        <f t="shared" si="150"/>
        <v>#N/A</v>
      </c>
      <c r="I697" s="16" t="str">
        <f t="shared" si="151"/>
        <v/>
      </c>
      <c r="J697" s="16" t="str">
        <f t="shared" ca="1" si="159"/>
        <v/>
      </c>
      <c r="K697" s="16" t="str">
        <f t="shared" ca="1" si="159"/>
        <v/>
      </c>
      <c r="L697" s="16" t="str">
        <f t="shared" ca="1" si="159"/>
        <v/>
      </c>
      <c r="M697" s="16" t="str">
        <f t="shared" ca="1" si="158"/>
        <v/>
      </c>
      <c r="N697" s="16" t="str">
        <f t="shared" ca="1" si="158"/>
        <v/>
      </c>
      <c r="O697" s="16" t="str">
        <f t="shared" ca="1" si="158"/>
        <v/>
      </c>
      <c r="P697" s="16" t="str">
        <f t="shared" ca="1" si="149"/>
        <v/>
      </c>
      <c r="Q697" s="16" t="str">
        <f t="shared" ca="1" si="149"/>
        <v/>
      </c>
      <c r="R697" s="16" t="str">
        <f t="shared" ca="1" si="149"/>
        <v/>
      </c>
      <c r="S697" s="16" t="e">
        <f t="shared" ca="1" si="154"/>
        <v>#N/A</v>
      </c>
      <c r="T697" s="15" t="str">
        <f t="shared" ca="1" si="155"/>
        <v/>
      </c>
      <c r="U697" s="7" t="str">
        <f t="shared" ca="1" si="152"/>
        <v/>
      </c>
    </row>
    <row r="698" spans="1:21" x14ac:dyDescent="0.55000000000000004">
      <c r="A698" s="7">
        <v>696</v>
      </c>
      <c r="B698" s="8">
        <f t="shared" si="153"/>
        <v>696</v>
      </c>
      <c r="C698" s="9">
        <f>IF('2 Pareto Analysis'!$D$12='Pareto Math'!V$23,'Pareto Math'!B698,IF(HLOOKUP(X$23,'1 Data Entry'!A$1:Q697,A699,FALSE)="","",HLOOKUP(X$23,'1 Data Entry'!A$1:Q697,A699,FALSE)))</f>
        <v>696</v>
      </c>
      <c r="D698" s="7" t="e">
        <f>HLOOKUP(V$23,'1 Data Entry'!A$1:Q697,A699,FALSE)</f>
        <v>#N/A</v>
      </c>
      <c r="E698" s="15" t="e">
        <f>IF(C698="","",HLOOKUP(W$23,'1 Data Entry'!A$1:S697,A699,FALSE))</f>
        <v>#N/A</v>
      </c>
      <c r="F698" s="15">
        <f>(COUNTIF(D$3:D698,D698))</f>
        <v>696</v>
      </c>
      <c r="G698" s="15">
        <f t="shared" si="157"/>
        <v>999</v>
      </c>
      <c r="H698" s="15" t="e">
        <f t="shared" si="150"/>
        <v>#N/A</v>
      </c>
      <c r="I698" s="16" t="str">
        <f t="shared" si="151"/>
        <v/>
      </c>
      <c r="J698" s="16" t="str">
        <f t="shared" ca="1" si="159"/>
        <v/>
      </c>
      <c r="K698" s="16" t="str">
        <f t="shared" ca="1" si="159"/>
        <v/>
      </c>
      <c r="L698" s="16" t="str">
        <f t="shared" ca="1" si="159"/>
        <v/>
      </c>
      <c r="M698" s="16" t="str">
        <f t="shared" ca="1" si="158"/>
        <v/>
      </c>
      <c r="N698" s="16" t="str">
        <f t="shared" ca="1" si="158"/>
        <v/>
      </c>
      <c r="O698" s="16" t="str">
        <f t="shared" ca="1" si="158"/>
        <v/>
      </c>
      <c r="P698" s="16" t="str">
        <f t="shared" ca="1" si="149"/>
        <v/>
      </c>
      <c r="Q698" s="16" t="str">
        <f t="shared" ca="1" si="149"/>
        <v/>
      </c>
      <c r="R698" s="16" t="str">
        <f t="shared" ca="1" si="149"/>
        <v/>
      </c>
      <c r="S698" s="16" t="e">
        <f t="shared" ca="1" si="154"/>
        <v>#N/A</v>
      </c>
      <c r="T698" s="15" t="str">
        <f t="shared" ca="1" si="155"/>
        <v/>
      </c>
      <c r="U698" s="7" t="str">
        <f t="shared" ca="1" si="152"/>
        <v/>
      </c>
    </row>
    <row r="699" spans="1:21" x14ac:dyDescent="0.55000000000000004">
      <c r="A699" s="7">
        <v>697</v>
      </c>
      <c r="B699" s="8">
        <f t="shared" si="153"/>
        <v>697</v>
      </c>
      <c r="C699" s="9">
        <f>IF('2 Pareto Analysis'!$D$12='Pareto Math'!V$23,'Pareto Math'!B699,IF(HLOOKUP(X$23,'1 Data Entry'!A$1:Q698,A700,FALSE)="","",HLOOKUP(X$23,'1 Data Entry'!A$1:Q698,A700,FALSE)))</f>
        <v>697</v>
      </c>
      <c r="D699" s="7" t="e">
        <f>HLOOKUP(V$23,'1 Data Entry'!A$1:Q698,A700,FALSE)</f>
        <v>#N/A</v>
      </c>
      <c r="E699" s="15" t="e">
        <f>IF(C699="","",HLOOKUP(W$23,'1 Data Entry'!A$1:S698,A700,FALSE))</f>
        <v>#N/A</v>
      </c>
      <c r="F699" s="15">
        <f>(COUNTIF(D$3:D699,D699))</f>
        <v>697</v>
      </c>
      <c r="G699" s="15">
        <f t="shared" si="157"/>
        <v>999</v>
      </c>
      <c r="H699" s="15" t="e">
        <f t="shared" si="150"/>
        <v>#N/A</v>
      </c>
      <c r="I699" s="16" t="str">
        <f t="shared" si="151"/>
        <v/>
      </c>
      <c r="J699" s="16" t="str">
        <f t="shared" ca="1" si="159"/>
        <v/>
      </c>
      <c r="K699" s="16" t="str">
        <f t="shared" ca="1" si="159"/>
        <v/>
      </c>
      <c r="L699" s="16" t="str">
        <f t="shared" ca="1" si="159"/>
        <v/>
      </c>
      <c r="M699" s="16" t="str">
        <f t="shared" ca="1" si="158"/>
        <v/>
      </c>
      <c r="N699" s="16" t="str">
        <f t="shared" ca="1" si="158"/>
        <v/>
      </c>
      <c r="O699" s="16" t="str">
        <f t="shared" ca="1" si="158"/>
        <v/>
      </c>
      <c r="P699" s="16" t="str">
        <f t="shared" ca="1" si="149"/>
        <v/>
      </c>
      <c r="Q699" s="16" t="str">
        <f t="shared" ca="1" si="149"/>
        <v/>
      </c>
      <c r="R699" s="16" t="str">
        <f t="shared" ca="1" si="149"/>
        <v/>
      </c>
      <c r="S699" s="16" t="e">
        <f t="shared" ca="1" si="154"/>
        <v>#N/A</v>
      </c>
      <c r="T699" s="15" t="str">
        <f t="shared" ca="1" si="155"/>
        <v/>
      </c>
      <c r="U699" s="7" t="str">
        <f t="shared" ca="1" si="152"/>
        <v/>
      </c>
    </row>
    <row r="700" spans="1:21" x14ac:dyDescent="0.55000000000000004">
      <c r="A700" s="7">
        <v>698</v>
      </c>
      <c r="B700" s="8">
        <f t="shared" si="153"/>
        <v>698</v>
      </c>
      <c r="C700" s="9">
        <f>IF('2 Pareto Analysis'!$D$12='Pareto Math'!V$23,'Pareto Math'!B700,IF(HLOOKUP(X$23,'1 Data Entry'!A$1:Q699,A701,FALSE)="","",HLOOKUP(X$23,'1 Data Entry'!A$1:Q699,A701,FALSE)))</f>
        <v>698</v>
      </c>
      <c r="D700" s="7" t="e">
        <f>HLOOKUP(V$23,'1 Data Entry'!A$1:Q699,A701,FALSE)</f>
        <v>#N/A</v>
      </c>
      <c r="E700" s="15" t="e">
        <f>IF(C700="","",HLOOKUP(W$23,'1 Data Entry'!A$1:S699,A701,FALSE))</f>
        <v>#N/A</v>
      </c>
      <c r="F700" s="15">
        <f>(COUNTIF(D$3:D700,D700))</f>
        <v>698</v>
      </c>
      <c r="G700" s="15">
        <f t="shared" si="157"/>
        <v>999</v>
      </c>
      <c r="H700" s="15" t="e">
        <f t="shared" si="150"/>
        <v>#N/A</v>
      </c>
      <c r="I700" s="16" t="str">
        <f t="shared" si="151"/>
        <v/>
      </c>
      <c r="J700" s="16" t="str">
        <f t="shared" ca="1" si="159"/>
        <v/>
      </c>
      <c r="K700" s="16" t="str">
        <f t="shared" ca="1" si="159"/>
        <v/>
      </c>
      <c r="L700" s="16" t="str">
        <f t="shared" ca="1" si="159"/>
        <v/>
      </c>
      <c r="M700" s="16" t="str">
        <f t="shared" ca="1" si="158"/>
        <v/>
      </c>
      <c r="N700" s="16" t="str">
        <f t="shared" ca="1" si="158"/>
        <v/>
      </c>
      <c r="O700" s="16" t="str">
        <f t="shared" ca="1" si="158"/>
        <v/>
      </c>
      <c r="P700" s="16" t="str">
        <f t="shared" ca="1" si="158"/>
        <v/>
      </c>
      <c r="Q700" s="16" t="str">
        <f t="shared" ca="1" si="158"/>
        <v/>
      </c>
      <c r="R700" s="16" t="str">
        <f t="shared" ca="1" si="158"/>
        <v/>
      </c>
      <c r="S700" s="16" t="e">
        <f t="shared" ca="1" si="154"/>
        <v>#N/A</v>
      </c>
      <c r="T700" s="15" t="str">
        <f t="shared" ca="1" si="155"/>
        <v/>
      </c>
      <c r="U700" s="7" t="str">
        <f t="shared" ca="1" si="152"/>
        <v/>
      </c>
    </row>
    <row r="701" spans="1:21" x14ac:dyDescent="0.55000000000000004">
      <c r="A701" s="7">
        <v>699</v>
      </c>
      <c r="B701" s="8">
        <f t="shared" si="153"/>
        <v>699</v>
      </c>
      <c r="C701" s="9">
        <f>IF('2 Pareto Analysis'!$D$12='Pareto Math'!V$23,'Pareto Math'!B701,IF(HLOOKUP(X$23,'1 Data Entry'!A$1:Q700,A702,FALSE)="","",HLOOKUP(X$23,'1 Data Entry'!A$1:Q700,A702,FALSE)))</f>
        <v>699</v>
      </c>
      <c r="D701" s="7" t="e">
        <f>HLOOKUP(V$23,'1 Data Entry'!A$1:Q700,A702,FALSE)</f>
        <v>#N/A</v>
      </c>
      <c r="E701" s="15" t="e">
        <f>IF(C701="","",HLOOKUP(W$23,'1 Data Entry'!A$1:S700,A702,FALSE))</f>
        <v>#N/A</v>
      </c>
      <c r="F701" s="15">
        <f>(COUNTIF(D$3:D701,D701))</f>
        <v>699</v>
      </c>
      <c r="G701" s="15">
        <f t="shared" si="157"/>
        <v>999</v>
      </c>
      <c r="H701" s="15" t="e">
        <f t="shared" si="150"/>
        <v>#N/A</v>
      </c>
      <c r="I701" s="16" t="str">
        <f t="shared" si="151"/>
        <v/>
      </c>
      <c r="J701" s="16" t="str">
        <f t="shared" ca="1" si="159"/>
        <v/>
      </c>
      <c r="K701" s="16" t="str">
        <f t="shared" ca="1" si="159"/>
        <v/>
      </c>
      <c r="L701" s="16" t="str">
        <f t="shared" ca="1" si="159"/>
        <v/>
      </c>
      <c r="M701" s="16" t="str">
        <f t="shared" ca="1" si="158"/>
        <v/>
      </c>
      <c r="N701" s="16" t="str">
        <f t="shared" ca="1" si="158"/>
        <v/>
      </c>
      <c r="O701" s="16" t="str">
        <f t="shared" ca="1" si="158"/>
        <v/>
      </c>
      <c r="P701" s="16" t="str">
        <f t="shared" ca="1" si="158"/>
        <v/>
      </c>
      <c r="Q701" s="16" t="str">
        <f t="shared" ca="1" si="158"/>
        <v/>
      </c>
      <c r="R701" s="16" t="str">
        <f t="shared" ca="1" si="158"/>
        <v/>
      </c>
      <c r="S701" s="16" t="e">
        <f t="shared" ca="1" si="154"/>
        <v>#N/A</v>
      </c>
      <c r="T701" s="15" t="str">
        <f t="shared" ca="1" si="155"/>
        <v/>
      </c>
      <c r="U701" s="7" t="str">
        <f t="shared" ca="1" si="152"/>
        <v/>
      </c>
    </row>
    <row r="702" spans="1:21" x14ac:dyDescent="0.55000000000000004">
      <c r="A702" s="7">
        <v>700</v>
      </c>
      <c r="B702" s="8">
        <f t="shared" si="153"/>
        <v>700</v>
      </c>
      <c r="C702" s="9">
        <f>IF('2 Pareto Analysis'!$D$12='Pareto Math'!V$23,'Pareto Math'!B702,IF(HLOOKUP(X$23,'1 Data Entry'!A$1:Q701,A703,FALSE)="","",HLOOKUP(X$23,'1 Data Entry'!A$1:Q701,A703,FALSE)))</f>
        <v>700</v>
      </c>
      <c r="D702" s="7" t="e">
        <f>HLOOKUP(V$23,'1 Data Entry'!A$1:Q701,A703,FALSE)</f>
        <v>#N/A</v>
      </c>
      <c r="E702" s="15" t="e">
        <f>IF(C702="","",HLOOKUP(W$23,'1 Data Entry'!A$1:S701,A703,FALSE))</f>
        <v>#N/A</v>
      </c>
      <c r="F702" s="15">
        <f>(COUNTIF(D$3:D702,D702))</f>
        <v>700</v>
      </c>
      <c r="G702" s="15">
        <f t="shared" si="157"/>
        <v>999</v>
      </c>
      <c r="H702" s="15" t="e">
        <f t="shared" si="150"/>
        <v>#N/A</v>
      </c>
      <c r="I702" s="16" t="str">
        <f t="shared" si="151"/>
        <v/>
      </c>
      <c r="J702" s="16" t="str">
        <f t="shared" ca="1" si="159"/>
        <v/>
      </c>
      <c r="K702" s="16" t="str">
        <f t="shared" ca="1" si="159"/>
        <v/>
      </c>
      <c r="L702" s="16" t="str">
        <f t="shared" ca="1" si="159"/>
        <v/>
      </c>
      <c r="M702" s="16" t="str">
        <f t="shared" ca="1" si="158"/>
        <v/>
      </c>
      <c r="N702" s="16" t="str">
        <f t="shared" ca="1" si="158"/>
        <v/>
      </c>
      <c r="O702" s="16" t="str">
        <f t="shared" ca="1" si="158"/>
        <v/>
      </c>
      <c r="P702" s="16" t="str">
        <f t="shared" ca="1" si="158"/>
        <v/>
      </c>
      <c r="Q702" s="16" t="str">
        <f t="shared" ca="1" si="158"/>
        <v/>
      </c>
      <c r="R702" s="16" t="str">
        <f t="shared" ca="1" si="158"/>
        <v/>
      </c>
      <c r="S702" s="16" t="e">
        <f t="shared" ca="1" si="154"/>
        <v>#N/A</v>
      </c>
      <c r="T702" s="15" t="str">
        <f t="shared" ca="1" si="155"/>
        <v/>
      </c>
      <c r="U702" s="7" t="str">
        <f t="shared" ca="1" si="152"/>
        <v/>
      </c>
    </row>
    <row r="703" spans="1:21" x14ac:dyDescent="0.55000000000000004">
      <c r="A703" s="7">
        <v>701</v>
      </c>
      <c r="B703" s="8">
        <f t="shared" si="153"/>
        <v>701</v>
      </c>
      <c r="C703" s="9">
        <f>IF('2 Pareto Analysis'!$D$12='Pareto Math'!V$23,'Pareto Math'!B703,IF(HLOOKUP(X$23,'1 Data Entry'!A$1:Q702,A704,FALSE)="","",HLOOKUP(X$23,'1 Data Entry'!A$1:Q702,A704,FALSE)))</f>
        <v>701</v>
      </c>
      <c r="D703" s="7" t="e">
        <f>HLOOKUP(V$23,'1 Data Entry'!A$1:Q702,A704,FALSE)</f>
        <v>#N/A</v>
      </c>
      <c r="E703" s="15" t="e">
        <f>IF(C703="","",HLOOKUP(W$23,'1 Data Entry'!A$1:S702,A704,FALSE))</f>
        <v>#N/A</v>
      </c>
      <c r="F703" s="15">
        <f>(COUNTIF(D$3:D703,D703))</f>
        <v>701</v>
      </c>
      <c r="G703" s="15">
        <f t="shared" si="157"/>
        <v>999</v>
      </c>
      <c r="H703" s="15" t="e">
        <f t="shared" si="150"/>
        <v>#N/A</v>
      </c>
      <c r="I703" s="16" t="str">
        <f t="shared" si="151"/>
        <v/>
      </c>
      <c r="J703" s="16" t="str">
        <f t="shared" ca="1" si="159"/>
        <v/>
      </c>
      <c r="K703" s="16" t="str">
        <f t="shared" ca="1" si="159"/>
        <v/>
      </c>
      <c r="L703" s="16" t="str">
        <f t="shared" ca="1" si="159"/>
        <v/>
      </c>
      <c r="M703" s="16" t="str">
        <f t="shared" ca="1" si="158"/>
        <v/>
      </c>
      <c r="N703" s="16" t="str">
        <f t="shared" ca="1" si="158"/>
        <v/>
      </c>
      <c r="O703" s="16" t="str">
        <f t="shared" ca="1" si="158"/>
        <v/>
      </c>
      <c r="P703" s="16" t="str">
        <f t="shared" ca="1" si="158"/>
        <v/>
      </c>
      <c r="Q703" s="16" t="str">
        <f t="shared" ca="1" si="158"/>
        <v/>
      </c>
      <c r="R703" s="16" t="str">
        <f t="shared" ca="1" si="158"/>
        <v/>
      </c>
      <c r="S703" s="16" t="e">
        <f t="shared" ca="1" si="154"/>
        <v>#N/A</v>
      </c>
      <c r="T703" s="15" t="str">
        <f t="shared" ca="1" si="155"/>
        <v/>
      </c>
      <c r="U703" s="7" t="str">
        <f t="shared" ca="1" si="152"/>
        <v/>
      </c>
    </row>
    <row r="704" spans="1:21" x14ac:dyDescent="0.55000000000000004">
      <c r="A704" s="7">
        <v>702</v>
      </c>
      <c r="B704" s="8">
        <f t="shared" si="153"/>
        <v>702</v>
      </c>
      <c r="C704" s="9">
        <f>IF('2 Pareto Analysis'!$D$12='Pareto Math'!V$23,'Pareto Math'!B704,IF(HLOOKUP(X$23,'1 Data Entry'!A$1:Q703,A705,FALSE)="","",HLOOKUP(X$23,'1 Data Entry'!A$1:Q703,A705,FALSE)))</f>
        <v>702</v>
      </c>
      <c r="D704" s="7" t="e">
        <f>HLOOKUP(V$23,'1 Data Entry'!A$1:Q703,A705,FALSE)</f>
        <v>#N/A</v>
      </c>
      <c r="E704" s="15" t="e">
        <f>IF(C704="","",HLOOKUP(W$23,'1 Data Entry'!A$1:S703,A705,FALSE))</f>
        <v>#N/A</v>
      </c>
      <c r="F704" s="15">
        <f>(COUNTIF(D$3:D704,D704))</f>
        <v>702</v>
      </c>
      <c r="G704" s="15">
        <f t="shared" si="157"/>
        <v>999</v>
      </c>
      <c r="H704" s="15" t="e">
        <f t="shared" si="150"/>
        <v>#N/A</v>
      </c>
      <c r="I704" s="16" t="str">
        <f t="shared" si="151"/>
        <v/>
      </c>
      <c r="J704" s="16" t="str">
        <f t="shared" ca="1" si="159"/>
        <v/>
      </c>
      <c r="K704" s="16" t="str">
        <f t="shared" ca="1" si="159"/>
        <v/>
      </c>
      <c r="L704" s="16" t="str">
        <f t="shared" ca="1" si="159"/>
        <v/>
      </c>
      <c r="M704" s="16" t="str">
        <f t="shared" ca="1" si="158"/>
        <v/>
      </c>
      <c r="N704" s="16" t="str">
        <f t="shared" ca="1" si="158"/>
        <v/>
      </c>
      <c r="O704" s="16" t="str">
        <f t="shared" ca="1" si="158"/>
        <v/>
      </c>
      <c r="P704" s="16" t="str">
        <f t="shared" ca="1" si="158"/>
        <v/>
      </c>
      <c r="Q704" s="16" t="str">
        <f t="shared" ca="1" si="158"/>
        <v/>
      </c>
      <c r="R704" s="16" t="str">
        <f t="shared" ca="1" si="158"/>
        <v/>
      </c>
      <c r="S704" s="16" t="e">
        <f t="shared" ca="1" si="154"/>
        <v>#N/A</v>
      </c>
      <c r="T704" s="15" t="str">
        <f t="shared" ca="1" si="155"/>
        <v/>
      </c>
      <c r="U704" s="7" t="str">
        <f t="shared" ca="1" si="152"/>
        <v/>
      </c>
    </row>
    <row r="705" spans="1:21" x14ac:dyDescent="0.55000000000000004">
      <c r="A705" s="7">
        <v>703</v>
      </c>
      <c r="B705" s="8">
        <f t="shared" si="153"/>
        <v>703</v>
      </c>
      <c r="C705" s="9">
        <f>IF('2 Pareto Analysis'!$D$12='Pareto Math'!V$23,'Pareto Math'!B705,IF(HLOOKUP(X$23,'1 Data Entry'!A$1:Q704,A706,FALSE)="","",HLOOKUP(X$23,'1 Data Entry'!A$1:Q704,A706,FALSE)))</f>
        <v>703</v>
      </c>
      <c r="D705" s="7" t="e">
        <f>HLOOKUP(V$23,'1 Data Entry'!A$1:Q704,A706,FALSE)</f>
        <v>#N/A</v>
      </c>
      <c r="E705" s="15" t="e">
        <f>IF(C705="","",HLOOKUP(W$23,'1 Data Entry'!A$1:S704,A706,FALSE))</f>
        <v>#N/A</v>
      </c>
      <c r="F705" s="15">
        <f>(COUNTIF(D$3:D705,D705))</f>
        <v>703</v>
      </c>
      <c r="G705" s="15">
        <f t="shared" si="157"/>
        <v>999</v>
      </c>
      <c r="H705" s="15" t="e">
        <f t="shared" si="150"/>
        <v>#N/A</v>
      </c>
      <c r="I705" s="16" t="str">
        <f t="shared" si="151"/>
        <v/>
      </c>
      <c r="J705" s="16" t="str">
        <f t="shared" ca="1" si="159"/>
        <v/>
      </c>
      <c r="K705" s="16" t="str">
        <f t="shared" ca="1" si="159"/>
        <v/>
      </c>
      <c r="L705" s="16" t="str">
        <f t="shared" ca="1" si="159"/>
        <v/>
      </c>
      <c r="M705" s="16" t="str">
        <f t="shared" ca="1" si="158"/>
        <v/>
      </c>
      <c r="N705" s="16" t="str">
        <f t="shared" ca="1" si="158"/>
        <v/>
      </c>
      <c r="O705" s="16" t="str">
        <f t="shared" ca="1" si="158"/>
        <v/>
      </c>
      <c r="P705" s="16" t="str">
        <f t="shared" ca="1" si="158"/>
        <v/>
      </c>
      <c r="Q705" s="16" t="str">
        <f t="shared" ca="1" si="158"/>
        <v/>
      </c>
      <c r="R705" s="16" t="str">
        <f t="shared" ca="1" si="158"/>
        <v/>
      </c>
      <c r="S705" s="16" t="e">
        <f t="shared" ca="1" si="154"/>
        <v>#N/A</v>
      </c>
      <c r="T705" s="15" t="str">
        <f t="shared" ca="1" si="155"/>
        <v/>
      </c>
      <c r="U705" s="7" t="str">
        <f t="shared" ca="1" si="152"/>
        <v/>
      </c>
    </row>
    <row r="706" spans="1:21" x14ac:dyDescent="0.55000000000000004">
      <c r="A706" s="7">
        <v>704</v>
      </c>
      <c r="B706" s="8">
        <f t="shared" si="153"/>
        <v>704</v>
      </c>
      <c r="C706" s="9">
        <f>IF('2 Pareto Analysis'!$D$12='Pareto Math'!V$23,'Pareto Math'!B706,IF(HLOOKUP(X$23,'1 Data Entry'!A$1:Q705,A707,FALSE)="","",HLOOKUP(X$23,'1 Data Entry'!A$1:Q705,A707,FALSE)))</f>
        <v>704</v>
      </c>
      <c r="D706" s="7" t="e">
        <f>HLOOKUP(V$23,'1 Data Entry'!A$1:Q705,A707,FALSE)</f>
        <v>#N/A</v>
      </c>
      <c r="E706" s="15" t="e">
        <f>IF(C706="","",HLOOKUP(W$23,'1 Data Entry'!A$1:S705,A707,FALSE))</f>
        <v>#N/A</v>
      </c>
      <c r="F706" s="15">
        <f>(COUNTIF(D$3:D706,D706))</f>
        <v>704</v>
      </c>
      <c r="G706" s="15">
        <f t="shared" si="157"/>
        <v>999</v>
      </c>
      <c r="H706" s="15" t="e">
        <f t="shared" si="150"/>
        <v>#N/A</v>
      </c>
      <c r="I706" s="16" t="str">
        <f t="shared" si="151"/>
        <v/>
      </c>
      <c r="J706" s="16" t="str">
        <f t="shared" ca="1" si="159"/>
        <v/>
      </c>
      <c r="K706" s="16" t="str">
        <f t="shared" ca="1" si="159"/>
        <v/>
      </c>
      <c r="L706" s="16" t="str">
        <f t="shared" ca="1" si="159"/>
        <v/>
      </c>
      <c r="M706" s="16" t="str">
        <f t="shared" ca="1" si="158"/>
        <v/>
      </c>
      <c r="N706" s="16" t="str">
        <f t="shared" ca="1" si="158"/>
        <v/>
      </c>
      <c r="O706" s="16" t="str">
        <f t="shared" ca="1" si="158"/>
        <v/>
      </c>
      <c r="P706" s="16" t="str">
        <f t="shared" ca="1" si="158"/>
        <v/>
      </c>
      <c r="Q706" s="16" t="str">
        <f t="shared" ca="1" si="158"/>
        <v/>
      </c>
      <c r="R706" s="16" t="str">
        <f t="shared" ca="1" si="158"/>
        <v/>
      </c>
      <c r="S706" s="16" t="e">
        <f t="shared" ca="1" si="154"/>
        <v>#N/A</v>
      </c>
      <c r="T706" s="15" t="str">
        <f t="shared" ca="1" si="155"/>
        <v/>
      </c>
      <c r="U706" s="7" t="str">
        <f t="shared" ca="1" si="152"/>
        <v/>
      </c>
    </row>
    <row r="707" spans="1:21" x14ac:dyDescent="0.55000000000000004">
      <c r="A707" s="7">
        <v>705</v>
      </c>
      <c r="B707" s="8">
        <f t="shared" si="153"/>
        <v>705</v>
      </c>
      <c r="C707" s="9">
        <f>IF('2 Pareto Analysis'!$D$12='Pareto Math'!V$23,'Pareto Math'!B707,IF(HLOOKUP(X$23,'1 Data Entry'!A$1:Q706,A708,FALSE)="","",HLOOKUP(X$23,'1 Data Entry'!A$1:Q706,A708,FALSE)))</f>
        <v>705</v>
      </c>
      <c r="D707" s="7" t="e">
        <f>HLOOKUP(V$23,'1 Data Entry'!A$1:Q706,A708,FALSE)</f>
        <v>#N/A</v>
      </c>
      <c r="E707" s="15" t="e">
        <f>IF(C707="","",HLOOKUP(W$23,'1 Data Entry'!A$1:S706,A708,FALSE))</f>
        <v>#N/A</v>
      </c>
      <c r="F707" s="15">
        <f>(COUNTIF(D$3:D707,D707))</f>
        <v>705</v>
      </c>
      <c r="G707" s="15">
        <f t="shared" si="157"/>
        <v>999</v>
      </c>
      <c r="H707" s="15" t="e">
        <f t="shared" ref="H707:H770" si="160">(SUMIF(D$3:D$1002,D707,E$3:E$1002))</f>
        <v>#N/A</v>
      </c>
      <c r="I707" s="16" t="str">
        <f t="shared" ref="I707:I770" si="161">IF(F707=G707,IF(ISNA(H707),G707,H707),"")</f>
        <v/>
      </c>
      <c r="J707" s="16" t="str">
        <f t="shared" ca="1" si="159"/>
        <v/>
      </c>
      <c r="K707" s="16" t="str">
        <f t="shared" ca="1" si="159"/>
        <v/>
      </c>
      <c r="L707" s="16" t="str">
        <f t="shared" ca="1" si="159"/>
        <v/>
      </c>
      <c r="M707" s="16" t="str">
        <f t="shared" ca="1" si="158"/>
        <v/>
      </c>
      <c r="N707" s="16" t="str">
        <f t="shared" ca="1" si="158"/>
        <v/>
      </c>
      <c r="O707" s="16" t="str">
        <f t="shared" ca="1" si="158"/>
        <v/>
      </c>
      <c r="P707" s="16" t="str">
        <f t="shared" ca="1" si="158"/>
        <v/>
      </c>
      <c r="Q707" s="16" t="str">
        <f t="shared" ca="1" si="158"/>
        <v/>
      </c>
      <c r="R707" s="16" t="str">
        <f t="shared" ca="1" si="158"/>
        <v/>
      </c>
      <c r="S707" s="16" t="e">
        <f t="shared" ca="1" si="154"/>
        <v>#N/A</v>
      </c>
      <c r="T707" s="15" t="str">
        <f t="shared" ca="1" si="155"/>
        <v/>
      </c>
      <c r="U707" s="7" t="str">
        <f t="shared" ref="U707:U770" ca="1" si="162">IF(T707="","",D707)</f>
        <v/>
      </c>
    </row>
    <row r="708" spans="1:21" x14ac:dyDescent="0.55000000000000004">
      <c r="A708" s="7">
        <v>706</v>
      </c>
      <c r="B708" s="8">
        <f t="shared" ref="B708:B771" si="163">IF(A708&gt;999-COUNTIF(D:D,0),"",A708)</f>
        <v>706</v>
      </c>
      <c r="C708" s="9">
        <f>IF('2 Pareto Analysis'!$D$12='Pareto Math'!V$23,'Pareto Math'!B708,IF(HLOOKUP(X$23,'1 Data Entry'!A$1:Q707,A709,FALSE)="","",HLOOKUP(X$23,'1 Data Entry'!A$1:Q707,A709,FALSE)))</f>
        <v>706</v>
      </c>
      <c r="D708" s="7" t="e">
        <f>HLOOKUP(V$23,'1 Data Entry'!A$1:Q707,A709,FALSE)</f>
        <v>#N/A</v>
      </c>
      <c r="E708" s="15" t="e">
        <f>IF(C708="","",HLOOKUP(W$23,'1 Data Entry'!A$1:S707,A709,FALSE))</f>
        <v>#N/A</v>
      </c>
      <c r="F708" s="15">
        <f>(COUNTIF(D$3:D708,D708))</f>
        <v>706</v>
      </c>
      <c r="G708" s="15">
        <f t="shared" si="157"/>
        <v>999</v>
      </c>
      <c r="H708" s="15" t="e">
        <f t="shared" si="160"/>
        <v>#N/A</v>
      </c>
      <c r="I708" s="16" t="str">
        <f t="shared" si="161"/>
        <v/>
      </c>
      <c r="J708" s="16" t="str">
        <f t="shared" ca="1" si="159"/>
        <v/>
      </c>
      <c r="K708" s="16" t="str">
        <f t="shared" ca="1" si="159"/>
        <v/>
      </c>
      <c r="L708" s="16" t="str">
        <f t="shared" ca="1" si="159"/>
        <v/>
      </c>
      <c r="M708" s="16" t="str">
        <f t="shared" ca="1" si="158"/>
        <v/>
      </c>
      <c r="N708" s="16" t="str">
        <f t="shared" ca="1" si="158"/>
        <v/>
      </c>
      <c r="O708" s="16" t="str">
        <f t="shared" ca="1" si="158"/>
        <v/>
      </c>
      <c r="P708" s="16" t="str">
        <f t="shared" ca="1" si="158"/>
        <v/>
      </c>
      <c r="Q708" s="16" t="str">
        <f t="shared" ca="1" si="158"/>
        <v/>
      </c>
      <c r="R708" s="16" t="str">
        <f t="shared" ca="1" si="158"/>
        <v/>
      </c>
      <c r="S708" s="16" t="e">
        <f t="shared" ref="S708:S771" ca="1" si="164">IF(SUM(J708:R708)=0,$E708,"")</f>
        <v>#N/A</v>
      </c>
      <c r="T708" s="15" t="str">
        <f t="shared" ref="T708:T771" ca="1" si="165">IF(F708=G708,IF(ISNA(H708),G708+(RAND()*0.01),H708+(RAND()*0.0000000001)),"")</f>
        <v/>
      </c>
      <c r="U708" s="7" t="str">
        <f t="shared" ca="1" si="162"/>
        <v/>
      </c>
    </row>
    <row r="709" spans="1:21" x14ac:dyDescent="0.55000000000000004">
      <c r="A709" s="7">
        <v>707</v>
      </c>
      <c r="B709" s="8">
        <f t="shared" si="163"/>
        <v>707</v>
      </c>
      <c r="C709" s="9">
        <f>IF('2 Pareto Analysis'!$D$12='Pareto Math'!V$23,'Pareto Math'!B709,IF(HLOOKUP(X$23,'1 Data Entry'!A$1:Q708,A710,FALSE)="","",HLOOKUP(X$23,'1 Data Entry'!A$1:Q708,A710,FALSE)))</f>
        <v>707</v>
      </c>
      <c r="D709" s="7" t="e">
        <f>HLOOKUP(V$23,'1 Data Entry'!A$1:Q708,A710,FALSE)</f>
        <v>#N/A</v>
      </c>
      <c r="E709" s="15" t="e">
        <f>IF(C709="","",HLOOKUP(W$23,'1 Data Entry'!A$1:S708,A710,FALSE))</f>
        <v>#N/A</v>
      </c>
      <c r="F709" s="15">
        <f>(COUNTIF(D$3:D709,D709))</f>
        <v>707</v>
      </c>
      <c r="G709" s="15">
        <f t="shared" si="157"/>
        <v>999</v>
      </c>
      <c r="H709" s="15" t="e">
        <f t="shared" si="160"/>
        <v>#N/A</v>
      </c>
      <c r="I709" s="16" t="str">
        <f t="shared" si="161"/>
        <v/>
      </c>
      <c r="J709" s="16" t="str">
        <f t="shared" ca="1" si="159"/>
        <v/>
      </c>
      <c r="K709" s="16" t="str">
        <f t="shared" ca="1" si="159"/>
        <v/>
      </c>
      <c r="L709" s="16" t="str">
        <f t="shared" ca="1" si="159"/>
        <v/>
      </c>
      <c r="M709" s="16" t="str">
        <f t="shared" ca="1" si="158"/>
        <v/>
      </c>
      <c r="N709" s="16" t="str">
        <f t="shared" ca="1" si="158"/>
        <v/>
      </c>
      <c r="O709" s="16" t="str">
        <f t="shared" ca="1" si="158"/>
        <v/>
      </c>
      <c r="P709" s="16" t="str">
        <f t="shared" ca="1" si="158"/>
        <v/>
      </c>
      <c r="Q709" s="16" t="str">
        <f t="shared" ca="1" si="158"/>
        <v/>
      </c>
      <c r="R709" s="16" t="str">
        <f t="shared" ca="1" si="158"/>
        <v/>
      </c>
      <c r="S709" s="16" t="e">
        <f t="shared" ca="1" si="164"/>
        <v>#N/A</v>
      </c>
      <c r="T709" s="15" t="str">
        <f t="shared" ca="1" si="165"/>
        <v/>
      </c>
      <c r="U709" s="7" t="str">
        <f t="shared" ca="1" si="162"/>
        <v/>
      </c>
    </row>
    <row r="710" spans="1:21" x14ac:dyDescent="0.55000000000000004">
      <c r="A710" s="7">
        <v>708</v>
      </c>
      <c r="B710" s="8">
        <f t="shared" si="163"/>
        <v>708</v>
      </c>
      <c r="C710" s="9">
        <f>IF('2 Pareto Analysis'!$D$12='Pareto Math'!V$23,'Pareto Math'!B710,IF(HLOOKUP(X$23,'1 Data Entry'!A$1:Q709,A711,FALSE)="","",HLOOKUP(X$23,'1 Data Entry'!A$1:Q709,A711,FALSE)))</f>
        <v>708</v>
      </c>
      <c r="D710" s="7" t="e">
        <f>HLOOKUP(V$23,'1 Data Entry'!A$1:Q709,A711,FALSE)</f>
        <v>#N/A</v>
      </c>
      <c r="E710" s="15" t="e">
        <f>IF(C710="","",HLOOKUP(W$23,'1 Data Entry'!A$1:S709,A711,FALSE))</f>
        <v>#N/A</v>
      </c>
      <c r="F710" s="15">
        <f>(COUNTIF(D$3:D710,D710))</f>
        <v>708</v>
      </c>
      <c r="G710" s="15">
        <f t="shared" si="157"/>
        <v>999</v>
      </c>
      <c r="H710" s="15" t="e">
        <f t="shared" si="160"/>
        <v>#N/A</v>
      </c>
      <c r="I710" s="16" t="str">
        <f t="shared" si="161"/>
        <v/>
      </c>
      <c r="J710" s="16" t="str">
        <f t="shared" ca="1" si="159"/>
        <v/>
      </c>
      <c r="K710" s="16" t="str">
        <f t="shared" ca="1" si="159"/>
        <v/>
      </c>
      <c r="L710" s="16" t="str">
        <f t="shared" ca="1" si="159"/>
        <v/>
      </c>
      <c r="M710" s="16" t="str">
        <f t="shared" ca="1" si="158"/>
        <v/>
      </c>
      <c r="N710" s="16" t="str">
        <f t="shared" ca="1" si="158"/>
        <v/>
      </c>
      <c r="O710" s="16" t="str">
        <f t="shared" ca="1" si="158"/>
        <v/>
      </c>
      <c r="P710" s="16" t="str">
        <f t="shared" ca="1" si="158"/>
        <v/>
      </c>
      <c r="Q710" s="16" t="str">
        <f t="shared" ca="1" si="158"/>
        <v/>
      </c>
      <c r="R710" s="16" t="str">
        <f t="shared" ca="1" si="158"/>
        <v/>
      </c>
      <c r="S710" s="16" t="e">
        <f t="shared" ca="1" si="164"/>
        <v>#N/A</v>
      </c>
      <c r="T710" s="15" t="str">
        <f t="shared" ca="1" si="165"/>
        <v/>
      </c>
      <c r="U710" s="7" t="str">
        <f t="shared" ca="1" si="162"/>
        <v/>
      </c>
    </row>
    <row r="711" spans="1:21" x14ac:dyDescent="0.55000000000000004">
      <c r="A711" s="7">
        <v>709</v>
      </c>
      <c r="B711" s="8">
        <f t="shared" si="163"/>
        <v>709</v>
      </c>
      <c r="C711" s="9">
        <f>IF('2 Pareto Analysis'!$D$12='Pareto Math'!V$23,'Pareto Math'!B711,IF(HLOOKUP(X$23,'1 Data Entry'!A$1:Q710,A712,FALSE)="","",HLOOKUP(X$23,'1 Data Entry'!A$1:Q710,A712,FALSE)))</f>
        <v>709</v>
      </c>
      <c r="D711" s="7" t="e">
        <f>HLOOKUP(V$23,'1 Data Entry'!A$1:Q710,A712,FALSE)</f>
        <v>#N/A</v>
      </c>
      <c r="E711" s="15" t="e">
        <f>IF(C711="","",HLOOKUP(W$23,'1 Data Entry'!A$1:S710,A712,FALSE))</f>
        <v>#N/A</v>
      </c>
      <c r="F711" s="15">
        <f>(COUNTIF(D$3:D711,D711))</f>
        <v>709</v>
      </c>
      <c r="G711" s="15">
        <f t="shared" si="157"/>
        <v>999</v>
      </c>
      <c r="H711" s="15" t="e">
        <f t="shared" si="160"/>
        <v>#N/A</v>
      </c>
      <c r="I711" s="16" t="str">
        <f t="shared" si="161"/>
        <v/>
      </c>
      <c r="J711" s="16" t="str">
        <f t="shared" ca="1" si="159"/>
        <v/>
      </c>
      <c r="K711" s="16" t="str">
        <f t="shared" ca="1" si="159"/>
        <v/>
      </c>
      <c r="L711" s="16" t="str">
        <f t="shared" ca="1" si="159"/>
        <v/>
      </c>
      <c r="M711" s="16" t="str">
        <f t="shared" ca="1" si="158"/>
        <v/>
      </c>
      <c r="N711" s="16" t="str">
        <f t="shared" ca="1" si="158"/>
        <v/>
      </c>
      <c r="O711" s="16" t="str">
        <f t="shared" ca="1" si="158"/>
        <v/>
      </c>
      <c r="P711" s="16" t="str">
        <f t="shared" ca="1" si="158"/>
        <v/>
      </c>
      <c r="Q711" s="16" t="str">
        <f t="shared" ca="1" si="158"/>
        <v/>
      </c>
      <c r="R711" s="16" t="str">
        <f t="shared" ca="1" si="158"/>
        <v/>
      </c>
      <c r="S711" s="16" t="e">
        <f t="shared" ca="1" si="164"/>
        <v>#N/A</v>
      </c>
      <c r="T711" s="15" t="str">
        <f t="shared" ca="1" si="165"/>
        <v/>
      </c>
      <c r="U711" s="7" t="str">
        <f t="shared" ca="1" si="162"/>
        <v/>
      </c>
    </row>
    <row r="712" spans="1:21" x14ac:dyDescent="0.55000000000000004">
      <c r="A712" s="7">
        <v>710</v>
      </c>
      <c r="B712" s="8">
        <f t="shared" si="163"/>
        <v>710</v>
      </c>
      <c r="C712" s="9">
        <f>IF('2 Pareto Analysis'!$D$12='Pareto Math'!V$23,'Pareto Math'!B712,IF(HLOOKUP(X$23,'1 Data Entry'!A$1:Q711,A713,FALSE)="","",HLOOKUP(X$23,'1 Data Entry'!A$1:Q711,A713,FALSE)))</f>
        <v>710</v>
      </c>
      <c r="D712" s="7" t="e">
        <f>HLOOKUP(V$23,'1 Data Entry'!A$1:Q711,A713,FALSE)</f>
        <v>#N/A</v>
      </c>
      <c r="E712" s="15" t="e">
        <f>IF(C712="","",HLOOKUP(W$23,'1 Data Entry'!A$1:S711,A713,FALSE))</f>
        <v>#N/A</v>
      </c>
      <c r="F712" s="15">
        <f>(COUNTIF(D$3:D712,D712))</f>
        <v>710</v>
      </c>
      <c r="G712" s="15">
        <f t="shared" si="157"/>
        <v>999</v>
      </c>
      <c r="H712" s="15" t="e">
        <f t="shared" si="160"/>
        <v>#N/A</v>
      </c>
      <c r="I712" s="16" t="str">
        <f t="shared" si="161"/>
        <v/>
      </c>
      <c r="J712" s="16" t="str">
        <f t="shared" ca="1" si="159"/>
        <v/>
      </c>
      <c r="K712" s="16" t="str">
        <f t="shared" ca="1" si="159"/>
        <v/>
      </c>
      <c r="L712" s="16" t="str">
        <f t="shared" ca="1" si="159"/>
        <v/>
      </c>
      <c r="M712" s="16" t="str">
        <f t="shared" ca="1" si="158"/>
        <v/>
      </c>
      <c r="N712" s="16" t="str">
        <f t="shared" ca="1" si="158"/>
        <v/>
      </c>
      <c r="O712" s="16" t="str">
        <f t="shared" ca="1" si="158"/>
        <v/>
      </c>
      <c r="P712" s="16" t="str">
        <f t="shared" ca="1" si="158"/>
        <v/>
      </c>
      <c r="Q712" s="16" t="str">
        <f t="shared" ca="1" si="158"/>
        <v/>
      </c>
      <c r="R712" s="16" t="str">
        <f t="shared" ca="1" si="158"/>
        <v/>
      </c>
      <c r="S712" s="16" t="e">
        <f t="shared" ca="1" si="164"/>
        <v>#N/A</v>
      </c>
      <c r="T712" s="15" t="str">
        <f t="shared" ca="1" si="165"/>
        <v/>
      </c>
      <c r="U712" s="7" t="str">
        <f t="shared" ca="1" si="162"/>
        <v/>
      </c>
    </row>
    <row r="713" spans="1:21" x14ac:dyDescent="0.55000000000000004">
      <c r="A713" s="7">
        <v>711</v>
      </c>
      <c r="B713" s="8">
        <f t="shared" si="163"/>
        <v>711</v>
      </c>
      <c r="C713" s="9">
        <f>IF('2 Pareto Analysis'!$D$12='Pareto Math'!V$23,'Pareto Math'!B713,IF(HLOOKUP(X$23,'1 Data Entry'!A$1:Q712,A714,FALSE)="","",HLOOKUP(X$23,'1 Data Entry'!A$1:Q712,A714,FALSE)))</f>
        <v>711</v>
      </c>
      <c r="D713" s="7" t="e">
        <f>HLOOKUP(V$23,'1 Data Entry'!A$1:Q712,A714,FALSE)</f>
        <v>#N/A</v>
      </c>
      <c r="E713" s="15" t="e">
        <f>IF(C713="","",HLOOKUP(W$23,'1 Data Entry'!A$1:S712,A714,FALSE))</f>
        <v>#N/A</v>
      </c>
      <c r="F713" s="15">
        <f>(COUNTIF(D$3:D713,D713))</f>
        <v>711</v>
      </c>
      <c r="G713" s="15">
        <f t="shared" si="157"/>
        <v>999</v>
      </c>
      <c r="H713" s="15" t="e">
        <f t="shared" si="160"/>
        <v>#N/A</v>
      </c>
      <c r="I713" s="16" t="str">
        <f t="shared" si="161"/>
        <v/>
      </c>
      <c r="J713" s="16" t="str">
        <f t="shared" ca="1" si="159"/>
        <v/>
      </c>
      <c r="K713" s="16" t="str">
        <f t="shared" ca="1" si="159"/>
        <v/>
      </c>
      <c r="L713" s="16" t="str">
        <f t="shared" ca="1" si="159"/>
        <v/>
      </c>
      <c r="M713" s="16" t="str">
        <f t="shared" ca="1" si="158"/>
        <v/>
      </c>
      <c r="N713" s="16" t="str">
        <f t="shared" ca="1" si="158"/>
        <v/>
      </c>
      <c r="O713" s="16" t="str">
        <f t="shared" ca="1" si="158"/>
        <v/>
      </c>
      <c r="P713" s="16" t="str">
        <f t="shared" ca="1" si="158"/>
        <v/>
      </c>
      <c r="Q713" s="16" t="str">
        <f t="shared" ca="1" si="158"/>
        <v/>
      </c>
      <c r="R713" s="16" t="str">
        <f t="shared" ca="1" si="158"/>
        <v/>
      </c>
      <c r="S713" s="16" t="e">
        <f t="shared" ca="1" si="164"/>
        <v>#N/A</v>
      </c>
      <c r="T713" s="15" t="str">
        <f t="shared" ca="1" si="165"/>
        <v/>
      </c>
      <c r="U713" s="7" t="str">
        <f t="shared" ca="1" si="162"/>
        <v/>
      </c>
    </row>
    <row r="714" spans="1:21" x14ac:dyDescent="0.55000000000000004">
      <c r="A714" s="7">
        <v>712</v>
      </c>
      <c r="B714" s="8">
        <f t="shared" si="163"/>
        <v>712</v>
      </c>
      <c r="C714" s="9">
        <f>IF('2 Pareto Analysis'!$D$12='Pareto Math'!V$23,'Pareto Math'!B714,IF(HLOOKUP(X$23,'1 Data Entry'!A$1:Q713,A715,FALSE)="","",HLOOKUP(X$23,'1 Data Entry'!A$1:Q713,A715,FALSE)))</f>
        <v>712</v>
      </c>
      <c r="D714" s="7" t="e">
        <f>HLOOKUP(V$23,'1 Data Entry'!A$1:Q713,A715,FALSE)</f>
        <v>#N/A</v>
      </c>
      <c r="E714" s="15" t="e">
        <f>IF(C714="","",HLOOKUP(W$23,'1 Data Entry'!A$1:S713,A715,FALSE))</f>
        <v>#N/A</v>
      </c>
      <c r="F714" s="15">
        <f>(COUNTIF(D$3:D714,D714))</f>
        <v>712</v>
      </c>
      <c r="G714" s="15">
        <f t="shared" si="157"/>
        <v>999</v>
      </c>
      <c r="H714" s="15" t="e">
        <f t="shared" si="160"/>
        <v>#N/A</v>
      </c>
      <c r="I714" s="16" t="str">
        <f t="shared" si="161"/>
        <v/>
      </c>
      <c r="J714" s="16" t="str">
        <f t="shared" ca="1" si="159"/>
        <v/>
      </c>
      <c r="K714" s="16" t="str">
        <f t="shared" ca="1" si="159"/>
        <v/>
      </c>
      <c r="L714" s="16" t="str">
        <f t="shared" ca="1" si="159"/>
        <v/>
      </c>
      <c r="M714" s="16" t="str">
        <f t="shared" ca="1" si="158"/>
        <v/>
      </c>
      <c r="N714" s="16" t="str">
        <f t="shared" ca="1" si="158"/>
        <v/>
      </c>
      <c r="O714" s="16" t="str">
        <f t="shared" ca="1" si="158"/>
        <v/>
      </c>
      <c r="P714" s="16" t="str">
        <f t="shared" ca="1" si="158"/>
        <v/>
      </c>
      <c r="Q714" s="16" t="str">
        <f t="shared" ca="1" si="158"/>
        <v/>
      </c>
      <c r="R714" s="16" t="str">
        <f t="shared" ca="1" si="158"/>
        <v/>
      </c>
      <c r="S714" s="16" t="e">
        <f t="shared" ca="1" si="164"/>
        <v>#N/A</v>
      </c>
      <c r="T714" s="15" t="str">
        <f t="shared" ca="1" si="165"/>
        <v/>
      </c>
      <c r="U714" s="7" t="str">
        <f t="shared" ca="1" si="162"/>
        <v/>
      </c>
    </row>
    <row r="715" spans="1:21" x14ac:dyDescent="0.55000000000000004">
      <c r="A715" s="7">
        <v>713</v>
      </c>
      <c r="B715" s="8">
        <f t="shared" si="163"/>
        <v>713</v>
      </c>
      <c r="C715" s="9">
        <f>IF('2 Pareto Analysis'!$D$12='Pareto Math'!V$23,'Pareto Math'!B715,IF(HLOOKUP(X$23,'1 Data Entry'!A$1:Q714,A716,FALSE)="","",HLOOKUP(X$23,'1 Data Entry'!A$1:Q714,A716,FALSE)))</f>
        <v>713</v>
      </c>
      <c r="D715" s="7" t="e">
        <f>HLOOKUP(V$23,'1 Data Entry'!A$1:Q714,A716,FALSE)</f>
        <v>#N/A</v>
      </c>
      <c r="E715" s="15" t="e">
        <f>IF(C715="","",HLOOKUP(W$23,'1 Data Entry'!A$1:S714,A716,FALSE))</f>
        <v>#N/A</v>
      </c>
      <c r="F715" s="15">
        <f>(COUNTIF(D$3:D715,D715))</f>
        <v>713</v>
      </c>
      <c r="G715" s="15">
        <f t="shared" si="157"/>
        <v>999</v>
      </c>
      <c r="H715" s="15" t="e">
        <f t="shared" si="160"/>
        <v>#N/A</v>
      </c>
      <c r="I715" s="16" t="str">
        <f t="shared" si="161"/>
        <v/>
      </c>
      <c r="J715" s="16" t="str">
        <f t="shared" ca="1" si="159"/>
        <v/>
      </c>
      <c r="K715" s="16" t="str">
        <f t="shared" ca="1" si="159"/>
        <v/>
      </c>
      <c r="L715" s="16" t="str">
        <f t="shared" ca="1" si="159"/>
        <v/>
      </c>
      <c r="M715" s="16" t="str">
        <f t="shared" ca="1" si="158"/>
        <v/>
      </c>
      <c r="N715" s="16" t="str">
        <f t="shared" ca="1" si="158"/>
        <v/>
      </c>
      <c r="O715" s="16" t="str">
        <f t="shared" ca="1" si="158"/>
        <v/>
      </c>
      <c r="P715" s="16" t="str">
        <f t="shared" ca="1" si="158"/>
        <v/>
      </c>
      <c r="Q715" s="16" t="str">
        <f t="shared" ca="1" si="158"/>
        <v/>
      </c>
      <c r="R715" s="16" t="str">
        <f t="shared" ca="1" si="158"/>
        <v/>
      </c>
      <c r="S715" s="16" t="e">
        <f t="shared" ca="1" si="164"/>
        <v>#N/A</v>
      </c>
      <c r="T715" s="15" t="str">
        <f t="shared" ca="1" si="165"/>
        <v/>
      </c>
      <c r="U715" s="7" t="str">
        <f t="shared" ca="1" si="162"/>
        <v/>
      </c>
    </row>
    <row r="716" spans="1:21" x14ac:dyDescent="0.55000000000000004">
      <c r="A716" s="7">
        <v>714</v>
      </c>
      <c r="B716" s="8">
        <f t="shared" si="163"/>
        <v>714</v>
      </c>
      <c r="C716" s="9">
        <f>IF('2 Pareto Analysis'!$D$12='Pareto Math'!V$23,'Pareto Math'!B716,IF(HLOOKUP(X$23,'1 Data Entry'!A$1:Q715,A717,FALSE)="","",HLOOKUP(X$23,'1 Data Entry'!A$1:Q715,A717,FALSE)))</f>
        <v>714</v>
      </c>
      <c r="D716" s="7" t="e">
        <f>HLOOKUP(V$23,'1 Data Entry'!A$1:Q715,A717,FALSE)</f>
        <v>#N/A</v>
      </c>
      <c r="E716" s="15" t="e">
        <f>IF(C716="","",HLOOKUP(W$23,'1 Data Entry'!A$1:S715,A717,FALSE))</f>
        <v>#N/A</v>
      </c>
      <c r="F716" s="15">
        <f>(COUNTIF(D$3:D716,D716))</f>
        <v>714</v>
      </c>
      <c r="G716" s="15">
        <f t="shared" si="157"/>
        <v>999</v>
      </c>
      <c r="H716" s="15" t="e">
        <f t="shared" si="160"/>
        <v>#N/A</v>
      </c>
      <c r="I716" s="16" t="str">
        <f t="shared" si="161"/>
        <v/>
      </c>
      <c r="J716" s="16" t="str">
        <f t="shared" ca="1" si="159"/>
        <v/>
      </c>
      <c r="K716" s="16" t="str">
        <f t="shared" ca="1" si="159"/>
        <v/>
      </c>
      <c r="L716" s="16" t="str">
        <f t="shared" ca="1" si="159"/>
        <v/>
      </c>
      <c r="M716" s="16" t="str">
        <f t="shared" ca="1" si="158"/>
        <v/>
      </c>
      <c r="N716" s="16" t="str">
        <f t="shared" ca="1" si="158"/>
        <v/>
      </c>
      <c r="O716" s="16" t="str">
        <f t="shared" ca="1" si="158"/>
        <v/>
      </c>
      <c r="P716" s="16" t="str">
        <f t="shared" ca="1" si="158"/>
        <v/>
      </c>
      <c r="Q716" s="16" t="str">
        <f t="shared" ca="1" si="158"/>
        <v/>
      </c>
      <c r="R716" s="16" t="str">
        <f t="shared" ca="1" si="158"/>
        <v/>
      </c>
      <c r="S716" s="16" t="e">
        <f t="shared" ca="1" si="164"/>
        <v>#N/A</v>
      </c>
      <c r="T716" s="15" t="str">
        <f t="shared" ca="1" si="165"/>
        <v/>
      </c>
      <c r="U716" s="7" t="str">
        <f t="shared" ca="1" si="162"/>
        <v/>
      </c>
    </row>
    <row r="717" spans="1:21" x14ac:dyDescent="0.55000000000000004">
      <c r="A717" s="7">
        <v>715</v>
      </c>
      <c r="B717" s="8">
        <f t="shared" si="163"/>
        <v>715</v>
      </c>
      <c r="C717" s="9">
        <f>IF('2 Pareto Analysis'!$D$12='Pareto Math'!V$23,'Pareto Math'!B717,IF(HLOOKUP(X$23,'1 Data Entry'!A$1:Q716,A718,FALSE)="","",HLOOKUP(X$23,'1 Data Entry'!A$1:Q716,A718,FALSE)))</f>
        <v>715</v>
      </c>
      <c r="D717" s="7" t="e">
        <f>HLOOKUP(V$23,'1 Data Entry'!A$1:Q716,A718,FALSE)</f>
        <v>#N/A</v>
      </c>
      <c r="E717" s="15" t="e">
        <f>IF(C717="","",HLOOKUP(W$23,'1 Data Entry'!A$1:S716,A718,FALSE))</f>
        <v>#N/A</v>
      </c>
      <c r="F717" s="15">
        <f>(COUNTIF(D$3:D717,D717))</f>
        <v>715</v>
      </c>
      <c r="G717" s="15">
        <f t="shared" si="157"/>
        <v>999</v>
      </c>
      <c r="H717" s="15" t="e">
        <f t="shared" si="160"/>
        <v>#N/A</v>
      </c>
      <c r="I717" s="16" t="str">
        <f t="shared" si="161"/>
        <v/>
      </c>
      <c r="J717" s="16" t="str">
        <f t="shared" ca="1" si="159"/>
        <v/>
      </c>
      <c r="K717" s="16" t="str">
        <f t="shared" ca="1" si="159"/>
        <v/>
      </c>
      <c r="L717" s="16" t="str">
        <f t="shared" ca="1" si="159"/>
        <v/>
      </c>
      <c r="M717" s="16" t="str">
        <f t="shared" ca="1" si="158"/>
        <v/>
      </c>
      <c r="N717" s="16" t="str">
        <f t="shared" ca="1" si="158"/>
        <v/>
      </c>
      <c r="O717" s="16" t="str">
        <f t="shared" ca="1" si="158"/>
        <v/>
      </c>
      <c r="P717" s="16" t="str">
        <f t="shared" ca="1" si="158"/>
        <v/>
      </c>
      <c r="Q717" s="16" t="str">
        <f t="shared" ca="1" si="158"/>
        <v/>
      </c>
      <c r="R717" s="16" t="str">
        <f t="shared" ca="1" si="158"/>
        <v/>
      </c>
      <c r="S717" s="16" t="e">
        <f t="shared" ca="1" si="164"/>
        <v>#N/A</v>
      </c>
      <c r="T717" s="15" t="str">
        <f t="shared" ca="1" si="165"/>
        <v/>
      </c>
      <c r="U717" s="7" t="str">
        <f t="shared" ca="1" si="162"/>
        <v/>
      </c>
    </row>
    <row r="718" spans="1:21" x14ac:dyDescent="0.55000000000000004">
      <c r="A718" s="7">
        <v>716</v>
      </c>
      <c r="B718" s="8">
        <f t="shared" si="163"/>
        <v>716</v>
      </c>
      <c r="C718" s="9">
        <f>IF('2 Pareto Analysis'!$D$12='Pareto Math'!V$23,'Pareto Math'!B718,IF(HLOOKUP(X$23,'1 Data Entry'!A$1:Q717,A719,FALSE)="","",HLOOKUP(X$23,'1 Data Entry'!A$1:Q717,A719,FALSE)))</f>
        <v>716</v>
      </c>
      <c r="D718" s="7" t="e">
        <f>HLOOKUP(V$23,'1 Data Entry'!A$1:Q717,A719,FALSE)</f>
        <v>#N/A</v>
      </c>
      <c r="E718" s="15" t="e">
        <f>IF(C718="","",HLOOKUP(W$23,'1 Data Entry'!A$1:S717,A719,FALSE))</f>
        <v>#N/A</v>
      </c>
      <c r="F718" s="15">
        <f>(COUNTIF(D$3:D718,D718))</f>
        <v>716</v>
      </c>
      <c r="G718" s="15">
        <f t="shared" si="157"/>
        <v>999</v>
      </c>
      <c r="H718" s="15" t="e">
        <f t="shared" si="160"/>
        <v>#N/A</v>
      </c>
      <c r="I718" s="16" t="str">
        <f t="shared" si="161"/>
        <v/>
      </c>
      <c r="J718" s="16" t="str">
        <f t="shared" ca="1" si="159"/>
        <v/>
      </c>
      <c r="K718" s="16" t="str">
        <f t="shared" ca="1" si="159"/>
        <v/>
      </c>
      <c r="L718" s="16" t="str">
        <f t="shared" ca="1" si="159"/>
        <v/>
      </c>
      <c r="M718" s="16" t="str">
        <f t="shared" ca="1" si="158"/>
        <v/>
      </c>
      <c r="N718" s="16" t="str">
        <f t="shared" ca="1" si="158"/>
        <v/>
      </c>
      <c r="O718" s="16" t="str">
        <f t="shared" ca="1" si="158"/>
        <v/>
      </c>
      <c r="P718" s="16" t="str">
        <f t="shared" ca="1" si="158"/>
        <v/>
      </c>
      <c r="Q718" s="16" t="str">
        <f t="shared" ca="1" si="158"/>
        <v/>
      </c>
      <c r="R718" s="16" t="str">
        <f t="shared" ca="1" si="158"/>
        <v/>
      </c>
      <c r="S718" s="16" t="e">
        <f t="shared" ca="1" si="164"/>
        <v>#N/A</v>
      </c>
      <c r="T718" s="15" t="str">
        <f t="shared" ca="1" si="165"/>
        <v/>
      </c>
      <c r="U718" s="7" t="str">
        <f t="shared" ca="1" si="162"/>
        <v/>
      </c>
    </row>
    <row r="719" spans="1:21" x14ac:dyDescent="0.55000000000000004">
      <c r="A719" s="7">
        <v>717</v>
      </c>
      <c r="B719" s="8">
        <f t="shared" si="163"/>
        <v>717</v>
      </c>
      <c r="C719" s="9">
        <f>IF('2 Pareto Analysis'!$D$12='Pareto Math'!V$23,'Pareto Math'!B719,IF(HLOOKUP(X$23,'1 Data Entry'!A$1:Q718,A720,FALSE)="","",HLOOKUP(X$23,'1 Data Entry'!A$1:Q718,A720,FALSE)))</f>
        <v>717</v>
      </c>
      <c r="D719" s="7" t="e">
        <f>HLOOKUP(V$23,'1 Data Entry'!A$1:Q718,A720,FALSE)</f>
        <v>#N/A</v>
      </c>
      <c r="E719" s="15" t="e">
        <f>IF(C719="","",HLOOKUP(W$23,'1 Data Entry'!A$1:S718,A720,FALSE))</f>
        <v>#N/A</v>
      </c>
      <c r="F719" s="15">
        <f>(COUNTIF(D$3:D719,D719))</f>
        <v>717</v>
      </c>
      <c r="G719" s="15">
        <f t="shared" si="157"/>
        <v>999</v>
      </c>
      <c r="H719" s="15" t="e">
        <f t="shared" si="160"/>
        <v>#N/A</v>
      </c>
      <c r="I719" s="16" t="str">
        <f t="shared" si="161"/>
        <v/>
      </c>
      <c r="J719" s="16" t="str">
        <f t="shared" ca="1" si="159"/>
        <v/>
      </c>
      <c r="K719" s="16" t="str">
        <f t="shared" ca="1" si="159"/>
        <v/>
      </c>
      <c r="L719" s="16" t="str">
        <f t="shared" ca="1" si="159"/>
        <v/>
      </c>
      <c r="M719" s="16" t="str">
        <f t="shared" ca="1" si="158"/>
        <v/>
      </c>
      <c r="N719" s="16" t="str">
        <f t="shared" ca="1" si="158"/>
        <v/>
      </c>
      <c r="O719" s="16" t="str">
        <f t="shared" ca="1" si="158"/>
        <v/>
      </c>
      <c r="P719" s="16" t="str">
        <f t="shared" ca="1" si="158"/>
        <v/>
      </c>
      <c r="Q719" s="16" t="str">
        <f t="shared" ca="1" si="158"/>
        <v/>
      </c>
      <c r="R719" s="16" t="str">
        <f t="shared" ca="1" si="158"/>
        <v/>
      </c>
      <c r="S719" s="16" t="e">
        <f t="shared" ca="1" si="164"/>
        <v>#N/A</v>
      </c>
      <c r="T719" s="15" t="str">
        <f t="shared" ca="1" si="165"/>
        <v/>
      </c>
      <c r="U719" s="7" t="str">
        <f t="shared" ca="1" si="162"/>
        <v/>
      </c>
    </row>
    <row r="720" spans="1:21" x14ac:dyDescent="0.55000000000000004">
      <c r="A720" s="7">
        <v>718</v>
      </c>
      <c r="B720" s="8">
        <f t="shared" si="163"/>
        <v>718</v>
      </c>
      <c r="C720" s="9">
        <f>IF('2 Pareto Analysis'!$D$12='Pareto Math'!V$23,'Pareto Math'!B720,IF(HLOOKUP(X$23,'1 Data Entry'!A$1:Q719,A721,FALSE)="","",HLOOKUP(X$23,'1 Data Entry'!A$1:Q719,A721,FALSE)))</f>
        <v>718</v>
      </c>
      <c r="D720" s="7" t="e">
        <f>HLOOKUP(V$23,'1 Data Entry'!A$1:Q719,A721,FALSE)</f>
        <v>#N/A</v>
      </c>
      <c r="E720" s="15" t="e">
        <f>IF(C720="","",HLOOKUP(W$23,'1 Data Entry'!A$1:S719,A721,FALSE))</f>
        <v>#N/A</v>
      </c>
      <c r="F720" s="15">
        <f>(COUNTIF(D$3:D720,D720))</f>
        <v>718</v>
      </c>
      <c r="G720" s="15">
        <f t="shared" si="157"/>
        <v>999</v>
      </c>
      <c r="H720" s="15" t="e">
        <f t="shared" si="160"/>
        <v>#N/A</v>
      </c>
      <c r="I720" s="16" t="str">
        <f t="shared" si="161"/>
        <v/>
      </c>
      <c r="J720" s="16" t="str">
        <f t="shared" ca="1" si="159"/>
        <v/>
      </c>
      <c r="K720" s="16" t="str">
        <f t="shared" ca="1" si="159"/>
        <v/>
      </c>
      <c r="L720" s="16" t="str">
        <f t="shared" ca="1" si="159"/>
        <v/>
      </c>
      <c r="M720" s="16" t="str">
        <f t="shared" ca="1" si="158"/>
        <v/>
      </c>
      <c r="N720" s="16" t="str">
        <f t="shared" ca="1" si="158"/>
        <v/>
      </c>
      <c r="O720" s="16" t="str">
        <f t="shared" ca="1" si="158"/>
        <v/>
      </c>
      <c r="P720" s="16" t="str">
        <f t="shared" ca="1" si="158"/>
        <v/>
      </c>
      <c r="Q720" s="16" t="str">
        <f t="shared" ca="1" si="158"/>
        <v/>
      </c>
      <c r="R720" s="16" t="str">
        <f t="shared" ca="1" si="158"/>
        <v/>
      </c>
      <c r="S720" s="16" t="e">
        <f t="shared" ca="1" si="164"/>
        <v>#N/A</v>
      </c>
      <c r="T720" s="15" t="str">
        <f t="shared" ca="1" si="165"/>
        <v/>
      </c>
      <c r="U720" s="7" t="str">
        <f t="shared" ca="1" si="162"/>
        <v/>
      </c>
    </row>
    <row r="721" spans="1:21" x14ac:dyDescent="0.55000000000000004">
      <c r="A721" s="7">
        <v>719</v>
      </c>
      <c r="B721" s="8">
        <f t="shared" si="163"/>
        <v>719</v>
      </c>
      <c r="C721" s="9">
        <f>IF('2 Pareto Analysis'!$D$12='Pareto Math'!V$23,'Pareto Math'!B721,IF(HLOOKUP(X$23,'1 Data Entry'!A$1:Q720,A722,FALSE)="","",HLOOKUP(X$23,'1 Data Entry'!A$1:Q720,A722,FALSE)))</f>
        <v>719</v>
      </c>
      <c r="D721" s="7" t="e">
        <f>HLOOKUP(V$23,'1 Data Entry'!A$1:Q720,A722,FALSE)</f>
        <v>#N/A</v>
      </c>
      <c r="E721" s="15" t="e">
        <f>IF(C721="","",HLOOKUP(W$23,'1 Data Entry'!A$1:S720,A722,FALSE))</f>
        <v>#N/A</v>
      </c>
      <c r="F721" s="15">
        <f>(COUNTIF(D$3:D721,D721))</f>
        <v>719</v>
      </c>
      <c r="G721" s="15">
        <f t="shared" si="157"/>
        <v>999</v>
      </c>
      <c r="H721" s="15" t="e">
        <f t="shared" si="160"/>
        <v>#N/A</v>
      </c>
      <c r="I721" s="16" t="str">
        <f t="shared" si="161"/>
        <v/>
      </c>
      <c r="J721" s="16" t="str">
        <f t="shared" ca="1" si="159"/>
        <v/>
      </c>
      <c r="K721" s="16" t="str">
        <f t="shared" ca="1" si="159"/>
        <v/>
      </c>
      <c r="L721" s="16" t="str">
        <f t="shared" ca="1" si="159"/>
        <v/>
      </c>
      <c r="M721" s="16" t="str">
        <f t="shared" ca="1" si="158"/>
        <v/>
      </c>
      <c r="N721" s="16" t="str">
        <f t="shared" ca="1" si="158"/>
        <v/>
      </c>
      <c r="O721" s="16" t="str">
        <f t="shared" ca="1" si="158"/>
        <v/>
      </c>
      <c r="P721" s="16" t="str">
        <f t="shared" ca="1" si="158"/>
        <v/>
      </c>
      <c r="Q721" s="16" t="str">
        <f t="shared" ca="1" si="158"/>
        <v/>
      </c>
      <c r="R721" s="16" t="str">
        <f t="shared" ca="1" si="158"/>
        <v/>
      </c>
      <c r="S721" s="16" t="e">
        <f t="shared" ca="1" si="164"/>
        <v>#N/A</v>
      </c>
      <c r="T721" s="15" t="str">
        <f t="shared" ca="1" si="165"/>
        <v/>
      </c>
      <c r="U721" s="7" t="str">
        <f t="shared" ca="1" si="162"/>
        <v/>
      </c>
    </row>
    <row r="722" spans="1:21" x14ac:dyDescent="0.55000000000000004">
      <c r="A722" s="7">
        <v>720</v>
      </c>
      <c r="B722" s="8">
        <f t="shared" si="163"/>
        <v>720</v>
      </c>
      <c r="C722" s="9">
        <f>IF('2 Pareto Analysis'!$D$12='Pareto Math'!V$23,'Pareto Math'!B722,IF(HLOOKUP(X$23,'1 Data Entry'!A$1:Q721,A723,FALSE)="","",HLOOKUP(X$23,'1 Data Entry'!A$1:Q721,A723,FALSE)))</f>
        <v>720</v>
      </c>
      <c r="D722" s="7" t="e">
        <f>HLOOKUP(V$23,'1 Data Entry'!A$1:Q721,A723,FALSE)</f>
        <v>#N/A</v>
      </c>
      <c r="E722" s="15" t="e">
        <f>IF(C722="","",HLOOKUP(W$23,'1 Data Entry'!A$1:S721,A723,FALSE))</f>
        <v>#N/A</v>
      </c>
      <c r="F722" s="15">
        <f>(COUNTIF(D$3:D722,D722))</f>
        <v>720</v>
      </c>
      <c r="G722" s="15">
        <f t="shared" si="157"/>
        <v>999</v>
      </c>
      <c r="H722" s="15" t="e">
        <f t="shared" si="160"/>
        <v>#N/A</v>
      </c>
      <c r="I722" s="16" t="str">
        <f t="shared" si="161"/>
        <v/>
      </c>
      <c r="J722" s="16" t="str">
        <f t="shared" ca="1" si="159"/>
        <v/>
      </c>
      <c r="K722" s="16" t="str">
        <f t="shared" ca="1" si="159"/>
        <v/>
      </c>
      <c r="L722" s="16" t="str">
        <f t="shared" ca="1" si="159"/>
        <v/>
      </c>
      <c r="M722" s="16" t="str">
        <f t="shared" ca="1" si="158"/>
        <v/>
      </c>
      <c r="N722" s="16" t="str">
        <f t="shared" ca="1" si="158"/>
        <v/>
      </c>
      <c r="O722" s="16" t="str">
        <f t="shared" ca="1" si="158"/>
        <v/>
      </c>
      <c r="P722" s="16" t="str">
        <f t="shared" ca="1" si="158"/>
        <v/>
      </c>
      <c r="Q722" s="16" t="str">
        <f t="shared" ca="1" si="158"/>
        <v/>
      </c>
      <c r="R722" s="16" t="str">
        <f t="shared" ca="1" si="158"/>
        <v/>
      </c>
      <c r="S722" s="16" t="e">
        <f t="shared" ca="1" si="164"/>
        <v>#N/A</v>
      </c>
      <c r="T722" s="15" t="str">
        <f t="shared" ca="1" si="165"/>
        <v/>
      </c>
      <c r="U722" s="7" t="str">
        <f t="shared" ca="1" si="162"/>
        <v/>
      </c>
    </row>
    <row r="723" spans="1:21" x14ac:dyDescent="0.55000000000000004">
      <c r="A723" s="7">
        <v>721</v>
      </c>
      <c r="B723" s="8">
        <f t="shared" si="163"/>
        <v>721</v>
      </c>
      <c r="C723" s="9">
        <f>IF('2 Pareto Analysis'!$D$12='Pareto Math'!V$23,'Pareto Math'!B723,IF(HLOOKUP(X$23,'1 Data Entry'!A$1:Q722,A724,FALSE)="","",HLOOKUP(X$23,'1 Data Entry'!A$1:Q722,A724,FALSE)))</f>
        <v>721</v>
      </c>
      <c r="D723" s="7" t="e">
        <f>HLOOKUP(V$23,'1 Data Entry'!A$1:Q722,A724,FALSE)</f>
        <v>#N/A</v>
      </c>
      <c r="E723" s="15" t="e">
        <f>IF(C723="","",HLOOKUP(W$23,'1 Data Entry'!A$1:S722,A724,FALSE))</f>
        <v>#N/A</v>
      </c>
      <c r="F723" s="15">
        <f>(COUNTIF(D$3:D723,D723))</f>
        <v>721</v>
      </c>
      <c r="G723" s="15">
        <f t="shared" si="157"/>
        <v>999</v>
      </c>
      <c r="H723" s="15" t="e">
        <f t="shared" si="160"/>
        <v>#N/A</v>
      </c>
      <c r="I723" s="16" t="str">
        <f t="shared" si="161"/>
        <v/>
      </c>
      <c r="J723" s="16" t="str">
        <f t="shared" ca="1" si="159"/>
        <v/>
      </c>
      <c r="K723" s="16" t="str">
        <f t="shared" ca="1" si="159"/>
        <v/>
      </c>
      <c r="L723" s="16" t="str">
        <f t="shared" ca="1" si="159"/>
        <v/>
      </c>
      <c r="M723" s="16" t="str">
        <f t="shared" ca="1" si="158"/>
        <v/>
      </c>
      <c r="N723" s="16" t="str">
        <f t="shared" ca="1" si="158"/>
        <v/>
      </c>
      <c r="O723" s="16" t="str">
        <f t="shared" ca="1" si="158"/>
        <v/>
      </c>
      <c r="P723" s="16" t="str">
        <f t="shared" ca="1" si="158"/>
        <v/>
      </c>
      <c r="Q723" s="16" t="str">
        <f t="shared" ca="1" si="158"/>
        <v/>
      </c>
      <c r="R723" s="16" t="str">
        <f t="shared" ca="1" si="158"/>
        <v/>
      </c>
      <c r="S723" s="16" t="e">
        <f t="shared" ca="1" si="164"/>
        <v>#N/A</v>
      </c>
      <c r="T723" s="15" t="str">
        <f t="shared" ca="1" si="165"/>
        <v/>
      </c>
      <c r="U723" s="7" t="str">
        <f t="shared" ca="1" si="162"/>
        <v/>
      </c>
    </row>
    <row r="724" spans="1:21" x14ac:dyDescent="0.55000000000000004">
      <c r="A724" s="7">
        <v>722</v>
      </c>
      <c r="B724" s="8">
        <f t="shared" si="163"/>
        <v>722</v>
      </c>
      <c r="C724" s="9">
        <f>IF('2 Pareto Analysis'!$D$12='Pareto Math'!V$23,'Pareto Math'!B724,IF(HLOOKUP(X$23,'1 Data Entry'!A$1:Q723,A725,FALSE)="","",HLOOKUP(X$23,'1 Data Entry'!A$1:Q723,A725,FALSE)))</f>
        <v>722</v>
      </c>
      <c r="D724" s="7" t="e">
        <f>HLOOKUP(V$23,'1 Data Entry'!A$1:Q723,A725,FALSE)</f>
        <v>#N/A</v>
      </c>
      <c r="E724" s="15" t="e">
        <f>IF(C724="","",HLOOKUP(W$23,'1 Data Entry'!A$1:S723,A725,FALSE))</f>
        <v>#N/A</v>
      </c>
      <c r="F724" s="15">
        <f>(COUNTIF(D$3:D724,D724))</f>
        <v>722</v>
      </c>
      <c r="G724" s="15">
        <f t="shared" si="157"/>
        <v>999</v>
      </c>
      <c r="H724" s="15" t="e">
        <f t="shared" si="160"/>
        <v>#N/A</v>
      </c>
      <c r="I724" s="16" t="str">
        <f t="shared" si="161"/>
        <v/>
      </c>
      <c r="J724" s="16" t="str">
        <f t="shared" ca="1" si="159"/>
        <v/>
      </c>
      <c r="K724" s="16" t="str">
        <f t="shared" ca="1" si="159"/>
        <v/>
      </c>
      <c r="L724" s="16" t="str">
        <f t="shared" ca="1" si="159"/>
        <v/>
      </c>
      <c r="M724" s="16" t="str">
        <f t="shared" ca="1" si="158"/>
        <v/>
      </c>
      <c r="N724" s="16" t="str">
        <f t="shared" ca="1" si="158"/>
        <v/>
      </c>
      <c r="O724" s="16" t="str">
        <f t="shared" ca="1" si="158"/>
        <v/>
      </c>
      <c r="P724" s="16" t="str">
        <f t="shared" ca="1" si="158"/>
        <v/>
      </c>
      <c r="Q724" s="16" t="str">
        <f t="shared" ca="1" si="158"/>
        <v/>
      </c>
      <c r="R724" s="16" t="str">
        <f t="shared" ca="1" si="158"/>
        <v/>
      </c>
      <c r="S724" s="16" t="e">
        <f t="shared" ca="1" si="164"/>
        <v>#N/A</v>
      </c>
      <c r="T724" s="15" t="str">
        <f t="shared" ca="1" si="165"/>
        <v/>
      </c>
      <c r="U724" s="7" t="str">
        <f t="shared" ca="1" si="162"/>
        <v/>
      </c>
    </row>
    <row r="725" spans="1:21" x14ac:dyDescent="0.55000000000000004">
      <c r="A725" s="7">
        <v>723</v>
      </c>
      <c r="B725" s="8">
        <f t="shared" si="163"/>
        <v>723</v>
      </c>
      <c r="C725" s="9">
        <f>IF('2 Pareto Analysis'!$D$12='Pareto Math'!V$23,'Pareto Math'!B725,IF(HLOOKUP(X$23,'1 Data Entry'!A$1:Q724,A726,FALSE)="","",HLOOKUP(X$23,'1 Data Entry'!A$1:Q724,A726,FALSE)))</f>
        <v>723</v>
      </c>
      <c r="D725" s="7" t="e">
        <f>HLOOKUP(V$23,'1 Data Entry'!A$1:Q724,A726,FALSE)</f>
        <v>#N/A</v>
      </c>
      <c r="E725" s="15" t="e">
        <f>IF(C725="","",HLOOKUP(W$23,'1 Data Entry'!A$1:S724,A726,FALSE))</f>
        <v>#N/A</v>
      </c>
      <c r="F725" s="15">
        <f>(COUNTIF(D$3:D725,D725))</f>
        <v>723</v>
      </c>
      <c r="G725" s="15">
        <f t="shared" si="157"/>
        <v>999</v>
      </c>
      <c r="H725" s="15" t="e">
        <f t="shared" si="160"/>
        <v>#N/A</v>
      </c>
      <c r="I725" s="16" t="str">
        <f t="shared" si="161"/>
        <v/>
      </c>
      <c r="J725" s="16" t="str">
        <f t="shared" ca="1" si="159"/>
        <v/>
      </c>
      <c r="K725" s="16" t="str">
        <f t="shared" ca="1" si="159"/>
        <v/>
      </c>
      <c r="L725" s="16" t="str">
        <f t="shared" ca="1" si="159"/>
        <v/>
      </c>
      <c r="M725" s="16" t="str">
        <f t="shared" ca="1" si="158"/>
        <v/>
      </c>
      <c r="N725" s="16" t="str">
        <f t="shared" ca="1" si="158"/>
        <v/>
      </c>
      <c r="O725" s="16" t="str">
        <f t="shared" ca="1" si="158"/>
        <v/>
      </c>
      <c r="P725" s="16" t="str">
        <f t="shared" ca="1" si="158"/>
        <v/>
      </c>
      <c r="Q725" s="16" t="str">
        <f t="shared" ca="1" si="158"/>
        <v/>
      </c>
      <c r="R725" s="16" t="str">
        <f t="shared" ca="1" si="158"/>
        <v/>
      </c>
      <c r="S725" s="16" t="e">
        <f t="shared" ca="1" si="164"/>
        <v>#N/A</v>
      </c>
      <c r="T725" s="15" t="str">
        <f t="shared" ca="1" si="165"/>
        <v/>
      </c>
      <c r="U725" s="7" t="str">
        <f t="shared" ca="1" si="162"/>
        <v/>
      </c>
    </row>
    <row r="726" spans="1:21" x14ac:dyDescent="0.55000000000000004">
      <c r="A726" s="7">
        <v>724</v>
      </c>
      <c r="B726" s="8">
        <f t="shared" si="163"/>
        <v>724</v>
      </c>
      <c r="C726" s="9">
        <f>IF('2 Pareto Analysis'!$D$12='Pareto Math'!V$23,'Pareto Math'!B726,IF(HLOOKUP(X$23,'1 Data Entry'!A$1:Q725,A727,FALSE)="","",HLOOKUP(X$23,'1 Data Entry'!A$1:Q725,A727,FALSE)))</f>
        <v>724</v>
      </c>
      <c r="D726" s="7" t="e">
        <f>HLOOKUP(V$23,'1 Data Entry'!A$1:Q725,A727,FALSE)</f>
        <v>#N/A</v>
      </c>
      <c r="E726" s="15" t="e">
        <f>IF(C726="","",HLOOKUP(W$23,'1 Data Entry'!A$1:S725,A727,FALSE))</f>
        <v>#N/A</v>
      </c>
      <c r="F726" s="15">
        <f>(COUNTIF(D$3:D726,D726))</f>
        <v>724</v>
      </c>
      <c r="G726" s="15">
        <f t="shared" si="157"/>
        <v>999</v>
      </c>
      <c r="H726" s="15" t="e">
        <f t="shared" si="160"/>
        <v>#N/A</v>
      </c>
      <c r="I726" s="16" t="str">
        <f t="shared" si="161"/>
        <v/>
      </c>
      <c r="J726" s="16" t="str">
        <f t="shared" ca="1" si="159"/>
        <v/>
      </c>
      <c r="K726" s="16" t="str">
        <f t="shared" ca="1" si="159"/>
        <v/>
      </c>
      <c r="L726" s="16" t="str">
        <f t="shared" ca="1" si="159"/>
        <v/>
      </c>
      <c r="M726" s="16" t="str">
        <f t="shared" ca="1" si="158"/>
        <v/>
      </c>
      <c r="N726" s="16" t="str">
        <f t="shared" ca="1" si="158"/>
        <v/>
      </c>
      <c r="O726" s="16" t="str">
        <f t="shared" ca="1" si="158"/>
        <v/>
      </c>
      <c r="P726" s="16" t="str">
        <f t="shared" ca="1" si="158"/>
        <v/>
      </c>
      <c r="Q726" s="16" t="str">
        <f t="shared" ca="1" si="158"/>
        <v/>
      </c>
      <c r="R726" s="16" t="str">
        <f t="shared" ca="1" si="158"/>
        <v/>
      </c>
      <c r="S726" s="16" t="e">
        <f t="shared" ca="1" si="164"/>
        <v>#N/A</v>
      </c>
      <c r="T726" s="15" t="str">
        <f t="shared" ca="1" si="165"/>
        <v/>
      </c>
      <c r="U726" s="7" t="str">
        <f t="shared" ca="1" si="162"/>
        <v/>
      </c>
    </row>
    <row r="727" spans="1:21" x14ac:dyDescent="0.55000000000000004">
      <c r="A727" s="7">
        <v>725</v>
      </c>
      <c r="B727" s="8">
        <f t="shared" si="163"/>
        <v>725</v>
      </c>
      <c r="C727" s="9">
        <f>IF('2 Pareto Analysis'!$D$12='Pareto Math'!V$23,'Pareto Math'!B727,IF(HLOOKUP(X$23,'1 Data Entry'!A$1:Q726,A728,FALSE)="","",HLOOKUP(X$23,'1 Data Entry'!A$1:Q726,A728,FALSE)))</f>
        <v>725</v>
      </c>
      <c r="D727" s="7" t="e">
        <f>HLOOKUP(V$23,'1 Data Entry'!A$1:Q726,A728,FALSE)</f>
        <v>#N/A</v>
      </c>
      <c r="E727" s="15" t="e">
        <f>IF(C727="","",HLOOKUP(W$23,'1 Data Entry'!A$1:S726,A728,FALSE))</f>
        <v>#N/A</v>
      </c>
      <c r="F727" s="15">
        <f>(COUNTIF(D$3:D727,D727))</f>
        <v>725</v>
      </c>
      <c r="G727" s="15">
        <f t="shared" si="157"/>
        <v>999</v>
      </c>
      <c r="H727" s="15" t="e">
        <f t="shared" si="160"/>
        <v>#N/A</v>
      </c>
      <c r="I727" s="16" t="str">
        <f t="shared" si="161"/>
        <v/>
      </c>
      <c r="J727" s="16" t="str">
        <f t="shared" ca="1" si="159"/>
        <v/>
      </c>
      <c r="K727" s="16" t="str">
        <f t="shared" ca="1" si="159"/>
        <v/>
      </c>
      <c r="L727" s="16" t="str">
        <f t="shared" ca="1" si="159"/>
        <v/>
      </c>
      <c r="M727" s="16" t="str">
        <f t="shared" ca="1" si="158"/>
        <v/>
      </c>
      <c r="N727" s="16" t="str">
        <f t="shared" ca="1" si="158"/>
        <v/>
      </c>
      <c r="O727" s="16" t="str">
        <f t="shared" ca="1" si="158"/>
        <v/>
      </c>
      <c r="P727" s="16" t="str">
        <f t="shared" ca="1" si="158"/>
        <v/>
      </c>
      <c r="Q727" s="16" t="str">
        <f t="shared" ca="1" si="158"/>
        <v/>
      </c>
      <c r="R727" s="16" t="str">
        <f t="shared" ca="1" si="158"/>
        <v/>
      </c>
      <c r="S727" s="16" t="e">
        <f t="shared" ca="1" si="164"/>
        <v>#N/A</v>
      </c>
      <c r="T727" s="15" t="str">
        <f t="shared" ca="1" si="165"/>
        <v/>
      </c>
      <c r="U727" s="7" t="str">
        <f t="shared" ca="1" si="162"/>
        <v/>
      </c>
    </row>
    <row r="728" spans="1:21" x14ac:dyDescent="0.55000000000000004">
      <c r="A728" s="7">
        <v>726</v>
      </c>
      <c r="B728" s="8">
        <f t="shared" si="163"/>
        <v>726</v>
      </c>
      <c r="C728" s="9">
        <f>IF('2 Pareto Analysis'!$D$12='Pareto Math'!V$23,'Pareto Math'!B728,IF(HLOOKUP(X$23,'1 Data Entry'!A$1:Q727,A729,FALSE)="","",HLOOKUP(X$23,'1 Data Entry'!A$1:Q727,A729,FALSE)))</f>
        <v>726</v>
      </c>
      <c r="D728" s="7" t="e">
        <f>HLOOKUP(V$23,'1 Data Entry'!A$1:Q727,A729,FALSE)</f>
        <v>#N/A</v>
      </c>
      <c r="E728" s="15" t="e">
        <f>IF(C728="","",HLOOKUP(W$23,'1 Data Entry'!A$1:S727,A729,FALSE))</f>
        <v>#N/A</v>
      </c>
      <c r="F728" s="15">
        <f>(COUNTIF(D$3:D728,D728))</f>
        <v>726</v>
      </c>
      <c r="G728" s="15">
        <f t="shared" si="157"/>
        <v>999</v>
      </c>
      <c r="H728" s="15" t="e">
        <f t="shared" si="160"/>
        <v>#N/A</v>
      </c>
      <c r="I728" s="16" t="str">
        <f t="shared" si="161"/>
        <v/>
      </c>
      <c r="J728" s="16" t="str">
        <f t="shared" ca="1" si="159"/>
        <v/>
      </c>
      <c r="K728" s="16" t="str">
        <f t="shared" ca="1" si="159"/>
        <v/>
      </c>
      <c r="L728" s="16" t="str">
        <f t="shared" ca="1" si="159"/>
        <v/>
      </c>
      <c r="M728" s="16" t="str">
        <f t="shared" ca="1" si="158"/>
        <v/>
      </c>
      <c r="N728" s="16" t="str">
        <f t="shared" ca="1" si="158"/>
        <v/>
      </c>
      <c r="O728" s="16" t="str">
        <f t="shared" ca="1" si="158"/>
        <v/>
      </c>
      <c r="P728" s="16" t="str">
        <f t="shared" ca="1" si="158"/>
        <v/>
      </c>
      <c r="Q728" s="16" t="str">
        <f t="shared" ca="1" si="158"/>
        <v/>
      </c>
      <c r="R728" s="16" t="str">
        <f t="shared" ca="1" si="158"/>
        <v/>
      </c>
      <c r="S728" s="16" t="e">
        <f t="shared" ca="1" si="164"/>
        <v>#N/A</v>
      </c>
      <c r="T728" s="15" t="str">
        <f t="shared" ca="1" si="165"/>
        <v/>
      </c>
      <c r="U728" s="7" t="str">
        <f t="shared" ca="1" si="162"/>
        <v/>
      </c>
    </row>
    <row r="729" spans="1:21" x14ac:dyDescent="0.55000000000000004">
      <c r="A729" s="7">
        <v>727</v>
      </c>
      <c r="B729" s="8">
        <f t="shared" si="163"/>
        <v>727</v>
      </c>
      <c r="C729" s="9">
        <f>IF('2 Pareto Analysis'!$D$12='Pareto Math'!V$23,'Pareto Math'!B729,IF(HLOOKUP(X$23,'1 Data Entry'!A$1:Q728,A730,FALSE)="","",HLOOKUP(X$23,'1 Data Entry'!A$1:Q728,A730,FALSE)))</f>
        <v>727</v>
      </c>
      <c r="D729" s="7" t="e">
        <f>HLOOKUP(V$23,'1 Data Entry'!A$1:Q728,A730,FALSE)</f>
        <v>#N/A</v>
      </c>
      <c r="E729" s="15" t="e">
        <f>IF(C729="","",HLOOKUP(W$23,'1 Data Entry'!A$1:S728,A730,FALSE))</f>
        <v>#N/A</v>
      </c>
      <c r="F729" s="15">
        <f>(COUNTIF(D$3:D729,D729))</f>
        <v>727</v>
      </c>
      <c r="G729" s="15">
        <f t="shared" si="157"/>
        <v>999</v>
      </c>
      <c r="H729" s="15" t="e">
        <f t="shared" si="160"/>
        <v>#N/A</v>
      </c>
      <c r="I729" s="16" t="str">
        <f t="shared" si="161"/>
        <v/>
      </c>
      <c r="J729" s="16" t="str">
        <f t="shared" ca="1" si="159"/>
        <v/>
      </c>
      <c r="K729" s="16" t="str">
        <f t="shared" ca="1" si="159"/>
        <v/>
      </c>
      <c r="L729" s="16" t="str">
        <f t="shared" ca="1" si="159"/>
        <v/>
      </c>
      <c r="M729" s="16" t="str">
        <f t="shared" ca="1" si="158"/>
        <v/>
      </c>
      <c r="N729" s="16" t="str">
        <f t="shared" ca="1" si="158"/>
        <v/>
      </c>
      <c r="O729" s="16" t="str">
        <f t="shared" ca="1" si="158"/>
        <v/>
      </c>
      <c r="P729" s="16" t="str">
        <f t="shared" ca="1" si="158"/>
        <v/>
      </c>
      <c r="Q729" s="16" t="str">
        <f t="shared" ca="1" si="158"/>
        <v/>
      </c>
      <c r="R729" s="16" t="str">
        <f t="shared" ca="1" si="158"/>
        <v/>
      </c>
      <c r="S729" s="16" t="e">
        <f t="shared" ca="1" si="164"/>
        <v>#N/A</v>
      </c>
      <c r="T729" s="15" t="str">
        <f t="shared" ca="1" si="165"/>
        <v/>
      </c>
      <c r="U729" s="7" t="str">
        <f t="shared" ca="1" si="162"/>
        <v/>
      </c>
    </row>
    <row r="730" spans="1:21" x14ac:dyDescent="0.55000000000000004">
      <c r="A730" s="7">
        <v>728</v>
      </c>
      <c r="B730" s="8">
        <f t="shared" si="163"/>
        <v>728</v>
      </c>
      <c r="C730" s="9">
        <f>IF('2 Pareto Analysis'!$D$12='Pareto Math'!V$23,'Pareto Math'!B730,IF(HLOOKUP(X$23,'1 Data Entry'!A$1:Q729,A731,FALSE)="","",HLOOKUP(X$23,'1 Data Entry'!A$1:Q729,A731,FALSE)))</f>
        <v>728</v>
      </c>
      <c r="D730" s="7" t="e">
        <f>HLOOKUP(V$23,'1 Data Entry'!A$1:Q729,A731,FALSE)</f>
        <v>#N/A</v>
      </c>
      <c r="E730" s="15" t="e">
        <f>IF(C730="","",HLOOKUP(W$23,'1 Data Entry'!A$1:S729,A731,FALSE))</f>
        <v>#N/A</v>
      </c>
      <c r="F730" s="15">
        <f>(COUNTIF(D$3:D730,D730))</f>
        <v>728</v>
      </c>
      <c r="G730" s="15">
        <f t="shared" si="157"/>
        <v>999</v>
      </c>
      <c r="H730" s="15" t="e">
        <f t="shared" si="160"/>
        <v>#N/A</v>
      </c>
      <c r="I730" s="16" t="str">
        <f t="shared" si="161"/>
        <v/>
      </c>
      <c r="J730" s="16" t="str">
        <f t="shared" ca="1" si="159"/>
        <v/>
      </c>
      <c r="K730" s="16" t="str">
        <f t="shared" ca="1" si="159"/>
        <v/>
      </c>
      <c r="L730" s="16" t="str">
        <f t="shared" ca="1" si="159"/>
        <v/>
      </c>
      <c r="M730" s="16" t="str">
        <f t="shared" ca="1" si="158"/>
        <v/>
      </c>
      <c r="N730" s="16" t="str">
        <f t="shared" ca="1" si="158"/>
        <v/>
      </c>
      <c r="O730" s="16" t="str">
        <f t="shared" ca="1" si="158"/>
        <v/>
      </c>
      <c r="P730" s="16" t="str">
        <f t="shared" ca="1" si="158"/>
        <v/>
      </c>
      <c r="Q730" s="16" t="str">
        <f t="shared" ca="1" si="158"/>
        <v/>
      </c>
      <c r="R730" s="16" t="str">
        <f t="shared" ca="1" si="158"/>
        <v/>
      </c>
      <c r="S730" s="16" t="e">
        <f t="shared" ca="1" si="164"/>
        <v>#N/A</v>
      </c>
      <c r="T730" s="15" t="str">
        <f t="shared" ca="1" si="165"/>
        <v/>
      </c>
      <c r="U730" s="7" t="str">
        <f t="shared" ca="1" si="162"/>
        <v/>
      </c>
    </row>
    <row r="731" spans="1:21" x14ac:dyDescent="0.55000000000000004">
      <c r="A731" s="7">
        <v>729</v>
      </c>
      <c r="B731" s="8">
        <f t="shared" si="163"/>
        <v>729</v>
      </c>
      <c r="C731" s="9">
        <f>IF('2 Pareto Analysis'!$D$12='Pareto Math'!V$23,'Pareto Math'!B731,IF(HLOOKUP(X$23,'1 Data Entry'!A$1:Q730,A732,FALSE)="","",HLOOKUP(X$23,'1 Data Entry'!A$1:Q730,A732,FALSE)))</f>
        <v>729</v>
      </c>
      <c r="D731" s="7" t="e">
        <f>HLOOKUP(V$23,'1 Data Entry'!A$1:Q730,A732,FALSE)</f>
        <v>#N/A</v>
      </c>
      <c r="E731" s="15" t="e">
        <f>IF(C731="","",HLOOKUP(W$23,'1 Data Entry'!A$1:S730,A732,FALSE))</f>
        <v>#N/A</v>
      </c>
      <c r="F731" s="15">
        <f>(COUNTIF(D$3:D731,D731))</f>
        <v>729</v>
      </c>
      <c r="G731" s="15">
        <f t="shared" ref="G731:G794" si="166">IF(B731="","",COUNTIF(D$3:D$1002,D731))</f>
        <v>999</v>
      </c>
      <c r="H731" s="15" t="e">
        <f t="shared" si="160"/>
        <v>#N/A</v>
      </c>
      <c r="I731" s="16" t="str">
        <f t="shared" si="161"/>
        <v/>
      </c>
      <c r="J731" s="16" t="str">
        <f t="shared" ca="1" si="159"/>
        <v/>
      </c>
      <c r="K731" s="16" t="str">
        <f t="shared" ca="1" si="159"/>
        <v/>
      </c>
      <c r="L731" s="16" t="str">
        <f t="shared" ca="1" si="159"/>
        <v/>
      </c>
      <c r="M731" s="16" t="str">
        <f t="shared" ca="1" si="158"/>
        <v/>
      </c>
      <c r="N731" s="16" t="str">
        <f t="shared" ca="1" si="158"/>
        <v/>
      </c>
      <c r="O731" s="16" t="str">
        <f t="shared" ca="1" si="158"/>
        <v/>
      </c>
      <c r="P731" s="16" t="str">
        <f t="shared" ca="1" si="158"/>
        <v/>
      </c>
      <c r="Q731" s="16" t="str">
        <f t="shared" ca="1" si="158"/>
        <v/>
      </c>
      <c r="R731" s="16" t="str">
        <f t="shared" ca="1" si="158"/>
        <v/>
      </c>
      <c r="S731" s="16" t="e">
        <f t="shared" ca="1" si="164"/>
        <v>#N/A</v>
      </c>
      <c r="T731" s="15" t="str">
        <f t="shared" ca="1" si="165"/>
        <v/>
      </c>
      <c r="U731" s="7" t="str">
        <f t="shared" ca="1" si="162"/>
        <v/>
      </c>
    </row>
    <row r="732" spans="1:21" x14ac:dyDescent="0.55000000000000004">
      <c r="A732" s="7">
        <v>730</v>
      </c>
      <c r="B732" s="8">
        <f t="shared" si="163"/>
        <v>730</v>
      </c>
      <c r="C732" s="9">
        <f>IF('2 Pareto Analysis'!$D$12='Pareto Math'!V$23,'Pareto Math'!B732,IF(HLOOKUP(X$23,'1 Data Entry'!A$1:Q731,A733,FALSE)="","",HLOOKUP(X$23,'1 Data Entry'!A$1:Q731,A733,FALSE)))</f>
        <v>730</v>
      </c>
      <c r="D732" s="7" t="e">
        <f>HLOOKUP(V$23,'1 Data Entry'!A$1:Q731,A733,FALSE)</f>
        <v>#N/A</v>
      </c>
      <c r="E732" s="15" t="e">
        <f>IF(C732="","",HLOOKUP(W$23,'1 Data Entry'!A$1:S731,A733,FALSE))</f>
        <v>#N/A</v>
      </c>
      <c r="F732" s="15">
        <f>(COUNTIF(D$3:D732,D732))</f>
        <v>730</v>
      </c>
      <c r="G732" s="15">
        <f t="shared" si="166"/>
        <v>999</v>
      </c>
      <c r="H732" s="15" t="e">
        <f t="shared" si="160"/>
        <v>#N/A</v>
      </c>
      <c r="I732" s="16" t="str">
        <f t="shared" si="161"/>
        <v/>
      </c>
      <c r="J732" s="16" t="str">
        <f t="shared" ca="1" si="159"/>
        <v/>
      </c>
      <c r="K732" s="16" t="str">
        <f t="shared" ca="1" si="159"/>
        <v/>
      </c>
      <c r="L732" s="16" t="str">
        <f t="shared" ca="1" si="159"/>
        <v/>
      </c>
      <c r="M732" s="16" t="str">
        <f t="shared" ca="1" si="158"/>
        <v/>
      </c>
      <c r="N732" s="16" t="str">
        <f t="shared" ca="1" si="158"/>
        <v/>
      </c>
      <c r="O732" s="16" t="str">
        <f t="shared" ca="1" si="158"/>
        <v/>
      </c>
      <c r="P732" s="16" t="str">
        <f t="shared" ca="1" si="158"/>
        <v/>
      </c>
      <c r="Q732" s="16" t="str">
        <f t="shared" ca="1" si="158"/>
        <v/>
      </c>
      <c r="R732" s="16" t="str">
        <f t="shared" ca="1" si="158"/>
        <v/>
      </c>
      <c r="S732" s="16" t="e">
        <f t="shared" ca="1" si="164"/>
        <v>#N/A</v>
      </c>
      <c r="T732" s="15" t="str">
        <f t="shared" ca="1" si="165"/>
        <v/>
      </c>
      <c r="U732" s="7" t="str">
        <f t="shared" ca="1" si="162"/>
        <v/>
      </c>
    </row>
    <row r="733" spans="1:21" x14ac:dyDescent="0.55000000000000004">
      <c r="A733" s="7">
        <v>731</v>
      </c>
      <c r="B733" s="8">
        <f t="shared" si="163"/>
        <v>731</v>
      </c>
      <c r="C733" s="9">
        <f>IF('2 Pareto Analysis'!$D$12='Pareto Math'!V$23,'Pareto Math'!B733,IF(HLOOKUP(X$23,'1 Data Entry'!A$1:Q732,A734,FALSE)="","",HLOOKUP(X$23,'1 Data Entry'!A$1:Q732,A734,FALSE)))</f>
        <v>731</v>
      </c>
      <c r="D733" s="7" t="e">
        <f>HLOOKUP(V$23,'1 Data Entry'!A$1:Q732,A734,FALSE)</f>
        <v>#N/A</v>
      </c>
      <c r="E733" s="15" t="e">
        <f>IF(C733="","",HLOOKUP(W$23,'1 Data Entry'!A$1:S732,A734,FALSE))</f>
        <v>#N/A</v>
      </c>
      <c r="F733" s="15">
        <f>(COUNTIF(D$3:D733,D733))</f>
        <v>731</v>
      </c>
      <c r="G733" s="15">
        <f t="shared" si="166"/>
        <v>999</v>
      </c>
      <c r="H733" s="15" t="e">
        <f t="shared" si="160"/>
        <v>#N/A</v>
      </c>
      <c r="I733" s="16" t="str">
        <f t="shared" si="161"/>
        <v/>
      </c>
      <c r="J733" s="16" t="str">
        <f t="shared" ca="1" si="159"/>
        <v/>
      </c>
      <c r="K733" s="16" t="str">
        <f t="shared" ca="1" si="159"/>
        <v/>
      </c>
      <c r="L733" s="16" t="str">
        <f t="shared" ca="1" si="159"/>
        <v/>
      </c>
      <c r="M733" s="16" t="str">
        <f t="shared" ca="1" si="158"/>
        <v/>
      </c>
      <c r="N733" s="16" t="str">
        <f t="shared" ca="1" si="158"/>
        <v/>
      </c>
      <c r="O733" s="16" t="str">
        <f t="shared" ca="1" si="158"/>
        <v/>
      </c>
      <c r="P733" s="16" t="str">
        <f t="shared" ca="1" si="158"/>
        <v/>
      </c>
      <c r="Q733" s="16" t="str">
        <f t="shared" ca="1" si="158"/>
        <v/>
      </c>
      <c r="R733" s="16" t="str">
        <f t="shared" ca="1" si="158"/>
        <v/>
      </c>
      <c r="S733" s="16" t="e">
        <f t="shared" ca="1" si="164"/>
        <v>#N/A</v>
      </c>
      <c r="T733" s="15" t="str">
        <f t="shared" ca="1" si="165"/>
        <v/>
      </c>
      <c r="U733" s="7" t="str">
        <f t="shared" ca="1" si="162"/>
        <v/>
      </c>
    </row>
    <row r="734" spans="1:21" x14ac:dyDescent="0.55000000000000004">
      <c r="A734" s="7">
        <v>732</v>
      </c>
      <c r="B734" s="8">
        <f t="shared" si="163"/>
        <v>732</v>
      </c>
      <c r="C734" s="9">
        <f>IF('2 Pareto Analysis'!$D$12='Pareto Math'!V$23,'Pareto Math'!B734,IF(HLOOKUP(X$23,'1 Data Entry'!A$1:Q733,A735,FALSE)="","",HLOOKUP(X$23,'1 Data Entry'!A$1:Q733,A735,FALSE)))</f>
        <v>732</v>
      </c>
      <c r="D734" s="7" t="e">
        <f>HLOOKUP(V$23,'1 Data Entry'!A$1:Q733,A735,FALSE)</f>
        <v>#N/A</v>
      </c>
      <c r="E734" s="15" t="e">
        <f>IF(C734="","",HLOOKUP(W$23,'1 Data Entry'!A$1:S733,A735,FALSE))</f>
        <v>#N/A</v>
      </c>
      <c r="F734" s="15">
        <f>(COUNTIF(D$3:D734,D734))</f>
        <v>732</v>
      </c>
      <c r="G734" s="15">
        <f t="shared" si="166"/>
        <v>999</v>
      </c>
      <c r="H734" s="15" t="e">
        <f t="shared" si="160"/>
        <v>#N/A</v>
      </c>
      <c r="I734" s="16" t="str">
        <f t="shared" si="161"/>
        <v/>
      </c>
      <c r="J734" s="16" t="str">
        <f t="shared" ca="1" si="159"/>
        <v/>
      </c>
      <c r="K734" s="16" t="str">
        <f t="shared" ca="1" si="159"/>
        <v/>
      </c>
      <c r="L734" s="16" t="str">
        <f t="shared" ca="1" si="159"/>
        <v/>
      </c>
      <c r="M734" s="16" t="str">
        <f t="shared" ca="1" si="158"/>
        <v/>
      </c>
      <c r="N734" s="16" t="str">
        <f t="shared" ca="1" si="158"/>
        <v/>
      </c>
      <c r="O734" s="16" t="str">
        <f t="shared" ca="1" si="158"/>
        <v/>
      </c>
      <c r="P734" s="16" t="str">
        <f t="shared" ca="1" si="158"/>
        <v/>
      </c>
      <c r="Q734" s="16" t="str">
        <f t="shared" ca="1" si="158"/>
        <v/>
      </c>
      <c r="R734" s="16" t="str">
        <f t="shared" ca="1" si="158"/>
        <v/>
      </c>
      <c r="S734" s="16" t="e">
        <f t="shared" ca="1" si="164"/>
        <v>#N/A</v>
      </c>
      <c r="T734" s="15" t="str">
        <f t="shared" ca="1" si="165"/>
        <v/>
      </c>
      <c r="U734" s="7" t="str">
        <f t="shared" ca="1" si="162"/>
        <v/>
      </c>
    </row>
    <row r="735" spans="1:21" x14ac:dyDescent="0.55000000000000004">
      <c r="A735" s="7">
        <v>733</v>
      </c>
      <c r="B735" s="8">
        <f t="shared" si="163"/>
        <v>733</v>
      </c>
      <c r="C735" s="9">
        <f>IF('2 Pareto Analysis'!$D$12='Pareto Math'!V$23,'Pareto Math'!B735,IF(HLOOKUP(X$23,'1 Data Entry'!A$1:Q734,A736,FALSE)="","",HLOOKUP(X$23,'1 Data Entry'!A$1:Q734,A736,FALSE)))</f>
        <v>733</v>
      </c>
      <c r="D735" s="7" t="e">
        <f>HLOOKUP(V$23,'1 Data Entry'!A$1:Q734,A736,FALSE)</f>
        <v>#N/A</v>
      </c>
      <c r="E735" s="15" t="e">
        <f>IF(C735="","",HLOOKUP(W$23,'1 Data Entry'!A$1:S734,A736,FALSE))</f>
        <v>#N/A</v>
      </c>
      <c r="F735" s="15">
        <f>(COUNTIF(D$3:D735,D735))</f>
        <v>733</v>
      </c>
      <c r="G735" s="15">
        <f t="shared" si="166"/>
        <v>999</v>
      </c>
      <c r="H735" s="15" t="e">
        <f t="shared" si="160"/>
        <v>#N/A</v>
      </c>
      <c r="I735" s="16" t="str">
        <f t="shared" si="161"/>
        <v/>
      </c>
      <c r="J735" s="16" t="str">
        <f t="shared" ca="1" si="159"/>
        <v/>
      </c>
      <c r="K735" s="16" t="str">
        <f t="shared" ca="1" si="159"/>
        <v/>
      </c>
      <c r="L735" s="16" t="str">
        <f t="shared" ca="1" si="159"/>
        <v/>
      </c>
      <c r="M735" s="16" t="str">
        <f t="shared" ca="1" si="158"/>
        <v/>
      </c>
      <c r="N735" s="16" t="str">
        <f t="shared" ca="1" si="158"/>
        <v/>
      </c>
      <c r="O735" s="16" t="str">
        <f t="shared" ca="1" si="158"/>
        <v/>
      </c>
      <c r="P735" s="16" t="str">
        <f t="shared" ca="1" si="158"/>
        <v/>
      </c>
      <c r="Q735" s="16" t="str">
        <f t="shared" ca="1" si="158"/>
        <v/>
      </c>
      <c r="R735" s="16" t="str">
        <f t="shared" ca="1" si="158"/>
        <v/>
      </c>
      <c r="S735" s="16" t="e">
        <f t="shared" ca="1" si="164"/>
        <v>#N/A</v>
      </c>
      <c r="T735" s="15" t="str">
        <f t="shared" ca="1" si="165"/>
        <v/>
      </c>
      <c r="U735" s="7" t="str">
        <f t="shared" ca="1" si="162"/>
        <v/>
      </c>
    </row>
    <row r="736" spans="1:21" x14ac:dyDescent="0.55000000000000004">
      <c r="A736" s="7">
        <v>734</v>
      </c>
      <c r="B736" s="8">
        <f t="shared" si="163"/>
        <v>734</v>
      </c>
      <c r="C736" s="9">
        <f>IF('2 Pareto Analysis'!$D$12='Pareto Math'!V$23,'Pareto Math'!B736,IF(HLOOKUP(X$23,'1 Data Entry'!A$1:Q735,A737,FALSE)="","",HLOOKUP(X$23,'1 Data Entry'!A$1:Q735,A737,FALSE)))</f>
        <v>734</v>
      </c>
      <c r="D736" s="7" t="e">
        <f>HLOOKUP(V$23,'1 Data Entry'!A$1:Q735,A737,FALSE)</f>
        <v>#N/A</v>
      </c>
      <c r="E736" s="15" t="e">
        <f>IF(C736="","",HLOOKUP(W$23,'1 Data Entry'!A$1:S735,A737,FALSE))</f>
        <v>#N/A</v>
      </c>
      <c r="F736" s="15">
        <f>(COUNTIF(D$3:D736,D736))</f>
        <v>734</v>
      </c>
      <c r="G736" s="15">
        <f t="shared" si="166"/>
        <v>999</v>
      </c>
      <c r="H736" s="15" t="e">
        <f t="shared" si="160"/>
        <v>#N/A</v>
      </c>
      <c r="I736" s="16" t="str">
        <f t="shared" si="161"/>
        <v/>
      </c>
      <c r="J736" s="16" t="str">
        <f t="shared" ca="1" si="159"/>
        <v/>
      </c>
      <c r="K736" s="16" t="str">
        <f t="shared" ca="1" si="159"/>
        <v/>
      </c>
      <c r="L736" s="16" t="str">
        <f t="shared" ca="1" si="159"/>
        <v/>
      </c>
      <c r="M736" s="16" t="str">
        <f t="shared" ca="1" si="158"/>
        <v/>
      </c>
      <c r="N736" s="16" t="str">
        <f t="shared" ca="1" si="158"/>
        <v/>
      </c>
      <c r="O736" s="16" t="str">
        <f t="shared" ca="1" si="158"/>
        <v/>
      </c>
      <c r="P736" s="16" t="str">
        <f t="shared" ca="1" si="158"/>
        <v/>
      </c>
      <c r="Q736" s="16" t="str">
        <f t="shared" ca="1" si="158"/>
        <v/>
      </c>
      <c r="R736" s="16" t="str">
        <f t="shared" ca="1" si="158"/>
        <v/>
      </c>
      <c r="S736" s="16" t="e">
        <f t="shared" ca="1" si="164"/>
        <v>#N/A</v>
      </c>
      <c r="T736" s="15" t="str">
        <f t="shared" ca="1" si="165"/>
        <v/>
      </c>
      <c r="U736" s="7" t="str">
        <f t="shared" ca="1" si="162"/>
        <v/>
      </c>
    </row>
    <row r="737" spans="1:21" x14ac:dyDescent="0.55000000000000004">
      <c r="A737" s="7">
        <v>735</v>
      </c>
      <c r="B737" s="8">
        <f t="shared" si="163"/>
        <v>735</v>
      </c>
      <c r="C737" s="9">
        <f>IF('2 Pareto Analysis'!$D$12='Pareto Math'!V$23,'Pareto Math'!B737,IF(HLOOKUP(X$23,'1 Data Entry'!A$1:Q736,A738,FALSE)="","",HLOOKUP(X$23,'1 Data Entry'!A$1:Q736,A738,FALSE)))</f>
        <v>735</v>
      </c>
      <c r="D737" s="7" t="e">
        <f>HLOOKUP(V$23,'1 Data Entry'!A$1:Q736,A738,FALSE)</f>
        <v>#N/A</v>
      </c>
      <c r="E737" s="15" t="e">
        <f>IF(C737="","",HLOOKUP(W$23,'1 Data Entry'!A$1:S736,A738,FALSE))</f>
        <v>#N/A</v>
      </c>
      <c r="F737" s="15">
        <f>(COUNTIF(D$3:D737,D737))</f>
        <v>735</v>
      </c>
      <c r="G737" s="15">
        <f t="shared" si="166"/>
        <v>999</v>
      </c>
      <c r="H737" s="15" t="e">
        <f t="shared" si="160"/>
        <v>#N/A</v>
      </c>
      <c r="I737" s="16" t="str">
        <f t="shared" si="161"/>
        <v/>
      </c>
      <c r="J737" s="16" t="str">
        <f t="shared" ca="1" si="159"/>
        <v/>
      </c>
      <c r="K737" s="16" t="str">
        <f t="shared" ca="1" si="159"/>
        <v/>
      </c>
      <c r="L737" s="16" t="str">
        <f t="shared" ca="1" si="159"/>
        <v/>
      </c>
      <c r="M737" s="16" t="str">
        <f t="shared" ca="1" si="158"/>
        <v/>
      </c>
      <c r="N737" s="16" t="str">
        <f t="shared" ca="1" si="158"/>
        <v/>
      </c>
      <c r="O737" s="16" t="str">
        <f t="shared" ca="1" si="158"/>
        <v/>
      </c>
      <c r="P737" s="16" t="str">
        <f t="shared" ca="1" si="158"/>
        <v/>
      </c>
      <c r="Q737" s="16" t="str">
        <f t="shared" ca="1" si="158"/>
        <v/>
      </c>
      <c r="R737" s="16" t="str">
        <f t="shared" ca="1" si="158"/>
        <v/>
      </c>
      <c r="S737" s="16" t="e">
        <f t="shared" ca="1" si="164"/>
        <v>#N/A</v>
      </c>
      <c r="T737" s="15" t="str">
        <f t="shared" ca="1" si="165"/>
        <v/>
      </c>
      <c r="U737" s="7" t="str">
        <f t="shared" ca="1" si="162"/>
        <v/>
      </c>
    </row>
    <row r="738" spans="1:21" x14ac:dyDescent="0.55000000000000004">
      <c r="A738" s="7">
        <v>736</v>
      </c>
      <c r="B738" s="8">
        <f t="shared" si="163"/>
        <v>736</v>
      </c>
      <c r="C738" s="9">
        <f>IF('2 Pareto Analysis'!$D$12='Pareto Math'!V$23,'Pareto Math'!B738,IF(HLOOKUP(X$23,'1 Data Entry'!A$1:Q737,A739,FALSE)="","",HLOOKUP(X$23,'1 Data Entry'!A$1:Q737,A739,FALSE)))</f>
        <v>736</v>
      </c>
      <c r="D738" s="7" t="e">
        <f>HLOOKUP(V$23,'1 Data Entry'!A$1:Q737,A739,FALSE)</f>
        <v>#N/A</v>
      </c>
      <c r="E738" s="15" t="e">
        <f>IF(C738="","",HLOOKUP(W$23,'1 Data Entry'!A$1:S737,A739,FALSE))</f>
        <v>#N/A</v>
      </c>
      <c r="F738" s="15">
        <f>(COUNTIF(D$3:D738,D738))</f>
        <v>736</v>
      </c>
      <c r="G738" s="15">
        <f t="shared" si="166"/>
        <v>999</v>
      </c>
      <c r="H738" s="15" t="e">
        <f t="shared" si="160"/>
        <v>#N/A</v>
      </c>
      <c r="I738" s="16" t="str">
        <f t="shared" si="161"/>
        <v/>
      </c>
      <c r="J738" s="16" t="str">
        <f t="shared" ca="1" si="159"/>
        <v/>
      </c>
      <c r="K738" s="16" t="str">
        <f t="shared" ca="1" si="159"/>
        <v/>
      </c>
      <c r="L738" s="16" t="str">
        <f t="shared" ca="1" si="159"/>
        <v/>
      </c>
      <c r="M738" s="16" t="str">
        <f t="shared" ca="1" si="159"/>
        <v/>
      </c>
      <c r="N738" s="16" t="str">
        <f t="shared" ca="1" si="159"/>
        <v/>
      </c>
      <c r="O738" s="16" t="str">
        <f t="shared" ca="1" si="159"/>
        <v/>
      </c>
      <c r="P738" s="16" t="str">
        <f t="shared" ca="1" si="159"/>
        <v/>
      </c>
      <c r="Q738" s="16" t="str">
        <f t="shared" ca="1" si="159"/>
        <v/>
      </c>
      <c r="R738" s="16" t="str">
        <f t="shared" ca="1" si="159"/>
        <v/>
      </c>
      <c r="S738" s="16" t="e">
        <f t="shared" ca="1" si="164"/>
        <v>#N/A</v>
      </c>
      <c r="T738" s="15" t="str">
        <f t="shared" ca="1" si="165"/>
        <v/>
      </c>
      <c r="U738" s="7" t="str">
        <f t="shared" ca="1" si="162"/>
        <v/>
      </c>
    </row>
    <row r="739" spans="1:21" x14ac:dyDescent="0.55000000000000004">
      <c r="A739" s="7">
        <v>737</v>
      </c>
      <c r="B739" s="8">
        <f t="shared" si="163"/>
        <v>737</v>
      </c>
      <c r="C739" s="9">
        <f>IF('2 Pareto Analysis'!$D$12='Pareto Math'!V$23,'Pareto Math'!B739,IF(HLOOKUP(X$23,'1 Data Entry'!A$1:Q738,A740,FALSE)="","",HLOOKUP(X$23,'1 Data Entry'!A$1:Q738,A740,FALSE)))</f>
        <v>737</v>
      </c>
      <c r="D739" s="7" t="e">
        <f>HLOOKUP(V$23,'1 Data Entry'!A$1:Q738,A740,FALSE)</f>
        <v>#N/A</v>
      </c>
      <c r="E739" s="15" t="e">
        <f>IF(C739="","",HLOOKUP(W$23,'1 Data Entry'!A$1:S738,A740,FALSE))</f>
        <v>#N/A</v>
      </c>
      <c r="F739" s="15">
        <f>(COUNTIF(D$3:D739,D739))</f>
        <v>737</v>
      </c>
      <c r="G739" s="15">
        <f t="shared" si="166"/>
        <v>999</v>
      </c>
      <c r="H739" s="15" t="e">
        <f t="shared" si="160"/>
        <v>#N/A</v>
      </c>
      <c r="I739" s="16" t="str">
        <f t="shared" si="161"/>
        <v/>
      </c>
      <c r="J739" s="16" t="str">
        <f t="shared" ca="1" si="159"/>
        <v/>
      </c>
      <c r="K739" s="16" t="str">
        <f t="shared" ca="1" si="159"/>
        <v/>
      </c>
      <c r="L739" s="16" t="str">
        <f t="shared" ca="1" si="159"/>
        <v/>
      </c>
      <c r="M739" s="16" t="str">
        <f t="shared" ca="1" si="159"/>
        <v/>
      </c>
      <c r="N739" s="16" t="str">
        <f t="shared" ca="1" si="159"/>
        <v/>
      </c>
      <c r="O739" s="16" t="str">
        <f t="shared" ca="1" si="159"/>
        <v/>
      </c>
      <c r="P739" s="16" t="str">
        <f t="shared" ca="1" si="159"/>
        <v/>
      </c>
      <c r="Q739" s="16" t="str">
        <f t="shared" ca="1" si="159"/>
        <v/>
      </c>
      <c r="R739" s="16" t="str">
        <f t="shared" ca="1" si="159"/>
        <v/>
      </c>
      <c r="S739" s="16" t="e">
        <f t="shared" ca="1" si="164"/>
        <v>#N/A</v>
      </c>
      <c r="T739" s="15" t="str">
        <f t="shared" ca="1" si="165"/>
        <v/>
      </c>
      <c r="U739" s="7" t="str">
        <f t="shared" ca="1" si="162"/>
        <v/>
      </c>
    </row>
    <row r="740" spans="1:21" x14ac:dyDescent="0.55000000000000004">
      <c r="A740" s="7">
        <v>738</v>
      </c>
      <c r="B740" s="8">
        <f t="shared" si="163"/>
        <v>738</v>
      </c>
      <c r="C740" s="9">
        <f>IF('2 Pareto Analysis'!$D$12='Pareto Math'!V$23,'Pareto Math'!B740,IF(HLOOKUP(X$23,'1 Data Entry'!A$1:Q739,A741,FALSE)="","",HLOOKUP(X$23,'1 Data Entry'!A$1:Q739,A741,FALSE)))</f>
        <v>738</v>
      </c>
      <c r="D740" s="7" t="e">
        <f>HLOOKUP(V$23,'1 Data Entry'!A$1:Q739,A741,FALSE)</f>
        <v>#N/A</v>
      </c>
      <c r="E740" s="15" t="e">
        <f>IF(C740="","",HLOOKUP(W$23,'1 Data Entry'!A$1:S739,A741,FALSE))</f>
        <v>#N/A</v>
      </c>
      <c r="F740" s="15">
        <f>(COUNTIF(D$3:D740,D740))</f>
        <v>738</v>
      </c>
      <c r="G740" s="15">
        <f t="shared" si="166"/>
        <v>999</v>
      </c>
      <c r="H740" s="15" t="e">
        <f t="shared" si="160"/>
        <v>#N/A</v>
      </c>
      <c r="I740" s="16" t="str">
        <f t="shared" si="161"/>
        <v/>
      </c>
      <c r="J740" s="16" t="str">
        <f t="shared" ca="1" si="159"/>
        <v/>
      </c>
      <c r="K740" s="16" t="str">
        <f t="shared" ca="1" si="159"/>
        <v/>
      </c>
      <c r="L740" s="16" t="str">
        <f t="shared" ca="1" si="159"/>
        <v/>
      </c>
      <c r="M740" s="16" t="str">
        <f t="shared" ca="1" si="159"/>
        <v/>
      </c>
      <c r="N740" s="16" t="str">
        <f t="shared" ca="1" si="159"/>
        <v/>
      </c>
      <c r="O740" s="16" t="str">
        <f t="shared" ca="1" si="159"/>
        <v/>
      </c>
      <c r="P740" s="16" t="str">
        <f t="shared" ca="1" si="159"/>
        <v/>
      </c>
      <c r="Q740" s="16" t="str">
        <f t="shared" ca="1" si="159"/>
        <v/>
      </c>
      <c r="R740" s="16" t="str">
        <f t="shared" ca="1" si="159"/>
        <v/>
      </c>
      <c r="S740" s="16" t="e">
        <f t="shared" ca="1" si="164"/>
        <v>#N/A</v>
      </c>
      <c r="T740" s="15" t="str">
        <f t="shared" ca="1" si="165"/>
        <v/>
      </c>
      <c r="U740" s="7" t="str">
        <f t="shared" ca="1" si="162"/>
        <v/>
      </c>
    </row>
    <row r="741" spans="1:21" x14ac:dyDescent="0.55000000000000004">
      <c r="A741" s="7">
        <v>739</v>
      </c>
      <c r="B741" s="8">
        <f t="shared" si="163"/>
        <v>739</v>
      </c>
      <c r="C741" s="9">
        <f>IF('2 Pareto Analysis'!$D$12='Pareto Math'!V$23,'Pareto Math'!B741,IF(HLOOKUP(X$23,'1 Data Entry'!A$1:Q740,A742,FALSE)="","",HLOOKUP(X$23,'1 Data Entry'!A$1:Q740,A742,FALSE)))</f>
        <v>739</v>
      </c>
      <c r="D741" s="7" t="e">
        <f>HLOOKUP(V$23,'1 Data Entry'!A$1:Q740,A742,FALSE)</f>
        <v>#N/A</v>
      </c>
      <c r="E741" s="15" t="e">
        <f>IF(C741="","",HLOOKUP(W$23,'1 Data Entry'!A$1:S740,A742,FALSE))</f>
        <v>#N/A</v>
      </c>
      <c r="F741" s="15">
        <f>(COUNTIF(D$3:D741,D741))</f>
        <v>739</v>
      </c>
      <c r="G741" s="15">
        <f t="shared" si="166"/>
        <v>999</v>
      </c>
      <c r="H741" s="15" t="e">
        <f t="shared" si="160"/>
        <v>#N/A</v>
      </c>
      <c r="I741" s="16" t="str">
        <f t="shared" si="161"/>
        <v/>
      </c>
      <c r="J741" s="16" t="str">
        <f t="shared" ca="1" si="159"/>
        <v/>
      </c>
      <c r="K741" s="16" t="str">
        <f t="shared" ca="1" si="159"/>
        <v/>
      </c>
      <c r="L741" s="16" t="str">
        <f t="shared" ca="1" si="159"/>
        <v/>
      </c>
      <c r="M741" s="16" t="str">
        <f t="shared" ca="1" si="159"/>
        <v/>
      </c>
      <c r="N741" s="16" t="str">
        <f t="shared" ca="1" si="159"/>
        <v/>
      </c>
      <c r="O741" s="16" t="str">
        <f t="shared" ca="1" si="159"/>
        <v/>
      </c>
      <c r="P741" s="16" t="str">
        <f t="shared" ca="1" si="159"/>
        <v/>
      </c>
      <c r="Q741" s="16" t="str">
        <f t="shared" ca="1" si="159"/>
        <v/>
      </c>
      <c r="R741" s="16" t="str">
        <f t="shared" ca="1" si="159"/>
        <v/>
      </c>
      <c r="S741" s="16" t="e">
        <f t="shared" ca="1" si="164"/>
        <v>#N/A</v>
      </c>
      <c r="T741" s="15" t="str">
        <f t="shared" ca="1" si="165"/>
        <v/>
      </c>
      <c r="U741" s="7" t="str">
        <f t="shared" ca="1" si="162"/>
        <v/>
      </c>
    </row>
    <row r="742" spans="1:21" x14ac:dyDescent="0.55000000000000004">
      <c r="A742" s="7">
        <v>740</v>
      </c>
      <c r="B742" s="8">
        <f t="shared" si="163"/>
        <v>740</v>
      </c>
      <c r="C742" s="9">
        <f>IF('2 Pareto Analysis'!$D$12='Pareto Math'!V$23,'Pareto Math'!B742,IF(HLOOKUP(X$23,'1 Data Entry'!A$1:Q741,A743,FALSE)="","",HLOOKUP(X$23,'1 Data Entry'!A$1:Q741,A743,FALSE)))</f>
        <v>740</v>
      </c>
      <c r="D742" s="7" t="e">
        <f>HLOOKUP(V$23,'1 Data Entry'!A$1:Q741,A743,FALSE)</f>
        <v>#N/A</v>
      </c>
      <c r="E742" s="15" t="e">
        <f>IF(C742="","",HLOOKUP(W$23,'1 Data Entry'!A$1:S741,A743,FALSE))</f>
        <v>#N/A</v>
      </c>
      <c r="F742" s="15">
        <f>(COUNTIF(D$3:D742,D742))</f>
        <v>740</v>
      </c>
      <c r="G742" s="15">
        <f t="shared" si="166"/>
        <v>999</v>
      </c>
      <c r="H742" s="15" t="e">
        <f t="shared" si="160"/>
        <v>#N/A</v>
      </c>
      <c r="I742" s="16" t="str">
        <f t="shared" si="161"/>
        <v/>
      </c>
      <c r="J742" s="16" t="str">
        <f t="shared" ca="1" si="159"/>
        <v/>
      </c>
      <c r="K742" s="16" t="str">
        <f t="shared" ca="1" si="159"/>
        <v/>
      </c>
      <c r="L742" s="16" t="str">
        <f t="shared" ca="1" si="159"/>
        <v/>
      </c>
      <c r="M742" s="16" t="str">
        <f t="shared" ca="1" si="159"/>
        <v/>
      </c>
      <c r="N742" s="16" t="str">
        <f t="shared" ca="1" si="159"/>
        <v/>
      </c>
      <c r="O742" s="16" t="str">
        <f t="shared" ca="1" si="159"/>
        <v/>
      </c>
      <c r="P742" s="16" t="str">
        <f t="shared" ca="1" si="159"/>
        <v/>
      </c>
      <c r="Q742" s="16" t="str">
        <f t="shared" ca="1" si="159"/>
        <v/>
      </c>
      <c r="R742" s="16" t="str">
        <f t="shared" ca="1" si="159"/>
        <v/>
      </c>
      <c r="S742" s="16" t="e">
        <f t="shared" ca="1" si="164"/>
        <v>#N/A</v>
      </c>
      <c r="T742" s="15" t="str">
        <f t="shared" ca="1" si="165"/>
        <v/>
      </c>
      <c r="U742" s="7" t="str">
        <f t="shared" ca="1" si="162"/>
        <v/>
      </c>
    </row>
    <row r="743" spans="1:21" x14ac:dyDescent="0.55000000000000004">
      <c r="A743" s="7">
        <v>741</v>
      </c>
      <c r="B743" s="8">
        <f t="shared" si="163"/>
        <v>741</v>
      </c>
      <c r="C743" s="9">
        <f>IF('2 Pareto Analysis'!$D$12='Pareto Math'!V$23,'Pareto Math'!B743,IF(HLOOKUP(X$23,'1 Data Entry'!A$1:Q742,A744,FALSE)="","",HLOOKUP(X$23,'1 Data Entry'!A$1:Q742,A744,FALSE)))</f>
        <v>741</v>
      </c>
      <c r="D743" s="7" t="e">
        <f>HLOOKUP(V$23,'1 Data Entry'!A$1:Q742,A744,FALSE)</f>
        <v>#N/A</v>
      </c>
      <c r="E743" s="15" t="e">
        <f>IF(C743="","",HLOOKUP(W$23,'1 Data Entry'!A$1:S742,A744,FALSE))</f>
        <v>#N/A</v>
      </c>
      <c r="F743" s="15">
        <f>(COUNTIF(D$3:D743,D743))</f>
        <v>741</v>
      </c>
      <c r="G743" s="15">
        <f t="shared" si="166"/>
        <v>999</v>
      </c>
      <c r="H743" s="15" t="e">
        <f t="shared" si="160"/>
        <v>#N/A</v>
      </c>
      <c r="I743" s="16" t="str">
        <f t="shared" si="161"/>
        <v/>
      </c>
      <c r="J743" s="16" t="str">
        <f t="shared" ca="1" si="159"/>
        <v/>
      </c>
      <c r="K743" s="16" t="str">
        <f t="shared" ca="1" si="159"/>
        <v/>
      </c>
      <c r="L743" s="16" t="str">
        <f t="shared" ca="1" si="159"/>
        <v/>
      </c>
      <c r="M743" s="16" t="str">
        <f t="shared" ca="1" si="159"/>
        <v/>
      </c>
      <c r="N743" s="16" t="str">
        <f t="shared" ca="1" si="159"/>
        <v/>
      </c>
      <c r="O743" s="16" t="str">
        <f t="shared" ca="1" si="159"/>
        <v/>
      </c>
      <c r="P743" s="16" t="str">
        <f t="shared" ca="1" si="159"/>
        <v/>
      </c>
      <c r="Q743" s="16" t="str">
        <f t="shared" ca="1" si="159"/>
        <v/>
      </c>
      <c r="R743" s="16" t="str">
        <f t="shared" ca="1" si="159"/>
        <v/>
      </c>
      <c r="S743" s="16" t="e">
        <f t="shared" ca="1" si="164"/>
        <v>#N/A</v>
      </c>
      <c r="T743" s="15" t="str">
        <f t="shared" ca="1" si="165"/>
        <v/>
      </c>
      <c r="U743" s="7" t="str">
        <f t="shared" ca="1" si="162"/>
        <v/>
      </c>
    </row>
    <row r="744" spans="1:21" x14ac:dyDescent="0.55000000000000004">
      <c r="A744" s="7">
        <v>742</v>
      </c>
      <c r="B744" s="8">
        <f t="shared" si="163"/>
        <v>742</v>
      </c>
      <c r="C744" s="9">
        <f>IF('2 Pareto Analysis'!$D$12='Pareto Math'!V$23,'Pareto Math'!B744,IF(HLOOKUP(X$23,'1 Data Entry'!A$1:Q743,A745,FALSE)="","",HLOOKUP(X$23,'1 Data Entry'!A$1:Q743,A745,FALSE)))</f>
        <v>742</v>
      </c>
      <c r="D744" s="7" t="e">
        <f>HLOOKUP(V$23,'1 Data Entry'!A$1:Q743,A745,FALSE)</f>
        <v>#N/A</v>
      </c>
      <c r="E744" s="15" t="e">
        <f>IF(C744="","",HLOOKUP(W$23,'1 Data Entry'!A$1:S743,A745,FALSE))</f>
        <v>#N/A</v>
      </c>
      <c r="F744" s="15">
        <f>(COUNTIF(D$3:D744,D744))</f>
        <v>742</v>
      </c>
      <c r="G744" s="15">
        <f t="shared" si="166"/>
        <v>999</v>
      </c>
      <c r="H744" s="15" t="e">
        <f t="shared" si="160"/>
        <v>#N/A</v>
      </c>
      <c r="I744" s="16" t="str">
        <f t="shared" si="161"/>
        <v/>
      </c>
      <c r="J744" s="16" t="str">
        <f t="shared" ca="1" si="159"/>
        <v/>
      </c>
      <c r="K744" s="16" t="str">
        <f t="shared" ca="1" si="159"/>
        <v/>
      </c>
      <c r="L744" s="16" t="str">
        <f t="shared" ca="1" si="159"/>
        <v/>
      </c>
      <c r="M744" s="16" t="str">
        <f t="shared" ca="1" si="159"/>
        <v/>
      </c>
      <c r="N744" s="16" t="str">
        <f t="shared" ca="1" si="159"/>
        <v/>
      </c>
      <c r="O744" s="16" t="str">
        <f t="shared" ca="1" si="159"/>
        <v/>
      </c>
      <c r="P744" s="16" t="str">
        <f t="shared" ca="1" si="159"/>
        <v/>
      </c>
      <c r="Q744" s="16" t="str">
        <f t="shared" ca="1" si="159"/>
        <v/>
      </c>
      <c r="R744" s="16" t="str">
        <f t="shared" ca="1" si="159"/>
        <v/>
      </c>
      <c r="S744" s="16" t="e">
        <f t="shared" ca="1" si="164"/>
        <v>#N/A</v>
      </c>
      <c r="T744" s="15" t="str">
        <f t="shared" ca="1" si="165"/>
        <v/>
      </c>
      <c r="U744" s="7" t="str">
        <f t="shared" ca="1" si="162"/>
        <v/>
      </c>
    </row>
    <row r="745" spans="1:21" x14ac:dyDescent="0.55000000000000004">
      <c r="A745" s="7">
        <v>743</v>
      </c>
      <c r="B745" s="8">
        <f t="shared" si="163"/>
        <v>743</v>
      </c>
      <c r="C745" s="9">
        <f>IF('2 Pareto Analysis'!$D$12='Pareto Math'!V$23,'Pareto Math'!B745,IF(HLOOKUP(X$23,'1 Data Entry'!A$1:Q744,A746,FALSE)="","",HLOOKUP(X$23,'1 Data Entry'!A$1:Q744,A746,FALSE)))</f>
        <v>743</v>
      </c>
      <c r="D745" s="7" t="e">
        <f>HLOOKUP(V$23,'1 Data Entry'!A$1:Q744,A746,FALSE)</f>
        <v>#N/A</v>
      </c>
      <c r="E745" s="15" t="e">
        <f>IF(C745="","",HLOOKUP(W$23,'1 Data Entry'!A$1:S744,A746,FALSE))</f>
        <v>#N/A</v>
      </c>
      <c r="F745" s="15">
        <f>(COUNTIF(D$3:D745,D745))</f>
        <v>743</v>
      </c>
      <c r="G745" s="15">
        <f t="shared" si="166"/>
        <v>999</v>
      </c>
      <c r="H745" s="15" t="e">
        <f t="shared" si="160"/>
        <v>#N/A</v>
      </c>
      <c r="I745" s="16" t="str">
        <f t="shared" si="161"/>
        <v/>
      </c>
      <c r="J745" s="16" t="str">
        <f t="shared" ca="1" si="159"/>
        <v/>
      </c>
      <c r="K745" s="16" t="str">
        <f t="shared" ca="1" si="159"/>
        <v/>
      </c>
      <c r="L745" s="16" t="str">
        <f t="shared" ca="1" si="159"/>
        <v/>
      </c>
      <c r="M745" s="16" t="str">
        <f t="shared" ca="1" si="159"/>
        <v/>
      </c>
      <c r="N745" s="16" t="str">
        <f t="shared" ca="1" si="159"/>
        <v/>
      </c>
      <c r="O745" s="16" t="str">
        <f t="shared" ca="1" si="159"/>
        <v/>
      </c>
      <c r="P745" s="16" t="str">
        <f t="shared" ca="1" si="159"/>
        <v/>
      </c>
      <c r="Q745" s="16" t="str">
        <f t="shared" ca="1" si="159"/>
        <v/>
      </c>
      <c r="R745" s="16" t="str">
        <f t="shared" ca="1" si="159"/>
        <v/>
      </c>
      <c r="S745" s="16" t="e">
        <f t="shared" ca="1" si="164"/>
        <v>#N/A</v>
      </c>
      <c r="T745" s="15" t="str">
        <f t="shared" ca="1" si="165"/>
        <v/>
      </c>
      <c r="U745" s="7" t="str">
        <f t="shared" ca="1" si="162"/>
        <v/>
      </c>
    </row>
    <row r="746" spans="1:21" x14ac:dyDescent="0.55000000000000004">
      <c r="A746" s="7">
        <v>744</v>
      </c>
      <c r="B746" s="8">
        <f t="shared" si="163"/>
        <v>744</v>
      </c>
      <c r="C746" s="9">
        <f>IF('2 Pareto Analysis'!$D$12='Pareto Math'!V$23,'Pareto Math'!B746,IF(HLOOKUP(X$23,'1 Data Entry'!A$1:Q745,A747,FALSE)="","",HLOOKUP(X$23,'1 Data Entry'!A$1:Q745,A747,FALSE)))</f>
        <v>744</v>
      </c>
      <c r="D746" s="7" t="e">
        <f>HLOOKUP(V$23,'1 Data Entry'!A$1:Q745,A747,FALSE)</f>
        <v>#N/A</v>
      </c>
      <c r="E746" s="15" t="e">
        <f>IF(C746="","",HLOOKUP(W$23,'1 Data Entry'!A$1:S745,A747,FALSE))</f>
        <v>#N/A</v>
      </c>
      <c r="F746" s="15">
        <f>(COUNTIF(D$3:D746,D746))</f>
        <v>744</v>
      </c>
      <c r="G746" s="15">
        <f t="shared" si="166"/>
        <v>999</v>
      </c>
      <c r="H746" s="15" t="e">
        <f t="shared" si="160"/>
        <v>#N/A</v>
      </c>
      <c r="I746" s="16" t="str">
        <f t="shared" si="161"/>
        <v/>
      </c>
      <c r="J746" s="16" t="str">
        <f t="shared" ca="1" si="159"/>
        <v/>
      </c>
      <c r="K746" s="16" t="str">
        <f t="shared" ca="1" si="159"/>
        <v/>
      </c>
      <c r="L746" s="16" t="str">
        <f t="shared" ca="1" si="159"/>
        <v/>
      </c>
      <c r="M746" s="16" t="str">
        <f t="shared" ca="1" si="159"/>
        <v/>
      </c>
      <c r="N746" s="16" t="str">
        <f t="shared" ca="1" si="159"/>
        <v/>
      </c>
      <c r="O746" s="16" t="str">
        <f t="shared" ca="1" si="159"/>
        <v/>
      </c>
      <c r="P746" s="16" t="str">
        <f t="shared" ca="1" si="159"/>
        <v/>
      </c>
      <c r="Q746" s="16" t="str">
        <f t="shared" ca="1" si="159"/>
        <v/>
      </c>
      <c r="R746" s="16" t="str">
        <f t="shared" ca="1" si="159"/>
        <v/>
      </c>
      <c r="S746" s="16" t="e">
        <f t="shared" ca="1" si="164"/>
        <v>#N/A</v>
      </c>
      <c r="T746" s="15" t="str">
        <f t="shared" ca="1" si="165"/>
        <v/>
      </c>
      <c r="U746" s="7" t="str">
        <f t="shared" ca="1" si="162"/>
        <v/>
      </c>
    </row>
    <row r="747" spans="1:21" x14ac:dyDescent="0.55000000000000004">
      <c r="A747" s="7">
        <v>745</v>
      </c>
      <c r="B747" s="8">
        <f t="shared" si="163"/>
        <v>745</v>
      </c>
      <c r="C747" s="9">
        <f>IF('2 Pareto Analysis'!$D$12='Pareto Math'!V$23,'Pareto Math'!B747,IF(HLOOKUP(X$23,'1 Data Entry'!A$1:Q746,A748,FALSE)="","",HLOOKUP(X$23,'1 Data Entry'!A$1:Q746,A748,FALSE)))</f>
        <v>745</v>
      </c>
      <c r="D747" s="7" t="e">
        <f>HLOOKUP(V$23,'1 Data Entry'!A$1:Q746,A748,FALSE)</f>
        <v>#N/A</v>
      </c>
      <c r="E747" s="15" t="e">
        <f>IF(C747="","",HLOOKUP(W$23,'1 Data Entry'!A$1:S746,A748,FALSE))</f>
        <v>#N/A</v>
      </c>
      <c r="F747" s="15">
        <f>(COUNTIF(D$3:D747,D747))</f>
        <v>745</v>
      </c>
      <c r="G747" s="15">
        <f t="shared" si="166"/>
        <v>999</v>
      </c>
      <c r="H747" s="15" t="e">
        <f t="shared" si="160"/>
        <v>#N/A</v>
      </c>
      <c r="I747" s="16" t="str">
        <f t="shared" si="161"/>
        <v/>
      </c>
      <c r="J747" s="16" t="str">
        <f t="shared" ca="1" si="159"/>
        <v/>
      </c>
      <c r="K747" s="16" t="str">
        <f t="shared" ca="1" si="159"/>
        <v/>
      </c>
      <c r="L747" s="16" t="str">
        <f t="shared" ca="1" si="159"/>
        <v/>
      </c>
      <c r="M747" s="16" t="str">
        <f t="shared" ca="1" si="159"/>
        <v/>
      </c>
      <c r="N747" s="16" t="str">
        <f t="shared" ca="1" si="159"/>
        <v/>
      </c>
      <c r="O747" s="16" t="str">
        <f t="shared" ca="1" si="159"/>
        <v/>
      </c>
      <c r="P747" s="16" t="str">
        <f t="shared" ca="1" si="159"/>
        <v/>
      </c>
      <c r="Q747" s="16" t="str">
        <f t="shared" ca="1" si="159"/>
        <v/>
      </c>
      <c r="R747" s="16" t="str">
        <f t="shared" ca="1" si="159"/>
        <v/>
      </c>
      <c r="S747" s="16" t="e">
        <f t="shared" ca="1" si="164"/>
        <v>#N/A</v>
      </c>
      <c r="T747" s="15" t="str">
        <f t="shared" ca="1" si="165"/>
        <v/>
      </c>
      <c r="U747" s="7" t="str">
        <f t="shared" ca="1" si="162"/>
        <v/>
      </c>
    </row>
    <row r="748" spans="1:21" x14ac:dyDescent="0.55000000000000004">
      <c r="A748" s="7">
        <v>746</v>
      </c>
      <c r="B748" s="8">
        <f t="shared" si="163"/>
        <v>746</v>
      </c>
      <c r="C748" s="9">
        <f>IF('2 Pareto Analysis'!$D$12='Pareto Math'!V$23,'Pareto Math'!B748,IF(HLOOKUP(X$23,'1 Data Entry'!A$1:Q747,A749,FALSE)="","",HLOOKUP(X$23,'1 Data Entry'!A$1:Q747,A749,FALSE)))</f>
        <v>746</v>
      </c>
      <c r="D748" s="7" t="e">
        <f>HLOOKUP(V$23,'1 Data Entry'!A$1:Q747,A749,FALSE)</f>
        <v>#N/A</v>
      </c>
      <c r="E748" s="15" t="e">
        <f>IF(C748="","",HLOOKUP(W$23,'1 Data Entry'!A$1:S747,A749,FALSE))</f>
        <v>#N/A</v>
      </c>
      <c r="F748" s="15">
        <f>(COUNTIF(D$3:D748,D748))</f>
        <v>746</v>
      </c>
      <c r="G748" s="15">
        <f t="shared" si="166"/>
        <v>999</v>
      </c>
      <c r="H748" s="15" t="e">
        <f t="shared" si="160"/>
        <v>#N/A</v>
      </c>
      <c r="I748" s="16" t="str">
        <f t="shared" si="161"/>
        <v/>
      </c>
      <c r="J748" s="16" t="str">
        <f t="shared" ca="1" si="159"/>
        <v/>
      </c>
      <c r="K748" s="16" t="str">
        <f t="shared" ca="1" si="159"/>
        <v/>
      </c>
      <c r="L748" s="16" t="str">
        <f t="shared" ca="1" si="159"/>
        <v/>
      </c>
      <c r="M748" s="16" t="str">
        <f t="shared" ca="1" si="159"/>
        <v/>
      </c>
      <c r="N748" s="16" t="str">
        <f t="shared" ca="1" si="159"/>
        <v/>
      </c>
      <c r="O748" s="16" t="str">
        <f t="shared" ca="1" si="159"/>
        <v/>
      </c>
      <c r="P748" s="16" t="str">
        <f t="shared" ca="1" si="159"/>
        <v/>
      </c>
      <c r="Q748" s="16" t="str">
        <f t="shared" ca="1" si="159"/>
        <v/>
      </c>
      <c r="R748" s="16" t="str">
        <f t="shared" ca="1" si="159"/>
        <v/>
      </c>
      <c r="S748" s="16" t="e">
        <f t="shared" ca="1" si="164"/>
        <v>#N/A</v>
      </c>
      <c r="T748" s="15" t="str">
        <f t="shared" ca="1" si="165"/>
        <v/>
      </c>
      <c r="U748" s="7" t="str">
        <f t="shared" ca="1" si="162"/>
        <v/>
      </c>
    </row>
    <row r="749" spans="1:21" x14ac:dyDescent="0.55000000000000004">
      <c r="A749" s="7">
        <v>747</v>
      </c>
      <c r="B749" s="8">
        <f t="shared" si="163"/>
        <v>747</v>
      </c>
      <c r="C749" s="9">
        <f>IF('2 Pareto Analysis'!$D$12='Pareto Math'!V$23,'Pareto Math'!B749,IF(HLOOKUP(X$23,'1 Data Entry'!A$1:Q748,A750,FALSE)="","",HLOOKUP(X$23,'1 Data Entry'!A$1:Q748,A750,FALSE)))</f>
        <v>747</v>
      </c>
      <c r="D749" s="7" t="e">
        <f>HLOOKUP(V$23,'1 Data Entry'!A$1:Q748,A750,FALSE)</f>
        <v>#N/A</v>
      </c>
      <c r="E749" s="15" t="e">
        <f>IF(C749="","",HLOOKUP(W$23,'1 Data Entry'!A$1:S748,A750,FALSE))</f>
        <v>#N/A</v>
      </c>
      <c r="F749" s="15">
        <f>(COUNTIF(D$3:D749,D749))</f>
        <v>747</v>
      </c>
      <c r="G749" s="15">
        <f t="shared" si="166"/>
        <v>999</v>
      </c>
      <c r="H749" s="15" t="e">
        <f t="shared" si="160"/>
        <v>#N/A</v>
      </c>
      <c r="I749" s="16" t="str">
        <f t="shared" si="161"/>
        <v/>
      </c>
      <c r="J749" s="16" t="str">
        <f t="shared" ca="1" si="159"/>
        <v/>
      </c>
      <c r="K749" s="16" t="str">
        <f t="shared" ca="1" si="159"/>
        <v/>
      </c>
      <c r="L749" s="16" t="str">
        <f t="shared" ca="1" si="159"/>
        <v/>
      </c>
      <c r="M749" s="16" t="str">
        <f t="shared" ca="1" si="159"/>
        <v/>
      </c>
      <c r="N749" s="16" t="str">
        <f t="shared" ca="1" si="159"/>
        <v/>
      </c>
      <c r="O749" s="16" t="str">
        <f t="shared" ca="1" si="159"/>
        <v/>
      </c>
      <c r="P749" s="16" t="str">
        <f t="shared" ca="1" si="159"/>
        <v/>
      </c>
      <c r="Q749" s="16" t="str">
        <f t="shared" ca="1" si="159"/>
        <v/>
      </c>
      <c r="R749" s="16" t="str">
        <f t="shared" ca="1" si="159"/>
        <v/>
      </c>
      <c r="S749" s="16" t="e">
        <f t="shared" ca="1" si="164"/>
        <v>#N/A</v>
      </c>
      <c r="T749" s="15" t="str">
        <f t="shared" ca="1" si="165"/>
        <v/>
      </c>
      <c r="U749" s="7" t="str">
        <f t="shared" ca="1" si="162"/>
        <v/>
      </c>
    </row>
    <row r="750" spans="1:21" x14ac:dyDescent="0.55000000000000004">
      <c r="A750" s="7">
        <v>748</v>
      </c>
      <c r="B750" s="8">
        <f t="shared" si="163"/>
        <v>748</v>
      </c>
      <c r="C750" s="9">
        <f>IF('2 Pareto Analysis'!$D$12='Pareto Math'!V$23,'Pareto Math'!B750,IF(HLOOKUP(X$23,'1 Data Entry'!A$1:Q749,A751,FALSE)="","",HLOOKUP(X$23,'1 Data Entry'!A$1:Q749,A751,FALSE)))</f>
        <v>748</v>
      </c>
      <c r="D750" s="7" t="e">
        <f>HLOOKUP(V$23,'1 Data Entry'!A$1:Q749,A751,FALSE)</f>
        <v>#N/A</v>
      </c>
      <c r="E750" s="15" t="e">
        <f>IF(C750="","",HLOOKUP(W$23,'1 Data Entry'!A$1:S749,A751,FALSE))</f>
        <v>#N/A</v>
      </c>
      <c r="F750" s="15">
        <f>(COUNTIF(D$3:D750,D750))</f>
        <v>748</v>
      </c>
      <c r="G750" s="15">
        <f t="shared" si="166"/>
        <v>999</v>
      </c>
      <c r="H750" s="15" t="e">
        <f t="shared" si="160"/>
        <v>#N/A</v>
      </c>
      <c r="I750" s="16" t="str">
        <f t="shared" si="161"/>
        <v/>
      </c>
      <c r="J750" s="16" t="str">
        <f t="shared" ca="1" si="159"/>
        <v/>
      </c>
      <c r="K750" s="16" t="str">
        <f t="shared" ca="1" si="159"/>
        <v/>
      </c>
      <c r="L750" s="16" t="str">
        <f t="shared" ca="1" si="159"/>
        <v/>
      </c>
      <c r="M750" s="16" t="str">
        <f t="shared" ca="1" si="159"/>
        <v/>
      </c>
      <c r="N750" s="16" t="str">
        <f t="shared" ca="1" si="159"/>
        <v/>
      </c>
      <c r="O750" s="16" t="str">
        <f t="shared" ca="1" si="159"/>
        <v/>
      </c>
      <c r="P750" s="16" t="str">
        <f t="shared" ca="1" si="159"/>
        <v/>
      </c>
      <c r="Q750" s="16" t="str">
        <f t="shared" ca="1" si="159"/>
        <v/>
      </c>
      <c r="R750" s="16" t="str">
        <f t="shared" ca="1" si="159"/>
        <v/>
      </c>
      <c r="S750" s="16" t="e">
        <f t="shared" ca="1" si="164"/>
        <v>#N/A</v>
      </c>
      <c r="T750" s="15" t="str">
        <f t="shared" ca="1" si="165"/>
        <v/>
      </c>
      <c r="U750" s="7" t="str">
        <f t="shared" ca="1" si="162"/>
        <v/>
      </c>
    </row>
    <row r="751" spans="1:21" x14ac:dyDescent="0.55000000000000004">
      <c r="A751" s="7">
        <v>749</v>
      </c>
      <c r="B751" s="8">
        <f t="shared" si="163"/>
        <v>749</v>
      </c>
      <c r="C751" s="9">
        <f>IF('2 Pareto Analysis'!$D$12='Pareto Math'!V$23,'Pareto Math'!B751,IF(HLOOKUP(X$23,'1 Data Entry'!A$1:Q750,A752,FALSE)="","",HLOOKUP(X$23,'1 Data Entry'!A$1:Q750,A752,FALSE)))</f>
        <v>749</v>
      </c>
      <c r="D751" s="7" t="e">
        <f>HLOOKUP(V$23,'1 Data Entry'!A$1:Q750,A752,FALSE)</f>
        <v>#N/A</v>
      </c>
      <c r="E751" s="15" t="e">
        <f>IF(C751="","",HLOOKUP(W$23,'1 Data Entry'!A$1:S750,A752,FALSE))</f>
        <v>#N/A</v>
      </c>
      <c r="F751" s="15">
        <f>(COUNTIF(D$3:D751,D751))</f>
        <v>749</v>
      </c>
      <c r="G751" s="15">
        <f t="shared" si="166"/>
        <v>999</v>
      </c>
      <c r="H751" s="15" t="e">
        <f t="shared" si="160"/>
        <v>#N/A</v>
      </c>
      <c r="I751" s="16" t="str">
        <f t="shared" si="161"/>
        <v/>
      </c>
      <c r="J751" s="16" t="str">
        <f t="shared" ref="J751:R779" ca="1" si="167">IF(ISERROR(X$43),"",IF($D751&lt;&gt;X$43,"",$E751))</f>
        <v/>
      </c>
      <c r="K751" s="16" t="str">
        <f t="shared" ca="1" si="167"/>
        <v/>
      </c>
      <c r="L751" s="16" t="str">
        <f t="shared" ca="1" si="167"/>
        <v/>
      </c>
      <c r="M751" s="16" t="str">
        <f t="shared" ca="1" si="167"/>
        <v/>
      </c>
      <c r="N751" s="16" t="str">
        <f t="shared" ca="1" si="167"/>
        <v/>
      </c>
      <c r="O751" s="16" t="str">
        <f t="shared" ca="1" si="167"/>
        <v/>
      </c>
      <c r="P751" s="16" t="str">
        <f t="shared" ca="1" si="167"/>
        <v/>
      </c>
      <c r="Q751" s="16" t="str">
        <f t="shared" ca="1" si="167"/>
        <v/>
      </c>
      <c r="R751" s="16" t="str">
        <f t="shared" ca="1" si="167"/>
        <v/>
      </c>
      <c r="S751" s="16" t="e">
        <f t="shared" ca="1" si="164"/>
        <v>#N/A</v>
      </c>
      <c r="T751" s="15" t="str">
        <f t="shared" ca="1" si="165"/>
        <v/>
      </c>
      <c r="U751" s="7" t="str">
        <f t="shared" ca="1" si="162"/>
        <v/>
      </c>
    </row>
    <row r="752" spans="1:21" x14ac:dyDescent="0.55000000000000004">
      <c r="A752" s="7">
        <v>750</v>
      </c>
      <c r="B752" s="8">
        <f t="shared" si="163"/>
        <v>750</v>
      </c>
      <c r="C752" s="9">
        <f>IF('2 Pareto Analysis'!$D$12='Pareto Math'!V$23,'Pareto Math'!B752,IF(HLOOKUP(X$23,'1 Data Entry'!A$1:Q751,A753,FALSE)="","",HLOOKUP(X$23,'1 Data Entry'!A$1:Q751,A753,FALSE)))</f>
        <v>750</v>
      </c>
      <c r="D752" s="7" t="e">
        <f>HLOOKUP(V$23,'1 Data Entry'!A$1:Q751,A753,FALSE)</f>
        <v>#N/A</v>
      </c>
      <c r="E752" s="15" t="e">
        <f>IF(C752="","",HLOOKUP(W$23,'1 Data Entry'!A$1:S751,A753,FALSE))</f>
        <v>#N/A</v>
      </c>
      <c r="F752" s="15">
        <f>(COUNTIF(D$3:D752,D752))</f>
        <v>750</v>
      </c>
      <c r="G752" s="15">
        <f t="shared" si="166"/>
        <v>999</v>
      </c>
      <c r="H752" s="15" t="e">
        <f t="shared" si="160"/>
        <v>#N/A</v>
      </c>
      <c r="I752" s="16" t="str">
        <f t="shared" si="161"/>
        <v/>
      </c>
      <c r="J752" s="16" t="str">
        <f t="shared" ca="1" si="167"/>
        <v/>
      </c>
      <c r="K752" s="16" t="str">
        <f t="shared" ca="1" si="167"/>
        <v/>
      </c>
      <c r="L752" s="16" t="str">
        <f t="shared" ca="1" si="167"/>
        <v/>
      </c>
      <c r="M752" s="16" t="str">
        <f t="shared" ca="1" si="167"/>
        <v/>
      </c>
      <c r="N752" s="16" t="str">
        <f t="shared" ca="1" si="167"/>
        <v/>
      </c>
      <c r="O752" s="16" t="str">
        <f t="shared" ca="1" si="167"/>
        <v/>
      </c>
      <c r="P752" s="16" t="str">
        <f t="shared" ca="1" si="167"/>
        <v/>
      </c>
      <c r="Q752" s="16" t="str">
        <f t="shared" ca="1" si="167"/>
        <v/>
      </c>
      <c r="R752" s="16" t="str">
        <f t="shared" ca="1" si="167"/>
        <v/>
      </c>
      <c r="S752" s="16" t="e">
        <f t="shared" ca="1" si="164"/>
        <v>#N/A</v>
      </c>
      <c r="T752" s="15" t="str">
        <f t="shared" ca="1" si="165"/>
        <v/>
      </c>
      <c r="U752" s="7" t="str">
        <f t="shared" ca="1" si="162"/>
        <v/>
      </c>
    </row>
    <row r="753" spans="1:21" x14ac:dyDescent="0.55000000000000004">
      <c r="A753" s="7">
        <v>751</v>
      </c>
      <c r="B753" s="8">
        <f t="shared" si="163"/>
        <v>751</v>
      </c>
      <c r="C753" s="9">
        <f>IF('2 Pareto Analysis'!$D$12='Pareto Math'!V$23,'Pareto Math'!B753,IF(HLOOKUP(X$23,'1 Data Entry'!A$1:Q752,A754,FALSE)="","",HLOOKUP(X$23,'1 Data Entry'!A$1:Q752,A754,FALSE)))</f>
        <v>751</v>
      </c>
      <c r="D753" s="7" t="e">
        <f>HLOOKUP(V$23,'1 Data Entry'!A$1:Q752,A754,FALSE)</f>
        <v>#N/A</v>
      </c>
      <c r="E753" s="15" t="e">
        <f>IF(C753="","",HLOOKUP(W$23,'1 Data Entry'!A$1:S752,A754,FALSE))</f>
        <v>#N/A</v>
      </c>
      <c r="F753" s="15">
        <f>(COUNTIF(D$3:D753,D753))</f>
        <v>751</v>
      </c>
      <c r="G753" s="15">
        <f t="shared" si="166"/>
        <v>999</v>
      </c>
      <c r="H753" s="15" t="e">
        <f t="shared" si="160"/>
        <v>#N/A</v>
      </c>
      <c r="I753" s="16" t="str">
        <f t="shared" si="161"/>
        <v/>
      </c>
      <c r="J753" s="16" t="str">
        <f t="shared" ca="1" si="167"/>
        <v/>
      </c>
      <c r="K753" s="16" t="str">
        <f t="shared" ca="1" si="167"/>
        <v/>
      </c>
      <c r="L753" s="16" t="str">
        <f t="shared" ca="1" si="167"/>
        <v/>
      </c>
      <c r="M753" s="16" t="str">
        <f t="shared" ca="1" si="167"/>
        <v/>
      </c>
      <c r="N753" s="16" t="str">
        <f t="shared" ca="1" si="167"/>
        <v/>
      </c>
      <c r="O753" s="16" t="str">
        <f t="shared" ca="1" si="167"/>
        <v/>
      </c>
      <c r="P753" s="16" t="str">
        <f t="shared" ca="1" si="167"/>
        <v/>
      </c>
      <c r="Q753" s="16" t="str">
        <f t="shared" ca="1" si="167"/>
        <v/>
      </c>
      <c r="R753" s="16" t="str">
        <f t="shared" ca="1" si="167"/>
        <v/>
      </c>
      <c r="S753" s="16" t="e">
        <f t="shared" ca="1" si="164"/>
        <v>#N/A</v>
      </c>
      <c r="T753" s="15" t="str">
        <f t="shared" ca="1" si="165"/>
        <v/>
      </c>
      <c r="U753" s="7" t="str">
        <f t="shared" ca="1" si="162"/>
        <v/>
      </c>
    </row>
    <row r="754" spans="1:21" x14ac:dyDescent="0.55000000000000004">
      <c r="A754" s="7">
        <v>752</v>
      </c>
      <c r="B754" s="8">
        <f t="shared" si="163"/>
        <v>752</v>
      </c>
      <c r="C754" s="9">
        <f>IF('2 Pareto Analysis'!$D$12='Pareto Math'!V$23,'Pareto Math'!B754,IF(HLOOKUP(X$23,'1 Data Entry'!A$1:Q753,A755,FALSE)="","",HLOOKUP(X$23,'1 Data Entry'!A$1:Q753,A755,FALSE)))</f>
        <v>752</v>
      </c>
      <c r="D754" s="7" t="e">
        <f>HLOOKUP(V$23,'1 Data Entry'!A$1:Q753,A755,FALSE)</f>
        <v>#N/A</v>
      </c>
      <c r="E754" s="15" t="e">
        <f>IF(C754="","",HLOOKUP(W$23,'1 Data Entry'!A$1:S753,A755,FALSE))</f>
        <v>#N/A</v>
      </c>
      <c r="F754" s="15">
        <f>(COUNTIF(D$3:D754,D754))</f>
        <v>752</v>
      </c>
      <c r="G754" s="15">
        <f t="shared" si="166"/>
        <v>999</v>
      </c>
      <c r="H754" s="15" t="e">
        <f t="shared" si="160"/>
        <v>#N/A</v>
      </c>
      <c r="I754" s="16" t="str">
        <f t="shared" si="161"/>
        <v/>
      </c>
      <c r="J754" s="16" t="str">
        <f t="shared" ca="1" si="167"/>
        <v/>
      </c>
      <c r="K754" s="16" t="str">
        <f t="shared" ca="1" si="167"/>
        <v/>
      </c>
      <c r="L754" s="16" t="str">
        <f t="shared" ca="1" si="167"/>
        <v/>
      </c>
      <c r="M754" s="16" t="str">
        <f t="shared" ca="1" si="167"/>
        <v/>
      </c>
      <c r="N754" s="16" t="str">
        <f t="shared" ca="1" si="167"/>
        <v/>
      </c>
      <c r="O754" s="16" t="str">
        <f t="shared" ca="1" si="167"/>
        <v/>
      </c>
      <c r="P754" s="16" t="str">
        <f t="shared" ca="1" si="167"/>
        <v/>
      </c>
      <c r="Q754" s="16" t="str">
        <f t="shared" ca="1" si="167"/>
        <v/>
      </c>
      <c r="R754" s="16" t="str">
        <f t="shared" ca="1" si="167"/>
        <v/>
      </c>
      <c r="S754" s="16" t="e">
        <f t="shared" ca="1" si="164"/>
        <v>#N/A</v>
      </c>
      <c r="T754" s="15" t="str">
        <f t="shared" ca="1" si="165"/>
        <v/>
      </c>
      <c r="U754" s="7" t="str">
        <f t="shared" ca="1" si="162"/>
        <v/>
      </c>
    </row>
    <row r="755" spans="1:21" x14ac:dyDescent="0.55000000000000004">
      <c r="A755" s="7">
        <v>753</v>
      </c>
      <c r="B755" s="8">
        <f t="shared" si="163"/>
        <v>753</v>
      </c>
      <c r="C755" s="9">
        <f>IF('2 Pareto Analysis'!$D$12='Pareto Math'!V$23,'Pareto Math'!B755,IF(HLOOKUP(X$23,'1 Data Entry'!A$1:Q754,A756,FALSE)="","",HLOOKUP(X$23,'1 Data Entry'!A$1:Q754,A756,FALSE)))</f>
        <v>753</v>
      </c>
      <c r="D755" s="7" t="e">
        <f>HLOOKUP(V$23,'1 Data Entry'!A$1:Q754,A756,FALSE)</f>
        <v>#N/A</v>
      </c>
      <c r="E755" s="15" t="e">
        <f>IF(C755="","",HLOOKUP(W$23,'1 Data Entry'!A$1:S754,A756,FALSE))</f>
        <v>#N/A</v>
      </c>
      <c r="F755" s="15">
        <f>(COUNTIF(D$3:D755,D755))</f>
        <v>753</v>
      </c>
      <c r="G755" s="15">
        <f t="shared" si="166"/>
        <v>999</v>
      </c>
      <c r="H755" s="15" t="e">
        <f t="shared" si="160"/>
        <v>#N/A</v>
      </c>
      <c r="I755" s="16" t="str">
        <f t="shared" si="161"/>
        <v/>
      </c>
      <c r="J755" s="16" t="str">
        <f t="shared" ca="1" si="167"/>
        <v/>
      </c>
      <c r="K755" s="16" t="str">
        <f t="shared" ca="1" si="167"/>
        <v/>
      </c>
      <c r="L755" s="16" t="str">
        <f t="shared" ca="1" si="167"/>
        <v/>
      </c>
      <c r="M755" s="16" t="str">
        <f t="shared" ca="1" si="167"/>
        <v/>
      </c>
      <c r="N755" s="16" t="str">
        <f t="shared" ca="1" si="167"/>
        <v/>
      </c>
      <c r="O755" s="16" t="str">
        <f t="shared" ca="1" si="167"/>
        <v/>
      </c>
      <c r="P755" s="16" t="str">
        <f t="shared" ca="1" si="167"/>
        <v/>
      </c>
      <c r="Q755" s="16" t="str">
        <f t="shared" ca="1" si="167"/>
        <v/>
      </c>
      <c r="R755" s="16" t="str">
        <f t="shared" ca="1" si="167"/>
        <v/>
      </c>
      <c r="S755" s="16" t="e">
        <f t="shared" ca="1" si="164"/>
        <v>#N/A</v>
      </c>
      <c r="T755" s="15" t="str">
        <f t="shared" ca="1" si="165"/>
        <v/>
      </c>
      <c r="U755" s="7" t="str">
        <f t="shared" ca="1" si="162"/>
        <v/>
      </c>
    </row>
    <row r="756" spans="1:21" x14ac:dyDescent="0.55000000000000004">
      <c r="A756" s="7">
        <v>754</v>
      </c>
      <c r="B756" s="8">
        <f t="shared" si="163"/>
        <v>754</v>
      </c>
      <c r="C756" s="9">
        <f>IF('2 Pareto Analysis'!$D$12='Pareto Math'!V$23,'Pareto Math'!B756,IF(HLOOKUP(X$23,'1 Data Entry'!A$1:Q755,A757,FALSE)="","",HLOOKUP(X$23,'1 Data Entry'!A$1:Q755,A757,FALSE)))</f>
        <v>754</v>
      </c>
      <c r="D756" s="7" t="e">
        <f>HLOOKUP(V$23,'1 Data Entry'!A$1:Q755,A757,FALSE)</f>
        <v>#N/A</v>
      </c>
      <c r="E756" s="15" t="e">
        <f>IF(C756="","",HLOOKUP(W$23,'1 Data Entry'!A$1:S755,A757,FALSE))</f>
        <v>#N/A</v>
      </c>
      <c r="F756" s="15">
        <f>(COUNTIF(D$3:D756,D756))</f>
        <v>754</v>
      </c>
      <c r="G756" s="15">
        <f t="shared" si="166"/>
        <v>999</v>
      </c>
      <c r="H756" s="15" t="e">
        <f t="shared" si="160"/>
        <v>#N/A</v>
      </c>
      <c r="I756" s="16" t="str">
        <f t="shared" si="161"/>
        <v/>
      </c>
      <c r="J756" s="16" t="str">
        <f t="shared" ca="1" si="167"/>
        <v/>
      </c>
      <c r="K756" s="16" t="str">
        <f t="shared" ca="1" si="167"/>
        <v/>
      </c>
      <c r="L756" s="16" t="str">
        <f t="shared" ca="1" si="167"/>
        <v/>
      </c>
      <c r="M756" s="16" t="str">
        <f t="shared" ca="1" si="167"/>
        <v/>
      </c>
      <c r="N756" s="16" t="str">
        <f t="shared" ca="1" si="167"/>
        <v/>
      </c>
      <c r="O756" s="16" t="str">
        <f t="shared" ca="1" si="167"/>
        <v/>
      </c>
      <c r="P756" s="16" t="str">
        <f t="shared" ca="1" si="167"/>
        <v/>
      </c>
      <c r="Q756" s="16" t="str">
        <f t="shared" ca="1" si="167"/>
        <v/>
      </c>
      <c r="R756" s="16" t="str">
        <f t="shared" ca="1" si="167"/>
        <v/>
      </c>
      <c r="S756" s="16" t="e">
        <f t="shared" ca="1" si="164"/>
        <v>#N/A</v>
      </c>
      <c r="T756" s="15" t="str">
        <f t="shared" ca="1" si="165"/>
        <v/>
      </c>
      <c r="U756" s="7" t="str">
        <f t="shared" ca="1" si="162"/>
        <v/>
      </c>
    </row>
    <row r="757" spans="1:21" x14ac:dyDescent="0.55000000000000004">
      <c r="A757" s="7">
        <v>755</v>
      </c>
      <c r="B757" s="8">
        <f t="shared" si="163"/>
        <v>755</v>
      </c>
      <c r="C757" s="9">
        <f>IF('2 Pareto Analysis'!$D$12='Pareto Math'!V$23,'Pareto Math'!B757,IF(HLOOKUP(X$23,'1 Data Entry'!A$1:Q756,A758,FALSE)="","",HLOOKUP(X$23,'1 Data Entry'!A$1:Q756,A758,FALSE)))</f>
        <v>755</v>
      </c>
      <c r="D757" s="7" t="e">
        <f>HLOOKUP(V$23,'1 Data Entry'!A$1:Q756,A758,FALSE)</f>
        <v>#N/A</v>
      </c>
      <c r="E757" s="15" t="e">
        <f>IF(C757="","",HLOOKUP(W$23,'1 Data Entry'!A$1:S756,A758,FALSE))</f>
        <v>#N/A</v>
      </c>
      <c r="F757" s="15">
        <f>(COUNTIF(D$3:D757,D757))</f>
        <v>755</v>
      </c>
      <c r="G757" s="15">
        <f t="shared" si="166"/>
        <v>999</v>
      </c>
      <c r="H757" s="15" t="e">
        <f t="shared" si="160"/>
        <v>#N/A</v>
      </c>
      <c r="I757" s="16" t="str">
        <f t="shared" si="161"/>
        <v/>
      </c>
      <c r="J757" s="16" t="str">
        <f t="shared" ca="1" si="167"/>
        <v/>
      </c>
      <c r="K757" s="16" t="str">
        <f t="shared" ca="1" si="167"/>
        <v/>
      </c>
      <c r="L757" s="16" t="str">
        <f t="shared" ca="1" si="167"/>
        <v/>
      </c>
      <c r="M757" s="16" t="str">
        <f t="shared" ca="1" si="167"/>
        <v/>
      </c>
      <c r="N757" s="16" t="str">
        <f t="shared" ca="1" si="167"/>
        <v/>
      </c>
      <c r="O757" s="16" t="str">
        <f t="shared" ca="1" si="167"/>
        <v/>
      </c>
      <c r="P757" s="16" t="str">
        <f t="shared" ca="1" si="167"/>
        <v/>
      </c>
      <c r="Q757" s="16" t="str">
        <f t="shared" ca="1" si="167"/>
        <v/>
      </c>
      <c r="R757" s="16" t="str">
        <f t="shared" ca="1" si="167"/>
        <v/>
      </c>
      <c r="S757" s="16" t="e">
        <f t="shared" ca="1" si="164"/>
        <v>#N/A</v>
      </c>
      <c r="T757" s="15" t="str">
        <f t="shared" ca="1" si="165"/>
        <v/>
      </c>
      <c r="U757" s="7" t="str">
        <f t="shared" ca="1" si="162"/>
        <v/>
      </c>
    </row>
    <row r="758" spans="1:21" x14ac:dyDescent="0.55000000000000004">
      <c r="A758" s="7">
        <v>756</v>
      </c>
      <c r="B758" s="8">
        <f t="shared" si="163"/>
        <v>756</v>
      </c>
      <c r="C758" s="9">
        <f>IF('2 Pareto Analysis'!$D$12='Pareto Math'!V$23,'Pareto Math'!B758,IF(HLOOKUP(X$23,'1 Data Entry'!A$1:Q757,A759,FALSE)="","",HLOOKUP(X$23,'1 Data Entry'!A$1:Q757,A759,FALSE)))</f>
        <v>756</v>
      </c>
      <c r="D758" s="7" t="e">
        <f>HLOOKUP(V$23,'1 Data Entry'!A$1:Q757,A759,FALSE)</f>
        <v>#N/A</v>
      </c>
      <c r="E758" s="15" t="e">
        <f>IF(C758="","",HLOOKUP(W$23,'1 Data Entry'!A$1:S757,A759,FALSE))</f>
        <v>#N/A</v>
      </c>
      <c r="F758" s="15">
        <f>(COUNTIF(D$3:D758,D758))</f>
        <v>756</v>
      </c>
      <c r="G758" s="15">
        <f t="shared" si="166"/>
        <v>999</v>
      </c>
      <c r="H758" s="15" t="e">
        <f t="shared" si="160"/>
        <v>#N/A</v>
      </c>
      <c r="I758" s="16" t="str">
        <f t="shared" si="161"/>
        <v/>
      </c>
      <c r="J758" s="16" t="str">
        <f t="shared" ca="1" si="167"/>
        <v/>
      </c>
      <c r="K758" s="16" t="str">
        <f t="shared" ca="1" si="167"/>
        <v/>
      </c>
      <c r="L758" s="16" t="str">
        <f t="shared" ca="1" si="167"/>
        <v/>
      </c>
      <c r="M758" s="16" t="str">
        <f t="shared" ca="1" si="167"/>
        <v/>
      </c>
      <c r="N758" s="16" t="str">
        <f t="shared" ca="1" si="167"/>
        <v/>
      </c>
      <c r="O758" s="16" t="str">
        <f t="shared" ca="1" si="167"/>
        <v/>
      </c>
      <c r="P758" s="16" t="str">
        <f t="shared" ca="1" si="167"/>
        <v/>
      </c>
      <c r="Q758" s="16" t="str">
        <f t="shared" ca="1" si="167"/>
        <v/>
      </c>
      <c r="R758" s="16" t="str">
        <f t="shared" ca="1" si="167"/>
        <v/>
      </c>
      <c r="S758" s="16" t="e">
        <f t="shared" ca="1" si="164"/>
        <v>#N/A</v>
      </c>
      <c r="T758" s="15" t="str">
        <f t="shared" ca="1" si="165"/>
        <v/>
      </c>
      <c r="U758" s="7" t="str">
        <f t="shared" ca="1" si="162"/>
        <v/>
      </c>
    </row>
    <row r="759" spans="1:21" x14ac:dyDescent="0.55000000000000004">
      <c r="A759" s="7">
        <v>757</v>
      </c>
      <c r="B759" s="8">
        <f t="shared" si="163"/>
        <v>757</v>
      </c>
      <c r="C759" s="9">
        <f>IF('2 Pareto Analysis'!$D$12='Pareto Math'!V$23,'Pareto Math'!B759,IF(HLOOKUP(X$23,'1 Data Entry'!A$1:Q758,A760,FALSE)="","",HLOOKUP(X$23,'1 Data Entry'!A$1:Q758,A760,FALSE)))</f>
        <v>757</v>
      </c>
      <c r="D759" s="7" t="e">
        <f>HLOOKUP(V$23,'1 Data Entry'!A$1:Q758,A760,FALSE)</f>
        <v>#N/A</v>
      </c>
      <c r="E759" s="15" t="e">
        <f>IF(C759="","",HLOOKUP(W$23,'1 Data Entry'!A$1:S758,A760,FALSE))</f>
        <v>#N/A</v>
      </c>
      <c r="F759" s="15">
        <f>(COUNTIF(D$3:D759,D759))</f>
        <v>757</v>
      </c>
      <c r="G759" s="15">
        <f t="shared" si="166"/>
        <v>999</v>
      </c>
      <c r="H759" s="15" t="e">
        <f t="shared" si="160"/>
        <v>#N/A</v>
      </c>
      <c r="I759" s="16" t="str">
        <f t="shared" si="161"/>
        <v/>
      </c>
      <c r="J759" s="16" t="str">
        <f t="shared" ca="1" si="167"/>
        <v/>
      </c>
      <c r="K759" s="16" t="str">
        <f t="shared" ca="1" si="167"/>
        <v/>
      </c>
      <c r="L759" s="16" t="str">
        <f t="shared" ca="1" si="167"/>
        <v/>
      </c>
      <c r="M759" s="16" t="str">
        <f t="shared" ca="1" si="167"/>
        <v/>
      </c>
      <c r="N759" s="16" t="str">
        <f t="shared" ca="1" si="167"/>
        <v/>
      </c>
      <c r="O759" s="16" t="str">
        <f t="shared" ca="1" si="167"/>
        <v/>
      </c>
      <c r="P759" s="16" t="str">
        <f t="shared" ca="1" si="167"/>
        <v/>
      </c>
      <c r="Q759" s="16" t="str">
        <f t="shared" ca="1" si="167"/>
        <v/>
      </c>
      <c r="R759" s="16" t="str">
        <f t="shared" ca="1" si="167"/>
        <v/>
      </c>
      <c r="S759" s="16" t="e">
        <f t="shared" ca="1" si="164"/>
        <v>#N/A</v>
      </c>
      <c r="T759" s="15" t="str">
        <f t="shared" ca="1" si="165"/>
        <v/>
      </c>
      <c r="U759" s="7" t="str">
        <f t="shared" ca="1" si="162"/>
        <v/>
      </c>
    </row>
    <row r="760" spans="1:21" x14ac:dyDescent="0.55000000000000004">
      <c r="A760" s="7">
        <v>758</v>
      </c>
      <c r="B760" s="8">
        <f t="shared" si="163"/>
        <v>758</v>
      </c>
      <c r="C760" s="9">
        <f>IF('2 Pareto Analysis'!$D$12='Pareto Math'!V$23,'Pareto Math'!B760,IF(HLOOKUP(X$23,'1 Data Entry'!A$1:Q759,A761,FALSE)="","",HLOOKUP(X$23,'1 Data Entry'!A$1:Q759,A761,FALSE)))</f>
        <v>758</v>
      </c>
      <c r="D760" s="7" t="e">
        <f>HLOOKUP(V$23,'1 Data Entry'!A$1:Q759,A761,FALSE)</f>
        <v>#N/A</v>
      </c>
      <c r="E760" s="15" t="e">
        <f>IF(C760="","",HLOOKUP(W$23,'1 Data Entry'!A$1:S759,A761,FALSE))</f>
        <v>#N/A</v>
      </c>
      <c r="F760" s="15">
        <f>(COUNTIF(D$3:D760,D760))</f>
        <v>758</v>
      </c>
      <c r="G760" s="15">
        <f t="shared" si="166"/>
        <v>999</v>
      </c>
      <c r="H760" s="15" t="e">
        <f t="shared" si="160"/>
        <v>#N/A</v>
      </c>
      <c r="I760" s="16" t="str">
        <f t="shared" si="161"/>
        <v/>
      </c>
      <c r="J760" s="16" t="str">
        <f t="shared" ca="1" si="167"/>
        <v/>
      </c>
      <c r="K760" s="16" t="str">
        <f t="shared" ca="1" si="167"/>
        <v/>
      </c>
      <c r="L760" s="16" t="str">
        <f t="shared" ca="1" si="167"/>
        <v/>
      </c>
      <c r="M760" s="16" t="str">
        <f t="shared" ca="1" si="167"/>
        <v/>
      </c>
      <c r="N760" s="16" t="str">
        <f t="shared" ca="1" si="167"/>
        <v/>
      </c>
      <c r="O760" s="16" t="str">
        <f t="shared" ca="1" si="167"/>
        <v/>
      </c>
      <c r="P760" s="16" t="str">
        <f t="shared" ca="1" si="167"/>
        <v/>
      </c>
      <c r="Q760" s="16" t="str">
        <f t="shared" ca="1" si="167"/>
        <v/>
      </c>
      <c r="R760" s="16" t="str">
        <f t="shared" ca="1" si="167"/>
        <v/>
      </c>
      <c r="S760" s="16" t="e">
        <f t="shared" ca="1" si="164"/>
        <v>#N/A</v>
      </c>
      <c r="T760" s="15" t="str">
        <f t="shared" ca="1" si="165"/>
        <v/>
      </c>
      <c r="U760" s="7" t="str">
        <f t="shared" ca="1" si="162"/>
        <v/>
      </c>
    </row>
    <row r="761" spans="1:21" x14ac:dyDescent="0.55000000000000004">
      <c r="A761" s="7">
        <v>759</v>
      </c>
      <c r="B761" s="8">
        <f t="shared" si="163"/>
        <v>759</v>
      </c>
      <c r="C761" s="9">
        <f>IF('2 Pareto Analysis'!$D$12='Pareto Math'!V$23,'Pareto Math'!B761,IF(HLOOKUP(X$23,'1 Data Entry'!A$1:Q760,A762,FALSE)="","",HLOOKUP(X$23,'1 Data Entry'!A$1:Q760,A762,FALSE)))</f>
        <v>759</v>
      </c>
      <c r="D761" s="7" t="e">
        <f>HLOOKUP(V$23,'1 Data Entry'!A$1:Q760,A762,FALSE)</f>
        <v>#N/A</v>
      </c>
      <c r="E761" s="15" t="e">
        <f>IF(C761="","",HLOOKUP(W$23,'1 Data Entry'!A$1:S760,A762,FALSE))</f>
        <v>#N/A</v>
      </c>
      <c r="F761" s="15">
        <f>(COUNTIF(D$3:D761,D761))</f>
        <v>759</v>
      </c>
      <c r="G761" s="15">
        <f t="shared" si="166"/>
        <v>999</v>
      </c>
      <c r="H761" s="15" t="e">
        <f t="shared" si="160"/>
        <v>#N/A</v>
      </c>
      <c r="I761" s="16" t="str">
        <f t="shared" si="161"/>
        <v/>
      </c>
      <c r="J761" s="16" t="str">
        <f t="shared" ca="1" si="167"/>
        <v/>
      </c>
      <c r="K761" s="16" t="str">
        <f t="shared" ca="1" si="167"/>
        <v/>
      </c>
      <c r="L761" s="16" t="str">
        <f t="shared" ca="1" si="167"/>
        <v/>
      </c>
      <c r="M761" s="16" t="str">
        <f t="shared" ca="1" si="167"/>
        <v/>
      </c>
      <c r="N761" s="16" t="str">
        <f t="shared" ca="1" si="167"/>
        <v/>
      </c>
      <c r="O761" s="16" t="str">
        <f t="shared" ca="1" si="167"/>
        <v/>
      </c>
      <c r="P761" s="16" t="str">
        <f t="shared" ca="1" si="167"/>
        <v/>
      </c>
      <c r="Q761" s="16" t="str">
        <f t="shared" ca="1" si="167"/>
        <v/>
      </c>
      <c r="R761" s="16" t="str">
        <f t="shared" ca="1" si="167"/>
        <v/>
      </c>
      <c r="S761" s="16" t="e">
        <f t="shared" ca="1" si="164"/>
        <v>#N/A</v>
      </c>
      <c r="T761" s="15" t="str">
        <f t="shared" ca="1" si="165"/>
        <v/>
      </c>
      <c r="U761" s="7" t="str">
        <f t="shared" ca="1" si="162"/>
        <v/>
      </c>
    </row>
    <row r="762" spans="1:21" x14ac:dyDescent="0.55000000000000004">
      <c r="A762" s="7">
        <v>760</v>
      </c>
      <c r="B762" s="8">
        <f t="shared" si="163"/>
        <v>760</v>
      </c>
      <c r="C762" s="9">
        <f>IF('2 Pareto Analysis'!$D$12='Pareto Math'!V$23,'Pareto Math'!B762,IF(HLOOKUP(X$23,'1 Data Entry'!A$1:Q761,A763,FALSE)="","",HLOOKUP(X$23,'1 Data Entry'!A$1:Q761,A763,FALSE)))</f>
        <v>760</v>
      </c>
      <c r="D762" s="7" t="e">
        <f>HLOOKUP(V$23,'1 Data Entry'!A$1:Q761,A763,FALSE)</f>
        <v>#N/A</v>
      </c>
      <c r="E762" s="15" t="e">
        <f>IF(C762="","",HLOOKUP(W$23,'1 Data Entry'!A$1:S761,A763,FALSE))</f>
        <v>#N/A</v>
      </c>
      <c r="F762" s="15">
        <f>(COUNTIF(D$3:D762,D762))</f>
        <v>760</v>
      </c>
      <c r="G762" s="15">
        <f t="shared" si="166"/>
        <v>999</v>
      </c>
      <c r="H762" s="15" t="e">
        <f t="shared" si="160"/>
        <v>#N/A</v>
      </c>
      <c r="I762" s="16" t="str">
        <f t="shared" si="161"/>
        <v/>
      </c>
      <c r="J762" s="16" t="str">
        <f t="shared" ca="1" si="167"/>
        <v/>
      </c>
      <c r="K762" s="16" t="str">
        <f t="shared" ca="1" si="167"/>
        <v/>
      </c>
      <c r="L762" s="16" t="str">
        <f t="shared" ca="1" si="167"/>
        <v/>
      </c>
      <c r="M762" s="16" t="str">
        <f t="shared" ca="1" si="167"/>
        <v/>
      </c>
      <c r="N762" s="16" t="str">
        <f t="shared" ca="1" si="167"/>
        <v/>
      </c>
      <c r="O762" s="16" t="str">
        <f t="shared" ca="1" si="167"/>
        <v/>
      </c>
      <c r="P762" s="16" t="str">
        <f t="shared" ca="1" si="167"/>
        <v/>
      </c>
      <c r="Q762" s="16" t="str">
        <f t="shared" ca="1" si="167"/>
        <v/>
      </c>
      <c r="R762" s="16" t="str">
        <f t="shared" ca="1" si="167"/>
        <v/>
      </c>
      <c r="S762" s="16" t="e">
        <f t="shared" ca="1" si="164"/>
        <v>#N/A</v>
      </c>
      <c r="T762" s="15" t="str">
        <f t="shared" ca="1" si="165"/>
        <v/>
      </c>
      <c r="U762" s="7" t="str">
        <f t="shared" ca="1" si="162"/>
        <v/>
      </c>
    </row>
    <row r="763" spans="1:21" x14ac:dyDescent="0.55000000000000004">
      <c r="A763" s="7">
        <v>761</v>
      </c>
      <c r="B763" s="8">
        <f t="shared" si="163"/>
        <v>761</v>
      </c>
      <c r="C763" s="9">
        <f>IF('2 Pareto Analysis'!$D$12='Pareto Math'!V$23,'Pareto Math'!B763,IF(HLOOKUP(X$23,'1 Data Entry'!A$1:Q762,A764,FALSE)="","",HLOOKUP(X$23,'1 Data Entry'!A$1:Q762,A764,FALSE)))</f>
        <v>761</v>
      </c>
      <c r="D763" s="7" t="e">
        <f>HLOOKUP(V$23,'1 Data Entry'!A$1:Q762,A764,FALSE)</f>
        <v>#N/A</v>
      </c>
      <c r="E763" s="15" t="e">
        <f>IF(C763="","",HLOOKUP(W$23,'1 Data Entry'!A$1:S762,A764,FALSE))</f>
        <v>#N/A</v>
      </c>
      <c r="F763" s="15">
        <f>(COUNTIF(D$3:D763,D763))</f>
        <v>761</v>
      </c>
      <c r="G763" s="15">
        <f t="shared" si="166"/>
        <v>999</v>
      </c>
      <c r="H763" s="15" t="e">
        <f t="shared" si="160"/>
        <v>#N/A</v>
      </c>
      <c r="I763" s="16" t="str">
        <f t="shared" si="161"/>
        <v/>
      </c>
      <c r="J763" s="16" t="str">
        <f t="shared" ca="1" si="167"/>
        <v/>
      </c>
      <c r="K763" s="16" t="str">
        <f t="shared" ca="1" si="167"/>
        <v/>
      </c>
      <c r="L763" s="16" t="str">
        <f t="shared" ca="1" si="167"/>
        <v/>
      </c>
      <c r="M763" s="16" t="str">
        <f t="shared" ca="1" si="167"/>
        <v/>
      </c>
      <c r="N763" s="16" t="str">
        <f t="shared" ca="1" si="167"/>
        <v/>
      </c>
      <c r="O763" s="16" t="str">
        <f t="shared" ca="1" si="167"/>
        <v/>
      </c>
      <c r="P763" s="16" t="str">
        <f t="shared" ca="1" si="167"/>
        <v/>
      </c>
      <c r="Q763" s="16" t="str">
        <f t="shared" ca="1" si="167"/>
        <v/>
      </c>
      <c r="R763" s="16" t="str">
        <f t="shared" ca="1" si="167"/>
        <v/>
      </c>
      <c r="S763" s="16" t="e">
        <f t="shared" ca="1" si="164"/>
        <v>#N/A</v>
      </c>
      <c r="T763" s="15" t="str">
        <f t="shared" ca="1" si="165"/>
        <v/>
      </c>
      <c r="U763" s="7" t="str">
        <f t="shared" ca="1" si="162"/>
        <v/>
      </c>
    </row>
    <row r="764" spans="1:21" x14ac:dyDescent="0.55000000000000004">
      <c r="A764" s="7">
        <v>762</v>
      </c>
      <c r="B764" s="8">
        <f t="shared" si="163"/>
        <v>762</v>
      </c>
      <c r="C764" s="9">
        <f>IF('2 Pareto Analysis'!$D$12='Pareto Math'!V$23,'Pareto Math'!B764,IF(HLOOKUP(X$23,'1 Data Entry'!A$1:Q763,A765,FALSE)="","",HLOOKUP(X$23,'1 Data Entry'!A$1:Q763,A765,FALSE)))</f>
        <v>762</v>
      </c>
      <c r="D764" s="7" t="e">
        <f>HLOOKUP(V$23,'1 Data Entry'!A$1:Q763,A765,FALSE)</f>
        <v>#N/A</v>
      </c>
      <c r="E764" s="15" t="e">
        <f>IF(C764="","",HLOOKUP(W$23,'1 Data Entry'!A$1:S763,A765,FALSE))</f>
        <v>#N/A</v>
      </c>
      <c r="F764" s="15">
        <f>(COUNTIF(D$3:D764,D764))</f>
        <v>762</v>
      </c>
      <c r="G764" s="15">
        <f t="shared" si="166"/>
        <v>999</v>
      </c>
      <c r="H764" s="15" t="e">
        <f t="shared" si="160"/>
        <v>#N/A</v>
      </c>
      <c r="I764" s="16" t="str">
        <f t="shared" si="161"/>
        <v/>
      </c>
      <c r="J764" s="16" t="str">
        <f t="shared" ca="1" si="167"/>
        <v/>
      </c>
      <c r="K764" s="16" t="str">
        <f t="shared" ca="1" si="167"/>
        <v/>
      </c>
      <c r="L764" s="16" t="str">
        <f t="shared" ca="1" si="167"/>
        <v/>
      </c>
      <c r="M764" s="16" t="str">
        <f t="shared" ca="1" si="167"/>
        <v/>
      </c>
      <c r="N764" s="16" t="str">
        <f t="shared" ca="1" si="167"/>
        <v/>
      </c>
      <c r="O764" s="16" t="str">
        <f t="shared" ca="1" si="167"/>
        <v/>
      </c>
      <c r="P764" s="16" t="str">
        <f t="shared" ca="1" si="167"/>
        <v/>
      </c>
      <c r="Q764" s="16" t="str">
        <f t="shared" ca="1" si="167"/>
        <v/>
      </c>
      <c r="R764" s="16" t="str">
        <f t="shared" ca="1" si="167"/>
        <v/>
      </c>
      <c r="S764" s="16" t="e">
        <f t="shared" ca="1" si="164"/>
        <v>#N/A</v>
      </c>
      <c r="T764" s="15" t="str">
        <f t="shared" ca="1" si="165"/>
        <v/>
      </c>
      <c r="U764" s="7" t="str">
        <f t="shared" ca="1" si="162"/>
        <v/>
      </c>
    </row>
    <row r="765" spans="1:21" x14ac:dyDescent="0.55000000000000004">
      <c r="A765" s="7">
        <v>763</v>
      </c>
      <c r="B765" s="8">
        <f t="shared" si="163"/>
        <v>763</v>
      </c>
      <c r="C765" s="9">
        <f>IF('2 Pareto Analysis'!$D$12='Pareto Math'!V$23,'Pareto Math'!B765,IF(HLOOKUP(X$23,'1 Data Entry'!A$1:Q764,A766,FALSE)="","",HLOOKUP(X$23,'1 Data Entry'!A$1:Q764,A766,FALSE)))</f>
        <v>763</v>
      </c>
      <c r="D765" s="7" t="e">
        <f>HLOOKUP(V$23,'1 Data Entry'!A$1:Q764,A766,FALSE)</f>
        <v>#N/A</v>
      </c>
      <c r="E765" s="15" t="e">
        <f>IF(C765="","",HLOOKUP(W$23,'1 Data Entry'!A$1:S764,A766,FALSE))</f>
        <v>#N/A</v>
      </c>
      <c r="F765" s="15">
        <f>(COUNTIF(D$3:D765,D765))</f>
        <v>763</v>
      </c>
      <c r="G765" s="15">
        <f t="shared" si="166"/>
        <v>999</v>
      </c>
      <c r="H765" s="15" t="e">
        <f t="shared" si="160"/>
        <v>#N/A</v>
      </c>
      <c r="I765" s="16" t="str">
        <f t="shared" si="161"/>
        <v/>
      </c>
      <c r="J765" s="16" t="str">
        <f t="shared" ca="1" si="167"/>
        <v/>
      </c>
      <c r="K765" s="16" t="str">
        <f t="shared" ca="1" si="167"/>
        <v/>
      </c>
      <c r="L765" s="16" t="str">
        <f t="shared" ca="1" si="167"/>
        <v/>
      </c>
      <c r="M765" s="16" t="str">
        <f t="shared" ca="1" si="167"/>
        <v/>
      </c>
      <c r="N765" s="16" t="str">
        <f t="shared" ca="1" si="167"/>
        <v/>
      </c>
      <c r="O765" s="16" t="str">
        <f t="shared" ca="1" si="167"/>
        <v/>
      </c>
      <c r="P765" s="16" t="str">
        <f t="shared" ca="1" si="167"/>
        <v/>
      </c>
      <c r="Q765" s="16" t="str">
        <f t="shared" ca="1" si="167"/>
        <v/>
      </c>
      <c r="R765" s="16" t="str">
        <f t="shared" ca="1" si="167"/>
        <v/>
      </c>
      <c r="S765" s="16" t="e">
        <f t="shared" ca="1" si="164"/>
        <v>#N/A</v>
      </c>
      <c r="T765" s="15" t="str">
        <f t="shared" ca="1" si="165"/>
        <v/>
      </c>
      <c r="U765" s="7" t="str">
        <f t="shared" ca="1" si="162"/>
        <v/>
      </c>
    </row>
    <row r="766" spans="1:21" x14ac:dyDescent="0.55000000000000004">
      <c r="A766" s="7">
        <v>764</v>
      </c>
      <c r="B766" s="8">
        <f t="shared" si="163"/>
        <v>764</v>
      </c>
      <c r="C766" s="9">
        <f>IF('2 Pareto Analysis'!$D$12='Pareto Math'!V$23,'Pareto Math'!B766,IF(HLOOKUP(X$23,'1 Data Entry'!A$1:Q765,A767,FALSE)="","",HLOOKUP(X$23,'1 Data Entry'!A$1:Q765,A767,FALSE)))</f>
        <v>764</v>
      </c>
      <c r="D766" s="7" t="e">
        <f>HLOOKUP(V$23,'1 Data Entry'!A$1:Q765,A767,FALSE)</f>
        <v>#N/A</v>
      </c>
      <c r="E766" s="15" t="e">
        <f>IF(C766="","",HLOOKUP(W$23,'1 Data Entry'!A$1:S765,A767,FALSE))</f>
        <v>#N/A</v>
      </c>
      <c r="F766" s="15">
        <f>(COUNTIF(D$3:D766,D766))</f>
        <v>764</v>
      </c>
      <c r="G766" s="15">
        <f t="shared" si="166"/>
        <v>999</v>
      </c>
      <c r="H766" s="15" t="e">
        <f t="shared" si="160"/>
        <v>#N/A</v>
      </c>
      <c r="I766" s="16" t="str">
        <f t="shared" si="161"/>
        <v/>
      </c>
      <c r="J766" s="16" t="str">
        <f t="shared" ca="1" si="167"/>
        <v/>
      </c>
      <c r="K766" s="16" t="str">
        <f t="shared" ca="1" si="167"/>
        <v/>
      </c>
      <c r="L766" s="16" t="str">
        <f t="shared" ca="1" si="167"/>
        <v/>
      </c>
      <c r="M766" s="16" t="str">
        <f t="shared" ca="1" si="167"/>
        <v/>
      </c>
      <c r="N766" s="16" t="str">
        <f t="shared" ca="1" si="167"/>
        <v/>
      </c>
      <c r="O766" s="16" t="str">
        <f t="shared" ca="1" si="167"/>
        <v/>
      </c>
      <c r="P766" s="16" t="str">
        <f t="shared" ca="1" si="167"/>
        <v/>
      </c>
      <c r="Q766" s="16" t="str">
        <f t="shared" ca="1" si="167"/>
        <v/>
      </c>
      <c r="R766" s="16" t="str">
        <f t="shared" ca="1" si="167"/>
        <v/>
      </c>
      <c r="S766" s="16" t="e">
        <f t="shared" ca="1" si="164"/>
        <v>#N/A</v>
      </c>
      <c r="T766" s="15" t="str">
        <f t="shared" ca="1" si="165"/>
        <v/>
      </c>
      <c r="U766" s="7" t="str">
        <f t="shared" ca="1" si="162"/>
        <v/>
      </c>
    </row>
    <row r="767" spans="1:21" x14ac:dyDescent="0.55000000000000004">
      <c r="A767" s="7">
        <v>765</v>
      </c>
      <c r="B767" s="8">
        <f t="shared" si="163"/>
        <v>765</v>
      </c>
      <c r="C767" s="9">
        <f>IF('2 Pareto Analysis'!$D$12='Pareto Math'!V$23,'Pareto Math'!B767,IF(HLOOKUP(X$23,'1 Data Entry'!A$1:Q766,A768,FALSE)="","",HLOOKUP(X$23,'1 Data Entry'!A$1:Q766,A768,FALSE)))</f>
        <v>765</v>
      </c>
      <c r="D767" s="7" t="e">
        <f>HLOOKUP(V$23,'1 Data Entry'!A$1:Q766,A768,FALSE)</f>
        <v>#N/A</v>
      </c>
      <c r="E767" s="15" t="e">
        <f>IF(C767="","",HLOOKUP(W$23,'1 Data Entry'!A$1:S766,A768,FALSE))</f>
        <v>#N/A</v>
      </c>
      <c r="F767" s="15">
        <f>(COUNTIF(D$3:D767,D767))</f>
        <v>765</v>
      </c>
      <c r="G767" s="15">
        <f t="shared" si="166"/>
        <v>999</v>
      </c>
      <c r="H767" s="15" t="e">
        <f t="shared" si="160"/>
        <v>#N/A</v>
      </c>
      <c r="I767" s="16" t="str">
        <f t="shared" si="161"/>
        <v/>
      </c>
      <c r="J767" s="16" t="str">
        <f t="shared" ca="1" si="167"/>
        <v/>
      </c>
      <c r="K767" s="16" t="str">
        <f t="shared" ca="1" si="167"/>
        <v/>
      </c>
      <c r="L767" s="16" t="str">
        <f t="shared" ca="1" si="167"/>
        <v/>
      </c>
      <c r="M767" s="16" t="str">
        <f t="shared" ca="1" si="167"/>
        <v/>
      </c>
      <c r="N767" s="16" t="str">
        <f t="shared" ca="1" si="167"/>
        <v/>
      </c>
      <c r="O767" s="16" t="str">
        <f t="shared" ca="1" si="167"/>
        <v/>
      </c>
      <c r="P767" s="16" t="str">
        <f t="shared" ca="1" si="167"/>
        <v/>
      </c>
      <c r="Q767" s="16" t="str">
        <f t="shared" ca="1" si="167"/>
        <v/>
      </c>
      <c r="R767" s="16" t="str">
        <f t="shared" ca="1" si="167"/>
        <v/>
      </c>
      <c r="S767" s="16" t="e">
        <f t="shared" ca="1" si="164"/>
        <v>#N/A</v>
      </c>
      <c r="T767" s="15" t="str">
        <f t="shared" ca="1" si="165"/>
        <v/>
      </c>
      <c r="U767" s="7" t="str">
        <f t="shared" ca="1" si="162"/>
        <v/>
      </c>
    </row>
    <row r="768" spans="1:21" x14ac:dyDescent="0.55000000000000004">
      <c r="A768" s="7">
        <v>766</v>
      </c>
      <c r="B768" s="8">
        <f t="shared" si="163"/>
        <v>766</v>
      </c>
      <c r="C768" s="9">
        <f>IF('2 Pareto Analysis'!$D$12='Pareto Math'!V$23,'Pareto Math'!B768,IF(HLOOKUP(X$23,'1 Data Entry'!A$1:Q767,A769,FALSE)="","",HLOOKUP(X$23,'1 Data Entry'!A$1:Q767,A769,FALSE)))</f>
        <v>766</v>
      </c>
      <c r="D768" s="7" t="e">
        <f>HLOOKUP(V$23,'1 Data Entry'!A$1:Q767,A769,FALSE)</f>
        <v>#N/A</v>
      </c>
      <c r="E768" s="15" t="e">
        <f>IF(C768="","",HLOOKUP(W$23,'1 Data Entry'!A$1:S767,A769,FALSE))</f>
        <v>#N/A</v>
      </c>
      <c r="F768" s="15">
        <f>(COUNTIF(D$3:D768,D768))</f>
        <v>766</v>
      </c>
      <c r="G768" s="15">
        <f t="shared" si="166"/>
        <v>999</v>
      </c>
      <c r="H768" s="15" t="e">
        <f t="shared" si="160"/>
        <v>#N/A</v>
      </c>
      <c r="I768" s="16" t="str">
        <f t="shared" si="161"/>
        <v/>
      </c>
      <c r="J768" s="16" t="str">
        <f t="shared" ca="1" si="167"/>
        <v/>
      </c>
      <c r="K768" s="16" t="str">
        <f t="shared" ca="1" si="167"/>
        <v/>
      </c>
      <c r="L768" s="16" t="str">
        <f t="shared" ca="1" si="167"/>
        <v/>
      </c>
      <c r="M768" s="16" t="str">
        <f t="shared" ca="1" si="167"/>
        <v/>
      </c>
      <c r="N768" s="16" t="str">
        <f t="shared" ca="1" si="167"/>
        <v/>
      </c>
      <c r="O768" s="16" t="str">
        <f t="shared" ca="1" si="167"/>
        <v/>
      </c>
      <c r="P768" s="16" t="str">
        <f t="shared" ca="1" si="167"/>
        <v/>
      </c>
      <c r="Q768" s="16" t="str">
        <f t="shared" ca="1" si="167"/>
        <v/>
      </c>
      <c r="R768" s="16" t="str">
        <f t="shared" ca="1" si="167"/>
        <v/>
      </c>
      <c r="S768" s="16" t="e">
        <f t="shared" ca="1" si="164"/>
        <v>#N/A</v>
      </c>
      <c r="T768" s="15" t="str">
        <f t="shared" ca="1" si="165"/>
        <v/>
      </c>
      <c r="U768" s="7" t="str">
        <f t="shared" ca="1" si="162"/>
        <v/>
      </c>
    </row>
    <row r="769" spans="1:21" x14ac:dyDescent="0.55000000000000004">
      <c r="A769" s="7">
        <v>767</v>
      </c>
      <c r="B769" s="8">
        <f t="shared" si="163"/>
        <v>767</v>
      </c>
      <c r="C769" s="9">
        <f>IF('2 Pareto Analysis'!$D$12='Pareto Math'!V$23,'Pareto Math'!B769,IF(HLOOKUP(X$23,'1 Data Entry'!A$1:Q768,A770,FALSE)="","",HLOOKUP(X$23,'1 Data Entry'!A$1:Q768,A770,FALSE)))</f>
        <v>767</v>
      </c>
      <c r="D769" s="7" t="e">
        <f>HLOOKUP(V$23,'1 Data Entry'!A$1:Q768,A770,FALSE)</f>
        <v>#N/A</v>
      </c>
      <c r="E769" s="15" t="e">
        <f>IF(C769="","",HLOOKUP(W$23,'1 Data Entry'!A$1:S768,A770,FALSE))</f>
        <v>#N/A</v>
      </c>
      <c r="F769" s="15">
        <f>(COUNTIF(D$3:D769,D769))</f>
        <v>767</v>
      </c>
      <c r="G769" s="15">
        <f t="shared" si="166"/>
        <v>999</v>
      </c>
      <c r="H769" s="15" t="e">
        <f t="shared" si="160"/>
        <v>#N/A</v>
      </c>
      <c r="I769" s="16" t="str">
        <f t="shared" si="161"/>
        <v/>
      </c>
      <c r="J769" s="16" t="str">
        <f t="shared" ca="1" si="167"/>
        <v/>
      </c>
      <c r="K769" s="16" t="str">
        <f t="shared" ca="1" si="167"/>
        <v/>
      </c>
      <c r="L769" s="16" t="str">
        <f t="shared" ca="1" si="167"/>
        <v/>
      </c>
      <c r="M769" s="16" t="str">
        <f t="shared" ca="1" si="167"/>
        <v/>
      </c>
      <c r="N769" s="16" t="str">
        <f t="shared" ca="1" si="167"/>
        <v/>
      </c>
      <c r="O769" s="16" t="str">
        <f t="shared" ca="1" si="167"/>
        <v/>
      </c>
      <c r="P769" s="16" t="str">
        <f t="shared" ca="1" si="167"/>
        <v/>
      </c>
      <c r="Q769" s="16" t="str">
        <f t="shared" ca="1" si="167"/>
        <v/>
      </c>
      <c r="R769" s="16" t="str">
        <f t="shared" ca="1" si="167"/>
        <v/>
      </c>
      <c r="S769" s="16" t="e">
        <f t="shared" ca="1" si="164"/>
        <v>#N/A</v>
      </c>
      <c r="T769" s="15" t="str">
        <f t="shared" ca="1" si="165"/>
        <v/>
      </c>
      <c r="U769" s="7" t="str">
        <f t="shared" ca="1" si="162"/>
        <v/>
      </c>
    </row>
    <row r="770" spans="1:21" x14ac:dyDescent="0.55000000000000004">
      <c r="A770" s="7">
        <v>768</v>
      </c>
      <c r="B770" s="8">
        <f t="shared" si="163"/>
        <v>768</v>
      </c>
      <c r="C770" s="9">
        <f>IF('2 Pareto Analysis'!$D$12='Pareto Math'!V$23,'Pareto Math'!B770,IF(HLOOKUP(X$23,'1 Data Entry'!A$1:Q769,A771,FALSE)="","",HLOOKUP(X$23,'1 Data Entry'!A$1:Q769,A771,FALSE)))</f>
        <v>768</v>
      </c>
      <c r="D770" s="7" t="e">
        <f>HLOOKUP(V$23,'1 Data Entry'!A$1:Q769,A771,FALSE)</f>
        <v>#N/A</v>
      </c>
      <c r="E770" s="15" t="e">
        <f>IF(C770="","",HLOOKUP(W$23,'1 Data Entry'!A$1:S769,A771,FALSE))</f>
        <v>#N/A</v>
      </c>
      <c r="F770" s="15">
        <f>(COUNTIF(D$3:D770,D770))</f>
        <v>768</v>
      </c>
      <c r="G770" s="15">
        <f t="shared" si="166"/>
        <v>999</v>
      </c>
      <c r="H770" s="15" t="e">
        <f t="shared" si="160"/>
        <v>#N/A</v>
      </c>
      <c r="I770" s="16" t="str">
        <f t="shared" si="161"/>
        <v/>
      </c>
      <c r="J770" s="16" t="str">
        <f t="shared" ca="1" si="167"/>
        <v/>
      </c>
      <c r="K770" s="16" t="str">
        <f t="shared" ca="1" si="167"/>
        <v/>
      </c>
      <c r="L770" s="16" t="str">
        <f t="shared" ca="1" si="167"/>
        <v/>
      </c>
      <c r="M770" s="16" t="str">
        <f t="shared" ca="1" si="167"/>
        <v/>
      </c>
      <c r="N770" s="16" t="str">
        <f t="shared" ca="1" si="167"/>
        <v/>
      </c>
      <c r="O770" s="16" t="str">
        <f t="shared" ca="1" si="167"/>
        <v/>
      </c>
      <c r="P770" s="16" t="str">
        <f t="shared" ca="1" si="167"/>
        <v/>
      </c>
      <c r="Q770" s="16" t="str">
        <f t="shared" ca="1" si="167"/>
        <v/>
      </c>
      <c r="R770" s="16" t="str">
        <f t="shared" ca="1" si="167"/>
        <v/>
      </c>
      <c r="S770" s="16" t="e">
        <f t="shared" ca="1" si="164"/>
        <v>#N/A</v>
      </c>
      <c r="T770" s="15" t="str">
        <f t="shared" ca="1" si="165"/>
        <v/>
      </c>
      <c r="U770" s="7" t="str">
        <f t="shared" ca="1" si="162"/>
        <v/>
      </c>
    </row>
    <row r="771" spans="1:21" x14ac:dyDescent="0.55000000000000004">
      <c r="A771" s="7">
        <v>769</v>
      </c>
      <c r="B771" s="8">
        <f t="shared" si="163"/>
        <v>769</v>
      </c>
      <c r="C771" s="9">
        <f>IF('2 Pareto Analysis'!$D$12='Pareto Math'!V$23,'Pareto Math'!B771,IF(HLOOKUP(X$23,'1 Data Entry'!A$1:Q770,A772,FALSE)="","",HLOOKUP(X$23,'1 Data Entry'!A$1:Q770,A772,FALSE)))</f>
        <v>769</v>
      </c>
      <c r="D771" s="7" t="e">
        <f>HLOOKUP(V$23,'1 Data Entry'!A$1:Q770,A772,FALSE)</f>
        <v>#N/A</v>
      </c>
      <c r="E771" s="15" t="e">
        <f>IF(C771="","",HLOOKUP(W$23,'1 Data Entry'!A$1:S770,A772,FALSE))</f>
        <v>#N/A</v>
      </c>
      <c r="F771" s="15">
        <f>(COUNTIF(D$3:D771,D771))</f>
        <v>769</v>
      </c>
      <c r="G771" s="15">
        <f t="shared" si="166"/>
        <v>999</v>
      </c>
      <c r="H771" s="15" t="e">
        <f t="shared" ref="H771:H834" si="168">(SUMIF(D$3:D$1002,D771,E$3:E$1002))</f>
        <v>#N/A</v>
      </c>
      <c r="I771" s="16" t="str">
        <f t="shared" ref="I771:I834" si="169">IF(F771=G771,IF(ISNA(H771),G771,H771),"")</f>
        <v/>
      </c>
      <c r="J771" s="16" t="str">
        <f t="shared" ca="1" si="167"/>
        <v/>
      </c>
      <c r="K771" s="16" t="str">
        <f t="shared" ca="1" si="167"/>
        <v/>
      </c>
      <c r="L771" s="16" t="str">
        <f t="shared" ca="1" si="167"/>
        <v/>
      </c>
      <c r="M771" s="16" t="str">
        <f t="shared" ca="1" si="167"/>
        <v/>
      </c>
      <c r="N771" s="16" t="str">
        <f t="shared" ca="1" si="167"/>
        <v/>
      </c>
      <c r="O771" s="16" t="str">
        <f t="shared" ca="1" si="167"/>
        <v/>
      </c>
      <c r="P771" s="16" t="str">
        <f t="shared" ca="1" si="167"/>
        <v/>
      </c>
      <c r="Q771" s="16" t="str">
        <f t="shared" ca="1" si="167"/>
        <v/>
      </c>
      <c r="R771" s="16" t="str">
        <f t="shared" ca="1" si="167"/>
        <v/>
      </c>
      <c r="S771" s="16" t="e">
        <f t="shared" ca="1" si="164"/>
        <v>#N/A</v>
      </c>
      <c r="T771" s="15" t="str">
        <f t="shared" ca="1" si="165"/>
        <v/>
      </c>
      <c r="U771" s="7" t="str">
        <f t="shared" ref="U771:U834" ca="1" si="170">IF(T771="","",D771)</f>
        <v/>
      </c>
    </row>
    <row r="772" spans="1:21" x14ac:dyDescent="0.55000000000000004">
      <c r="A772" s="7">
        <v>770</v>
      </c>
      <c r="B772" s="8">
        <f t="shared" ref="B772:B835" si="171">IF(A772&gt;999-COUNTIF(D:D,0),"",A772)</f>
        <v>770</v>
      </c>
      <c r="C772" s="9">
        <f>IF('2 Pareto Analysis'!$D$12='Pareto Math'!V$23,'Pareto Math'!B772,IF(HLOOKUP(X$23,'1 Data Entry'!A$1:Q771,A773,FALSE)="","",HLOOKUP(X$23,'1 Data Entry'!A$1:Q771,A773,FALSE)))</f>
        <v>770</v>
      </c>
      <c r="D772" s="7" t="e">
        <f>HLOOKUP(V$23,'1 Data Entry'!A$1:Q771,A773,FALSE)</f>
        <v>#N/A</v>
      </c>
      <c r="E772" s="15" t="e">
        <f>IF(C772="","",HLOOKUP(W$23,'1 Data Entry'!A$1:S771,A773,FALSE))</f>
        <v>#N/A</v>
      </c>
      <c r="F772" s="15">
        <f>(COUNTIF(D$3:D772,D772))</f>
        <v>770</v>
      </c>
      <c r="G772" s="15">
        <f t="shared" si="166"/>
        <v>999</v>
      </c>
      <c r="H772" s="15" t="e">
        <f t="shared" si="168"/>
        <v>#N/A</v>
      </c>
      <c r="I772" s="16" t="str">
        <f t="shared" si="169"/>
        <v/>
      </c>
      <c r="J772" s="16" t="str">
        <f t="shared" ca="1" si="167"/>
        <v/>
      </c>
      <c r="K772" s="16" t="str">
        <f t="shared" ca="1" si="167"/>
        <v/>
      </c>
      <c r="L772" s="16" t="str">
        <f t="shared" ca="1" si="167"/>
        <v/>
      </c>
      <c r="M772" s="16" t="str">
        <f t="shared" ca="1" si="167"/>
        <v/>
      </c>
      <c r="N772" s="16" t="str">
        <f t="shared" ca="1" si="167"/>
        <v/>
      </c>
      <c r="O772" s="16" t="str">
        <f t="shared" ca="1" si="167"/>
        <v/>
      </c>
      <c r="P772" s="16" t="str">
        <f t="shared" ca="1" si="167"/>
        <v/>
      </c>
      <c r="Q772" s="16" t="str">
        <f t="shared" ca="1" si="167"/>
        <v/>
      </c>
      <c r="R772" s="16" t="str">
        <f t="shared" ca="1" si="167"/>
        <v/>
      </c>
      <c r="S772" s="16" t="e">
        <f t="shared" ref="S772:S835" ca="1" si="172">IF(SUM(J772:R772)=0,$E772,"")</f>
        <v>#N/A</v>
      </c>
      <c r="T772" s="15" t="str">
        <f t="shared" ref="T772:T835" ca="1" si="173">IF(F772=G772,IF(ISNA(H772),G772+(RAND()*0.01),H772+(RAND()*0.0000000001)),"")</f>
        <v/>
      </c>
      <c r="U772" s="7" t="str">
        <f t="shared" ca="1" si="170"/>
        <v/>
      </c>
    </row>
    <row r="773" spans="1:21" x14ac:dyDescent="0.55000000000000004">
      <c r="A773" s="7">
        <v>771</v>
      </c>
      <c r="B773" s="8">
        <f t="shared" si="171"/>
        <v>771</v>
      </c>
      <c r="C773" s="9">
        <f>IF('2 Pareto Analysis'!$D$12='Pareto Math'!V$23,'Pareto Math'!B773,IF(HLOOKUP(X$23,'1 Data Entry'!A$1:Q772,A774,FALSE)="","",HLOOKUP(X$23,'1 Data Entry'!A$1:Q772,A774,FALSE)))</f>
        <v>771</v>
      </c>
      <c r="D773" s="7" t="e">
        <f>HLOOKUP(V$23,'1 Data Entry'!A$1:Q772,A774,FALSE)</f>
        <v>#N/A</v>
      </c>
      <c r="E773" s="15" t="e">
        <f>IF(C773="","",HLOOKUP(W$23,'1 Data Entry'!A$1:S772,A774,FALSE))</f>
        <v>#N/A</v>
      </c>
      <c r="F773" s="15">
        <f>(COUNTIF(D$3:D773,D773))</f>
        <v>771</v>
      </c>
      <c r="G773" s="15">
        <f t="shared" si="166"/>
        <v>999</v>
      </c>
      <c r="H773" s="15" t="e">
        <f t="shared" si="168"/>
        <v>#N/A</v>
      </c>
      <c r="I773" s="16" t="str">
        <f t="shared" si="169"/>
        <v/>
      </c>
      <c r="J773" s="16" t="str">
        <f t="shared" ca="1" si="167"/>
        <v/>
      </c>
      <c r="K773" s="16" t="str">
        <f t="shared" ca="1" si="167"/>
        <v/>
      </c>
      <c r="L773" s="16" t="str">
        <f t="shared" ca="1" si="167"/>
        <v/>
      </c>
      <c r="M773" s="16" t="str">
        <f t="shared" ca="1" si="167"/>
        <v/>
      </c>
      <c r="N773" s="16" t="str">
        <f t="shared" ca="1" si="167"/>
        <v/>
      </c>
      <c r="O773" s="16" t="str">
        <f t="shared" ca="1" si="167"/>
        <v/>
      </c>
      <c r="P773" s="16" t="str">
        <f t="shared" ca="1" si="167"/>
        <v/>
      </c>
      <c r="Q773" s="16" t="str">
        <f t="shared" ca="1" si="167"/>
        <v/>
      </c>
      <c r="R773" s="16" t="str">
        <f t="shared" ca="1" si="167"/>
        <v/>
      </c>
      <c r="S773" s="16" t="e">
        <f t="shared" ca="1" si="172"/>
        <v>#N/A</v>
      </c>
      <c r="T773" s="15" t="str">
        <f t="shared" ca="1" si="173"/>
        <v/>
      </c>
      <c r="U773" s="7" t="str">
        <f t="shared" ca="1" si="170"/>
        <v/>
      </c>
    </row>
    <row r="774" spans="1:21" x14ac:dyDescent="0.55000000000000004">
      <c r="A774" s="7">
        <v>772</v>
      </c>
      <c r="B774" s="8">
        <f t="shared" si="171"/>
        <v>772</v>
      </c>
      <c r="C774" s="9">
        <f>IF('2 Pareto Analysis'!$D$12='Pareto Math'!V$23,'Pareto Math'!B774,IF(HLOOKUP(X$23,'1 Data Entry'!A$1:Q773,A775,FALSE)="","",HLOOKUP(X$23,'1 Data Entry'!A$1:Q773,A775,FALSE)))</f>
        <v>772</v>
      </c>
      <c r="D774" s="7" t="e">
        <f>HLOOKUP(V$23,'1 Data Entry'!A$1:Q773,A775,FALSE)</f>
        <v>#N/A</v>
      </c>
      <c r="E774" s="15" t="e">
        <f>IF(C774="","",HLOOKUP(W$23,'1 Data Entry'!A$1:S773,A775,FALSE))</f>
        <v>#N/A</v>
      </c>
      <c r="F774" s="15">
        <f>(COUNTIF(D$3:D774,D774))</f>
        <v>772</v>
      </c>
      <c r="G774" s="15">
        <f t="shared" si="166"/>
        <v>999</v>
      </c>
      <c r="H774" s="15" t="e">
        <f t="shared" si="168"/>
        <v>#N/A</v>
      </c>
      <c r="I774" s="16" t="str">
        <f t="shared" si="169"/>
        <v/>
      </c>
      <c r="J774" s="16" t="str">
        <f t="shared" ca="1" si="167"/>
        <v/>
      </c>
      <c r="K774" s="16" t="str">
        <f t="shared" ca="1" si="167"/>
        <v/>
      </c>
      <c r="L774" s="16" t="str">
        <f t="shared" ca="1" si="167"/>
        <v/>
      </c>
      <c r="M774" s="16" t="str">
        <f t="shared" ca="1" si="167"/>
        <v/>
      </c>
      <c r="N774" s="16" t="str">
        <f t="shared" ca="1" si="167"/>
        <v/>
      </c>
      <c r="O774" s="16" t="str">
        <f t="shared" ca="1" si="167"/>
        <v/>
      </c>
      <c r="P774" s="16" t="str">
        <f t="shared" ca="1" si="167"/>
        <v/>
      </c>
      <c r="Q774" s="16" t="str">
        <f t="shared" ca="1" si="167"/>
        <v/>
      </c>
      <c r="R774" s="16" t="str">
        <f t="shared" ca="1" si="167"/>
        <v/>
      </c>
      <c r="S774" s="16" t="e">
        <f t="shared" ca="1" si="172"/>
        <v>#N/A</v>
      </c>
      <c r="T774" s="15" t="str">
        <f t="shared" ca="1" si="173"/>
        <v/>
      </c>
      <c r="U774" s="7" t="str">
        <f t="shared" ca="1" si="170"/>
        <v/>
      </c>
    </row>
    <row r="775" spans="1:21" x14ac:dyDescent="0.55000000000000004">
      <c r="A775" s="7">
        <v>773</v>
      </c>
      <c r="B775" s="8">
        <f t="shared" si="171"/>
        <v>773</v>
      </c>
      <c r="C775" s="9">
        <f>IF('2 Pareto Analysis'!$D$12='Pareto Math'!V$23,'Pareto Math'!B775,IF(HLOOKUP(X$23,'1 Data Entry'!A$1:Q774,A776,FALSE)="","",HLOOKUP(X$23,'1 Data Entry'!A$1:Q774,A776,FALSE)))</f>
        <v>773</v>
      </c>
      <c r="D775" s="7" t="e">
        <f>HLOOKUP(V$23,'1 Data Entry'!A$1:Q774,A776,FALSE)</f>
        <v>#N/A</v>
      </c>
      <c r="E775" s="15" t="e">
        <f>IF(C775="","",HLOOKUP(W$23,'1 Data Entry'!A$1:S774,A776,FALSE))</f>
        <v>#N/A</v>
      </c>
      <c r="F775" s="15">
        <f>(COUNTIF(D$3:D775,D775))</f>
        <v>773</v>
      </c>
      <c r="G775" s="15">
        <f t="shared" si="166"/>
        <v>999</v>
      </c>
      <c r="H775" s="15" t="e">
        <f t="shared" si="168"/>
        <v>#N/A</v>
      </c>
      <c r="I775" s="16" t="str">
        <f t="shared" si="169"/>
        <v/>
      </c>
      <c r="J775" s="16" t="str">
        <f t="shared" ca="1" si="167"/>
        <v/>
      </c>
      <c r="K775" s="16" t="str">
        <f t="shared" ca="1" si="167"/>
        <v/>
      </c>
      <c r="L775" s="16" t="str">
        <f t="shared" ca="1" si="167"/>
        <v/>
      </c>
      <c r="M775" s="16" t="str">
        <f t="shared" ca="1" si="167"/>
        <v/>
      </c>
      <c r="N775" s="16" t="str">
        <f t="shared" ca="1" si="167"/>
        <v/>
      </c>
      <c r="O775" s="16" t="str">
        <f t="shared" ca="1" si="167"/>
        <v/>
      </c>
      <c r="P775" s="16" t="str">
        <f t="shared" ca="1" si="167"/>
        <v/>
      </c>
      <c r="Q775" s="16" t="str">
        <f t="shared" ca="1" si="167"/>
        <v/>
      </c>
      <c r="R775" s="16" t="str">
        <f t="shared" ca="1" si="167"/>
        <v/>
      </c>
      <c r="S775" s="16" t="e">
        <f t="shared" ca="1" si="172"/>
        <v>#N/A</v>
      </c>
      <c r="T775" s="15" t="str">
        <f t="shared" ca="1" si="173"/>
        <v/>
      </c>
      <c r="U775" s="7" t="str">
        <f t="shared" ca="1" si="170"/>
        <v/>
      </c>
    </row>
    <row r="776" spans="1:21" x14ac:dyDescent="0.55000000000000004">
      <c r="A776" s="7">
        <v>774</v>
      </c>
      <c r="B776" s="8">
        <f t="shared" si="171"/>
        <v>774</v>
      </c>
      <c r="C776" s="9">
        <f>IF('2 Pareto Analysis'!$D$12='Pareto Math'!V$23,'Pareto Math'!B776,IF(HLOOKUP(X$23,'1 Data Entry'!A$1:Q775,A777,FALSE)="","",HLOOKUP(X$23,'1 Data Entry'!A$1:Q775,A777,FALSE)))</f>
        <v>774</v>
      </c>
      <c r="D776" s="7" t="e">
        <f>HLOOKUP(V$23,'1 Data Entry'!A$1:Q775,A777,FALSE)</f>
        <v>#N/A</v>
      </c>
      <c r="E776" s="15" t="e">
        <f>IF(C776="","",HLOOKUP(W$23,'1 Data Entry'!A$1:S775,A777,FALSE))</f>
        <v>#N/A</v>
      </c>
      <c r="F776" s="15">
        <f>(COUNTIF(D$3:D776,D776))</f>
        <v>774</v>
      </c>
      <c r="G776" s="15">
        <f t="shared" si="166"/>
        <v>999</v>
      </c>
      <c r="H776" s="15" t="e">
        <f t="shared" si="168"/>
        <v>#N/A</v>
      </c>
      <c r="I776" s="16" t="str">
        <f t="shared" si="169"/>
        <v/>
      </c>
      <c r="J776" s="16" t="str">
        <f t="shared" ca="1" si="167"/>
        <v/>
      </c>
      <c r="K776" s="16" t="str">
        <f t="shared" ca="1" si="167"/>
        <v/>
      </c>
      <c r="L776" s="16" t="str">
        <f t="shared" ca="1" si="167"/>
        <v/>
      </c>
      <c r="M776" s="16" t="str">
        <f t="shared" ca="1" si="167"/>
        <v/>
      </c>
      <c r="N776" s="16" t="str">
        <f t="shared" ca="1" si="167"/>
        <v/>
      </c>
      <c r="O776" s="16" t="str">
        <f t="shared" ca="1" si="167"/>
        <v/>
      </c>
      <c r="P776" s="16" t="str">
        <f t="shared" ca="1" si="167"/>
        <v/>
      </c>
      <c r="Q776" s="16" t="str">
        <f t="shared" ca="1" si="167"/>
        <v/>
      </c>
      <c r="R776" s="16" t="str">
        <f t="shared" ca="1" si="167"/>
        <v/>
      </c>
      <c r="S776" s="16" t="e">
        <f t="shared" ca="1" si="172"/>
        <v>#N/A</v>
      </c>
      <c r="T776" s="15" t="str">
        <f t="shared" ca="1" si="173"/>
        <v/>
      </c>
      <c r="U776" s="7" t="str">
        <f t="shared" ca="1" si="170"/>
        <v/>
      </c>
    </row>
    <row r="777" spans="1:21" x14ac:dyDescent="0.55000000000000004">
      <c r="A777" s="7">
        <v>775</v>
      </c>
      <c r="B777" s="8">
        <f t="shared" si="171"/>
        <v>775</v>
      </c>
      <c r="C777" s="9">
        <f>IF('2 Pareto Analysis'!$D$12='Pareto Math'!V$23,'Pareto Math'!B777,IF(HLOOKUP(X$23,'1 Data Entry'!A$1:Q776,A778,FALSE)="","",HLOOKUP(X$23,'1 Data Entry'!A$1:Q776,A778,FALSE)))</f>
        <v>775</v>
      </c>
      <c r="D777" s="7" t="e">
        <f>HLOOKUP(V$23,'1 Data Entry'!A$1:Q776,A778,FALSE)</f>
        <v>#N/A</v>
      </c>
      <c r="E777" s="15" t="e">
        <f>IF(C777="","",HLOOKUP(W$23,'1 Data Entry'!A$1:S776,A778,FALSE))</f>
        <v>#N/A</v>
      </c>
      <c r="F777" s="15">
        <f>(COUNTIF(D$3:D777,D777))</f>
        <v>775</v>
      </c>
      <c r="G777" s="15">
        <f t="shared" si="166"/>
        <v>999</v>
      </c>
      <c r="H777" s="15" t="e">
        <f t="shared" si="168"/>
        <v>#N/A</v>
      </c>
      <c r="I777" s="16" t="str">
        <f t="shared" si="169"/>
        <v/>
      </c>
      <c r="J777" s="16" t="str">
        <f t="shared" ca="1" si="167"/>
        <v/>
      </c>
      <c r="K777" s="16" t="str">
        <f t="shared" ca="1" si="167"/>
        <v/>
      </c>
      <c r="L777" s="16" t="str">
        <f t="shared" ca="1" si="167"/>
        <v/>
      </c>
      <c r="M777" s="16" t="str">
        <f t="shared" ca="1" si="167"/>
        <v/>
      </c>
      <c r="N777" s="16" t="str">
        <f t="shared" ca="1" si="167"/>
        <v/>
      </c>
      <c r="O777" s="16" t="str">
        <f t="shared" ca="1" si="167"/>
        <v/>
      </c>
      <c r="P777" s="16" t="str">
        <f t="shared" ca="1" si="167"/>
        <v/>
      </c>
      <c r="Q777" s="16" t="str">
        <f t="shared" ca="1" si="167"/>
        <v/>
      </c>
      <c r="R777" s="16" t="str">
        <f t="shared" ca="1" si="167"/>
        <v/>
      </c>
      <c r="S777" s="16" t="e">
        <f t="shared" ca="1" si="172"/>
        <v>#N/A</v>
      </c>
      <c r="T777" s="15" t="str">
        <f t="shared" ca="1" si="173"/>
        <v/>
      </c>
      <c r="U777" s="7" t="str">
        <f t="shared" ca="1" si="170"/>
        <v/>
      </c>
    </row>
    <row r="778" spans="1:21" x14ac:dyDescent="0.55000000000000004">
      <c r="A778" s="7">
        <v>776</v>
      </c>
      <c r="B778" s="8">
        <f t="shared" si="171"/>
        <v>776</v>
      </c>
      <c r="C778" s="9">
        <f>IF('2 Pareto Analysis'!$D$12='Pareto Math'!V$23,'Pareto Math'!B778,IF(HLOOKUP(X$23,'1 Data Entry'!A$1:Q777,A779,FALSE)="","",HLOOKUP(X$23,'1 Data Entry'!A$1:Q777,A779,FALSE)))</f>
        <v>776</v>
      </c>
      <c r="D778" s="7" t="e">
        <f>HLOOKUP(V$23,'1 Data Entry'!A$1:Q777,A779,FALSE)</f>
        <v>#N/A</v>
      </c>
      <c r="E778" s="15" t="e">
        <f>IF(C778="","",HLOOKUP(W$23,'1 Data Entry'!A$1:S777,A779,FALSE))</f>
        <v>#N/A</v>
      </c>
      <c r="F778" s="15">
        <f>(COUNTIF(D$3:D778,D778))</f>
        <v>776</v>
      </c>
      <c r="G778" s="15">
        <f t="shared" si="166"/>
        <v>999</v>
      </c>
      <c r="H778" s="15" t="e">
        <f t="shared" si="168"/>
        <v>#N/A</v>
      </c>
      <c r="I778" s="16" t="str">
        <f t="shared" si="169"/>
        <v/>
      </c>
      <c r="J778" s="16" t="str">
        <f t="shared" ca="1" si="167"/>
        <v/>
      </c>
      <c r="K778" s="16" t="str">
        <f t="shared" ca="1" si="167"/>
        <v/>
      </c>
      <c r="L778" s="16" t="str">
        <f t="shared" ca="1" si="167"/>
        <v/>
      </c>
      <c r="M778" s="16" t="str">
        <f t="shared" ca="1" si="167"/>
        <v/>
      </c>
      <c r="N778" s="16" t="str">
        <f t="shared" ca="1" si="167"/>
        <v/>
      </c>
      <c r="O778" s="16" t="str">
        <f t="shared" ca="1" si="167"/>
        <v/>
      </c>
      <c r="P778" s="16" t="str">
        <f t="shared" ca="1" si="167"/>
        <v/>
      </c>
      <c r="Q778" s="16" t="str">
        <f t="shared" ca="1" si="167"/>
        <v/>
      </c>
      <c r="R778" s="16" t="str">
        <f t="shared" ca="1" si="167"/>
        <v/>
      </c>
      <c r="S778" s="16" t="e">
        <f t="shared" ca="1" si="172"/>
        <v>#N/A</v>
      </c>
      <c r="T778" s="15" t="str">
        <f t="shared" ca="1" si="173"/>
        <v/>
      </c>
      <c r="U778" s="7" t="str">
        <f t="shared" ca="1" si="170"/>
        <v/>
      </c>
    </row>
    <row r="779" spans="1:21" x14ac:dyDescent="0.55000000000000004">
      <c r="A779" s="7">
        <v>777</v>
      </c>
      <c r="B779" s="8">
        <f t="shared" si="171"/>
        <v>777</v>
      </c>
      <c r="C779" s="9">
        <f>IF('2 Pareto Analysis'!$D$12='Pareto Math'!V$23,'Pareto Math'!B779,IF(HLOOKUP(X$23,'1 Data Entry'!A$1:Q778,A780,FALSE)="","",HLOOKUP(X$23,'1 Data Entry'!A$1:Q778,A780,FALSE)))</f>
        <v>777</v>
      </c>
      <c r="D779" s="7" t="e">
        <f>HLOOKUP(V$23,'1 Data Entry'!A$1:Q778,A780,FALSE)</f>
        <v>#N/A</v>
      </c>
      <c r="E779" s="15" t="e">
        <f>IF(C779="","",HLOOKUP(W$23,'1 Data Entry'!A$1:S778,A780,FALSE))</f>
        <v>#N/A</v>
      </c>
      <c r="F779" s="15">
        <f>(COUNTIF(D$3:D779,D779))</f>
        <v>777</v>
      </c>
      <c r="G779" s="15">
        <f t="shared" si="166"/>
        <v>999</v>
      </c>
      <c r="H779" s="15" t="e">
        <f t="shared" si="168"/>
        <v>#N/A</v>
      </c>
      <c r="I779" s="16" t="str">
        <f t="shared" si="169"/>
        <v/>
      </c>
      <c r="J779" s="16" t="str">
        <f t="shared" ca="1" si="167"/>
        <v/>
      </c>
      <c r="K779" s="16" t="str">
        <f t="shared" ca="1" si="167"/>
        <v/>
      </c>
      <c r="L779" s="16" t="str">
        <f t="shared" ca="1" si="167"/>
        <v/>
      </c>
      <c r="M779" s="16" t="str">
        <f t="shared" ref="M779:R821" ca="1" si="174">IF(ISERROR(AA$43),"",IF($D779&lt;&gt;AA$43,"",$E779))</f>
        <v/>
      </c>
      <c r="N779" s="16" t="str">
        <f t="shared" ca="1" si="174"/>
        <v/>
      </c>
      <c r="O779" s="16" t="str">
        <f t="shared" ca="1" si="174"/>
        <v/>
      </c>
      <c r="P779" s="16" t="str">
        <f t="shared" ca="1" si="174"/>
        <v/>
      </c>
      <c r="Q779" s="16" t="str">
        <f t="shared" ca="1" si="174"/>
        <v/>
      </c>
      <c r="R779" s="16" t="str">
        <f t="shared" ca="1" si="174"/>
        <v/>
      </c>
      <c r="S779" s="16" t="e">
        <f t="shared" ca="1" si="172"/>
        <v>#N/A</v>
      </c>
      <c r="T779" s="15" t="str">
        <f t="shared" ca="1" si="173"/>
        <v/>
      </c>
      <c r="U779" s="7" t="str">
        <f t="shared" ca="1" si="170"/>
        <v/>
      </c>
    </row>
    <row r="780" spans="1:21" x14ac:dyDescent="0.55000000000000004">
      <c r="A780" s="7">
        <v>778</v>
      </c>
      <c r="B780" s="8">
        <f t="shared" si="171"/>
        <v>778</v>
      </c>
      <c r="C780" s="9">
        <f>IF('2 Pareto Analysis'!$D$12='Pareto Math'!V$23,'Pareto Math'!B780,IF(HLOOKUP(X$23,'1 Data Entry'!A$1:Q779,A781,FALSE)="","",HLOOKUP(X$23,'1 Data Entry'!A$1:Q779,A781,FALSE)))</f>
        <v>778</v>
      </c>
      <c r="D780" s="7" t="e">
        <f>HLOOKUP(V$23,'1 Data Entry'!A$1:Q779,A781,FALSE)</f>
        <v>#N/A</v>
      </c>
      <c r="E780" s="15" t="e">
        <f>IF(C780="","",HLOOKUP(W$23,'1 Data Entry'!A$1:S779,A781,FALSE))</f>
        <v>#N/A</v>
      </c>
      <c r="F780" s="15">
        <f>(COUNTIF(D$3:D780,D780))</f>
        <v>778</v>
      </c>
      <c r="G780" s="15">
        <f t="shared" si="166"/>
        <v>999</v>
      </c>
      <c r="H780" s="15" t="e">
        <f t="shared" si="168"/>
        <v>#N/A</v>
      </c>
      <c r="I780" s="16" t="str">
        <f t="shared" si="169"/>
        <v/>
      </c>
      <c r="J780" s="16" t="str">
        <f t="shared" ref="J780:O843" ca="1" si="175">IF(ISERROR(X$43),"",IF($D780&lt;&gt;X$43,"",$E780))</f>
        <v/>
      </c>
      <c r="K780" s="16" t="str">
        <f t="shared" ca="1" si="175"/>
        <v/>
      </c>
      <c r="L780" s="16" t="str">
        <f t="shared" ca="1" si="175"/>
        <v/>
      </c>
      <c r="M780" s="16" t="str">
        <f t="shared" ca="1" si="174"/>
        <v/>
      </c>
      <c r="N780" s="16" t="str">
        <f t="shared" ca="1" si="174"/>
        <v/>
      </c>
      <c r="O780" s="16" t="str">
        <f t="shared" ca="1" si="174"/>
        <v/>
      </c>
      <c r="P780" s="16" t="str">
        <f t="shared" ca="1" si="174"/>
        <v/>
      </c>
      <c r="Q780" s="16" t="str">
        <f t="shared" ca="1" si="174"/>
        <v/>
      </c>
      <c r="R780" s="16" t="str">
        <f t="shared" ca="1" si="174"/>
        <v/>
      </c>
      <c r="S780" s="16" t="e">
        <f t="shared" ca="1" si="172"/>
        <v>#N/A</v>
      </c>
      <c r="T780" s="15" t="str">
        <f t="shared" ca="1" si="173"/>
        <v/>
      </c>
      <c r="U780" s="7" t="str">
        <f t="shared" ca="1" si="170"/>
        <v/>
      </c>
    </row>
    <row r="781" spans="1:21" x14ac:dyDescent="0.55000000000000004">
      <c r="A781" s="7">
        <v>779</v>
      </c>
      <c r="B781" s="8">
        <f t="shared" si="171"/>
        <v>779</v>
      </c>
      <c r="C781" s="9">
        <f>IF('2 Pareto Analysis'!$D$12='Pareto Math'!V$23,'Pareto Math'!B781,IF(HLOOKUP(X$23,'1 Data Entry'!A$1:Q780,A782,FALSE)="","",HLOOKUP(X$23,'1 Data Entry'!A$1:Q780,A782,FALSE)))</f>
        <v>779</v>
      </c>
      <c r="D781" s="7" t="e">
        <f>HLOOKUP(V$23,'1 Data Entry'!A$1:Q780,A782,FALSE)</f>
        <v>#N/A</v>
      </c>
      <c r="E781" s="15" t="e">
        <f>IF(C781="","",HLOOKUP(W$23,'1 Data Entry'!A$1:S780,A782,FALSE))</f>
        <v>#N/A</v>
      </c>
      <c r="F781" s="15">
        <f>(COUNTIF(D$3:D781,D781))</f>
        <v>779</v>
      </c>
      <c r="G781" s="15">
        <f t="shared" si="166"/>
        <v>999</v>
      </c>
      <c r="H781" s="15" t="e">
        <f t="shared" si="168"/>
        <v>#N/A</v>
      </c>
      <c r="I781" s="16" t="str">
        <f t="shared" si="169"/>
        <v/>
      </c>
      <c r="J781" s="16" t="str">
        <f t="shared" ca="1" si="175"/>
        <v/>
      </c>
      <c r="K781" s="16" t="str">
        <f t="shared" ca="1" si="175"/>
        <v/>
      </c>
      <c r="L781" s="16" t="str">
        <f t="shared" ca="1" si="175"/>
        <v/>
      </c>
      <c r="M781" s="16" t="str">
        <f t="shared" ca="1" si="174"/>
        <v/>
      </c>
      <c r="N781" s="16" t="str">
        <f t="shared" ca="1" si="174"/>
        <v/>
      </c>
      <c r="O781" s="16" t="str">
        <f t="shared" ca="1" si="174"/>
        <v/>
      </c>
      <c r="P781" s="16" t="str">
        <f t="shared" ca="1" si="174"/>
        <v/>
      </c>
      <c r="Q781" s="16" t="str">
        <f t="shared" ca="1" si="174"/>
        <v/>
      </c>
      <c r="R781" s="16" t="str">
        <f t="shared" ca="1" si="174"/>
        <v/>
      </c>
      <c r="S781" s="16" t="e">
        <f t="shared" ca="1" si="172"/>
        <v>#N/A</v>
      </c>
      <c r="T781" s="15" t="str">
        <f t="shared" ca="1" si="173"/>
        <v/>
      </c>
      <c r="U781" s="7" t="str">
        <f t="shared" ca="1" si="170"/>
        <v/>
      </c>
    </row>
    <row r="782" spans="1:21" x14ac:dyDescent="0.55000000000000004">
      <c r="A782" s="7">
        <v>780</v>
      </c>
      <c r="B782" s="8">
        <f t="shared" si="171"/>
        <v>780</v>
      </c>
      <c r="C782" s="9">
        <f>IF('2 Pareto Analysis'!$D$12='Pareto Math'!V$23,'Pareto Math'!B782,IF(HLOOKUP(X$23,'1 Data Entry'!A$1:Q781,A783,FALSE)="","",HLOOKUP(X$23,'1 Data Entry'!A$1:Q781,A783,FALSE)))</f>
        <v>780</v>
      </c>
      <c r="D782" s="7" t="e">
        <f>HLOOKUP(V$23,'1 Data Entry'!A$1:Q781,A783,FALSE)</f>
        <v>#N/A</v>
      </c>
      <c r="E782" s="15" t="e">
        <f>IF(C782="","",HLOOKUP(W$23,'1 Data Entry'!A$1:S781,A783,FALSE))</f>
        <v>#N/A</v>
      </c>
      <c r="F782" s="15">
        <f>(COUNTIF(D$3:D782,D782))</f>
        <v>780</v>
      </c>
      <c r="G782" s="15">
        <f t="shared" si="166"/>
        <v>999</v>
      </c>
      <c r="H782" s="15" t="e">
        <f t="shared" si="168"/>
        <v>#N/A</v>
      </c>
      <c r="I782" s="16" t="str">
        <f t="shared" si="169"/>
        <v/>
      </c>
      <c r="J782" s="16" t="str">
        <f t="shared" ca="1" si="175"/>
        <v/>
      </c>
      <c r="K782" s="16" t="str">
        <f t="shared" ca="1" si="175"/>
        <v/>
      </c>
      <c r="L782" s="16" t="str">
        <f t="shared" ca="1" si="175"/>
        <v/>
      </c>
      <c r="M782" s="16" t="str">
        <f t="shared" ca="1" si="174"/>
        <v/>
      </c>
      <c r="N782" s="16" t="str">
        <f t="shared" ca="1" si="174"/>
        <v/>
      </c>
      <c r="O782" s="16" t="str">
        <f t="shared" ca="1" si="174"/>
        <v/>
      </c>
      <c r="P782" s="16" t="str">
        <f t="shared" ca="1" si="174"/>
        <v/>
      </c>
      <c r="Q782" s="16" t="str">
        <f t="shared" ca="1" si="174"/>
        <v/>
      </c>
      <c r="R782" s="16" t="str">
        <f t="shared" ca="1" si="174"/>
        <v/>
      </c>
      <c r="S782" s="16" t="e">
        <f t="shared" ca="1" si="172"/>
        <v>#N/A</v>
      </c>
      <c r="T782" s="15" t="str">
        <f t="shared" ca="1" si="173"/>
        <v/>
      </c>
      <c r="U782" s="7" t="str">
        <f t="shared" ca="1" si="170"/>
        <v/>
      </c>
    </row>
    <row r="783" spans="1:21" x14ac:dyDescent="0.55000000000000004">
      <c r="A783" s="7">
        <v>781</v>
      </c>
      <c r="B783" s="8">
        <f t="shared" si="171"/>
        <v>781</v>
      </c>
      <c r="C783" s="9">
        <f>IF('2 Pareto Analysis'!$D$12='Pareto Math'!V$23,'Pareto Math'!B783,IF(HLOOKUP(X$23,'1 Data Entry'!A$1:Q782,A784,FALSE)="","",HLOOKUP(X$23,'1 Data Entry'!A$1:Q782,A784,FALSE)))</f>
        <v>781</v>
      </c>
      <c r="D783" s="7" t="e">
        <f>HLOOKUP(V$23,'1 Data Entry'!A$1:Q782,A784,FALSE)</f>
        <v>#N/A</v>
      </c>
      <c r="E783" s="15" t="e">
        <f>IF(C783="","",HLOOKUP(W$23,'1 Data Entry'!A$1:S782,A784,FALSE))</f>
        <v>#N/A</v>
      </c>
      <c r="F783" s="15">
        <f>(COUNTIF(D$3:D783,D783))</f>
        <v>781</v>
      </c>
      <c r="G783" s="15">
        <f t="shared" si="166"/>
        <v>999</v>
      </c>
      <c r="H783" s="15" t="e">
        <f t="shared" si="168"/>
        <v>#N/A</v>
      </c>
      <c r="I783" s="16" t="str">
        <f t="shared" si="169"/>
        <v/>
      </c>
      <c r="J783" s="16" t="str">
        <f t="shared" ca="1" si="175"/>
        <v/>
      </c>
      <c r="K783" s="16" t="str">
        <f t="shared" ca="1" si="175"/>
        <v/>
      </c>
      <c r="L783" s="16" t="str">
        <f t="shared" ca="1" si="175"/>
        <v/>
      </c>
      <c r="M783" s="16" t="str">
        <f t="shared" ca="1" si="174"/>
        <v/>
      </c>
      <c r="N783" s="16" t="str">
        <f t="shared" ca="1" si="174"/>
        <v/>
      </c>
      <c r="O783" s="16" t="str">
        <f t="shared" ca="1" si="174"/>
        <v/>
      </c>
      <c r="P783" s="16" t="str">
        <f t="shared" ca="1" si="174"/>
        <v/>
      </c>
      <c r="Q783" s="16" t="str">
        <f t="shared" ca="1" si="174"/>
        <v/>
      </c>
      <c r="R783" s="16" t="str">
        <f t="shared" ca="1" si="174"/>
        <v/>
      </c>
      <c r="S783" s="16" t="e">
        <f t="shared" ca="1" si="172"/>
        <v>#N/A</v>
      </c>
      <c r="T783" s="15" t="str">
        <f t="shared" ca="1" si="173"/>
        <v/>
      </c>
      <c r="U783" s="7" t="str">
        <f t="shared" ca="1" si="170"/>
        <v/>
      </c>
    </row>
    <row r="784" spans="1:21" x14ac:dyDescent="0.55000000000000004">
      <c r="A784" s="7">
        <v>782</v>
      </c>
      <c r="B784" s="8">
        <f t="shared" si="171"/>
        <v>782</v>
      </c>
      <c r="C784" s="9">
        <f>IF('2 Pareto Analysis'!$D$12='Pareto Math'!V$23,'Pareto Math'!B784,IF(HLOOKUP(X$23,'1 Data Entry'!A$1:Q783,A785,FALSE)="","",HLOOKUP(X$23,'1 Data Entry'!A$1:Q783,A785,FALSE)))</f>
        <v>782</v>
      </c>
      <c r="D784" s="7" t="e">
        <f>HLOOKUP(V$23,'1 Data Entry'!A$1:Q783,A785,FALSE)</f>
        <v>#N/A</v>
      </c>
      <c r="E784" s="15" t="e">
        <f>IF(C784="","",HLOOKUP(W$23,'1 Data Entry'!A$1:S783,A785,FALSE))</f>
        <v>#N/A</v>
      </c>
      <c r="F784" s="15">
        <f>(COUNTIF(D$3:D784,D784))</f>
        <v>782</v>
      </c>
      <c r="G784" s="15">
        <f t="shared" si="166"/>
        <v>999</v>
      </c>
      <c r="H784" s="15" t="e">
        <f t="shared" si="168"/>
        <v>#N/A</v>
      </c>
      <c r="I784" s="16" t="str">
        <f t="shared" si="169"/>
        <v/>
      </c>
      <c r="J784" s="16" t="str">
        <f t="shared" ca="1" si="175"/>
        <v/>
      </c>
      <c r="K784" s="16" t="str">
        <f t="shared" ca="1" si="175"/>
        <v/>
      </c>
      <c r="L784" s="16" t="str">
        <f t="shared" ca="1" si="175"/>
        <v/>
      </c>
      <c r="M784" s="16" t="str">
        <f t="shared" ca="1" si="174"/>
        <v/>
      </c>
      <c r="N784" s="16" t="str">
        <f t="shared" ca="1" si="174"/>
        <v/>
      </c>
      <c r="O784" s="16" t="str">
        <f t="shared" ca="1" si="174"/>
        <v/>
      </c>
      <c r="P784" s="16" t="str">
        <f t="shared" ca="1" si="174"/>
        <v/>
      </c>
      <c r="Q784" s="16" t="str">
        <f t="shared" ca="1" si="174"/>
        <v/>
      </c>
      <c r="R784" s="16" t="str">
        <f t="shared" ca="1" si="174"/>
        <v/>
      </c>
      <c r="S784" s="16" t="e">
        <f t="shared" ca="1" si="172"/>
        <v>#N/A</v>
      </c>
      <c r="T784" s="15" t="str">
        <f t="shared" ca="1" si="173"/>
        <v/>
      </c>
      <c r="U784" s="7" t="str">
        <f t="shared" ca="1" si="170"/>
        <v/>
      </c>
    </row>
    <row r="785" spans="1:21" x14ac:dyDescent="0.55000000000000004">
      <c r="A785" s="7">
        <v>783</v>
      </c>
      <c r="B785" s="8">
        <f t="shared" si="171"/>
        <v>783</v>
      </c>
      <c r="C785" s="9">
        <f>IF('2 Pareto Analysis'!$D$12='Pareto Math'!V$23,'Pareto Math'!B785,IF(HLOOKUP(X$23,'1 Data Entry'!A$1:Q784,A786,FALSE)="","",HLOOKUP(X$23,'1 Data Entry'!A$1:Q784,A786,FALSE)))</f>
        <v>783</v>
      </c>
      <c r="D785" s="7" t="e">
        <f>HLOOKUP(V$23,'1 Data Entry'!A$1:Q784,A786,FALSE)</f>
        <v>#N/A</v>
      </c>
      <c r="E785" s="15" t="e">
        <f>IF(C785="","",HLOOKUP(W$23,'1 Data Entry'!A$1:S784,A786,FALSE))</f>
        <v>#N/A</v>
      </c>
      <c r="F785" s="15">
        <f>(COUNTIF(D$3:D785,D785))</f>
        <v>783</v>
      </c>
      <c r="G785" s="15">
        <f t="shared" si="166"/>
        <v>999</v>
      </c>
      <c r="H785" s="15" t="e">
        <f t="shared" si="168"/>
        <v>#N/A</v>
      </c>
      <c r="I785" s="16" t="str">
        <f t="shared" si="169"/>
        <v/>
      </c>
      <c r="J785" s="16" t="str">
        <f t="shared" ca="1" si="175"/>
        <v/>
      </c>
      <c r="K785" s="16" t="str">
        <f t="shared" ca="1" si="175"/>
        <v/>
      </c>
      <c r="L785" s="16" t="str">
        <f t="shared" ca="1" si="175"/>
        <v/>
      </c>
      <c r="M785" s="16" t="str">
        <f t="shared" ca="1" si="174"/>
        <v/>
      </c>
      <c r="N785" s="16" t="str">
        <f t="shared" ca="1" si="174"/>
        <v/>
      </c>
      <c r="O785" s="16" t="str">
        <f t="shared" ca="1" si="174"/>
        <v/>
      </c>
      <c r="P785" s="16" t="str">
        <f t="shared" ca="1" si="174"/>
        <v/>
      </c>
      <c r="Q785" s="16" t="str">
        <f t="shared" ca="1" si="174"/>
        <v/>
      </c>
      <c r="R785" s="16" t="str">
        <f t="shared" ca="1" si="174"/>
        <v/>
      </c>
      <c r="S785" s="16" t="e">
        <f t="shared" ca="1" si="172"/>
        <v>#N/A</v>
      </c>
      <c r="T785" s="15" t="str">
        <f t="shared" ca="1" si="173"/>
        <v/>
      </c>
      <c r="U785" s="7" t="str">
        <f t="shared" ca="1" si="170"/>
        <v/>
      </c>
    </row>
    <row r="786" spans="1:21" x14ac:dyDescent="0.55000000000000004">
      <c r="A786" s="7">
        <v>784</v>
      </c>
      <c r="B786" s="8">
        <f t="shared" si="171"/>
        <v>784</v>
      </c>
      <c r="C786" s="9">
        <f>IF('2 Pareto Analysis'!$D$12='Pareto Math'!V$23,'Pareto Math'!B786,IF(HLOOKUP(X$23,'1 Data Entry'!A$1:Q785,A787,FALSE)="","",HLOOKUP(X$23,'1 Data Entry'!A$1:Q785,A787,FALSE)))</f>
        <v>784</v>
      </c>
      <c r="D786" s="7" t="e">
        <f>HLOOKUP(V$23,'1 Data Entry'!A$1:Q785,A787,FALSE)</f>
        <v>#N/A</v>
      </c>
      <c r="E786" s="15" t="e">
        <f>IF(C786="","",HLOOKUP(W$23,'1 Data Entry'!A$1:S785,A787,FALSE))</f>
        <v>#N/A</v>
      </c>
      <c r="F786" s="15">
        <f>(COUNTIF(D$3:D786,D786))</f>
        <v>784</v>
      </c>
      <c r="G786" s="15">
        <f t="shared" si="166"/>
        <v>999</v>
      </c>
      <c r="H786" s="15" t="e">
        <f t="shared" si="168"/>
        <v>#N/A</v>
      </c>
      <c r="I786" s="16" t="str">
        <f t="shared" si="169"/>
        <v/>
      </c>
      <c r="J786" s="16" t="str">
        <f t="shared" ca="1" si="175"/>
        <v/>
      </c>
      <c r="K786" s="16" t="str">
        <f t="shared" ca="1" si="175"/>
        <v/>
      </c>
      <c r="L786" s="16" t="str">
        <f t="shared" ca="1" si="175"/>
        <v/>
      </c>
      <c r="M786" s="16" t="str">
        <f t="shared" ca="1" si="174"/>
        <v/>
      </c>
      <c r="N786" s="16" t="str">
        <f t="shared" ca="1" si="174"/>
        <v/>
      </c>
      <c r="O786" s="16" t="str">
        <f t="shared" ca="1" si="174"/>
        <v/>
      </c>
      <c r="P786" s="16" t="str">
        <f t="shared" ca="1" si="174"/>
        <v/>
      </c>
      <c r="Q786" s="16" t="str">
        <f t="shared" ca="1" si="174"/>
        <v/>
      </c>
      <c r="R786" s="16" t="str">
        <f t="shared" ca="1" si="174"/>
        <v/>
      </c>
      <c r="S786" s="16" t="e">
        <f t="shared" ca="1" si="172"/>
        <v>#N/A</v>
      </c>
      <c r="T786" s="15" t="str">
        <f t="shared" ca="1" si="173"/>
        <v/>
      </c>
      <c r="U786" s="7" t="str">
        <f t="shared" ca="1" si="170"/>
        <v/>
      </c>
    </row>
    <row r="787" spans="1:21" x14ac:dyDescent="0.55000000000000004">
      <c r="A787" s="7">
        <v>785</v>
      </c>
      <c r="B787" s="8">
        <f t="shared" si="171"/>
        <v>785</v>
      </c>
      <c r="C787" s="9">
        <f>IF('2 Pareto Analysis'!$D$12='Pareto Math'!V$23,'Pareto Math'!B787,IF(HLOOKUP(X$23,'1 Data Entry'!A$1:Q786,A788,FALSE)="","",HLOOKUP(X$23,'1 Data Entry'!A$1:Q786,A788,FALSE)))</f>
        <v>785</v>
      </c>
      <c r="D787" s="7" t="e">
        <f>HLOOKUP(V$23,'1 Data Entry'!A$1:Q786,A788,FALSE)</f>
        <v>#N/A</v>
      </c>
      <c r="E787" s="15" t="e">
        <f>IF(C787="","",HLOOKUP(W$23,'1 Data Entry'!A$1:S786,A788,FALSE))</f>
        <v>#N/A</v>
      </c>
      <c r="F787" s="15">
        <f>(COUNTIF(D$3:D787,D787))</f>
        <v>785</v>
      </c>
      <c r="G787" s="15">
        <f t="shared" si="166"/>
        <v>999</v>
      </c>
      <c r="H787" s="15" t="e">
        <f t="shared" si="168"/>
        <v>#N/A</v>
      </c>
      <c r="I787" s="16" t="str">
        <f t="shared" si="169"/>
        <v/>
      </c>
      <c r="J787" s="16" t="str">
        <f t="shared" ca="1" si="175"/>
        <v/>
      </c>
      <c r="K787" s="16" t="str">
        <f t="shared" ca="1" si="175"/>
        <v/>
      </c>
      <c r="L787" s="16" t="str">
        <f t="shared" ca="1" si="175"/>
        <v/>
      </c>
      <c r="M787" s="16" t="str">
        <f t="shared" ca="1" si="174"/>
        <v/>
      </c>
      <c r="N787" s="16" t="str">
        <f t="shared" ca="1" si="174"/>
        <v/>
      </c>
      <c r="O787" s="16" t="str">
        <f t="shared" ca="1" si="174"/>
        <v/>
      </c>
      <c r="P787" s="16" t="str">
        <f t="shared" ca="1" si="174"/>
        <v/>
      </c>
      <c r="Q787" s="16" t="str">
        <f t="shared" ca="1" si="174"/>
        <v/>
      </c>
      <c r="R787" s="16" t="str">
        <f t="shared" ca="1" si="174"/>
        <v/>
      </c>
      <c r="S787" s="16" t="e">
        <f t="shared" ca="1" si="172"/>
        <v>#N/A</v>
      </c>
      <c r="T787" s="15" t="str">
        <f t="shared" ca="1" si="173"/>
        <v/>
      </c>
      <c r="U787" s="7" t="str">
        <f t="shared" ca="1" si="170"/>
        <v/>
      </c>
    </row>
    <row r="788" spans="1:21" x14ac:dyDescent="0.55000000000000004">
      <c r="A788" s="7">
        <v>786</v>
      </c>
      <c r="B788" s="8">
        <f t="shared" si="171"/>
        <v>786</v>
      </c>
      <c r="C788" s="9">
        <f>IF('2 Pareto Analysis'!$D$12='Pareto Math'!V$23,'Pareto Math'!B788,IF(HLOOKUP(X$23,'1 Data Entry'!A$1:Q787,A789,FALSE)="","",HLOOKUP(X$23,'1 Data Entry'!A$1:Q787,A789,FALSE)))</f>
        <v>786</v>
      </c>
      <c r="D788" s="7" t="e">
        <f>HLOOKUP(V$23,'1 Data Entry'!A$1:Q787,A789,FALSE)</f>
        <v>#N/A</v>
      </c>
      <c r="E788" s="15" t="e">
        <f>IF(C788="","",HLOOKUP(W$23,'1 Data Entry'!A$1:S787,A789,FALSE))</f>
        <v>#N/A</v>
      </c>
      <c r="F788" s="15">
        <f>(COUNTIF(D$3:D788,D788))</f>
        <v>786</v>
      </c>
      <c r="G788" s="15">
        <f t="shared" si="166"/>
        <v>999</v>
      </c>
      <c r="H788" s="15" t="e">
        <f t="shared" si="168"/>
        <v>#N/A</v>
      </c>
      <c r="I788" s="16" t="str">
        <f t="shared" si="169"/>
        <v/>
      </c>
      <c r="J788" s="16" t="str">
        <f t="shared" ca="1" si="175"/>
        <v/>
      </c>
      <c r="K788" s="16" t="str">
        <f t="shared" ca="1" si="175"/>
        <v/>
      </c>
      <c r="L788" s="16" t="str">
        <f t="shared" ca="1" si="175"/>
        <v/>
      </c>
      <c r="M788" s="16" t="str">
        <f t="shared" ca="1" si="174"/>
        <v/>
      </c>
      <c r="N788" s="16" t="str">
        <f t="shared" ca="1" si="174"/>
        <v/>
      </c>
      <c r="O788" s="16" t="str">
        <f t="shared" ca="1" si="174"/>
        <v/>
      </c>
      <c r="P788" s="16" t="str">
        <f t="shared" ca="1" si="174"/>
        <v/>
      </c>
      <c r="Q788" s="16" t="str">
        <f t="shared" ca="1" si="174"/>
        <v/>
      </c>
      <c r="R788" s="16" t="str">
        <f t="shared" ca="1" si="174"/>
        <v/>
      </c>
      <c r="S788" s="16" t="e">
        <f t="shared" ca="1" si="172"/>
        <v>#N/A</v>
      </c>
      <c r="T788" s="15" t="str">
        <f t="shared" ca="1" si="173"/>
        <v/>
      </c>
      <c r="U788" s="7" t="str">
        <f t="shared" ca="1" si="170"/>
        <v/>
      </c>
    </row>
    <row r="789" spans="1:21" x14ac:dyDescent="0.55000000000000004">
      <c r="A789" s="7">
        <v>787</v>
      </c>
      <c r="B789" s="8">
        <f t="shared" si="171"/>
        <v>787</v>
      </c>
      <c r="C789" s="9">
        <f>IF('2 Pareto Analysis'!$D$12='Pareto Math'!V$23,'Pareto Math'!B789,IF(HLOOKUP(X$23,'1 Data Entry'!A$1:Q788,A790,FALSE)="","",HLOOKUP(X$23,'1 Data Entry'!A$1:Q788,A790,FALSE)))</f>
        <v>787</v>
      </c>
      <c r="D789" s="7" t="e">
        <f>HLOOKUP(V$23,'1 Data Entry'!A$1:Q788,A790,FALSE)</f>
        <v>#N/A</v>
      </c>
      <c r="E789" s="15" t="e">
        <f>IF(C789="","",HLOOKUP(W$23,'1 Data Entry'!A$1:S788,A790,FALSE))</f>
        <v>#N/A</v>
      </c>
      <c r="F789" s="15">
        <f>(COUNTIF(D$3:D789,D789))</f>
        <v>787</v>
      </c>
      <c r="G789" s="15">
        <f t="shared" si="166"/>
        <v>999</v>
      </c>
      <c r="H789" s="15" t="e">
        <f t="shared" si="168"/>
        <v>#N/A</v>
      </c>
      <c r="I789" s="16" t="str">
        <f t="shared" si="169"/>
        <v/>
      </c>
      <c r="J789" s="16" t="str">
        <f t="shared" ca="1" si="175"/>
        <v/>
      </c>
      <c r="K789" s="16" t="str">
        <f t="shared" ca="1" si="175"/>
        <v/>
      </c>
      <c r="L789" s="16" t="str">
        <f t="shared" ca="1" si="175"/>
        <v/>
      </c>
      <c r="M789" s="16" t="str">
        <f t="shared" ca="1" si="174"/>
        <v/>
      </c>
      <c r="N789" s="16" t="str">
        <f t="shared" ca="1" si="174"/>
        <v/>
      </c>
      <c r="O789" s="16" t="str">
        <f t="shared" ca="1" si="174"/>
        <v/>
      </c>
      <c r="P789" s="16" t="str">
        <f t="shared" ca="1" si="174"/>
        <v/>
      </c>
      <c r="Q789" s="16" t="str">
        <f t="shared" ca="1" si="174"/>
        <v/>
      </c>
      <c r="R789" s="16" t="str">
        <f t="shared" ca="1" si="174"/>
        <v/>
      </c>
      <c r="S789" s="16" t="e">
        <f t="shared" ca="1" si="172"/>
        <v>#N/A</v>
      </c>
      <c r="T789" s="15" t="str">
        <f t="shared" ca="1" si="173"/>
        <v/>
      </c>
      <c r="U789" s="7" t="str">
        <f t="shared" ca="1" si="170"/>
        <v/>
      </c>
    </row>
    <row r="790" spans="1:21" x14ac:dyDescent="0.55000000000000004">
      <c r="A790" s="7">
        <v>788</v>
      </c>
      <c r="B790" s="8">
        <f t="shared" si="171"/>
        <v>788</v>
      </c>
      <c r="C790" s="9">
        <f>IF('2 Pareto Analysis'!$D$12='Pareto Math'!V$23,'Pareto Math'!B790,IF(HLOOKUP(X$23,'1 Data Entry'!A$1:Q789,A791,FALSE)="","",HLOOKUP(X$23,'1 Data Entry'!A$1:Q789,A791,FALSE)))</f>
        <v>788</v>
      </c>
      <c r="D790" s="7" t="e">
        <f>HLOOKUP(V$23,'1 Data Entry'!A$1:Q789,A791,FALSE)</f>
        <v>#N/A</v>
      </c>
      <c r="E790" s="15" t="e">
        <f>IF(C790="","",HLOOKUP(W$23,'1 Data Entry'!A$1:S789,A791,FALSE))</f>
        <v>#N/A</v>
      </c>
      <c r="F790" s="15">
        <f>(COUNTIF(D$3:D790,D790))</f>
        <v>788</v>
      </c>
      <c r="G790" s="15">
        <f t="shared" si="166"/>
        <v>999</v>
      </c>
      <c r="H790" s="15" t="e">
        <f t="shared" si="168"/>
        <v>#N/A</v>
      </c>
      <c r="I790" s="16" t="str">
        <f t="shared" si="169"/>
        <v/>
      </c>
      <c r="J790" s="16" t="str">
        <f t="shared" ca="1" si="175"/>
        <v/>
      </c>
      <c r="K790" s="16" t="str">
        <f t="shared" ca="1" si="175"/>
        <v/>
      </c>
      <c r="L790" s="16" t="str">
        <f t="shared" ca="1" si="175"/>
        <v/>
      </c>
      <c r="M790" s="16" t="str">
        <f t="shared" ca="1" si="174"/>
        <v/>
      </c>
      <c r="N790" s="16" t="str">
        <f t="shared" ca="1" si="174"/>
        <v/>
      </c>
      <c r="O790" s="16" t="str">
        <f t="shared" ca="1" si="174"/>
        <v/>
      </c>
      <c r="P790" s="16" t="str">
        <f t="shared" ca="1" si="174"/>
        <v/>
      </c>
      <c r="Q790" s="16" t="str">
        <f t="shared" ca="1" si="174"/>
        <v/>
      </c>
      <c r="R790" s="16" t="str">
        <f t="shared" ca="1" si="174"/>
        <v/>
      </c>
      <c r="S790" s="16" t="e">
        <f t="shared" ca="1" si="172"/>
        <v>#N/A</v>
      </c>
      <c r="T790" s="15" t="str">
        <f t="shared" ca="1" si="173"/>
        <v/>
      </c>
      <c r="U790" s="7" t="str">
        <f t="shared" ca="1" si="170"/>
        <v/>
      </c>
    </row>
    <row r="791" spans="1:21" x14ac:dyDescent="0.55000000000000004">
      <c r="A791" s="7">
        <v>789</v>
      </c>
      <c r="B791" s="8">
        <f t="shared" si="171"/>
        <v>789</v>
      </c>
      <c r="C791" s="9">
        <f>IF('2 Pareto Analysis'!$D$12='Pareto Math'!V$23,'Pareto Math'!B791,IF(HLOOKUP(X$23,'1 Data Entry'!A$1:Q790,A792,FALSE)="","",HLOOKUP(X$23,'1 Data Entry'!A$1:Q790,A792,FALSE)))</f>
        <v>789</v>
      </c>
      <c r="D791" s="7" t="e">
        <f>HLOOKUP(V$23,'1 Data Entry'!A$1:Q790,A792,FALSE)</f>
        <v>#N/A</v>
      </c>
      <c r="E791" s="15" t="e">
        <f>IF(C791="","",HLOOKUP(W$23,'1 Data Entry'!A$1:S790,A792,FALSE))</f>
        <v>#N/A</v>
      </c>
      <c r="F791" s="15">
        <f>(COUNTIF(D$3:D791,D791))</f>
        <v>789</v>
      </c>
      <c r="G791" s="15">
        <f t="shared" si="166"/>
        <v>999</v>
      </c>
      <c r="H791" s="15" t="e">
        <f t="shared" si="168"/>
        <v>#N/A</v>
      </c>
      <c r="I791" s="16" t="str">
        <f t="shared" si="169"/>
        <v/>
      </c>
      <c r="J791" s="16" t="str">
        <f t="shared" ca="1" si="175"/>
        <v/>
      </c>
      <c r="K791" s="16" t="str">
        <f t="shared" ca="1" si="175"/>
        <v/>
      </c>
      <c r="L791" s="16" t="str">
        <f t="shared" ca="1" si="175"/>
        <v/>
      </c>
      <c r="M791" s="16" t="str">
        <f t="shared" ca="1" si="174"/>
        <v/>
      </c>
      <c r="N791" s="16" t="str">
        <f t="shared" ca="1" si="174"/>
        <v/>
      </c>
      <c r="O791" s="16" t="str">
        <f t="shared" ca="1" si="174"/>
        <v/>
      </c>
      <c r="P791" s="16" t="str">
        <f t="shared" ca="1" si="174"/>
        <v/>
      </c>
      <c r="Q791" s="16" t="str">
        <f t="shared" ca="1" si="174"/>
        <v/>
      </c>
      <c r="R791" s="16" t="str">
        <f t="shared" ca="1" si="174"/>
        <v/>
      </c>
      <c r="S791" s="16" t="e">
        <f t="shared" ca="1" si="172"/>
        <v>#N/A</v>
      </c>
      <c r="T791" s="15" t="str">
        <f t="shared" ca="1" si="173"/>
        <v/>
      </c>
      <c r="U791" s="7" t="str">
        <f t="shared" ca="1" si="170"/>
        <v/>
      </c>
    </row>
    <row r="792" spans="1:21" x14ac:dyDescent="0.55000000000000004">
      <c r="A792" s="7">
        <v>790</v>
      </c>
      <c r="B792" s="8">
        <f t="shared" si="171"/>
        <v>790</v>
      </c>
      <c r="C792" s="9">
        <f>IF('2 Pareto Analysis'!$D$12='Pareto Math'!V$23,'Pareto Math'!B792,IF(HLOOKUP(X$23,'1 Data Entry'!A$1:Q791,A793,FALSE)="","",HLOOKUP(X$23,'1 Data Entry'!A$1:Q791,A793,FALSE)))</f>
        <v>790</v>
      </c>
      <c r="D792" s="7" t="e">
        <f>HLOOKUP(V$23,'1 Data Entry'!A$1:Q791,A793,FALSE)</f>
        <v>#N/A</v>
      </c>
      <c r="E792" s="15" t="e">
        <f>IF(C792="","",HLOOKUP(W$23,'1 Data Entry'!A$1:S791,A793,FALSE))</f>
        <v>#N/A</v>
      </c>
      <c r="F792" s="15">
        <f>(COUNTIF(D$3:D792,D792))</f>
        <v>790</v>
      </c>
      <c r="G792" s="15">
        <f t="shared" si="166"/>
        <v>999</v>
      </c>
      <c r="H792" s="15" t="e">
        <f t="shared" si="168"/>
        <v>#N/A</v>
      </c>
      <c r="I792" s="16" t="str">
        <f t="shared" si="169"/>
        <v/>
      </c>
      <c r="J792" s="16" t="str">
        <f t="shared" ca="1" si="175"/>
        <v/>
      </c>
      <c r="K792" s="16" t="str">
        <f t="shared" ca="1" si="175"/>
        <v/>
      </c>
      <c r="L792" s="16" t="str">
        <f t="shared" ca="1" si="175"/>
        <v/>
      </c>
      <c r="M792" s="16" t="str">
        <f t="shared" ca="1" si="174"/>
        <v/>
      </c>
      <c r="N792" s="16" t="str">
        <f t="shared" ca="1" si="174"/>
        <v/>
      </c>
      <c r="O792" s="16" t="str">
        <f t="shared" ca="1" si="174"/>
        <v/>
      </c>
      <c r="P792" s="16" t="str">
        <f t="shared" ca="1" si="174"/>
        <v/>
      </c>
      <c r="Q792" s="16" t="str">
        <f t="shared" ca="1" si="174"/>
        <v/>
      </c>
      <c r="R792" s="16" t="str">
        <f t="shared" ca="1" si="174"/>
        <v/>
      </c>
      <c r="S792" s="16" t="e">
        <f t="shared" ca="1" si="172"/>
        <v>#N/A</v>
      </c>
      <c r="T792" s="15" t="str">
        <f t="shared" ca="1" si="173"/>
        <v/>
      </c>
      <c r="U792" s="7" t="str">
        <f t="shared" ca="1" si="170"/>
        <v/>
      </c>
    </row>
    <row r="793" spans="1:21" x14ac:dyDescent="0.55000000000000004">
      <c r="A793" s="7">
        <v>791</v>
      </c>
      <c r="B793" s="8">
        <f t="shared" si="171"/>
        <v>791</v>
      </c>
      <c r="C793" s="9">
        <f>IF('2 Pareto Analysis'!$D$12='Pareto Math'!V$23,'Pareto Math'!B793,IF(HLOOKUP(X$23,'1 Data Entry'!A$1:Q792,A794,FALSE)="","",HLOOKUP(X$23,'1 Data Entry'!A$1:Q792,A794,FALSE)))</f>
        <v>791</v>
      </c>
      <c r="D793" s="7" t="e">
        <f>HLOOKUP(V$23,'1 Data Entry'!A$1:Q792,A794,FALSE)</f>
        <v>#N/A</v>
      </c>
      <c r="E793" s="15" t="e">
        <f>IF(C793="","",HLOOKUP(W$23,'1 Data Entry'!A$1:S792,A794,FALSE))</f>
        <v>#N/A</v>
      </c>
      <c r="F793" s="15">
        <f>(COUNTIF(D$3:D793,D793))</f>
        <v>791</v>
      </c>
      <c r="G793" s="15">
        <f t="shared" si="166"/>
        <v>999</v>
      </c>
      <c r="H793" s="15" t="e">
        <f t="shared" si="168"/>
        <v>#N/A</v>
      </c>
      <c r="I793" s="16" t="str">
        <f t="shared" si="169"/>
        <v/>
      </c>
      <c r="J793" s="16" t="str">
        <f t="shared" ca="1" si="175"/>
        <v/>
      </c>
      <c r="K793" s="16" t="str">
        <f t="shared" ca="1" si="175"/>
        <v/>
      </c>
      <c r="L793" s="16" t="str">
        <f t="shared" ca="1" si="175"/>
        <v/>
      </c>
      <c r="M793" s="16" t="str">
        <f t="shared" ca="1" si="174"/>
        <v/>
      </c>
      <c r="N793" s="16" t="str">
        <f t="shared" ca="1" si="174"/>
        <v/>
      </c>
      <c r="O793" s="16" t="str">
        <f t="shared" ca="1" si="174"/>
        <v/>
      </c>
      <c r="P793" s="16" t="str">
        <f t="shared" ca="1" si="174"/>
        <v/>
      </c>
      <c r="Q793" s="16" t="str">
        <f t="shared" ca="1" si="174"/>
        <v/>
      </c>
      <c r="R793" s="16" t="str">
        <f t="shared" ca="1" si="174"/>
        <v/>
      </c>
      <c r="S793" s="16" t="e">
        <f t="shared" ca="1" si="172"/>
        <v>#N/A</v>
      </c>
      <c r="T793" s="15" t="str">
        <f t="shared" ca="1" si="173"/>
        <v/>
      </c>
      <c r="U793" s="7" t="str">
        <f t="shared" ca="1" si="170"/>
        <v/>
      </c>
    </row>
    <row r="794" spans="1:21" x14ac:dyDescent="0.55000000000000004">
      <c r="A794" s="7">
        <v>792</v>
      </c>
      <c r="B794" s="8">
        <f t="shared" si="171"/>
        <v>792</v>
      </c>
      <c r="C794" s="9">
        <f>IF('2 Pareto Analysis'!$D$12='Pareto Math'!V$23,'Pareto Math'!B794,IF(HLOOKUP(X$23,'1 Data Entry'!A$1:Q793,A795,FALSE)="","",HLOOKUP(X$23,'1 Data Entry'!A$1:Q793,A795,FALSE)))</f>
        <v>792</v>
      </c>
      <c r="D794" s="7" t="e">
        <f>HLOOKUP(V$23,'1 Data Entry'!A$1:Q793,A795,FALSE)</f>
        <v>#N/A</v>
      </c>
      <c r="E794" s="15" t="e">
        <f>IF(C794="","",HLOOKUP(W$23,'1 Data Entry'!A$1:S793,A795,FALSE))</f>
        <v>#N/A</v>
      </c>
      <c r="F794" s="15">
        <f>(COUNTIF(D$3:D794,D794))</f>
        <v>792</v>
      </c>
      <c r="G794" s="15">
        <f t="shared" si="166"/>
        <v>999</v>
      </c>
      <c r="H794" s="15" t="e">
        <f t="shared" si="168"/>
        <v>#N/A</v>
      </c>
      <c r="I794" s="16" t="str">
        <f t="shared" si="169"/>
        <v/>
      </c>
      <c r="J794" s="16" t="str">
        <f t="shared" ca="1" si="175"/>
        <v/>
      </c>
      <c r="K794" s="16" t="str">
        <f t="shared" ca="1" si="175"/>
        <v/>
      </c>
      <c r="L794" s="16" t="str">
        <f t="shared" ca="1" si="175"/>
        <v/>
      </c>
      <c r="M794" s="16" t="str">
        <f t="shared" ca="1" si="174"/>
        <v/>
      </c>
      <c r="N794" s="16" t="str">
        <f t="shared" ca="1" si="174"/>
        <v/>
      </c>
      <c r="O794" s="16" t="str">
        <f t="shared" ca="1" si="174"/>
        <v/>
      </c>
      <c r="P794" s="16" t="str">
        <f t="shared" ca="1" si="174"/>
        <v/>
      </c>
      <c r="Q794" s="16" t="str">
        <f t="shared" ca="1" si="174"/>
        <v/>
      </c>
      <c r="R794" s="16" t="str">
        <f t="shared" ca="1" si="174"/>
        <v/>
      </c>
      <c r="S794" s="16" t="e">
        <f t="shared" ca="1" si="172"/>
        <v>#N/A</v>
      </c>
      <c r="T794" s="15" t="str">
        <f t="shared" ca="1" si="173"/>
        <v/>
      </c>
      <c r="U794" s="7" t="str">
        <f t="shared" ca="1" si="170"/>
        <v/>
      </c>
    </row>
    <row r="795" spans="1:21" x14ac:dyDescent="0.55000000000000004">
      <c r="A795" s="7">
        <v>793</v>
      </c>
      <c r="B795" s="8">
        <f t="shared" si="171"/>
        <v>793</v>
      </c>
      <c r="C795" s="9">
        <f>IF('2 Pareto Analysis'!$D$12='Pareto Math'!V$23,'Pareto Math'!B795,IF(HLOOKUP(X$23,'1 Data Entry'!A$1:Q794,A796,FALSE)="","",HLOOKUP(X$23,'1 Data Entry'!A$1:Q794,A796,FALSE)))</f>
        <v>793</v>
      </c>
      <c r="D795" s="7" t="e">
        <f>HLOOKUP(V$23,'1 Data Entry'!A$1:Q794,A796,FALSE)</f>
        <v>#N/A</v>
      </c>
      <c r="E795" s="15" t="e">
        <f>IF(C795="","",HLOOKUP(W$23,'1 Data Entry'!A$1:S794,A796,FALSE))</f>
        <v>#N/A</v>
      </c>
      <c r="F795" s="15">
        <f>(COUNTIF(D$3:D795,D795))</f>
        <v>793</v>
      </c>
      <c r="G795" s="15">
        <f t="shared" ref="G795:G858" si="176">IF(B795="","",COUNTIF(D$3:D$1002,D795))</f>
        <v>999</v>
      </c>
      <c r="H795" s="15" t="e">
        <f t="shared" si="168"/>
        <v>#N/A</v>
      </c>
      <c r="I795" s="16" t="str">
        <f t="shared" si="169"/>
        <v/>
      </c>
      <c r="J795" s="16" t="str">
        <f t="shared" ca="1" si="175"/>
        <v/>
      </c>
      <c r="K795" s="16" t="str">
        <f t="shared" ca="1" si="175"/>
        <v/>
      </c>
      <c r="L795" s="16" t="str">
        <f t="shared" ca="1" si="175"/>
        <v/>
      </c>
      <c r="M795" s="16" t="str">
        <f t="shared" ca="1" si="174"/>
        <v/>
      </c>
      <c r="N795" s="16" t="str">
        <f t="shared" ca="1" si="174"/>
        <v/>
      </c>
      <c r="O795" s="16" t="str">
        <f t="shared" ca="1" si="174"/>
        <v/>
      </c>
      <c r="P795" s="16" t="str">
        <f t="shared" ca="1" si="174"/>
        <v/>
      </c>
      <c r="Q795" s="16" t="str">
        <f t="shared" ca="1" si="174"/>
        <v/>
      </c>
      <c r="R795" s="16" t="str">
        <f t="shared" ca="1" si="174"/>
        <v/>
      </c>
      <c r="S795" s="16" t="e">
        <f t="shared" ca="1" si="172"/>
        <v>#N/A</v>
      </c>
      <c r="T795" s="15" t="str">
        <f t="shared" ca="1" si="173"/>
        <v/>
      </c>
      <c r="U795" s="7" t="str">
        <f t="shared" ca="1" si="170"/>
        <v/>
      </c>
    </row>
    <row r="796" spans="1:21" x14ac:dyDescent="0.55000000000000004">
      <c r="A796" s="7">
        <v>794</v>
      </c>
      <c r="B796" s="8">
        <f t="shared" si="171"/>
        <v>794</v>
      </c>
      <c r="C796" s="9">
        <f>IF('2 Pareto Analysis'!$D$12='Pareto Math'!V$23,'Pareto Math'!B796,IF(HLOOKUP(X$23,'1 Data Entry'!A$1:Q795,A797,FALSE)="","",HLOOKUP(X$23,'1 Data Entry'!A$1:Q795,A797,FALSE)))</f>
        <v>794</v>
      </c>
      <c r="D796" s="7" t="e">
        <f>HLOOKUP(V$23,'1 Data Entry'!A$1:Q795,A797,FALSE)</f>
        <v>#N/A</v>
      </c>
      <c r="E796" s="15" t="e">
        <f>IF(C796="","",HLOOKUP(W$23,'1 Data Entry'!A$1:S795,A797,FALSE))</f>
        <v>#N/A</v>
      </c>
      <c r="F796" s="15">
        <f>(COUNTIF(D$3:D796,D796))</f>
        <v>794</v>
      </c>
      <c r="G796" s="15">
        <f t="shared" si="176"/>
        <v>999</v>
      </c>
      <c r="H796" s="15" t="e">
        <f t="shared" si="168"/>
        <v>#N/A</v>
      </c>
      <c r="I796" s="16" t="str">
        <f t="shared" si="169"/>
        <v/>
      </c>
      <c r="J796" s="16" t="str">
        <f t="shared" ca="1" si="175"/>
        <v/>
      </c>
      <c r="K796" s="16" t="str">
        <f t="shared" ca="1" si="175"/>
        <v/>
      </c>
      <c r="L796" s="16" t="str">
        <f t="shared" ca="1" si="175"/>
        <v/>
      </c>
      <c r="M796" s="16" t="str">
        <f t="shared" ca="1" si="174"/>
        <v/>
      </c>
      <c r="N796" s="16" t="str">
        <f t="shared" ca="1" si="174"/>
        <v/>
      </c>
      <c r="O796" s="16" t="str">
        <f t="shared" ca="1" si="174"/>
        <v/>
      </c>
      <c r="P796" s="16" t="str">
        <f t="shared" ca="1" si="174"/>
        <v/>
      </c>
      <c r="Q796" s="16" t="str">
        <f t="shared" ca="1" si="174"/>
        <v/>
      </c>
      <c r="R796" s="16" t="str">
        <f t="shared" ca="1" si="174"/>
        <v/>
      </c>
      <c r="S796" s="16" t="e">
        <f t="shared" ca="1" si="172"/>
        <v>#N/A</v>
      </c>
      <c r="T796" s="15" t="str">
        <f t="shared" ca="1" si="173"/>
        <v/>
      </c>
      <c r="U796" s="7" t="str">
        <f t="shared" ca="1" si="170"/>
        <v/>
      </c>
    </row>
    <row r="797" spans="1:21" x14ac:dyDescent="0.55000000000000004">
      <c r="A797" s="7">
        <v>795</v>
      </c>
      <c r="B797" s="8">
        <f t="shared" si="171"/>
        <v>795</v>
      </c>
      <c r="C797" s="9">
        <f>IF('2 Pareto Analysis'!$D$12='Pareto Math'!V$23,'Pareto Math'!B797,IF(HLOOKUP(X$23,'1 Data Entry'!A$1:Q796,A798,FALSE)="","",HLOOKUP(X$23,'1 Data Entry'!A$1:Q796,A798,FALSE)))</f>
        <v>795</v>
      </c>
      <c r="D797" s="7" t="e">
        <f>HLOOKUP(V$23,'1 Data Entry'!A$1:Q796,A798,FALSE)</f>
        <v>#N/A</v>
      </c>
      <c r="E797" s="15" t="e">
        <f>IF(C797="","",HLOOKUP(W$23,'1 Data Entry'!A$1:S796,A798,FALSE))</f>
        <v>#N/A</v>
      </c>
      <c r="F797" s="15">
        <f>(COUNTIF(D$3:D797,D797))</f>
        <v>795</v>
      </c>
      <c r="G797" s="15">
        <f t="shared" si="176"/>
        <v>999</v>
      </c>
      <c r="H797" s="15" t="e">
        <f t="shared" si="168"/>
        <v>#N/A</v>
      </c>
      <c r="I797" s="16" t="str">
        <f t="shared" si="169"/>
        <v/>
      </c>
      <c r="J797" s="16" t="str">
        <f t="shared" ca="1" si="175"/>
        <v/>
      </c>
      <c r="K797" s="16" t="str">
        <f t="shared" ca="1" si="175"/>
        <v/>
      </c>
      <c r="L797" s="16" t="str">
        <f t="shared" ca="1" si="175"/>
        <v/>
      </c>
      <c r="M797" s="16" t="str">
        <f t="shared" ca="1" si="174"/>
        <v/>
      </c>
      <c r="N797" s="16" t="str">
        <f t="shared" ca="1" si="174"/>
        <v/>
      </c>
      <c r="O797" s="16" t="str">
        <f t="shared" ca="1" si="174"/>
        <v/>
      </c>
      <c r="P797" s="16" t="str">
        <f t="shared" ca="1" si="174"/>
        <v/>
      </c>
      <c r="Q797" s="16" t="str">
        <f t="shared" ca="1" si="174"/>
        <v/>
      </c>
      <c r="R797" s="16" t="str">
        <f t="shared" ca="1" si="174"/>
        <v/>
      </c>
      <c r="S797" s="16" t="e">
        <f t="shared" ca="1" si="172"/>
        <v>#N/A</v>
      </c>
      <c r="T797" s="15" t="str">
        <f t="shared" ca="1" si="173"/>
        <v/>
      </c>
      <c r="U797" s="7" t="str">
        <f t="shared" ca="1" si="170"/>
        <v/>
      </c>
    </row>
    <row r="798" spans="1:21" x14ac:dyDescent="0.55000000000000004">
      <c r="A798" s="7">
        <v>796</v>
      </c>
      <c r="B798" s="8">
        <f t="shared" si="171"/>
        <v>796</v>
      </c>
      <c r="C798" s="9">
        <f>IF('2 Pareto Analysis'!$D$12='Pareto Math'!V$23,'Pareto Math'!B798,IF(HLOOKUP(X$23,'1 Data Entry'!A$1:Q797,A799,FALSE)="","",HLOOKUP(X$23,'1 Data Entry'!A$1:Q797,A799,FALSE)))</f>
        <v>796</v>
      </c>
      <c r="D798" s="7" t="e">
        <f>HLOOKUP(V$23,'1 Data Entry'!A$1:Q797,A799,FALSE)</f>
        <v>#N/A</v>
      </c>
      <c r="E798" s="15" t="e">
        <f>IF(C798="","",HLOOKUP(W$23,'1 Data Entry'!A$1:S797,A799,FALSE))</f>
        <v>#N/A</v>
      </c>
      <c r="F798" s="15">
        <f>(COUNTIF(D$3:D798,D798))</f>
        <v>796</v>
      </c>
      <c r="G798" s="15">
        <f t="shared" si="176"/>
        <v>999</v>
      </c>
      <c r="H798" s="15" t="e">
        <f t="shared" si="168"/>
        <v>#N/A</v>
      </c>
      <c r="I798" s="16" t="str">
        <f t="shared" si="169"/>
        <v/>
      </c>
      <c r="J798" s="16" t="str">
        <f t="shared" ca="1" si="175"/>
        <v/>
      </c>
      <c r="K798" s="16" t="str">
        <f t="shared" ca="1" si="175"/>
        <v/>
      </c>
      <c r="L798" s="16" t="str">
        <f t="shared" ca="1" si="175"/>
        <v/>
      </c>
      <c r="M798" s="16" t="str">
        <f t="shared" ca="1" si="174"/>
        <v/>
      </c>
      <c r="N798" s="16" t="str">
        <f t="shared" ca="1" si="174"/>
        <v/>
      </c>
      <c r="O798" s="16" t="str">
        <f t="shared" ca="1" si="174"/>
        <v/>
      </c>
      <c r="P798" s="16" t="str">
        <f t="shared" ca="1" si="174"/>
        <v/>
      </c>
      <c r="Q798" s="16" t="str">
        <f t="shared" ca="1" si="174"/>
        <v/>
      </c>
      <c r="R798" s="16" t="str">
        <f t="shared" ca="1" si="174"/>
        <v/>
      </c>
      <c r="S798" s="16" t="e">
        <f t="shared" ca="1" si="172"/>
        <v>#N/A</v>
      </c>
      <c r="T798" s="15" t="str">
        <f t="shared" ca="1" si="173"/>
        <v/>
      </c>
      <c r="U798" s="7" t="str">
        <f t="shared" ca="1" si="170"/>
        <v/>
      </c>
    </row>
    <row r="799" spans="1:21" x14ac:dyDescent="0.55000000000000004">
      <c r="A799" s="7">
        <v>797</v>
      </c>
      <c r="B799" s="8">
        <f t="shared" si="171"/>
        <v>797</v>
      </c>
      <c r="C799" s="9">
        <f>IF('2 Pareto Analysis'!$D$12='Pareto Math'!V$23,'Pareto Math'!B799,IF(HLOOKUP(X$23,'1 Data Entry'!A$1:Q798,A800,FALSE)="","",HLOOKUP(X$23,'1 Data Entry'!A$1:Q798,A800,FALSE)))</f>
        <v>797</v>
      </c>
      <c r="D799" s="7" t="e">
        <f>HLOOKUP(V$23,'1 Data Entry'!A$1:Q798,A800,FALSE)</f>
        <v>#N/A</v>
      </c>
      <c r="E799" s="15" t="e">
        <f>IF(C799="","",HLOOKUP(W$23,'1 Data Entry'!A$1:S798,A800,FALSE))</f>
        <v>#N/A</v>
      </c>
      <c r="F799" s="15">
        <f>(COUNTIF(D$3:D799,D799))</f>
        <v>797</v>
      </c>
      <c r="G799" s="15">
        <f t="shared" si="176"/>
        <v>999</v>
      </c>
      <c r="H799" s="15" t="e">
        <f t="shared" si="168"/>
        <v>#N/A</v>
      </c>
      <c r="I799" s="16" t="str">
        <f t="shared" si="169"/>
        <v/>
      </c>
      <c r="J799" s="16" t="str">
        <f t="shared" ca="1" si="175"/>
        <v/>
      </c>
      <c r="K799" s="16" t="str">
        <f t="shared" ca="1" si="175"/>
        <v/>
      </c>
      <c r="L799" s="16" t="str">
        <f t="shared" ca="1" si="175"/>
        <v/>
      </c>
      <c r="M799" s="16" t="str">
        <f t="shared" ca="1" si="174"/>
        <v/>
      </c>
      <c r="N799" s="16" t="str">
        <f t="shared" ca="1" si="174"/>
        <v/>
      </c>
      <c r="O799" s="16" t="str">
        <f t="shared" ca="1" si="174"/>
        <v/>
      </c>
      <c r="P799" s="16" t="str">
        <f t="shared" ca="1" si="174"/>
        <v/>
      </c>
      <c r="Q799" s="16" t="str">
        <f t="shared" ca="1" si="174"/>
        <v/>
      </c>
      <c r="R799" s="16" t="str">
        <f t="shared" ca="1" si="174"/>
        <v/>
      </c>
      <c r="S799" s="16" t="e">
        <f t="shared" ca="1" si="172"/>
        <v>#N/A</v>
      </c>
      <c r="T799" s="15" t="str">
        <f t="shared" ca="1" si="173"/>
        <v/>
      </c>
      <c r="U799" s="7" t="str">
        <f t="shared" ca="1" si="170"/>
        <v/>
      </c>
    </row>
    <row r="800" spans="1:21" x14ac:dyDescent="0.55000000000000004">
      <c r="A800" s="7">
        <v>798</v>
      </c>
      <c r="B800" s="8">
        <f t="shared" si="171"/>
        <v>798</v>
      </c>
      <c r="C800" s="9">
        <f>IF('2 Pareto Analysis'!$D$12='Pareto Math'!V$23,'Pareto Math'!B800,IF(HLOOKUP(X$23,'1 Data Entry'!A$1:Q799,A801,FALSE)="","",HLOOKUP(X$23,'1 Data Entry'!A$1:Q799,A801,FALSE)))</f>
        <v>798</v>
      </c>
      <c r="D800" s="7" t="e">
        <f>HLOOKUP(V$23,'1 Data Entry'!A$1:Q799,A801,FALSE)</f>
        <v>#N/A</v>
      </c>
      <c r="E800" s="15" t="e">
        <f>IF(C800="","",HLOOKUP(W$23,'1 Data Entry'!A$1:S799,A801,FALSE))</f>
        <v>#N/A</v>
      </c>
      <c r="F800" s="15">
        <f>(COUNTIF(D$3:D800,D800))</f>
        <v>798</v>
      </c>
      <c r="G800" s="15">
        <f t="shared" si="176"/>
        <v>999</v>
      </c>
      <c r="H800" s="15" t="e">
        <f t="shared" si="168"/>
        <v>#N/A</v>
      </c>
      <c r="I800" s="16" t="str">
        <f t="shared" si="169"/>
        <v/>
      </c>
      <c r="J800" s="16" t="str">
        <f t="shared" ca="1" si="175"/>
        <v/>
      </c>
      <c r="K800" s="16" t="str">
        <f t="shared" ca="1" si="175"/>
        <v/>
      </c>
      <c r="L800" s="16" t="str">
        <f t="shared" ca="1" si="175"/>
        <v/>
      </c>
      <c r="M800" s="16" t="str">
        <f t="shared" ca="1" si="174"/>
        <v/>
      </c>
      <c r="N800" s="16" t="str">
        <f t="shared" ca="1" si="174"/>
        <v/>
      </c>
      <c r="O800" s="16" t="str">
        <f t="shared" ca="1" si="174"/>
        <v/>
      </c>
      <c r="P800" s="16" t="str">
        <f t="shared" ca="1" si="174"/>
        <v/>
      </c>
      <c r="Q800" s="16" t="str">
        <f t="shared" ca="1" si="174"/>
        <v/>
      </c>
      <c r="R800" s="16" t="str">
        <f t="shared" ca="1" si="174"/>
        <v/>
      </c>
      <c r="S800" s="16" t="e">
        <f t="shared" ca="1" si="172"/>
        <v>#N/A</v>
      </c>
      <c r="T800" s="15" t="str">
        <f t="shared" ca="1" si="173"/>
        <v/>
      </c>
      <c r="U800" s="7" t="str">
        <f t="shared" ca="1" si="170"/>
        <v/>
      </c>
    </row>
    <row r="801" spans="1:21" x14ac:dyDescent="0.55000000000000004">
      <c r="A801" s="7">
        <v>799</v>
      </c>
      <c r="B801" s="8">
        <f t="shared" si="171"/>
        <v>799</v>
      </c>
      <c r="C801" s="9">
        <f>IF('2 Pareto Analysis'!$D$12='Pareto Math'!V$23,'Pareto Math'!B801,IF(HLOOKUP(X$23,'1 Data Entry'!A$1:Q800,A802,FALSE)="","",HLOOKUP(X$23,'1 Data Entry'!A$1:Q800,A802,FALSE)))</f>
        <v>799</v>
      </c>
      <c r="D801" s="7" t="e">
        <f>HLOOKUP(V$23,'1 Data Entry'!A$1:Q800,A802,FALSE)</f>
        <v>#N/A</v>
      </c>
      <c r="E801" s="15" t="e">
        <f>IF(C801="","",HLOOKUP(W$23,'1 Data Entry'!A$1:S800,A802,FALSE))</f>
        <v>#N/A</v>
      </c>
      <c r="F801" s="15">
        <f>(COUNTIF(D$3:D801,D801))</f>
        <v>799</v>
      </c>
      <c r="G801" s="15">
        <f t="shared" si="176"/>
        <v>999</v>
      </c>
      <c r="H801" s="15" t="e">
        <f t="shared" si="168"/>
        <v>#N/A</v>
      </c>
      <c r="I801" s="16" t="str">
        <f t="shared" si="169"/>
        <v/>
      </c>
      <c r="J801" s="16" t="str">
        <f t="shared" ca="1" si="175"/>
        <v/>
      </c>
      <c r="K801" s="16" t="str">
        <f t="shared" ca="1" si="175"/>
        <v/>
      </c>
      <c r="L801" s="16" t="str">
        <f t="shared" ca="1" si="175"/>
        <v/>
      </c>
      <c r="M801" s="16" t="str">
        <f t="shared" ca="1" si="174"/>
        <v/>
      </c>
      <c r="N801" s="16" t="str">
        <f t="shared" ca="1" si="174"/>
        <v/>
      </c>
      <c r="O801" s="16" t="str">
        <f t="shared" ca="1" si="174"/>
        <v/>
      </c>
      <c r="P801" s="16" t="str">
        <f t="shared" ca="1" si="174"/>
        <v/>
      </c>
      <c r="Q801" s="16" t="str">
        <f t="shared" ca="1" si="174"/>
        <v/>
      </c>
      <c r="R801" s="16" t="str">
        <f t="shared" ca="1" si="174"/>
        <v/>
      </c>
      <c r="S801" s="16" t="e">
        <f t="shared" ca="1" si="172"/>
        <v>#N/A</v>
      </c>
      <c r="T801" s="15" t="str">
        <f t="shared" ca="1" si="173"/>
        <v/>
      </c>
      <c r="U801" s="7" t="str">
        <f t="shared" ca="1" si="170"/>
        <v/>
      </c>
    </row>
    <row r="802" spans="1:21" x14ac:dyDescent="0.55000000000000004">
      <c r="A802" s="7">
        <v>800</v>
      </c>
      <c r="B802" s="8">
        <f t="shared" si="171"/>
        <v>800</v>
      </c>
      <c r="C802" s="9">
        <f>IF('2 Pareto Analysis'!$D$12='Pareto Math'!V$23,'Pareto Math'!B802,IF(HLOOKUP(X$23,'1 Data Entry'!A$1:Q801,A803,FALSE)="","",HLOOKUP(X$23,'1 Data Entry'!A$1:Q801,A803,FALSE)))</f>
        <v>800</v>
      </c>
      <c r="D802" s="7" t="e">
        <f>HLOOKUP(V$23,'1 Data Entry'!A$1:Q801,A803,FALSE)</f>
        <v>#N/A</v>
      </c>
      <c r="E802" s="15" t="e">
        <f>IF(C802="","",HLOOKUP(W$23,'1 Data Entry'!A$1:S801,A803,FALSE))</f>
        <v>#N/A</v>
      </c>
      <c r="F802" s="15">
        <f>(COUNTIF(D$3:D802,D802))</f>
        <v>800</v>
      </c>
      <c r="G802" s="15">
        <f t="shared" si="176"/>
        <v>999</v>
      </c>
      <c r="H802" s="15" t="e">
        <f t="shared" si="168"/>
        <v>#N/A</v>
      </c>
      <c r="I802" s="16" t="str">
        <f t="shared" si="169"/>
        <v/>
      </c>
      <c r="J802" s="16" t="str">
        <f t="shared" ca="1" si="175"/>
        <v/>
      </c>
      <c r="K802" s="16" t="str">
        <f t="shared" ca="1" si="175"/>
        <v/>
      </c>
      <c r="L802" s="16" t="str">
        <f t="shared" ca="1" si="175"/>
        <v/>
      </c>
      <c r="M802" s="16" t="str">
        <f t="shared" ca="1" si="174"/>
        <v/>
      </c>
      <c r="N802" s="16" t="str">
        <f t="shared" ca="1" si="174"/>
        <v/>
      </c>
      <c r="O802" s="16" t="str">
        <f t="shared" ca="1" si="174"/>
        <v/>
      </c>
      <c r="P802" s="16" t="str">
        <f t="shared" ca="1" si="174"/>
        <v/>
      </c>
      <c r="Q802" s="16" t="str">
        <f t="shared" ca="1" si="174"/>
        <v/>
      </c>
      <c r="R802" s="16" t="str">
        <f t="shared" ca="1" si="174"/>
        <v/>
      </c>
      <c r="S802" s="16" t="e">
        <f t="shared" ca="1" si="172"/>
        <v>#N/A</v>
      </c>
      <c r="T802" s="15" t="str">
        <f t="shared" ca="1" si="173"/>
        <v/>
      </c>
      <c r="U802" s="7" t="str">
        <f t="shared" ca="1" si="170"/>
        <v/>
      </c>
    </row>
    <row r="803" spans="1:21" x14ac:dyDescent="0.55000000000000004">
      <c r="A803" s="7">
        <v>801</v>
      </c>
      <c r="B803" s="8">
        <f t="shared" si="171"/>
        <v>801</v>
      </c>
      <c r="C803" s="9">
        <f>IF('2 Pareto Analysis'!$D$12='Pareto Math'!V$23,'Pareto Math'!B803,IF(HLOOKUP(X$23,'1 Data Entry'!A$1:Q802,A804,FALSE)="","",HLOOKUP(X$23,'1 Data Entry'!A$1:Q802,A804,FALSE)))</f>
        <v>801</v>
      </c>
      <c r="D803" s="7" t="e">
        <f>HLOOKUP(V$23,'1 Data Entry'!A$1:Q802,A804,FALSE)</f>
        <v>#N/A</v>
      </c>
      <c r="E803" s="15" t="e">
        <f>IF(C803="","",HLOOKUP(W$23,'1 Data Entry'!A$1:S802,A804,FALSE))</f>
        <v>#N/A</v>
      </c>
      <c r="F803" s="15">
        <f>(COUNTIF(D$3:D803,D803))</f>
        <v>801</v>
      </c>
      <c r="G803" s="15">
        <f t="shared" si="176"/>
        <v>999</v>
      </c>
      <c r="H803" s="15" t="e">
        <f t="shared" si="168"/>
        <v>#N/A</v>
      </c>
      <c r="I803" s="16" t="str">
        <f t="shared" si="169"/>
        <v/>
      </c>
      <c r="J803" s="16" t="str">
        <f t="shared" ca="1" si="175"/>
        <v/>
      </c>
      <c r="K803" s="16" t="str">
        <f t="shared" ca="1" si="175"/>
        <v/>
      </c>
      <c r="L803" s="16" t="str">
        <f t="shared" ca="1" si="175"/>
        <v/>
      </c>
      <c r="M803" s="16" t="str">
        <f t="shared" ca="1" si="174"/>
        <v/>
      </c>
      <c r="N803" s="16" t="str">
        <f t="shared" ca="1" si="174"/>
        <v/>
      </c>
      <c r="O803" s="16" t="str">
        <f t="shared" ca="1" si="174"/>
        <v/>
      </c>
      <c r="P803" s="16" t="str">
        <f t="shared" ca="1" si="174"/>
        <v/>
      </c>
      <c r="Q803" s="16" t="str">
        <f t="shared" ca="1" si="174"/>
        <v/>
      </c>
      <c r="R803" s="16" t="str">
        <f t="shared" ca="1" si="174"/>
        <v/>
      </c>
      <c r="S803" s="16" t="e">
        <f t="shared" ca="1" si="172"/>
        <v>#N/A</v>
      </c>
      <c r="T803" s="15" t="str">
        <f t="shared" ca="1" si="173"/>
        <v/>
      </c>
      <c r="U803" s="7" t="str">
        <f t="shared" ca="1" si="170"/>
        <v/>
      </c>
    </row>
    <row r="804" spans="1:21" x14ac:dyDescent="0.55000000000000004">
      <c r="A804" s="7">
        <v>802</v>
      </c>
      <c r="B804" s="8">
        <f t="shared" si="171"/>
        <v>802</v>
      </c>
      <c r="C804" s="9">
        <f>IF('2 Pareto Analysis'!$D$12='Pareto Math'!V$23,'Pareto Math'!B804,IF(HLOOKUP(X$23,'1 Data Entry'!A$1:Q803,A805,FALSE)="","",HLOOKUP(X$23,'1 Data Entry'!A$1:Q803,A805,FALSE)))</f>
        <v>802</v>
      </c>
      <c r="D804" s="7" t="e">
        <f>HLOOKUP(V$23,'1 Data Entry'!A$1:Q803,A805,FALSE)</f>
        <v>#N/A</v>
      </c>
      <c r="E804" s="15" t="e">
        <f>IF(C804="","",HLOOKUP(W$23,'1 Data Entry'!A$1:S803,A805,FALSE))</f>
        <v>#N/A</v>
      </c>
      <c r="F804" s="15">
        <f>(COUNTIF(D$3:D804,D804))</f>
        <v>802</v>
      </c>
      <c r="G804" s="15">
        <f t="shared" si="176"/>
        <v>999</v>
      </c>
      <c r="H804" s="15" t="e">
        <f t="shared" si="168"/>
        <v>#N/A</v>
      </c>
      <c r="I804" s="16" t="str">
        <f t="shared" si="169"/>
        <v/>
      </c>
      <c r="J804" s="16" t="str">
        <f t="shared" ca="1" si="175"/>
        <v/>
      </c>
      <c r="K804" s="16" t="str">
        <f t="shared" ca="1" si="175"/>
        <v/>
      </c>
      <c r="L804" s="16" t="str">
        <f t="shared" ca="1" si="175"/>
        <v/>
      </c>
      <c r="M804" s="16" t="str">
        <f t="shared" ca="1" si="174"/>
        <v/>
      </c>
      <c r="N804" s="16" t="str">
        <f t="shared" ca="1" si="174"/>
        <v/>
      </c>
      <c r="O804" s="16" t="str">
        <f t="shared" ca="1" si="174"/>
        <v/>
      </c>
      <c r="P804" s="16" t="str">
        <f t="shared" ca="1" si="174"/>
        <v/>
      </c>
      <c r="Q804" s="16" t="str">
        <f t="shared" ca="1" si="174"/>
        <v/>
      </c>
      <c r="R804" s="16" t="str">
        <f t="shared" ca="1" si="174"/>
        <v/>
      </c>
      <c r="S804" s="16" t="e">
        <f t="shared" ca="1" si="172"/>
        <v>#N/A</v>
      </c>
      <c r="T804" s="15" t="str">
        <f t="shared" ca="1" si="173"/>
        <v/>
      </c>
      <c r="U804" s="7" t="str">
        <f t="shared" ca="1" si="170"/>
        <v/>
      </c>
    </row>
    <row r="805" spans="1:21" x14ac:dyDescent="0.55000000000000004">
      <c r="A805" s="7">
        <v>803</v>
      </c>
      <c r="B805" s="8">
        <f t="shared" si="171"/>
        <v>803</v>
      </c>
      <c r="C805" s="9">
        <f>IF('2 Pareto Analysis'!$D$12='Pareto Math'!V$23,'Pareto Math'!B805,IF(HLOOKUP(X$23,'1 Data Entry'!A$1:Q804,A806,FALSE)="","",HLOOKUP(X$23,'1 Data Entry'!A$1:Q804,A806,FALSE)))</f>
        <v>803</v>
      </c>
      <c r="D805" s="7" t="e">
        <f>HLOOKUP(V$23,'1 Data Entry'!A$1:Q804,A806,FALSE)</f>
        <v>#N/A</v>
      </c>
      <c r="E805" s="15" t="e">
        <f>IF(C805="","",HLOOKUP(W$23,'1 Data Entry'!A$1:S804,A806,FALSE))</f>
        <v>#N/A</v>
      </c>
      <c r="F805" s="15">
        <f>(COUNTIF(D$3:D805,D805))</f>
        <v>803</v>
      </c>
      <c r="G805" s="15">
        <f t="shared" si="176"/>
        <v>999</v>
      </c>
      <c r="H805" s="15" t="e">
        <f t="shared" si="168"/>
        <v>#N/A</v>
      </c>
      <c r="I805" s="16" t="str">
        <f t="shared" si="169"/>
        <v/>
      </c>
      <c r="J805" s="16" t="str">
        <f t="shared" ca="1" si="175"/>
        <v/>
      </c>
      <c r="K805" s="16" t="str">
        <f t="shared" ca="1" si="175"/>
        <v/>
      </c>
      <c r="L805" s="16" t="str">
        <f t="shared" ca="1" si="175"/>
        <v/>
      </c>
      <c r="M805" s="16" t="str">
        <f t="shared" ca="1" si="174"/>
        <v/>
      </c>
      <c r="N805" s="16" t="str">
        <f t="shared" ca="1" si="174"/>
        <v/>
      </c>
      <c r="O805" s="16" t="str">
        <f t="shared" ca="1" si="174"/>
        <v/>
      </c>
      <c r="P805" s="16" t="str">
        <f t="shared" ca="1" si="174"/>
        <v/>
      </c>
      <c r="Q805" s="16" t="str">
        <f t="shared" ca="1" si="174"/>
        <v/>
      </c>
      <c r="R805" s="16" t="str">
        <f t="shared" ca="1" si="174"/>
        <v/>
      </c>
      <c r="S805" s="16" t="e">
        <f t="shared" ca="1" si="172"/>
        <v>#N/A</v>
      </c>
      <c r="T805" s="15" t="str">
        <f t="shared" ca="1" si="173"/>
        <v/>
      </c>
      <c r="U805" s="7" t="str">
        <f t="shared" ca="1" si="170"/>
        <v/>
      </c>
    </row>
    <row r="806" spans="1:21" x14ac:dyDescent="0.55000000000000004">
      <c r="A806" s="7">
        <v>804</v>
      </c>
      <c r="B806" s="8">
        <f t="shared" si="171"/>
        <v>804</v>
      </c>
      <c r="C806" s="9">
        <f>IF('2 Pareto Analysis'!$D$12='Pareto Math'!V$23,'Pareto Math'!B806,IF(HLOOKUP(X$23,'1 Data Entry'!A$1:Q805,A807,FALSE)="","",HLOOKUP(X$23,'1 Data Entry'!A$1:Q805,A807,FALSE)))</f>
        <v>804</v>
      </c>
      <c r="D806" s="7" t="e">
        <f>HLOOKUP(V$23,'1 Data Entry'!A$1:Q805,A807,FALSE)</f>
        <v>#N/A</v>
      </c>
      <c r="E806" s="15" t="e">
        <f>IF(C806="","",HLOOKUP(W$23,'1 Data Entry'!A$1:S805,A807,FALSE))</f>
        <v>#N/A</v>
      </c>
      <c r="F806" s="15">
        <f>(COUNTIF(D$3:D806,D806))</f>
        <v>804</v>
      </c>
      <c r="G806" s="15">
        <f t="shared" si="176"/>
        <v>999</v>
      </c>
      <c r="H806" s="15" t="e">
        <f t="shared" si="168"/>
        <v>#N/A</v>
      </c>
      <c r="I806" s="16" t="str">
        <f t="shared" si="169"/>
        <v/>
      </c>
      <c r="J806" s="16" t="str">
        <f t="shared" ca="1" si="175"/>
        <v/>
      </c>
      <c r="K806" s="16" t="str">
        <f t="shared" ca="1" si="175"/>
        <v/>
      </c>
      <c r="L806" s="16" t="str">
        <f t="shared" ca="1" si="175"/>
        <v/>
      </c>
      <c r="M806" s="16" t="str">
        <f t="shared" ca="1" si="174"/>
        <v/>
      </c>
      <c r="N806" s="16" t="str">
        <f t="shared" ca="1" si="174"/>
        <v/>
      </c>
      <c r="O806" s="16" t="str">
        <f t="shared" ca="1" si="174"/>
        <v/>
      </c>
      <c r="P806" s="16" t="str">
        <f t="shared" ca="1" si="174"/>
        <v/>
      </c>
      <c r="Q806" s="16" t="str">
        <f t="shared" ca="1" si="174"/>
        <v/>
      </c>
      <c r="R806" s="16" t="str">
        <f t="shared" ca="1" si="174"/>
        <v/>
      </c>
      <c r="S806" s="16" t="e">
        <f t="shared" ca="1" si="172"/>
        <v>#N/A</v>
      </c>
      <c r="T806" s="15" t="str">
        <f t="shared" ca="1" si="173"/>
        <v/>
      </c>
      <c r="U806" s="7" t="str">
        <f t="shared" ca="1" si="170"/>
        <v/>
      </c>
    </row>
    <row r="807" spans="1:21" x14ac:dyDescent="0.55000000000000004">
      <c r="A807" s="7">
        <v>805</v>
      </c>
      <c r="B807" s="8">
        <f t="shared" si="171"/>
        <v>805</v>
      </c>
      <c r="C807" s="9">
        <f>IF('2 Pareto Analysis'!$D$12='Pareto Math'!V$23,'Pareto Math'!B807,IF(HLOOKUP(X$23,'1 Data Entry'!A$1:Q806,A808,FALSE)="","",HLOOKUP(X$23,'1 Data Entry'!A$1:Q806,A808,FALSE)))</f>
        <v>805</v>
      </c>
      <c r="D807" s="7" t="e">
        <f>HLOOKUP(V$23,'1 Data Entry'!A$1:Q806,A808,FALSE)</f>
        <v>#N/A</v>
      </c>
      <c r="E807" s="15" t="e">
        <f>IF(C807="","",HLOOKUP(W$23,'1 Data Entry'!A$1:S806,A808,FALSE))</f>
        <v>#N/A</v>
      </c>
      <c r="F807" s="15">
        <f>(COUNTIF(D$3:D807,D807))</f>
        <v>805</v>
      </c>
      <c r="G807" s="15">
        <f t="shared" si="176"/>
        <v>999</v>
      </c>
      <c r="H807" s="15" t="e">
        <f t="shared" si="168"/>
        <v>#N/A</v>
      </c>
      <c r="I807" s="16" t="str">
        <f t="shared" si="169"/>
        <v/>
      </c>
      <c r="J807" s="16" t="str">
        <f t="shared" ca="1" si="175"/>
        <v/>
      </c>
      <c r="K807" s="16" t="str">
        <f t="shared" ca="1" si="175"/>
        <v/>
      </c>
      <c r="L807" s="16" t="str">
        <f t="shared" ca="1" si="175"/>
        <v/>
      </c>
      <c r="M807" s="16" t="str">
        <f t="shared" ca="1" si="174"/>
        <v/>
      </c>
      <c r="N807" s="16" t="str">
        <f t="shared" ca="1" si="174"/>
        <v/>
      </c>
      <c r="O807" s="16" t="str">
        <f t="shared" ca="1" si="174"/>
        <v/>
      </c>
      <c r="P807" s="16" t="str">
        <f t="shared" ca="1" si="174"/>
        <v/>
      </c>
      <c r="Q807" s="16" t="str">
        <f t="shared" ca="1" si="174"/>
        <v/>
      </c>
      <c r="R807" s="16" t="str">
        <f t="shared" ca="1" si="174"/>
        <v/>
      </c>
      <c r="S807" s="16" t="e">
        <f t="shared" ca="1" si="172"/>
        <v>#N/A</v>
      </c>
      <c r="T807" s="15" t="str">
        <f t="shared" ca="1" si="173"/>
        <v/>
      </c>
      <c r="U807" s="7" t="str">
        <f t="shared" ca="1" si="170"/>
        <v/>
      </c>
    </row>
    <row r="808" spans="1:21" x14ac:dyDescent="0.55000000000000004">
      <c r="A808" s="7">
        <v>806</v>
      </c>
      <c r="B808" s="8">
        <f t="shared" si="171"/>
        <v>806</v>
      </c>
      <c r="C808" s="9">
        <f>IF('2 Pareto Analysis'!$D$12='Pareto Math'!V$23,'Pareto Math'!B808,IF(HLOOKUP(X$23,'1 Data Entry'!A$1:Q807,A809,FALSE)="","",HLOOKUP(X$23,'1 Data Entry'!A$1:Q807,A809,FALSE)))</f>
        <v>806</v>
      </c>
      <c r="D808" s="7" t="e">
        <f>HLOOKUP(V$23,'1 Data Entry'!A$1:Q807,A809,FALSE)</f>
        <v>#N/A</v>
      </c>
      <c r="E808" s="15" t="e">
        <f>IF(C808="","",HLOOKUP(W$23,'1 Data Entry'!A$1:S807,A809,FALSE))</f>
        <v>#N/A</v>
      </c>
      <c r="F808" s="15">
        <f>(COUNTIF(D$3:D808,D808))</f>
        <v>806</v>
      </c>
      <c r="G808" s="15">
        <f t="shared" si="176"/>
        <v>999</v>
      </c>
      <c r="H808" s="15" t="e">
        <f t="shared" si="168"/>
        <v>#N/A</v>
      </c>
      <c r="I808" s="16" t="str">
        <f t="shared" si="169"/>
        <v/>
      </c>
      <c r="J808" s="16" t="str">
        <f t="shared" ca="1" si="175"/>
        <v/>
      </c>
      <c r="K808" s="16" t="str">
        <f t="shared" ca="1" si="175"/>
        <v/>
      </c>
      <c r="L808" s="16" t="str">
        <f t="shared" ca="1" si="175"/>
        <v/>
      </c>
      <c r="M808" s="16" t="str">
        <f t="shared" ca="1" si="174"/>
        <v/>
      </c>
      <c r="N808" s="16" t="str">
        <f t="shared" ca="1" si="174"/>
        <v/>
      </c>
      <c r="O808" s="16" t="str">
        <f t="shared" ca="1" si="174"/>
        <v/>
      </c>
      <c r="P808" s="16" t="str">
        <f t="shared" ca="1" si="174"/>
        <v/>
      </c>
      <c r="Q808" s="16" t="str">
        <f t="shared" ca="1" si="174"/>
        <v/>
      </c>
      <c r="R808" s="16" t="str">
        <f t="shared" ca="1" si="174"/>
        <v/>
      </c>
      <c r="S808" s="16" t="e">
        <f t="shared" ca="1" si="172"/>
        <v>#N/A</v>
      </c>
      <c r="T808" s="15" t="str">
        <f t="shared" ca="1" si="173"/>
        <v/>
      </c>
      <c r="U808" s="7" t="str">
        <f t="shared" ca="1" si="170"/>
        <v/>
      </c>
    </row>
    <row r="809" spans="1:21" x14ac:dyDescent="0.55000000000000004">
      <c r="A809" s="7">
        <v>807</v>
      </c>
      <c r="B809" s="8">
        <f t="shared" si="171"/>
        <v>807</v>
      </c>
      <c r="C809" s="9">
        <f>IF('2 Pareto Analysis'!$D$12='Pareto Math'!V$23,'Pareto Math'!B809,IF(HLOOKUP(X$23,'1 Data Entry'!A$1:Q808,A810,FALSE)="","",HLOOKUP(X$23,'1 Data Entry'!A$1:Q808,A810,FALSE)))</f>
        <v>807</v>
      </c>
      <c r="D809" s="7" t="e">
        <f>HLOOKUP(V$23,'1 Data Entry'!A$1:Q808,A810,FALSE)</f>
        <v>#N/A</v>
      </c>
      <c r="E809" s="15" t="e">
        <f>IF(C809="","",HLOOKUP(W$23,'1 Data Entry'!A$1:S808,A810,FALSE))</f>
        <v>#N/A</v>
      </c>
      <c r="F809" s="15">
        <f>(COUNTIF(D$3:D809,D809))</f>
        <v>807</v>
      </c>
      <c r="G809" s="15">
        <f t="shared" si="176"/>
        <v>999</v>
      </c>
      <c r="H809" s="15" t="e">
        <f t="shared" si="168"/>
        <v>#N/A</v>
      </c>
      <c r="I809" s="16" t="str">
        <f t="shared" si="169"/>
        <v/>
      </c>
      <c r="J809" s="16" t="str">
        <f t="shared" ca="1" si="175"/>
        <v/>
      </c>
      <c r="K809" s="16" t="str">
        <f t="shared" ca="1" si="175"/>
        <v/>
      </c>
      <c r="L809" s="16" t="str">
        <f t="shared" ca="1" si="175"/>
        <v/>
      </c>
      <c r="M809" s="16" t="str">
        <f t="shared" ca="1" si="174"/>
        <v/>
      </c>
      <c r="N809" s="16" t="str">
        <f t="shared" ca="1" si="174"/>
        <v/>
      </c>
      <c r="O809" s="16" t="str">
        <f t="shared" ca="1" si="174"/>
        <v/>
      </c>
      <c r="P809" s="16" t="str">
        <f t="shared" ca="1" si="174"/>
        <v/>
      </c>
      <c r="Q809" s="16" t="str">
        <f t="shared" ca="1" si="174"/>
        <v/>
      </c>
      <c r="R809" s="16" t="str">
        <f t="shared" ca="1" si="174"/>
        <v/>
      </c>
      <c r="S809" s="16" t="e">
        <f t="shared" ca="1" si="172"/>
        <v>#N/A</v>
      </c>
      <c r="T809" s="15" t="str">
        <f t="shared" ca="1" si="173"/>
        <v/>
      </c>
      <c r="U809" s="7" t="str">
        <f t="shared" ca="1" si="170"/>
        <v/>
      </c>
    </row>
    <row r="810" spans="1:21" x14ac:dyDescent="0.55000000000000004">
      <c r="A810" s="7">
        <v>808</v>
      </c>
      <c r="B810" s="8">
        <f t="shared" si="171"/>
        <v>808</v>
      </c>
      <c r="C810" s="9">
        <f>IF('2 Pareto Analysis'!$D$12='Pareto Math'!V$23,'Pareto Math'!B810,IF(HLOOKUP(X$23,'1 Data Entry'!A$1:Q809,A811,FALSE)="","",HLOOKUP(X$23,'1 Data Entry'!A$1:Q809,A811,FALSE)))</f>
        <v>808</v>
      </c>
      <c r="D810" s="7" t="e">
        <f>HLOOKUP(V$23,'1 Data Entry'!A$1:Q809,A811,FALSE)</f>
        <v>#N/A</v>
      </c>
      <c r="E810" s="15" t="e">
        <f>IF(C810="","",HLOOKUP(W$23,'1 Data Entry'!A$1:S809,A811,FALSE))</f>
        <v>#N/A</v>
      </c>
      <c r="F810" s="15">
        <f>(COUNTIF(D$3:D810,D810))</f>
        <v>808</v>
      </c>
      <c r="G810" s="15">
        <f t="shared" si="176"/>
        <v>999</v>
      </c>
      <c r="H810" s="15" t="e">
        <f t="shared" si="168"/>
        <v>#N/A</v>
      </c>
      <c r="I810" s="16" t="str">
        <f t="shared" si="169"/>
        <v/>
      </c>
      <c r="J810" s="16" t="str">
        <f t="shared" ca="1" si="175"/>
        <v/>
      </c>
      <c r="K810" s="16" t="str">
        <f t="shared" ca="1" si="175"/>
        <v/>
      </c>
      <c r="L810" s="16" t="str">
        <f t="shared" ca="1" si="175"/>
        <v/>
      </c>
      <c r="M810" s="16" t="str">
        <f t="shared" ca="1" si="174"/>
        <v/>
      </c>
      <c r="N810" s="16" t="str">
        <f t="shared" ca="1" si="174"/>
        <v/>
      </c>
      <c r="O810" s="16" t="str">
        <f t="shared" ca="1" si="174"/>
        <v/>
      </c>
      <c r="P810" s="16" t="str">
        <f t="shared" ca="1" si="174"/>
        <v/>
      </c>
      <c r="Q810" s="16" t="str">
        <f t="shared" ca="1" si="174"/>
        <v/>
      </c>
      <c r="R810" s="16" t="str">
        <f t="shared" ca="1" si="174"/>
        <v/>
      </c>
      <c r="S810" s="16" t="e">
        <f t="shared" ca="1" si="172"/>
        <v>#N/A</v>
      </c>
      <c r="T810" s="15" t="str">
        <f t="shared" ca="1" si="173"/>
        <v/>
      </c>
      <c r="U810" s="7" t="str">
        <f t="shared" ca="1" si="170"/>
        <v/>
      </c>
    </row>
    <row r="811" spans="1:21" x14ac:dyDescent="0.55000000000000004">
      <c r="A811" s="7">
        <v>809</v>
      </c>
      <c r="B811" s="8">
        <f t="shared" si="171"/>
        <v>809</v>
      </c>
      <c r="C811" s="9">
        <f>IF('2 Pareto Analysis'!$D$12='Pareto Math'!V$23,'Pareto Math'!B811,IF(HLOOKUP(X$23,'1 Data Entry'!A$1:Q810,A812,FALSE)="","",HLOOKUP(X$23,'1 Data Entry'!A$1:Q810,A812,FALSE)))</f>
        <v>809</v>
      </c>
      <c r="D811" s="7" t="e">
        <f>HLOOKUP(V$23,'1 Data Entry'!A$1:Q810,A812,FALSE)</f>
        <v>#N/A</v>
      </c>
      <c r="E811" s="15" t="e">
        <f>IF(C811="","",HLOOKUP(W$23,'1 Data Entry'!A$1:S810,A812,FALSE))</f>
        <v>#N/A</v>
      </c>
      <c r="F811" s="15">
        <f>(COUNTIF(D$3:D811,D811))</f>
        <v>809</v>
      </c>
      <c r="G811" s="15">
        <f t="shared" si="176"/>
        <v>999</v>
      </c>
      <c r="H811" s="15" t="e">
        <f t="shared" si="168"/>
        <v>#N/A</v>
      </c>
      <c r="I811" s="16" t="str">
        <f t="shared" si="169"/>
        <v/>
      </c>
      <c r="J811" s="16" t="str">
        <f t="shared" ca="1" si="175"/>
        <v/>
      </c>
      <c r="K811" s="16" t="str">
        <f t="shared" ca="1" si="175"/>
        <v/>
      </c>
      <c r="L811" s="16" t="str">
        <f t="shared" ca="1" si="175"/>
        <v/>
      </c>
      <c r="M811" s="16" t="str">
        <f t="shared" ca="1" si="174"/>
        <v/>
      </c>
      <c r="N811" s="16" t="str">
        <f t="shared" ca="1" si="174"/>
        <v/>
      </c>
      <c r="O811" s="16" t="str">
        <f t="shared" ca="1" si="174"/>
        <v/>
      </c>
      <c r="P811" s="16" t="str">
        <f t="shared" ca="1" si="174"/>
        <v/>
      </c>
      <c r="Q811" s="16" t="str">
        <f t="shared" ca="1" si="174"/>
        <v/>
      </c>
      <c r="R811" s="16" t="str">
        <f t="shared" ca="1" si="174"/>
        <v/>
      </c>
      <c r="S811" s="16" t="e">
        <f t="shared" ca="1" si="172"/>
        <v>#N/A</v>
      </c>
      <c r="T811" s="15" t="str">
        <f t="shared" ca="1" si="173"/>
        <v/>
      </c>
      <c r="U811" s="7" t="str">
        <f t="shared" ca="1" si="170"/>
        <v/>
      </c>
    </row>
    <row r="812" spans="1:21" x14ac:dyDescent="0.55000000000000004">
      <c r="A812" s="7">
        <v>810</v>
      </c>
      <c r="B812" s="8">
        <f t="shared" si="171"/>
        <v>810</v>
      </c>
      <c r="C812" s="9">
        <f>IF('2 Pareto Analysis'!$D$12='Pareto Math'!V$23,'Pareto Math'!B812,IF(HLOOKUP(X$23,'1 Data Entry'!A$1:Q811,A813,FALSE)="","",HLOOKUP(X$23,'1 Data Entry'!A$1:Q811,A813,FALSE)))</f>
        <v>810</v>
      </c>
      <c r="D812" s="7" t="e">
        <f>HLOOKUP(V$23,'1 Data Entry'!A$1:Q811,A813,FALSE)</f>
        <v>#N/A</v>
      </c>
      <c r="E812" s="15" t="e">
        <f>IF(C812="","",HLOOKUP(W$23,'1 Data Entry'!A$1:S811,A813,FALSE))</f>
        <v>#N/A</v>
      </c>
      <c r="F812" s="15">
        <f>(COUNTIF(D$3:D812,D812))</f>
        <v>810</v>
      </c>
      <c r="G812" s="15">
        <f t="shared" si="176"/>
        <v>999</v>
      </c>
      <c r="H812" s="15" t="e">
        <f t="shared" si="168"/>
        <v>#N/A</v>
      </c>
      <c r="I812" s="16" t="str">
        <f t="shared" si="169"/>
        <v/>
      </c>
      <c r="J812" s="16" t="str">
        <f t="shared" ca="1" si="175"/>
        <v/>
      </c>
      <c r="K812" s="16" t="str">
        <f t="shared" ca="1" si="175"/>
        <v/>
      </c>
      <c r="L812" s="16" t="str">
        <f t="shared" ca="1" si="175"/>
        <v/>
      </c>
      <c r="M812" s="16" t="str">
        <f t="shared" ca="1" si="174"/>
        <v/>
      </c>
      <c r="N812" s="16" t="str">
        <f t="shared" ca="1" si="174"/>
        <v/>
      </c>
      <c r="O812" s="16" t="str">
        <f t="shared" ca="1" si="174"/>
        <v/>
      </c>
      <c r="P812" s="16" t="str">
        <f t="shared" ca="1" si="174"/>
        <v/>
      </c>
      <c r="Q812" s="16" t="str">
        <f t="shared" ca="1" si="174"/>
        <v/>
      </c>
      <c r="R812" s="16" t="str">
        <f t="shared" ca="1" si="174"/>
        <v/>
      </c>
      <c r="S812" s="16" t="e">
        <f t="shared" ca="1" si="172"/>
        <v>#N/A</v>
      </c>
      <c r="T812" s="15" t="str">
        <f t="shared" ca="1" si="173"/>
        <v/>
      </c>
      <c r="U812" s="7" t="str">
        <f t="shared" ca="1" si="170"/>
        <v/>
      </c>
    </row>
    <row r="813" spans="1:21" x14ac:dyDescent="0.55000000000000004">
      <c r="A813" s="7">
        <v>811</v>
      </c>
      <c r="B813" s="8">
        <f t="shared" si="171"/>
        <v>811</v>
      </c>
      <c r="C813" s="9">
        <f>IF('2 Pareto Analysis'!$D$12='Pareto Math'!V$23,'Pareto Math'!B813,IF(HLOOKUP(X$23,'1 Data Entry'!A$1:Q812,A814,FALSE)="","",HLOOKUP(X$23,'1 Data Entry'!A$1:Q812,A814,FALSE)))</f>
        <v>811</v>
      </c>
      <c r="D813" s="7" t="e">
        <f>HLOOKUP(V$23,'1 Data Entry'!A$1:Q812,A814,FALSE)</f>
        <v>#N/A</v>
      </c>
      <c r="E813" s="15" t="e">
        <f>IF(C813="","",HLOOKUP(W$23,'1 Data Entry'!A$1:S812,A814,FALSE))</f>
        <v>#N/A</v>
      </c>
      <c r="F813" s="15">
        <f>(COUNTIF(D$3:D813,D813))</f>
        <v>811</v>
      </c>
      <c r="G813" s="15">
        <f t="shared" si="176"/>
        <v>999</v>
      </c>
      <c r="H813" s="15" t="e">
        <f t="shared" si="168"/>
        <v>#N/A</v>
      </c>
      <c r="I813" s="16" t="str">
        <f t="shared" si="169"/>
        <v/>
      </c>
      <c r="J813" s="16" t="str">
        <f t="shared" ca="1" si="175"/>
        <v/>
      </c>
      <c r="K813" s="16" t="str">
        <f t="shared" ca="1" si="175"/>
        <v/>
      </c>
      <c r="L813" s="16" t="str">
        <f t="shared" ca="1" si="175"/>
        <v/>
      </c>
      <c r="M813" s="16" t="str">
        <f t="shared" ca="1" si="174"/>
        <v/>
      </c>
      <c r="N813" s="16" t="str">
        <f t="shared" ca="1" si="174"/>
        <v/>
      </c>
      <c r="O813" s="16" t="str">
        <f t="shared" ca="1" si="174"/>
        <v/>
      </c>
      <c r="P813" s="16" t="str">
        <f t="shared" ca="1" si="174"/>
        <v/>
      </c>
      <c r="Q813" s="16" t="str">
        <f t="shared" ca="1" si="174"/>
        <v/>
      </c>
      <c r="R813" s="16" t="str">
        <f t="shared" ca="1" si="174"/>
        <v/>
      </c>
      <c r="S813" s="16" t="e">
        <f t="shared" ca="1" si="172"/>
        <v>#N/A</v>
      </c>
      <c r="T813" s="15" t="str">
        <f t="shared" ca="1" si="173"/>
        <v/>
      </c>
      <c r="U813" s="7" t="str">
        <f t="shared" ca="1" si="170"/>
        <v/>
      </c>
    </row>
    <row r="814" spans="1:21" x14ac:dyDescent="0.55000000000000004">
      <c r="A814" s="7">
        <v>812</v>
      </c>
      <c r="B814" s="8">
        <f t="shared" si="171"/>
        <v>812</v>
      </c>
      <c r="C814" s="9">
        <f>IF('2 Pareto Analysis'!$D$12='Pareto Math'!V$23,'Pareto Math'!B814,IF(HLOOKUP(X$23,'1 Data Entry'!A$1:Q813,A815,FALSE)="","",HLOOKUP(X$23,'1 Data Entry'!A$1:Q813,A815,FALSE)))</f>
        <v>812</v>
      </c>
      <c r="D814" s="7" t="e">
        <f>HLOOKUP(V$23,'1 Data Entry'!A$1:Q813,A815,FALSE)</f>
        <v>#N/A</v>
      </c>
      <c r="E814" s="15" t="e">
        <f>IF(C814="","",HLOOKUP(W$23,'1 Data Entry'!A$1:S813,A815,FALSE))</f>
        <v>#N/A</v>
      </c>
      <c r="F814" s="15">
        <f>(COUNTIF(D$3:D814,D814))</f>
        <v>812</v>
      </c>
      <c r="G814" s="15">
        <f t="shared" si="176"/>
        <v>999</v>
      </c>
      <c r="H814" s="15" t="e">
        <f t="shared" si="168"/>
        <v>#N/A</v>
      </c>
      <c r="I814" s="16" t="str">
        <f t="shared" si="169"/>
        <v/>
      </c>
      <c r="J814" s="16" t="str">
        <f t="shared" ca="1" si="175"/>
        <v/>
      </c>
      <c r="K814" s="16" t="str">
        <f t="shared" ca="1" si="175"/>
        <v/>
      </c>
      <c r="L814" s="16" t="str">
        <f t="shared" ca="1" si="175"/>
        <v/>
      </c>
      <c r="M814" s="16" t="str">
        <f t="shared" ca="1" si="174"/>
        <v/>
      </c>
      <c r="N814" s="16" t="str">
        <f t="shared" ca="1" si="174"/>
        <v/>
      </c>
      <c r="O814" s="16" t="str">
        <f t="shared" ca="1" si="174"/>
        <v/>
      </c>
      <c r="P814" s="16" t="str">
        <f t="shared" ca="1" si="174"/>
        <v/>
      </c>
      <c r="Q814" s="16" t="str">
        <f t="shared" ca="1" si="174"/>
        <v/>
      </c>
      <c r="R814" s="16" t="str">
        <f t="shared" ca="1" si="174"/>
        <v/>
      </c>
      <c r="S814" s="16" t="e">
        <f t="shared" ca="1" si="172"/>
        <v>#N/A</v>
      </c>
      <c r="T814" s="15" t="str">
        <f t="shared" ca="1" si="173"/>
        <v/>
      </c>
      <c r="U814" s="7" t="str">
        <f t="shared" ca="1" si="170"/>
        <v/>
      </c>
    </row>
    <row r="815" spans="1:21" x14ac:dyDescent="0.55000000000000004">
      <c r="A815" s="7">
        <v>813</v>
      </c>
      <c r="B815" s="8">
        <f t="shared" si="171"/>
        <v>813</v>
      </c>
      <c r="C815" s="9">
        <f>IF('2 Pareto Analysis'!$D$12='Pareto Math'!V$23,'Pareto Math'!B815,IF(HLOOKUP(X$23,'1 Data Entry'!A$1:Q814,A816,FALSE)="","",HLOOKUP(X$23,'1 Data Entry'!A$1:Q814,A816,FALSE)))</f>
        <v>813</v>
      </c>
      <c r="D815" s="7" t="e">
        <f>HLOOKUP(V$23,'1 Data Entry'!A$1:Q814,A816,FALSE)</f>
        <v>#N/A</v>
      </c>
      <c r="E815" s="15" t="e">
        <f>IF(C815="","",HLOOKUP(W$23,'1 Data Entry'!A$1:S814,A816,FALSE))</f>
        <v>#N/A</v>
      </c>
      <c r="F815" s="15">
        <f>(COUNTIF(D$3:D815,D815))</f>
        <v>813</v>
      </c>
      <c r="G815" s="15">
        <f t="shared" si="176"/>
        <v>999</v>
      </c>
      <c r="H815" s="15" t="e">
        <f t="shared" si="168"/>
        <v>#N/A</v>
      </c>
      <c r="I815" s="16" t="str">
        <f t="shared" si="169"/>
        <v/>
      </c>
      <c r="J815" s="16" t="str">
        <f t="shared" ca="1" si="175"/>
        <v/>
      </c>
      <c r="K815" s="16" t="str">
        <f t="shared" ca="1" si="175"/>
        <v/>
      </c>
      <c r="L815" s="16" t="str">
        <f t="shared" ca="1" si="175"/>
        <v/>
      </c>
      <c r="M815" s="16" t="str">
        <f t="shared" ca="1" si="174"/>
        <v/>
      </c>
      <c r="N815" s="16" t="str">
        <f t="shared" ca="1" si="174"/>
        <v/>
      </c>
      <c r="O815" s="16" t="str">
        <f t="shared" ca="1" si="174"/>
        <v/>
      </c>
      <c r="P815" s="16" t="str">
        <f t="shared" ca="1" si="174"/>
        <v/>
      </c>
      <c r="Q815" s="16" t="str">
        <f t="shared" ca="1" si="174"/>
        <v/>
      </c>
      <c r="R815" s="16" t="str">
        <f t="shared" ca="1" si="174"/>
        <v/>
      </c>
      <c r="S815" s="16" t="e">
        <f t="shared" ca="1" si="172"/>
        <v>#N/A</v>
      </c>
      <c r="T815" s="15" t="str">
        <f t="shared" ca="1" si="173"/>
        <v/>
      </c>
      <c r="U815" s="7" t="str">
        <f t="shared" ca="1" si="170"/>
        <v/>
      </c>
    </row>
    <row r="816" spans="1:21" x14ac:dyDescent="0.55000000000000004">
      <c r="A816" s="7">
        <v>814</v>
      </c>
      <c r="B816" s="8">
        <f t="shared" si="171"/>
        <v>814</v>
      </c>
      <c r="C816" s="9">
        <f>IF('2 Pareto Analysis'!$D$12='Pareto Math'!V$23,'Pareto Math'!B816,IF(HLOOKUP(X$23,'1 Data Entry'!A$1:Q815,A817,FALSE)="","",HLOOKUP(X$23,'1 Data Entry'!A$1:Q815,A817,FALSE)))</f>
        <v>814</v>
      </c>
      <c r="D816" s="7" t="e">
        <f>HLOOKUP(V$23,'1 Data Entry'!A$1:Q815,A817,FALSE)</f>
        <v>#N/A</v>
      </c>
      <c r="E816" s="15" t="e">
        <f>IF(C816="","",HLOOKUP(W$23,'1 Data Entry'!A$1:S815,A817,FALSE))</f>
        <v>#N/A</v>
      </c>
      <c r="F816" s="15">
        <f>(COUNTIF(D$3:D816,D816))</f>
        <v>814</v>
      </c>
      <c r="G816" s="15">
        <f t="shared" si="176"/>
        <v>999</v>
      </c>
      <c r="H816" s="15" t="e">
        <f t="shared" si="168"/>
        <v>#N/A</v>
      </c>
      <c r="I816" s="16" t="str">
        <f t="shared" si="169"/>
        <v/>
      </c>
      <c r="J816" s="16" t="str">
        <f t="shared" ca="1" si="175"/>
        <v/>
      </c>
      <c r="K816" s="16" t="str">
        <f t="shared" ca="1" si="175"/>
        <v/>
      </c>
      <c r="L816" s="16" t="str">
        <f t="shared" ca="1" si="175"/>
        <v/>
      </c>
      <c r="M816" s="16" t="str">
        <f t="shared" ca="1" si="174"/>
        <v/>
      </c>
      <c r="N816" s="16" t="str">
        <f t="shared" ca="1" si="174"/>
        <v/>
      </c>
      <c r="O816" s="16" t="str">
        <f t="shared" ca="1" si="174"/>
        <v/>
      </c>
      <c r="P816" s="16" t="str">
        <f t="shared" ca="1" si="174"/>
        <v/>
      </c>
      <c r="Q816" s="16" t="str">
        <f t="shared" ca="1" si="174"/>
        <v/>
      </c>
      <c r="R816" s="16" t="str">
        <f t="shared" ca="1" si="174"/>
        <v/>
      </c>
      <c r="S816" s="16" t="e">
        <f t="shared" ca="1" si="172"/>
        <v>#N/A</v>
      </c>
      <c r="T816" s="15" t="str">
        <f t="shared" ca="1" si="173"/>
        <v/>
      </c>
      <c r="U816" s="7" t="str">
        <f t="shared" ca="1" si="170"/>
        <v/>
      </c>
    </row>
    <row r="817" spans="1:21" x14ac:dyDescent="0.55000000000000004">
      <c r="A817" s="7">
        <v>815</v>
      </c>
      <c r="B817" s="8">
        <f t="shared" si="171"/>
        <v>815</v>
      </c>
      <c r="C817" s="9">
        <f>IF('2 Pareto Analysis'!$D$12='Pareto Math'!V$23,'Pareto Math'!B817,IF(HLOOKUP(X$23,'1 Data Entry'!A$1:Q816,A818,FALSE)="","",HLOOKUP(X$23,'1 Data Entry'!A$1:Q816,A818,FALSE)))</f>
        <v>815</v>
      </c>
      <c r="D817" s="7" t="e">
        <f>HLOOKUP(V$23,'1 Data Entry'!A$1:Q816,A818,FALSE)</f>
        <v>#N/A</v>
      </c>
      <c r="E817" s="15" t="e">
        <f>IF(C817="","",HLOOKUP(W$23,'1 Data Entry'!A$1:S816,A818,FALSE))</f>
        <v>#N/A</v>
      </c>
      <c r="F817" s="15">
        <f>(COUNTIF(D$3:D817,D817))</f>
        <v>815</v>
      </c>
      <c r="G817" s="15">
        <f t="shared" si="176"/>
        <v>999</v>
      </c>
      <c r="H817" s="15" t="e">
        <f t="shared" si="168"/>
        <v>#N/A</v>
      </c>
      <c r="I817" s="16" t="str">
        <f t="shared" si="169"/>
        <v/>
      </c>
      <c r="J817" s="16" t="str">
        <f t="shared" ca="1" si="175"/>
        <v/>
      </c>
      <c r="K817" s="16" t="str">
        <f t="shared" ca="1" si="175"/>
        <v/>
      </c>
      <c r="L817" s="16" t="str">
        <f t="shared" ca="1" si="175"/>
        <v/>
      </c>
      <c r="M817" s="16" t="str">
        <f t="shared" ca="1" si="174"/>
        <v/>
      </c>
      <c r="N817" s="16" t="str">
        <f t="shared" ca="1" si="174"/>
        <v/>
      </c>
      <c r="O817" s="16" t="str">
        <f t="shared" ca="1" si="174"/>
        <v/>
      </c>
      <c r="P817" s="16" t="str">
        <f t="shared" ca="1" si="174"/>
        <v/>
      </c>
      <c r="Q817" s="16" t="str">
        <f t="shared" ca="1" si="174"/>
        <v/>
      </c>
      <c r="R817" s="16" t="str">
        <f t="shared" ca="1" si="174"/>
        <v/>
      </c>
      <c r="S817" s="16" t="e">
        <f t="shared" ca="1" si="172"/>
        <v>#N/A</v>
      </c>
      <c r="T817" s="15" t="str">
        <f t="shared" ca="1" si="173"/>
        <v/>
      </c>
      <c r="U817" s="7" t="str">
        <f t="shared" ca="1" si="170"/>
        <v/>
      </c>
    </row>
    <row r="818" spans="1:21" x14ac:dyDescent="0.55000000000000004">
      <c r="A818" s="7">
        <v>816</v>
      </c>
      <c r="B818" s="8">
        <f t="shared" si="171"/>
        <v>816</v>
      </c>
      <c r="C818" s="9">
        <f>IF('2 Pareto Analysis'!$D$12='Pareto Math'!V$23,'Pareto Math'!B818,IF(HLOOKUP(X$23,'1 Data Entry'!A$1:Q817,A819,FALSE)="","",HLOOKUP(X$23,'1 Data Entry'!A$1:Q817,A819,FALSE)))</f>
        <v>816</v>
      </c>
      <c r="D818" s="7" t="e">
        <f>HLOOKUP(V$23,'1 Data Entry'!A$1:Q817,A819,FALSE)</f>
        <v>#N/A</v>
      </c>
      <c r="E818" s="15" t="e">
        <f>IF(C818="","",HLOOKUP(W$23,'1 Data Entry'!A$1:S817,A819,FALSE))</f>
        <v>#N/A</v>
      </c>
      <c r="F818" s="15">
        <f>(COUNTIF(D$3:D818,D818))</f>
        <v>816</v>
      </c>
      <c r="G818" s="15">
        <f t="shared" si="176"/>
        <v>999</v>
      </c>
      <c r="H818" s="15" t="e">
        <f t="shared" si="168"/>
        <v>#N/A</v>
      </c>
      <c r="I818" s="16" t="str">
        <f t="shared" si="169"/>
        <v/>
      </c>
      <c r="J818" s="16" t="str">
        <f t="shared" ca="1" si="175"/>
        <v/>
      </c>
      <c r="K818" s="16" t="str">
        <f t="shared" ca="1" si="175"/>
        <v/>
      </c>
      <c r="L818" s="16" t="str">
        <f t="shared" ca="1" si="175"/>
        <v/>
      </c>
      <c r="M818" s="16" t="str">
        <f t="shared" ca="1" si="174"/>
        <v/>
      </c>
      <c r="N818" s="16" t="str">
        <f t="shared" ca="1" si="174"/>
        <v/>
      </c>
      <c r="O818" s="16" t="str">
        <f t="shared" ca="1" si="174"/>
        <v/>
      </c>
      <c r="P818" s="16" t="str">
        <f t="shared" ca="1" si="174"/>
        <v/>
      </c>
      <c r="Q818" s="16" t="str">
        <f t="shared" ca="1" si="174"/>
        <v/>
      </c>
      <c r="R818" s="16" t="str">
        <f t="shared" ca="1" si="174"/>
        <v/>
      </c>
      <c r="S818" s="16" t="e">
        <f t="shared" ca="1" si="172"/>
        <v>#N/A</v>
      </c>
      <c r="T818" s="15" t="str">
        <f t="shared" ca="1" si="173"/>
        <v/>
      </c>
      <c r="U818" s="7" t="str">
        <f t="shared" ca="1" si="170"/>
        <v/>
      </c>
    </row>
    <row r="819" spans="1:21" x14ac:dyDescent="0.55000000000000004">
      <c r="A819" s="7">
        <v>817</v>
      </c>
      <c r="B819" s="8">
        <f t="shared" si="171"/>
        <v>817</v>
      </c>
      <c r="C819" s="9">
        <f>IF('2 Pareto Analysis'!$D$12='Pareto Math'!V$23,'Pareto Math'!B819,IF(HLOOKUP(X$23,'1 Data Entry'!A$1:Q818,A820,FALSE)="","",HLOOKUP(X$23,'1 Data Entry'!A$1:Q818,A820,FALSE)))</f>
        <v>817</v>
      </c>
      <c r="D819" s="7" t="e">
        <f>HLOOKUP(V$23,'1 Data Entry'!A$1:Q818,A820,FALSE)</f>
        <v>#N/A</v>
      </c>
      <c r="E819" s="15" t="e">
        <f>IF(C819="","",HLOOKUP(W$23,'1 Data Entry'!A$1:S818,A820,FALSE))</f>
        <v>#N/A</v>
      </c>
      <c r="F819" s="15">
        <f>(COUNTIF(D$3:D819,D819))</f>
        <v>817</v>
      </c>
      <c r="G819" s="15">
        <f t="shared" si="176"/>
        <v>999</v>
      </c>
      <c r="H819" s="15" t="e">
        <f t="shared" si="168"/>
        <v>#N/A</v>
      </c>
      <c r="I819" s="16" t="str">
        <f t="shared" si="169"/>
        <v/>
      </c>
      <c r="J819" s="16" t="str">
        <f t="shared" ca="1" si="175"/>
        <v/>
      </c>
      <c r="K819" s="16" t="str">
        <f t="shared" ca="1" si="175"/>
        <v/>
      </c>
      <c r="L819" s="16" t="str">
        <f t="shared" ca="1" si="175"/>
        <v/>
      </c>
      <c r="M819" s="16" t="str">
        <f t="shared" ca="1" si="174"/>
        <v/>
      </c>
      <c r="N819" s="16" t="str">
        <f t="shared" ca="1" si="174"/>
        <v/>
      </c>
      <c r="O819" s="16" t="str">
        <f t="shared" ca="1" si="174"/>
        <v/>
      </c>
      <c r="P819" s="16" t="str">
        <f t="shared" ca="1" si="174"/>
        <v/>
      </c>
      <c r="Q819" s="16" t="str">
        <f t="shared" ca="1" si="174"/>
        <v/>
      </c>
      <c r="R819" s="16" t="str">
        <f t="shared" ca="1" si="174"/>
        <v/>
      </c>
      <c r="S819" s="16" t="e">
        <f t="shared" ca="1" si="172"/>
        <v>#N/A</v>
      </c>
      <c r="T819" s="15" t="str">
        <f t="shared" ca="1" si="173"/>
        <v/>
      </c>
      <c r="U819" s="7" t="str">
        <f t="shared" ca="1" si="170"/>
        <v/>
      </c>
    </row>
    <row r="820" spans="1:21" x14ac:dyDescent="0.55000000000000004">
      <c r="A820" s="7">
        <v>818</v>
      </c>
      <c r="B820" s="8">
        <f t="shared" si="171"/>
        <v>818</v>
      </c>
      <c r="C820" s="9">
        <f>IF('2 Pareto Analysis'!$D$12='Pareto Math'!V$23,'Pareto Math'!B820,IF(HLOOKUP(X$23,'1 Data Entry'!A$1:Q819,A821,FALSE)="","",HLOOKUP(X$23,'1 Data Entry'!A$1:Q819,A821,FALSE)))</f>
        <v>818</v>
      </c>
      <c r="D820" s="7" t="e">
        <f>HLOOKUP(V$23,'1 Data Entry'!A$1:Q819,A821,FALSE)</f>
        <v>#N/A</v>
      </c>
      <c r="E820" s="15" t="e">
        <f>IF(C820="","",HLOOKUP(W$23,'1 Data Entry'!A$1:S819,A821,FALSE))</f>
        <v>#N/A</v>
      </c>
      <c r="F820" s="15">
        <f>(COUNTIF(D$3:D820,D820))</f>
        <v>818</v>
      </c>
      <c r="G820" s="15">
        <f t="shared" si="176"/>
        <v>999</v>
      </c>
      <c r="H820" s="15" t="e">
        <f t="shared" si="168"/>
        <v>#N/A</v>
      </c>
      <c r="I820" s="16" t="str">
        <f t="shared" si="169"/>
        <v/>
      </c>
      <c r="J820" s="16" t="str">
        <f t="shared" ca="1" si="175"/>
        <v/>
      </c>
      <c r="K820" s="16" t="str">
        <f t="shared" ca="1" si="175"/>
        <v/>
      </c>
      <c r="L820" s="16" t="str">
        <f t="shared" ca="1" si="175"/>
        <v/>
      </c>
      <c r="M820" s="16" t="str">
        <f t="shared" ca="1" si="174"/>
        <v/>
      </c>
      <c r="N820" s="16" t="str">
        <f t="shared" ca="1" si="174"/>
        <v/>
      </c>
      <c r="O820" s="16" t="str">
        <f t="shared" ca="1" si="174"/>
        <v/>
      </c>
      <c r="P820" s="16" t="str">
        <f t="shared" ca="1" si="174"/>
        <v/>
      </c>
      <c r="Q820" s="16" t="str">
        <f t="shared" ca="1" si="174"/>
        <v/>
      </c>
      <c r="R820" s="16" t="str">
        <f t="shared" ca="1" si="174"/>
        <v/>
      </c>
      <c r="S820" s="16" t="e">
        <f t="shared" ca="1" si="172"/>
        <v>#N/A</v>
      </c>
      <c r="T820" s="15" t="str">
        <f t="shared" ca="1" si="173"/>
        <v/>
      </c>
      <c r="U820" s="7" t="str">
        <f t="shared" ca="1" si="170"/>
        <v/>
      </c>
    </row>
    <row r="821" spans="1:21" x14ac:dyDescent="0.55000000000000004">
      <c r="A821" s="7">
        <v>819</v>
      </c>
      <c r="B821" s="8">
        <f t="shared" si="171"/>
        <v>819</v>
      </c>
      <c r="C821" s="9">
        <f>IF('2 Pareto Analysis'!$D$12='Pareto Math'!V$23,'Pareto Math'!B821,IF(HLOOKUP(X$23,'1 Data Entry'!A$1:Q820,A822,FALSE)="","",HLOOKUP(X$23,'1 Data Entry'!A$1:Q820,A822,FALSE)))</f>
        <v>819</v>
      </c>
      <c r="D821" s="7" t="e">
        <f>HLOOKUP(V$23,'1 Data Entry'!A$1:Q820,A822,FALSE)</f>
        <v>#N/A</v>
      </c>
      <c r="E821" s="15" t="e">
        <f>IF(C821="","",HLOOKUP(W$23,'1 Data Entry'!A$1:S820,A822,FALSE))</f>
        <v>#N/A</v>
      </c>
      <c r="F821" s="15">
        <f>(COUNTIF(D$3:D821,D821))</f>
        <v>819</v>
      </c>
      <c r="G821" s="15">
        <f t="shared" si="176"/>
        <v>999</v>
      </c>
      <c r="H821" s="15" t="e">
        <f t="shared" si="168"/>
        <v>#N/A</v>
      </c>
      <c r="I821" s="16" t="str">
        <f t="shared" si="169"/>
        <v/>
      </c>
      <c r="J821" s="16" t="str">
        <f t="shared" ca="1" si="175"/>
        <v/>
      </c>
      <c r="K821" s="16" t="str">
        <f t="shared" ca="1" si="175"/>
        <v/>
      </c>
      <c r="L821" s="16" t="str">
        <f t="shared" ca="1" si="175"/>
        <v/>
      </c>
      <c r="M821" s="16" t="str">
        <f t="shared" ca="1" si="174"/>
        <v/>
      </c>
      <c r="N821" s="16" t="str">
        <f t="shared" ca="1" si="174"/>
        <v/>
      </c>
      <c r="O821" s="16" t="str">
        <f t="shared" ca="1" si="174"/>
        <v/>
      </c>
      <c r="P821" s="16" t="str">
        <f t="shared" ref="P821:R884" ca="1" si="177">IF(ISERROR(AD$43),"",IF($D821&lt;&gt;AD$43,"",$E821))</f>
        <v/>
      </c>
      <c r="Q821" s="16" t="str">
        <f t="shared" ca="1" si="177"/>
        <v/>
      </c>
      <c r="R821" s="16" t="str">
        <f t="shared" ca="1" si="177"/>
        <v/>
      </c>
      <c r="S821" s="16" t="e">
        <f t="shared" ca="1" si="172"/>
        <v>#N/A</v>
      </c>
      <c r="T821" s="15" t="str">
        <f t="shared" ca="1" si="173"/>
        <v/>
      </c>
      <c r="U821" s="7" t="str">
        <f t="shared" ca="1" si="170"/>
        <v/>
      </c>
    </row>
    <row r="822" spans="1:21" x14ac:dyDescent="0.55000000000000004">
      <c r="A822" s="7">
        <v>820</v>
      </c>
      <c r="B822" s="8">
        <f t="shared" si="171"/>
        <v>820</v>
      </c>
      <c r="C822" s="9">
        <f>IF('2 Pareto Analysis'!$D$12='Pareto Math'!V$23,'Pareto Math'!B822,IF(HLOOKUP(X$23,'1 Data Entry'!A$1:Q821,A823,FALSE)="","",HLOOKUP(X$23,'1 Data Entry'!A$1:Q821,A823,FALSE)))</f>
        <v>820</v>
      </c>
      <c r="D822" s="7" t="e">
        <f>HLOOKUP(V$23,'1 Data Entry'!A$1:Q821,A823,FALSE)</f>
        <v>#N/A</v>
      </c>
      <c r="E822" s="15" t="e">
        <f>IF(C822="","",HLOOKUP(W$23,'1 Data Entry'!A$1:S821,A823,FALSE))</f>
        <v>#N/A</v>
      </c>
      <c r="F822" s="15">
        <f>(COUNTIF(D$3:D822,D822))</f>
        <v>820</v>
      </c>
      <c r="G822" s="15">
        <f t="shared" si="176"/>
        <v>999</v>
      </c>
      <c r="H822" s="15" t="e">
        <f t="shared" si="168"/>
        <v>#N/A</v>
      </c>
      <c r="I822" s="16" t="str">
        <f t="shared" si="169"/>
        <v/>
      </c>
      <c r="J822" s="16" t="str">
        <f t="shared" ca="1" si="175"/>
        <v/>
      </c>
      <c r="K822" s="16" t="str">
        <f t="shared" ca="1" si="175"/>
        <v/>
      </c>
      <c r="L822" s="16" t="str">
        <f t="shared" ca="1" si="175"/>
        <v/>
      </c>
      <c r="M822" s="16" t="str">
        <f t="shared" ca="1" si="175"/>
        <v/>
      </c>
      <c r="N822" s="16" t="str">
        <f t="shared" ca="1" si="175"/>
        <v/>
      </c>
      <c r="O822" s="16" t="str">
        <f t="shared" ca="1" si="175"/>
        <v/>
      </c>
      <c r="P822" s="16" t="str">
        <f t="shared" ca="1" si="177"/>
        <v/>
      </c>
      <c r="Q822" s="16" t="str">
        <f t="shared" ca="1" si="177"/>
        <v/>
      </c>
      <c r="R822" s="16" t="str">
        <f t="shared" ca="1" si="177"/>
        <v/>
      </c>
      <c r="S822" s="16" t="e">
        <f t="shared" ca="1" si="172"/>
        <v>#N/A</v>
      </c>
      <c r="T822" s="15" t="str">
        <f t="shared" ca="1" si="173"/>
        <v/>
      </c>
      <c r="U822" s="7" t="str">
        <f t="shared" ca="1" si="170"/>
        <v/>
      </c>
    </row>
    <row r="823" spans="1:21" x14ac:dyDescent="0.55000000000000004">
      <c r="A823" s="7">
        <v>821</v>
      </c>
      <c r="B823" s="8">
        <f t="shared" si="171"/>
        <v>821</v>
      </c>
      <c r="C823" s="9">
        <f>IF('2 Pareto Analysis'!$D$12='Pareto Math'!V$23,'Pareto Math'!B823,IF(HLOOKUP(X$23,'1 Data Entry'!A$1:Q822,A824,FALSE)="","",HLOOKUP(X$23,'1 Data Entry'!A$1:Q822,A824,FALSE)))</f>
        <v>821</v>
      </c>
      <c r="D823" s="7" t="e">
        <f>HLOOKUP(V$23,'1 Data Entry'!A$1:Q822,A824,FALSE)</f>
        <v>#N/A</v>
      </c>
      <c r="E823" s="15" t="e">
        <f>IF(C823="","",HLOOKUP(W$23,'1 Data Entry'!A$1:S822,A824,FALSE))</f>
        <v>#N/A</v>
      </c>
      <c r="F823" s="15">
        <f>(COUNTIF(D$3:D823,D823))</f>
        <v>821</v>
      </c>
      <c r="G823" s="15">
        <f t="shared" si="176"/>
        <v>999</v>
      </c>
      <c r="H823" s="15" t="e">
        <f t="shared" si="168"/>
        <v>#N/A</v>
      </c>
      <c r="I823" s="16" t="str">
        <f t="shared" si="169"/>
        <v/>
      </c>
      <c r="J823" s="16" t="str">
        <f t="shared" ca="1" si="175"/>
        <v/>
      </c>
      <c r="K823" s="16" t="str">
        <f t="shared" ca="1" si="175"/>
        <v/>
      </c>
      <c r="L823" s="16" t="str">
        <f t="shared" ca="1" si="175"/>
        <v/>
      </c>
      <c r="M823" s="16" t="str">
        <f t="shared" ca="1" si="175"/>
        <v/>
      </c>
      <c r="N823" s="16" t="str">
        <f t="shared" ca="1" si="175"/>
        <v/>
      </c>
      <c r="O823" s="16" t="str">
        <f t="shared" ca="1" si="175"/>
        <v/>
      </c>
      <c r="P823" s="16" t="str">
        <f t="shared" ca="1" si="177"/>
        <v/>
      </c>
      <c r="Q823" s="16" t="str">
        <f t="shared" ca="1" si="177"/>
        <v/>
      </c>
      <c r="R823" s="16" t="str">
        <f t="shared" ca="1" si="177"/>
        <v/>
      </c>
      <c r="S823" s="16" t="e">
        <f t="shared" ca="1" si="172"/>
        <v>#N/A</v>
      </c>
      <c r="T823" s="15" t="str">
        <f t="shared" ca="1" si="173"/>
        <v/>
      </c>
      <c r="U823" s="7" t="str">
        <f t="shared" ca="1" si="170"/>
        <v/>
      </c>
    </row>
    <row r="824" spans="1:21" x14ac:dyDescent="0.55000000000000004">
      <c r="A824" s="7">
        <v>822</v>
      </c>
      <c r="B824" s="8">
        <f t="shared" si="171"/>
        <v>822</v>
      </c>
      <c r="C824" s="9">
        <f>IF('2 Pareto Analysis'!$D$12='Pareto Math'!V$23,'Pareto Math'!B824,IF(HLOOKUP(X$23,'1 Data Entry'!A$1:Q823,A825,FALSE)="","",HLOOKUP(X$23,'1 Data Entry'!A$1:Q823,A825,FALSE)))</f>
        <v>822</v>
      </c>
      <c r="D824" s="7" t="e">
        <f>HLOOKUP(V$23,'1 Data Entry'!A$1:Q823,A825,FALSE)</f>
        <v>#N/A</v>
      </c>
      <c r="E824" s="15" t="e">
        <f>IF(C824="","",HLOOKUP(W$23,'1 Data Entry'!A$1:S823,A825,FALSE))</f>
        <v>#N/A</v>
      </c>
      <c r="F824" s="15">
        <f>(COUNTIF(D$3:D824,D824))</f>
        <v>822</v>
      </c>
      <c r="G824" s="15">
        <f t="shared" si="176"/>
        <v>999</v>
      </c>
      <c r="H824" s="15" t="e">
        <f t="shared" si="168"/>
        <v>#N/A</v>
      </c>
      <c r="I824" s="16" t="str">
        <f t="shared" si="169"/>
        <v/>
      </c>
      <c r="J824" s="16" t="str">
        <f t="shared" ca="1" si="175"/>
        <v/>
      </c>
      <c r="K824" s="16" t="str">
        <f t="shared" ca="1" si="175"/>
        <v/>
      </c>
      <c r="L824" s="16" t="str">
        <f t="shared" ca="1" si="175"/>
        <v/>
      </c>
      <c r="M824" s="16" t="str">
        <f t="shared" ca="1" si="175"/>
        <v/>
      </c>
      <c r="N824" s="16" t="str">
        <f t="shared" ca="1" si="175"/>
        <v/>
      </c>
      <c r="O824" s="16" t="str">
        <f t="shared" ca="1" si="175"/>
        <v/>
      </c>
      <c r="P824" s="16" t="str">
        <f t="shared" ca="1" si="177"/>
        <v/>
      </c>
      <c r="Q824" s="16" t="str">
        <f t="shared" ca="1" si="177"/>
        <v/>
      </c>
      <c r="R824" s="16" t="str">
        <f t="shared" ca="1" si="177"/>
        <v/>
      </c>
      <c r="S824" s="16" t="e">
        <f t="shared" ca="1" si="172"/>
        <v>#N/A</v>
      </c>
      <c r="T824" s="15" t="str">
        <f t="shared" ca="1" si="173"/>
        <v/>
      </c>
      <c r="U824" s="7" t="str">
        <f t="shared" ca="1" si="170"/>
        <v/>
      </c>
    </row>
    <row r="825" spans="1:21" x14ac:dyDescent="0.55000000000000004">
      <c r="A825" s="7">
        <v>823</v>
      </c>
      <c r="B825" s="8">
        <f t="shared" si="171"/>
        <v>823</v>
      </c>
      <c r="C825" s="9">
        <f>IF('2 Pareto Analysis'!$D$12='Pareto Math'!V$23,'Pareto Math'!B825,IF(HLOOKUP(X$23,'1 Data Entry'!A$1:Q824,A826,FALSE)="","",HLOOKUP(X$23,'1 Data Entry'!A$1:Q824,A826,FALSE)))</f>
        <v>823</v>
      </c>
      <c r="D825" s="7" t="e">
        <f>HLOOKUP(V$23,'1 Data Entry'!A$1:Q824,A826,FALSE)</f>
        <v>#N/A</v>
      </c>
      <c r="E825" s="15" t="e">
        <f>IF(C825="","",HLOOKUP(W$23,'1 Data Entry'!A$1:S824,A826,FALSE))</f>
        <v>#N/A</v>
      </c>
      <c r="F825" s="15">
        <f>(COUNTIF(D$3:D825,D825))</f>
        <v>823</v>
      </c>
      <c r="G825" s="15">
        <f t="shared" si="176"/>
        <v>999</v>
      </c>
      <c r="H825" s="15" t="e">
        <f t="shared" si="168"/>
        <v>#N/A</v>
      </c>
      <c r="I825" s="16" t="str">
        <f t="shared" si="169"/>
        <v/>
      </c>
      <c r="J825" s="16" t="str">
        <f t="shared" ca="1" si="175"/>
        <v/>
      </c>
      <c r="K825" s="16" t="str">
        <f t="shared" ca="1" si="175"/>
        <v/>
      </c>
      <c r="L825" s="16" t="str">
        <f t="shared" ca="1" si="175"/>
        <v/>
      </c>
      <c r="M825" s="16" t="str">
        <f t="shared" ca="1" si="175"/>
        <v/>
      </c>
      <c r="N825" s="16" t="str">
        <f t="shared" ca="1" si="175"/>
        <v/>
      </c>
      <c r="O825" s="16" t="str">
        <f t="shared" ca="1" si="175"/>
        <v/>
      </c>
      <c r="P825" s="16" t="str">
        <f t="shared" ca="1" si="177"/>
        <v/>
      </c>
      <c r="Q825" s="16" t="str">
        <f t="shared" ca="1" si="177"/>
        <v/>
      </c>
      <c r="R825" s="16" t="str">
        <f t="shared" ca="1" si="177"/>
        <v/>
      </c>
      <c r="S825" s="16" t="e">
        <f t="shared" ca="1" si="172"/>
        <v>#N/A</v>
      </c>
      <c r="T825" s="15" t="str">
        <f t="shared" ca="1" si="173"/>
        <v/>
      </c>
      <c r="U825" s="7" t="str">
        <f t="shared" ca="1" si="170"/>
        <v/>
      </c>
    </row>
    <row r="826" spans="1:21" x14ac:dyDescent="0.55000000000000004">
      <c r="A826" s="7">
        <v>824</v>
      </c>
      <c r="B826" s="8">
        <f t="shared" si="171"/>
        <v>824</v>
      </c>
      <c r="C826" s="9">
        <f>IF('2 Pareto Analysis'!$D$12='Pareto Math'!V$23,'Pareto Math'!B826,IF(HLOOKUP(X$23,'1 Data Entry'!A$1:Q825,A827,FALSE)="","",HLOOKUP(X$23,'1 Data Entry'!A$1:Q825,A827,FALSE)))</f>
        <v>824</v>
      </c>
      <c r="D826" s="7" t="e">
        <f>HLOOKUP(V$23,'1 Data Entry'!A$1:Q825,A827,FALSE)</f>
        <v>#N/A</v>
      </c>
      <c r="E826" s="15" t="e">
        <f>IF(C826="","",HLOOKUP(W$23,'1 Data Entry'!A$1:S825,A827,FALSE))</f>
        <v>#N/A</v>
      </c>
      <c r="F826" s="15">
        <f>(COUNTIF(D$3:D826,D826))</f>
        <v>824</v>
      </c>
      <c r="G826" s="15">
        <f t="shared" si="176"/>
        <v>999</v>
      </c>
      <c r="H826" s="15" t="e">
        <f t="shared" si="168"/>
        <v>#N/A</v>
      </c>
      <c r="I826" s="16" t="str">
        <f t="shared" si="169"/>
        <v/>
      </c>
      <c r="J826" s="16" t="str">
        <f t="shared" ca="1" si="175"/>
        <v/>
      </c>
      <c r="K826" s="16" t="str">
        <f t="shared" ca="1" si="175"/>
        <v/>
      </c>
      <c r="L826" s="16" t="str">
        <f t="shared" ca="1" si="175"/>
        <v/>
      </c>
      <c r="M826" s="16" t="str">
        <f t="shared" ca="1" si="175"/>
        <v/>
      </c>
      <c r="N826" s="16" t="str">
        <f t="shared" ca="1" si="175"/>
        <v/>
      </c>
      <c r="O826" s="16" t="str">
        <f t="shared" ca="1" si="175"/>
        <v/>
      </c>
      <c r="P826" s="16" t="str">
        <f t="shared" ca="1" si="177"/>
        <v/>
      </c>
      <c r="Q826" s="16" t="str">
        <f t="shared" ca="1" si="177"/>
        <v/>
      </c>
      <c r="R826" s="16" t="str">
        <f t="shared" ca="1" si="177"/>
        <v/>
      </c>
      <c r="S826" s="16" t="e">
        <f t="shared" ca="1" si="172"/>
        <v>#N/A</v>
      </c>
      <c r="T826" s="15" t="str">
        <f t="shared" ca="1" si="173"/>
        <v/>
      </c>
      <c r="U826" s="7" t="str">
        <f t="shared" ca="1" si="170"/>
        <v/>
      </c>
    </row>
    <row r="827" spans="1:21" x14ac:dyDescent="0.55000000000000004">
      <c r="A827" s="7">
        <v>825</v>
      </c>
      <c r="B827" s="8">
        <f t="shared" si="171"/>
        <v>825</v>
      </c>
      <c r="C827" s="9">
        <f>IF('2 Pareto Analysis'!$D$12='Pareto Math'!V$23,'Pareto Math'!B827,IF(HLOOKUP(X$23,'1 Data Entry'!A$1:Q826,A828,FALSE)="","",HLOOKUP(X$23,'1 Data Entry'!A$1:Q826,A828,FALSE)))</f>
        <v>825</v>
      </c>
      <c r="D827" s="7" t="e">
        <f>HLOOKUP(V$23,'1 Data Entry'!A$1:Q826,A828,FALSE)</f>
        <v>#N/A</v>
      </c>
      <c r="E827" s="15" t="e">
        <f>IF(C827="","",HLOOKUP(W$23,'1 Data Entry'!A$1:S826,A828,FALSE))</f>
        <v>#N/A</v>
      </c>
      <c r="F827" s="15">
        <f>(COUNTIF(D$3:D827,D827))</f>
        <v>825</v>
      </c>
      <c r="G827" s="15">
        <f t="shared" si="176"/>
        <v>999</v>
      </c>
      <c r="H827" s="15" t="e">
        <f t="shared" si="168"/>
        <v>#N/A</v>
      </c>
      <c r="I827" s="16" t="str">
        <f t="shared" si="169"/>
        <v/>
      </c>
      <c r="J827" s="16" t="str">
        <f t="shared" ca="1" si="175"/>
        <v/>
      </c>
      <c r="K827" s="16" t="str">
        <f t="shared" ca="1" si="175"/>
        <v/>
      </c>
      <c r="L827" s="16" t="str">
        <f t="shared" ca="1" si="175"/>
        <v/>
      </c>
      <c r="M827" s="16" t="str">
        <f t="shared" ca="1" si="175"/>
        <v/>
      </c>
      <c r="N827" s="16" t="str">
        <f t="shared" ca="1" si="175"/>
        <v/>
      </c>
      <c r="O827" s="16" t="str">
        <f t="shared" ca="1" si="175"/>
        <v/>
      </c>
      <c r="P827" s="16" t="str">
        <f t="shared" ca="1" si="177"/>
        <v/>
      </c>
      <c r="Q827" s="16" t="str">
        <f t="shared" ca="1" si="177"/>
        <v/>
      </c>
      <c r="R827" s="16" t="str">
        <f t="shared" ca="1" si="177"/>
        <v/>
      </c>
      <c r="S827" s="16" t="e">
        <f t="shared" ca="1" si="172"/>
        <v>#N/A</v>
      </c>
      <c r="T827" s="15" t="str">
        <f t="shared" ca="1" si="173"/>
        <v/>
      </c>
      <c r="U827" s="7" t="str">
        <f t="shared" ca="1" si="170"/>
        <v/>
      </c>
    </row>
    <row r="828" spans="1:21" x14ac:dyDescent="0.55000000000000004">
      <c r="A828" s="7">
        <v>826</v>
      </c>
      <c r="B828" s="8">
        <f t="shared" si="171"/>
        <v>826</v>
      </c>
      <c r="C828" s="9">
        <f>IF('2 Pareto Analysis'!$D$12='Pareto Math'!V$23,'Pareto Math'!B828,IF(HLOOKUP(X$23,'1 Data Entry'!A$1:Q827,A829,FALSE)="","",HLOOKUP(X$23,'1 Data Entry'!A$1:Q827,A829,FALSE)))</f>
        <v>826</v>
      </c>
      <c r="D828" s="7" t="e">
        <f>HLOOKUP(V$23,'1 Data Entry'!A$1:Q827,A829,FALSE)</f>
        <v>#N/A</v>
      </c>
      <c r="E828" s="15" t="e">
        <f>IF(C828="","",HLOOKUP(W$23,'1 Data Entry'!A$1:S827,A829,FALSE))</f>
        <v>#N/A</v>
      </c>
      <c r="F828" s="15">
        <f>(COUNTIF(D$3:D828,D828))</f>
        <v>826</v>
      </c>
      <c r="G828" s="15">
        <f t="shared" si="176"/>
        <v>999</v>
      </c>
      <c r="H828" s="15" t="e">
        <f t="shared" si="168"/>
        <v>#N/A</v>
      </c>
      <c r="I828" s="16" t="str">
        <f t="shared" si="169"/>
        <v/>
      </c>
      <c r="J828" s="16" t="str">
        <f t="shared" ca="1" si="175"/>
        <v/>
      </c>
      <c r="K828" s="16" t="str">
        <f t="shared" ca="1" si="175"/>
        <v/>
      </c>
      <c r="L828" s="16" t="str">
        <f t="shared" ca="1" si="175"/>
        <v/>
      </c>
      <c r="M828" s="16" t="str">
        <f t="shared" ca="1" si="175"/>
        <v/>
      </c>
      <c r="N828" s="16" t="str">
        <f t="shared" ca="1" si="175"/>
        <v/>
      </c>
      <c r="O828" s="16" t="str">
        <f t="shared" ca="1" si="175"/>
        <v/>
      </c>
      <c r="P828" s="16" t="str">
        <f t="shared" ca="1" si="177"/>
        <v/>
      </c>
      <c r="Q828" s="16" t="str">
        <f t="shared" ca="1" si="177"/>
        <v/>
      </c>
      <c r="R828" s="16" t="str">
        <f t="shared" ca="1" si="177"/>
        <v/>
      </c>
      <c r="S828" s="16" t="e">
        <f t="shared" ca="1" si="172"/>
        <v>#N/A</v>
      </c>
      <c r="T828" s="15" t="str">
        <f t="shared" ca="1" si="173"/>
        <v/>
      </c>
      <c r="U828" s="7" t="str">
        <f t="shared" ca="1" si="170"/>
        <v/>
      </c>
    </row>
    <row r="829" spans="1:21" x14ac:dyDescent="0.55000000000000004">
      <c r="A829" s="7">
        <v>827</v>
      </c>
      <c r="B829" s="8">
        <f t="shared" si="171"/>
        <v>827</v>
      </c>
      <c r="C829" s="9">
        <f>IF('2 Pareto Analysis'!$D$12='Pareto Math'!V$23,'Pareto Math'!B829,IF(HLOOKUP(X$23,'1 Data Entry'!A$1:Q828,A830,FALSE)="","",HLOOKUP(X$23,'1 Data Entry'!A$1:Q828,A830,FALSE)))</f>
        <v>827</v>
      </c>
      <c r="D829" s="7" t="e">
        <f>HLOOKUP(V$23,'1 Data Entry'!A$1:Q828,A830,FALSE)</f>
        <v>#N/A</v>
      </c>
      <c r="E829" s="15" t="e">
        <f>IF(C829="","",HLOOKUP(W$23,'1 Data Entry'!A$1:S828,A830,FALSE))</f>
        <v>#N/A</v>
      </c>
      <c r="F829" s="15">
        <f>(COUNTIF(D$3:D829,D829))</f>
        <v>827</v>
      </c>
      <c r="G829" s="15">
        <f t="shared" si="176"/>
        <v>999</v>
      </c>
      <c r="H829" s="15" t="e">
        <f t="shared" si="168"/>
        <v>#N/A</v>
      </c>
      <c r="I829" s="16" t="str">
        <f t="shared" si="169"/>
        <v/>
      </c>
      <c r="J829" s="16" t="str">
        <f t="shared" ca="1" si="175"/>
        <v/>
      </c>
      <c r="K829" s="16" t="str">
        <f t="shared" ca="1" si="175"/>
        <v/>
      </c>
      <c r="L829" s="16" t="str">
        <f t="shared" ca="1" si="175"/>
        <v/>
      </c>
      <c r="M829" s="16" t="str">
        <f t="shared" ca="1" si="175"/>
        <v/>
      </c>
      <c r="N829" s="16" t="str">
        <f t="shared" ca="1" si="175"/>
        <v/>
      </c>
      <c r="O829" s="16" t="str">
        <f t="shared" ca="1" si="175"/>
        <v/>
      </c>
      <c r="P829" s="16" t="str">
        <f t="shared" ca="1" si="177"/>
        <v/>
      </c>
      <c r="Q829" s="16" t="str">
        <f t="shared" ca="1" si="177"/>
        <v/>
      </c>
      <c r="R829" s="16" t="str">
        <f t="shared" ca="1" si="177"/>
        <v/>
      </c>
      <c r="S829" s="16" t="e">
        <f t="shared" ca="1" si="172"/>
        <v>#N/A</v>
      </c>
      <c r="T829" s="15" t="str">
        <f t="shared" ca="1" si="173"/>
        <v/>
      </c>
      <c r="U829" s="7" t="str">
        <f t="shared" ca="1" si="170"/>
        <v/>
      </c>
    </row>
    <row r="830" spans="1:21" x14ac:dyDescent="0.55000000000000004">
      <c r="A830" s="7">
        <v>828</v>
      </c>
      <c r="B830" s="8">
        <f t="shared" si="171"/>
        <v>828</v>
      </c>
      <c r="C830" s="9">
        <f>IF('2 Pareto Analysis'!$D$12='Pareto Math'!V$23,'Pareto Math'!B830,IF(HLOOKUP(X$23,'1 Data Entry'!A$1:Q829,A831,FALSE)="","",HLOOKUP(X$23,'1 Data Entry'!A$1:Q829,A831,FALSE)))</f>
        <v>828</v>
      </c>
      <c r="D830" s="7" t="e">
        <f>HLOOKUP(V$23,'1 Data Entry'!A$1:Q829,A831,FALSE)</f>
        <v>#N/A</v>
      </c>
      <c r="E830" s="15" t="e">
        <f>IF(C830="","",HLOOKUP(W$23,'1 Data Entry'!A$1:S829,A831,FALSE))</f>
        <v>#N/A</v>
      </c>
      <c r="F830" s="15">
        <f>(COUNTIF(D$3:D830,D830))</f>
        <v>828</v>
      </c>
      <c r="G830" s="15">
        <f t="shared" si="176"/>
        <v>999</v>
      </c>
      <c r="H830" s="15" t="e">
        <f t="shared" si="168"/>
        <v>#N/A</v>
      </c>
      <c r="I830" s="16" t="str">
        <f t="shared" si="169"/>
        <v/>
      </c>
      <c r="J830" s="16" t="str">
        <f t="shared" ca="1" si="175"/>
        <v/>
      </c>
      <c r="K830" s="16" t="str">
        <f t="shared" ca="1" si="175"/>
        <v/>
      </c>
      <c r="L830" s="16" t="str">
        <f t="shared" ca="1" si="175"/>
        <v/>
      </c>
      <c r="M830" s="16" t="str">
        <f t="shared" ca="1" si="175"/>
        <v/>
      </c>
      <c r="N830" s="16" t="str">
        <f t="shared" ca="1" si="175"/>
        <v/>
      </c>
      <c r="O830" s="16" t="str">
        <f t="shared" ca="1" si="175"/>
        <v/>
      </c>
      <c r="P830" s="16" t="str">
        <f t="shared" ca="1" si="177"/>
        <v/>
      </c>
      <c r="Q830" s="16" t="str">
        <f t="shared" ca="1" si="177"/>
        <v/>
      </c>
      <c r="R830" s="16" t="str">
        <f t="shared" ca="1" si="177"/>
        <v/>
      </c>
      <c r="S830" s="16" t="e">
        <f t="shared" ca="1" si="172"/>
        <v>#N/A</v>
      </c>
      <c r="T830" s="15" t="str">
        <f t="shared" ca="1" si="173"/>
        <v/>
      </c>
      <c r="U830" s="7" t="str">
        <f t="shared" ca="1" si="170"/>
        <v/>
      </c>
    </row>
    <row r="831" spans="1:21" x14ac:dyDescent="0.55000000000000004">
      <c r="A831" s="7">
        <v>829</v>
      </c>
      <c r="B831" s="8">
        <f t="shared" si="171"/>
        <v>829</v>
      </c>
      <c r="C831" s="9">
        <f>IF('2 Pareto Analysis'!$D$12='Pareto Math'!V$23,'Pareto Math'!B831,IF(HLOOKUP(X$23,'1 Data Entry'!A$1:Q830,A832,FALSE)="","",HLOOKUP(X$23,'1 Data Entry'!A$1:Q830,A832,FALSE)))</f>
        <v>829</v>
      </c>
      <c r="D831" s="7" t="e">
        <f>HLOOKUP(V$23,'1 Data Entry'!A$1:Q830,A832,FALSE)</f>
        <v>#N/A</v>
      </c>
      <c r="E831" s="15" t="e">
        <f>IF(C831="","",HLOOKUP(W$23,'1 Data Entry'!A$1:S830,A832,FALSE))</f>
        <v>#N/A</v>
      </c>
      <c r="F831" s="15">
        <f>(COUNTIF(D$3:D831,D831))</f>
        <v>829</v>
      </c>
      <c r="G831" s="15">
        <f t="shared" si="176"/>
        <v>999</v>
      </c>
      <c r="H831" s="15" t="e">
        <f t="shared" si="168"/>
        <v>#N/A</v>
      </c>
      <c r="I831" s="16" t="str">
        <f t="shared" si="169"/>
        <v/>
      </c>
      <c r="J831" s="16" t="str">
        <f t="shared" ca="1" si="175"/>
        <v/>
      </c>
      <c r="K831" s="16" t="str">
        <f t="shared" ca="1" si="175"/>
        <v/>
      </c>
      <c r="L831" s="16" t="str">
        <f t="shared" ca="1" si="175"/>
        <v/>
      </c>
      <c r="M831" s="16" t="str">
        <f t="shared" ca="1" si="175"/>
        <v/>
      </c>
      <c r="N831" s="16" t="str">
        <f t="shared" ca="1" si="175"/>
        <v/>
      </c>
      <c r="O831" s="16" t="str">
        <f t="shared" ca="1" si="175"/>
        <v/>
      </c>
      <c r="P831" s="16" t="str">
        <f t="shared" ca="1" si="177"/>
        <v/>
      </c>
      <c r="Q831" s="16" t="str">
        <f t="shared" ca="1" si="177"/>
        <v/>
      </c>
      <c r="R831" s="16" t="str">
        <f t="shared" ca="1" si="177"/>
        <v/>
      </c>
      <c r="S831" s="16" t="e">
        <f t="shared" ca="1" si="172"/>
        <v>#N/A</v>
      </c>
      <c r="T831" s="15" t="str">
        <f t="shared" ca="1" si="173"/>
        <v/>
      </c>
      <c r="U831" s="7" t="str">
        <f t="shared" ca="1" si="170"/>
        <v/>
      </c>
    </row>
    <row r="832" spans="1:21" x14ac:dyDescent="0.55000000000000004">
      <c r="A832" s="7">
        <v>830</v>
      </c>
      <c r="B832" s="8">
        <f t="shared" si="171"/>
        <v>830</v>
      </c>
      <c r="C832" s="9">
        <f>IF('2 Pareto Analysis'!$D$12='Pareto Math'!V$23,'Pareto Math'!B832,IF(HLOOKUP(X$23,'1 Data Entry'!A$1:Q831,A833,FALSE)="","",HLOOKUP(X$23,'1 Data Entry'!A$1:Q831,A833,FALSE)))</f>
        <v>830</v>
      </c>
      <c r="D832" s="7" t="e">
        <f>HLOOKUP(V$23,'1 Data Entry'!A$1:Q831,A833,FALSE)</f>
        <v>#N/A</v>
      </c>
      <c r="E832" s="15" t="e">
        <f>IF(C832="","",HLOOKUP(W$23,'1 Data Entry'!A$1:S831,A833,FALSE))</f>
        <v>#N/A</v>
      </c>
      <c r="F832" s="15">
        <f>(COUNTIF(D$3:D832,D832))</f>
        <v>830</v>
      </c>
      <c r="G832" s="15">
        <f t="shared" si="176"/>
        <v>999</v>
      </c>
      <c r="H832" s="15" t="e">
        <f t="shared" si="168"/>
        <v>#N/A</v>
      </c>
      <c r="I832" s="16" t="str">
        <f t="shared" si="169"/>
        <v/>
      </c>
      <c r="J832" s="16" t="str">
        <f t="shared" ca="1" si="175"/>
        <v/>
      </c>
      <c r="K832" s="16" t="str">
        <f t="shared" ca="1" si="175"/>
        <v/>
      </c>
      <c r="L832" s="16" t="str">
        <f t="shared" ca="1" si="175"/>
        <v/>
      </c>
      <c r="M832" s="16" t="str">
        <f t="shared" ca="1" si="175"/>
        <v/>
      </c>
      <c r="N832" s="16" t="str">
        <f t="shared" ca="1" si="175"/>
        <v/>
      </c>
      <c r="O832" s="16" t="str">
        <f t="shared" ca="1" si="175"/>
        <v/>
      </c>
      <c r="P832" s="16" t="str">
        <f t="shared" ca="1" si="177"/>
        <v/>
      </c>
      <c r="Q832" s="16" t="str">
        <f t="shared" ca="1" si="177"/>
        <v/>
      </c>
      <c r="R832" s="16" t="str">
        <f t="shared" ca="1" si="177"/>
        <v/>
      </c>
      <c r="S832" s="16" t="e">
        <f t="shared" ca="1" si="172"/>
        <v>#N/A</v>
      </c>
      <c r="T832" s="15" t="str">
        <f t="shared" ca="1" si="173"/>
        <v/>
      </c>
      <c r="U832" s="7" t="str">
        <f t="shared" ca="1" si="170"/>
        <v/>
      </c>
    </row>
    <row r="833" spans="1:21" x14ac:dyDescent="0.55000000000000004">
      <c r="A833" s="7">
        <v>831</v>
      </c>
      <c r="B833" s="8">
        <f t="shared" si="171"/>
        <v>831</v>
      </c>
      <c r="C833" s="9">
        <f>IF('2 Pareto Analysis'!$D$12='Pareto Math'!V$23,'Pareto Math'!B833,IF(HLOOKUP(X$23,'1 Data Entry'!A$1:Q832,A834,FALSE)="","",HLOOKUP(X$23,'1 Data Entry'!A$1:Q832,A834,FALSE)))</f>
        <v>831</v>
      </c>
      <c r="D833" s="7" t="e">
        <f>HLOOKUP(V$23,'1 Data Entry'!A$1:Q832,A834,FALSE)</f>
        <v>#N/A</v>
      </c>
      <c r="E833" s="15" t="e">
        <f>IF(C833="","",HLOOKUP(W$23,'1 Data Entry'!A$1:S832,A834,FALSE))</f>
        <v>#N/A</v>
      </c>
      <c r="F833" s="15">
        <f>(COUNTIF(D$3:D833,D833))</f>
        <v>831</v>
      </c>
      <c r="G833" s="15">
        <f t="shared" si="176"/>
        <v>999</v>
      </c>
      <c r="H833" s="15" t="e">
        <f t="shared" si="168"/>
        <v>#N/A</v>
      </c>
      <c r="I833" s="16" t="str">
        <f t="shared" si="169"/>
        <v/>
      </c>
      <c r="J833" s="16" t="str">
        <f t="shared" ca="1" si="175"/>
        <v/>
      </c>
      <c r="K833" s="16" t="str">
        <f t="shared" ca="1" si="175"/>
        <v/>
      </c>
      <c r="L833" s="16" t="str">
        <f t="shared" ca="1" si="175"/>
        <v/>
      </c>
      <c r="M833" s="16" t="str">
        <f t="shared" ca="1" si="175"/>
        <v/>
      </c>
      <c r="N833" s="16" t="str">
        <f t="shared" ca="1" si="175"/>
        <v/>
      </c>
      <c r="O833" s="16" t="str">
        <f t="shared" ca="1" si="175"/>
        <v/>
      </c>
      <c r="P833" s="16" t="str">
        <f t="shared" ca="1" si="177"/>
        <v/>
      </c>
      <c r="Q833" s="16" t="str">
        <f t="shared" ca="1" si="177"/>
        <v/>
      </c>
      <c r="R833" s="16" t="str">
        <f t="shared" ca="1" si="177"/>
        <v/>
      </c>
      <c r="S833" s="16" t="e">
        <f t="shared" ca="1" si="172"/>
        <v>#N/A</v>
      </c>
      <c r="T833" s="15" t="str">
        <f t="shared" ca="1" si="173"/>
        <v/>
      </c>
      <c r="U833" s="7" t="str">
        <f t="shared" ca="1" si="170"/>
        <v/>
      </c>
    </row>
    <row r="834" spans="1:21" x14ac:dyDescent="0.55000000000000004">
      <c r="A834" s="7">
        <v>832</v>
      </c>
      <c r="B834" s="8">
        <f t="shared" si="171"/>
        <v>832</v>
      </c>
      <c r="C834" s="9">
        <f>IF('2 Pareto Analysis'!$D$12='Pareto Math'!V$23,'Pareto Math'!B834,IF(HLOOKUP(X$23,'1 Data Entry'!A$1:Q833,A835,FALSE)="","",HLOOKUP(X$23,'1 Data Entry'!A$1:Q833,A835,FALSE)))</f>
        <v>832</v>
      </c>
      <c r="D834" s="7" t="e">
        <f>HLOOKUP(V$23,'1 Data Entry'!A$1:Q833,A835,FALSE)</f>
        <v>#N/A</v>
      </c>
      <c r="E834" s="15" t="e">
        <f>IF(C834="","",HLOOKUP(W$23,'1 Data Entry'!A$1:S833,A835,FALSE))</f>
        <v>#N/A</v>
      </c>
      <c r="F834" s="15">
        <f>(COUNTIF(D$3:D834,D834))</f>
        <v>832</v>
      </c>
      <c r="G834" s="15">
        <f t="shared" si="176"/>
        <v>999</v>
      </c>
      <c r="H834" s="15" t="e">
        <f t="shared" si="168"/>
        <v>#N/A</v>
      </c>
      <c r="I834" s="16" t="str">
        <f t="shared" si="169"/>
        <v/>
      </c>
      <c r="J834" s="16" t="str">
        <f t="shared" ca="1" si="175"/>
        <v/>
      </c>
      <c r="K834" s="16" t="str">
        <f t="shared" ca="1" si="175"/>
        <v/>
      </c>
      <c r="L834" s="16" t="str">
        <f t="shared" ca="1" si="175"/>
        <v/>
      </c>
      <c r="M834" s="16" t="str">
        <f t="shared" ca="1" si="175"/>
        <v/>
      </c>
      <c r="N834" s="16" t="str">
        <f t="shared" ca="1" si="175"/>
        <v/>
      </c>
      <c r="O834" s="16" t="str">
        <f t="shared" ca="1" si="175"/>
        <v/>
      </c>
      <c r="P834" s="16" t="str">
        <f t="shared" ca="1" si="177"/>
        <v/>
      </c>
      <c r="Q834" s="16" t="str">
        <f t="shared" ca="1" si="177"/>
        <v/>
      </c>
      <c r="R834" s="16" t="str">
        <f t="shared" ca="1" si="177"/>
        <v/>
      </c>
      <c r="S834" s="16" t="e">
        <f t="shared" ca="1" si="172"/>
        <v>#N/A</v>
      </c>
      <c r="T834" s="15" t="str">
        <f t="shared" ca="1" si="173"/>
        <v/>
      </c>
      <c r="U834" s="7" t="str">
        <f t="shared" ca="1" si="170"/>
        <v/>
      </c>
    </row>
    <row r="835" spans="1:21" x14ac:dyDescent="0.55000000000000004">
      <c r="A835" s="7">
        <v>833</v>
      </c>
      <c r="B835" s="8">
        <f t="shared" si="171"/>
        <v>833</v>
      </c>
      <c r="C835" s="9">
        <f>IF('2 Pareto Analysis'!$D$12='Pareto Math'!V$23,'Pareto Math'!B835,IF(HLOOKUP(X$23,'1 Data Entry'!A$1:Q834,A836,FALSE)="","",HLOOKUP(X$23,'1 Data Entry'!A$1:Q834,A836,FALSE)))</f>
        <v>833</v>
      </c>
      <c r="D835" s="7" t="e">
        <f>HLOOKUP(V$23,'1 Data Entry'!A$1:Q834,A836,FALSE)</f>
        <v>#N/A</v>
      </c>
      <c r="E835" s="15" t="e">
        <f>IF(C835="","",HLOOKUP(W$23,'1 Data Entry'!A$1:S834,A836,FALSE))</f>
        <v>#N/A</v>
      </c>
      <c r="F835" s="15">
        <f>(COUNTIF(D$3:D835,D835))</f>
        <v>833</v>
      </c>
      <c r="G835" s="15">
        <f t="shared" si="176"/>
        <v>999</v>
      </c>
      <c r="H835" s="15" t="e">
        <f t="shared" ref="H835:H898" si="178">(SUMIF(D$3:D$1002,D835,E$3:E$1002))</f>
        <v>#N/A</v>
      </c>
      <c r="I835" s="16" t="str">
        <f t="shared" ref="I835:I898" si="179">IF(F835=G835,IF(ISNA(H835),G835,H835),"")</f>
        <v/>
      </c>
      <c r="J835" s="16" t="str">
        <f t="shared" ca="1" si="175"/>
        <v/>
      </c>
      <c r="K835" s="16" t="str">
        <f t="shared" ca="1" si="175"/>
        <v/>
      </c>
      <c r="L835" s="16" t="str">
        <f t="shared" ca="1" si="175"/>
        <v/>
      </c>
      <c r="M835" s="16" t="str">
        <f t="shared" ca="1" si="175"/>
        <v/>
      </c>
      <c r="N835" s="16" t="str">
        <f t="shared" ca="1" si="175"/>
        <v/>
      </c>
      <c r="O835" s="16" t="str">
        <f t="shared" ca="1" si="175"/>
        <v/>
      </c>
      <c r="P835" s="16" t="str">
        <f t="shared" ca="1" si="177"/>
        <v/>
      </c>
      <c r="Q835" s="16" t="str">
        <f t="shared" ca="1" si="177"/>
        <v/>
      </c>
      <c r="R835" s="16" t="str">
        <f t="shared" ca="1" si="177"/>
        <v/>
      </c>
      <c r="S835" s="16" t="e">
        <f t="shared" ca="1" si="172"/>
        <v>#N/A</v>
      </c>
      <c r="T835" s="15" t="str">
        <f t="shared" ca="1" si="173"/>
        <v/>
      </c>
      <c r="U835" s="7" t="str">
        <f t="shared" ref="U835:U898" ca="1" si="180">IF(T835="","",D835)</f>
        <v/>
      </c>
    </row>
    <row r="836" spans="1:21" x14ac:dyDescent="0.55000000000000004">
      <c r="A836" s="7">
        <v>834</v>
      </c>
      <c r="B836" s="8">
        <f t="shared" ref="B836:B899" si="181">IF(A836&gt;999-COUNTIF(D:D,0),"",A836)</f>
        <v>834</v>
      </c>
      <c r="C836" s="9">
        <f>IF('2 Pareto Analysis'!$D$12='Pareto Math'!V$23,'Pareto Math'!B836,IF(HLOOKUP(X$23,'1 Data Entry'!A$1:Q835,A837,FALSE)="","",HLOOKUP(X$23,'1 Data Entry'!A$1:Q835,A837,FALSE)))</f>
        <v>834</v>
      </c>
      <c r="D836" s="7" t="e">
        <f>HLOOKUP(V$23,'1 Data Entry'!A$1:Q835,A837,FALSE)</f>
        <v>#N/A</v>
      </c>
      <c r="E836" s="15" t="e">
        <f>IF(C836="","",HLOOKUP(W$23,'1 Data Entry'!A$1:S835,A837,FALSE))</f>
        <v>#N/A</v>
      </c>
      <c r="F836" s="15">
        <f>(COUNTIF(D$3:D836,D836))</f>
        <v>834</v>
      </c>
      <c r="G836" s="15">
        <f t="shared" si="176"/>
        <v>999</v>
      </c>
      <c r="H836" s="15" t="e">
        <f t="shared" si="178"/>
        <v>#N/A</v>
      </c>
      <c r="I836" s="16" t="str">
        <f t="shared" si="179"/>
        <v/>
      </c>
      <c r="J836" s="16" t="str">
        <f t="shared" ca="1" si="175"/>
        <v/>
      </c>
      <c r="K836" s="16" t="str">
        <f t="shared" ca="1" si="175"/>
        <v/>
      </c>
      <c r="L836" s="16" t="str">
        <f t="shared" ca="1" si="175"/>
        <v/>
      </c>
      <c r="M836" s="16" t="str">
        <f t="shared" ca="1" si="175"/>
        <v/>
      </c>
      <c r="N836" s="16" t="str">
        <f t="shared" ca="1" si="175"/>
        <v/>
      </c>
      <c r="O836" s="16" t="str">
        <f t="shared" ca="1" si="175"/>
        <v/>
      </c>
      <c r="P836" s="16" t="str">
        <f t="shared" ca="1" si="177"/>
        <v/>
      </c>
      <c r="Q836" s="16" t="str">
        <f t="shared" ca="1" si="177"/>
        <v/>
      </c>
      <c r="R836" s="16" t="str">
        <f t="shared" ca="1" si="177"/>
        <v/>
      </c>
      <c r="S836" s="16" t="e">
        <f t="shared" ref="S836:S899" ca="1" si="182">IF(SUM(J836:R836)=0,$E836,"")</f>
        <v>#N/A</v>
      </c>
      <c r="T836" s="15" t="str">
        <f t="shared" ref="T836:T899" ca="1" si="183">IF(F836=G836,IF(ISNA(H836),G836+(RAND()*0.01),H836+(RAND()*0.0000000001)),"")</f>
        <v/>
      </c>
      <c r="U836" s="7" t="str">
        <f t="shared" ca="1" si="180"/>
        <v/>
      </c>
    </row>
    <row r="837" spans="1:21" x14ac:dyDescent="0.55000000000000004">
      <c r="A837" s="7">
        <v>835</v>
      </c>
      <c r="B837" s="8">
        <f t="shared" si="181"/>
        <v>835</v>
      </c>
      <c r="C837" s="9">
        <f>IF('2 Pareto Analysis'!$D$12='Pareto Math'!V$23,'Pareto Math'!B837,IF(HLOOKUP(X$23,'1 Data Entry'!A$1:Q836,A838,FALSE)="","",HLOOKUP(X$23,'1 Data Entry'!A$1:Q836,A838,FALSE)))</f>
        <v>835</v>
      </c>
      <c r="D837" s="7" t="e">
        <f>HLOOKUP(V$23,'1 Data Entry'!A$1:Q836,A838,FALSE)</f>
        <v>#N/A</v>
      </c>
      <c r="E837" s="15" t="e">
        <f>IF(C837="","",HLOOKUP(W$23,'1 Data Entry'!A$1:S836,A838,FALSE))</f>
        <v>#N/A</v>
      </c>
      <c r="F837" s="15">
        <f>(COUNTIF(D$3:D837,D837))</f>
        <v>835</v>
      </c>
      <c r="G837" s="15">
        <f t="shared" si="176"/>
        <v>999</v>
      </c>
      <c r="H837" s="15" t="e">
        <f t="shared" si="178"/>
        <v>#N/A</v>
      </c>
      <c r="I837" s="16" t="str">
        <f t="shared" si="179"/>
        <v/>
      </c>
      <c r="J837" s="16" t="str">
        <f t="shared" ca="1" si="175"/>
        <v/>
      </c>
      <c r="K837" s="16" t="str">
        <f t="shared" ca="1" si="175"/>
        <v/>
      </c>
      <c r="L837" s="16" t="str">
        <f t="shared" ca="1" si="175"/>
        <v/>
      </c>
      <c r="M837" s="16" t="str">
        <f t="shared" ca="1" si="175"/>
        <v/>
      </c>
      <c r="N837" s="16" t="str">
        <f t="shared" ca="1" si="175"/>
        <v/>
      </c>
      <c r="O837" s="16" t="str">
        <f t="shared" ca="1" si="175"/>
        <v/>
      </c>
      <c r="P837" s="16" t="str">
        <f t="shared" ca="1" si="177"/>
        <v/>
      </c>
      <c r="Q837" s="16" t="str">
        <f t="shared" ca="1" si="177"/>
        <v/>
      </c>
      <c r="R837" s="16" t="str">
        <f t="shared" ca="1" si="177"/>
        <v/>
      </c>
      <c r="S837" s="16" t="e">
        <f t="shared" ca="1" si="182"/>
        <v>#N/A</v>
      </c>
      <c r="T837" s="15" t="str">
        <f t="shared" ca="1" si="183"/>
        <v/>
      </c>
      <c r="U837" s="7" t="str">
        <f t="shared" ca="1" si="180"/>
        <v/>
      </c>
    </row>
    <row r="838" spans="1:21" x14ac:dyDescent="0.55000000000000004">
      <c r="A838" s="7">
        <v>836</v>
      </c>
      <c r="B838" s="8">
        <f t="shared" si="181"/>
        <v>836</v>
      </c>
      <c r="C838" s="9">
        <f>IF('2 Pareto Analysis'!$D$12='Pareto Math'!V$23,'Pareto Math'!B838,IF(HLOOKUP(X$23,'1 Data Entry'!A$1:Q837,A839,FALSE)="","",HLOOKUP(X$23,'1 Data Entry'!A$1:Q837,A839,FALSE)))</f>
        <v>836</v>
      </c>
      <c r="D838" s="7" t="e">
        <f>HLOOKUP(V$23,'1 Data Entry'!A$1:Q837,A839,FALSE)</f>
        <v>#N/A</v>
      </c>
      <c r="E838" s="15" t="e">
        <f>IF(C838="","",HLOOKUP(W$23,'1 Data Entry'!A$1:S837,A839,FALSE))</f>
        <v>#N/A</v>
      </c>
      <c r="F838" s="15">
        <f>(COUNTIF(D$3:D838,D838))</f>
        <v>836</v>
      </c>
      <c r="G838" s="15">
        <f t="shared" si="176"/>
        <v>999</v>
      </c>
      <c r="H838" s="15" t="e">
        <f t="shared" si="178"/>
        <v>#N/A</v>
      </c>
      <c r="I838" s="16" t="str">
        <f t="shared" si="179"/>
        <v/>
      </c>
      <c r="J838" s="16" t="str">
        <f t="shared" ca="1" si="175"/>
        <v/>
      </c>
      <c r="K838" s="16" t="str">
        <f t="shared" ca="1" si="175"/>
        <v/>
      </c>
      <c r="L838" s="16" t="str">
        <f t="shared" ca="1" si="175"/>
        <v/>
      </c>
      <c r="M838" s="16" t="str">
        <f t="shared" ca="1" si="175"/>
        <v/>
      </c>
      <c r="N838" s="16" t="str">
        <f t="shared" ca="1" si="175"/>
        <v/>
      </c>
      <c r="O838" s="16" t="str">
        <f t="shared" ca="1" si="175"/>
        <v/>
      </c>
      <c r="P838" s="16" t="str">
        <f t="shared" ca="1" si="177"/>
        <v/>
      </c>
      <c r="Q838" s="16" t="str">
        <f t="shared" ca="1" si="177"/>
        <v/>
      </c>
      <c r="R838" s="16" t="str">
        <f t="shared" ca="1" si="177"/>
        <v/>
      </c>
      <c r="S838" s="16" t="e">
        <f t="shared" ca="1" si="182"/>
        <v>#N/A</v>
      </c>
      <c r="T838" s="15" t="str">
        <f t="shared" ca="1" si="183"/>
        <v/>
      </c>
      <c r="U838" s="7" t="str">
        <f t="shared" ca="1" si="180"/>
        <v/>
      </c>
    </row>
    <row r="839" spans="1:21" x14ac:dyDescent="0.55000000000000004">
      <c r="A839" s="7">
        <v>837</v>
      </c>
      <c r="B839" s="8">
        <f t="shared" si="181"/>
        <v>837</v>
      </c>
      <c r="C839" s="9">
        <f>IF('2 Pareto Analysis'!$D$12='Pareto Math'!V$23,'Pareto Math'!B839,IF(HLOOKUP(X$23,'1 Data Entry'!A$1:Q838,A840,FALSE)="","",HLOOKUP(X$23,'1 Data Entry'!A$1:Q838,A840,FALSE)))</f>
        <v>837</v>
      </c>
      <c r="D839" s="7" t="e">
        <f>HLOOKUP(V$23,'1 Data Entry'!A$1:Q838,A840,FALSE)</f>
        <v>#N/A</v>
      </c>
      <c r="E839" s="15" t="e">
        <f>IF(C839="","",HLOOKUP(W$23,'1 Data Entry'!A$1:S838,A840,FALSE))</f>
        <v>#N/A</v>
      </c>
      <c r="F839" s="15">
        <f>(COUNTIF(D$3:D839,D839))</f>
        <v>837</v>
      </c>
      <c r="G839" s="15">
        <f t="shared" si="176"/>
        <v>999</v>
      </c>
      <c r="H839" s="15" t="e">
        <f t="shared" si="178"/>
        <v>#N/A</v>
      </c>
      <c r="I839" s="16" t="str">
        <f t="shared" si="179"/>
        <v/>
      </c>
      <c r="J839" s="16" t="str">
        <f t="shared" ca="1" si="175"/>
        <v/>
      </c>
      <c r="K839" s="16" t="str">
        <f t="shared" ca="1" si="175"/>
        <v/>
      </c>
      <c r="L839" s="16" t="str">
        <f t="shared" ca="1" si="175"/>
        <v/>
      </c>
      <c r="M839" s="16" t="str">
        <f t="shared" ca="1" si="175"/>
        <v/>
      </c>
      <c r="N839" s="16" t="str">
        <f t="shared" ca="1" si="175"/>
        <v/>
      </c>
      <c r="O839" s="16" t="str">
        <f t="shared" ca="1" si="175"/>
        <v/>
      </c>
      <c r="P839" s="16" t="str">
        <f t="shared" ca="1" si="177"/>
        <v/>
      </c>
      <c r="Q839" s="16" t="str">
        <f t="shared" ca="1" si="177"/>
        <v/>
      </c>
      <c r="R839" s="16" t="str">
        <f t="shared" ca="1" si="177"/>
        <v/>
      </c>
      <c r="S839" s="16" t="e">
        <f t="shared" ca="1" si="182"/>
        <v>#N/A</v>
      </c>
      <c r="T839" s="15" t="str">
        <f t="shared" ca="1" si="183"/>
        <v/>
      </c>
      <c r="U839" s="7" t="str">
        <f t="shared" ca="1" si="180"/>
        <v/>
      </c>
    </row>
    <row r="840" spans="1:21" x14ac:dyDescent="0.55000000000000004">
      <c r="A840" s="7">
        <v>838</v>
      </c>
      <c r="B840" s="8">
        <f t="shared" si="181"/>
        <v>838</v>
      </c>
      <c r="C840" s="9">
        <f>IF('2 Pareto Analysis'!$D$12='Pareto Math'!V$23,'Pareto Math'!B840,IF(HLOOKUP(X$23,'1 Data Entry'!A$1:Q839,A841,FALSE)="","",HLOOKUP(X$23,'1 Data Entry'!A$1:Q839,A841,FALSE)))</f>
        <v>838</v>
      </c>
      <c r="D840" s="7" t="e">
        <f>HLOOKUP(V$23,'1 Data Entry'!A$1:Q839,A841,FALSE)</f>
        <v>#N/A</v>
      </c>
      <c r="E840" s="15" t="e">
        <f>IF(C840="","",HLOOKUP(W$23,'1 Data Entry'!A$1:S839,A841,FALSE))</f>
        <v>#N/A</v>
      </c>
      <c r="F840" s="15">
        <f>(COUNTIF(D$3:D840,D840))</f>
        <v>838</v>
      </c>
      <c r="G840" s="15">
        <f t="shared" si="176"/>
        <v>999</v>
      </c>
      <c r="H840" s="15" t="e">
        <f t="shared" si="178"/>
        <v>#N/A</v>
      </c>
      <c r="I840" s="16" t="str">
        <f t="shared" si="179"/>
        <v/>
      </c>
      <c r="J840" s="16" t="str">
        <f t="shared" ca="1" si="175"/>
        <v/>
      </c>
      <c r="K840" s="16" t="str">
        <f t="shared" ca="1" si="175"/>
        <v/>
      </c>
      <c r="L840" s="16" t="str">
        <f t="shared" ca="1" si="175"/>
        <v/>
      </c>
      <c r="M840" s="16" t="str">
        <f t="shared" ca="1" si="175"/>
        <v/>
      </c>
      <c r="N840" s="16" t="str">
        <f t="shared" ca="1" si="175"/>
        <v/>
      </c>
      <c r="O840" s="16" t="str">
        <f t="shared" ca="1" si="175"/>
        <v/>
      </c>
      <c r="P840" s="16" t="str">
        <f t="shared" ca="1" si="177"/>
        <v/>
      </c>
      <c r="Q840" s="16" t="str">
        <f t="shared" ca="1" si="177"/>
        <v/>
      </c>
      <c r="R840" s="16" t="str">
        <f t="shared" ca="1" si="177"/>
        <v/>
      </c>
      <c r="S840" s="16" t="e">
        <f t="shared" ca="1" si="182"/>
        <v>#N/A</v>
      </c>
      <c r="T840" s="15" t="str">
        <f t="shared" ca="1" si="183"/>
        <v/>
      </c>
      <c r="U840" s="7" t="str">
        <f t="shared" ca="1" si="180"/>
        <v/>
      </c>
    </row>
    <row r="841" spans="1:21" x14ac:dyDescent="0.55000000000000004">
      <c r="A841" s="7">
        <v>839</v>
      </c>
      <c r="B841" s="8">
        <f t="shared" si="181"/>
        <v>839</v>
      </c>
      <c r="C841" s="9">
        <f>IF('2 Pareto Analysis'!$D$12='Pareto Math'!V$23,'Pareto Math'!B841,IF(HLOOKUP(X$23,'1 Data Entry'!A$1:Q840,A842,FALSE)="","",HLOOKUP(X$23,'1 Data Entry'!A$1:Q840,A842,FALSE)))</f>
        <v>839</v>
      </c>
      <c r="D841" s="7" t="e">
        <f>HLOOKUP(V$23,'1 Data Entry'!A$1:Q840,A842,FALSE)</f>
        <v>#N/A</v>
      </c>
      <c r="E841" s="15" t="e">
        <f>IF(C841="","",HLOOKUP(W$23,'1 Data Entry'!A$1:S840,A842,FALSE))</f>
        <v>#N/A</v>
      </c>
      <c r="F841" s="15">
        <f>(COUNTIF(D$3:D841,D841))</f>
        <v>839</v>
      </c>
      <c r="G841" s="15">
        <f t="shared" si="176"/>
        <v>999</v>
      </c>
      <c r="H841" s="15" t="e">
        <f t="shared" si="178"/>
        <v>#N/A</v>
      </c>
      <c r="I841" s="16" t="str">
        <f t="shared" si="179"/>
        <v/>
      </c>
      <c r="J841" s="16" t="str">
        <f t="shared" ca="1" si="175"/>
        <v/>
      </c>
      <c r="K841" s="16" t="str">
        <f t="shared" ca="1" si="175"/>
        <v/>
      </c>
      <c r="L841" s="16" t="str">
        <f t="shared" ca="1" si="175"/>
        <v/>
      </c>
      <c r="M841" s="16" t="str">
        <f t="shared" ca="1" si="175"/>
        <v/>
      </c>
      <c r="N841" s="16" t="str">
        <f t="shared" ca="1" si="175"/>
        <v/>
      </c>
      <c r="O841" s="16" t="str">
        <f t="shared" ca="1" si="175"/>
        <v/>
      </c>
      <c r="P841" s="16" t="str">
        <f t="shared" ca="1" si="177"/>
        <v/>
      </c>
      <c r="Q841" s="16" t="str">
        <f t="shared" ca="1" si="177"/>
        <v/>
      </c>
      <c r="R841" s="16" t="str">
        <f t="shared" ca="1" si="177"/>
        <v/>
      </c>
      <c r="S841" s="16" t="e">
        <f t="shared" ca="1" si="182"/>
        <v>#N/A</v>
      </c>
      <c r="T841" s="15" t="str">
        <f t="shared" ca="1" si="183"/>
        <v/>
      </c>
      <c r="U841" s="7" t="str">
        <f t="shared" ca="1" si="180"/>
        <v/>
      </c>
    </row>
    <row r="842" spans="1:21" x14ac:dyDescent="0.55000000000000004">
      <c r="A842" s="7">
        <v>840</v>
      </c>
      <c r="B842" s="8">
        <f t="shared" si="181"/>
        <v>840</v>
      </c>
      <c r="C842" s="9">
        <f>IF('2 Pareto Analysis'!$D$12='Pareto Math'!V$23,'Pareto Math'!B842,IF(HLOOKUP(X$23,'1 Data Entry'!A$1:Q841,A843,FALSE)="","",HLOOKUP(X$23,'1 Data Entry'!A$1:Q841,A843,FALSE)))</f>
        <v>840</v>
      </c>
      <c r="D842" s="7" t="e">
        <f>HLOOKUP(V$23,'1 Data Entry'!A$1:Q841,A843,FALSE)</f>
        <v>#N/A</v>
      </c>
      <c r="E842" s="15" t="e">
        <f>IF(C842="","",HLOOKUP(W$23,'1 Data Entry'!A$1:S841,A843,FALSE))</f>
        <v>#N/A</v>
      </c>
      <c r="F842" s="15">
        <f>(COUNTIF(D$3:D842,D842))</f>
        <v>840</v>
      </c>
      <c r="G842" s="15">
        <f t="shared" si="176"/>
        <v>999</v>
      </c>
      <c r="H842" s="15" t="e">
        <f t="shared" si="178"/>
        <v>#N/A</v>
      </c>
      <c r="I842" s="16" t="str">
        <f t="shared" si="179"/>
        <v/>
      </c>
      <c r="J842" s="16" t="str">
        <f t="shared" ca="1" si="175"/>
        <v/>
      </c>
      <c r="K842" s="16" t="str">
        <f t="shared" ca="1" si="175"/>
        <v/>
      </c>
      <c r="L842" s="16" t="str">
        <f t="shared" ca="1" si="175"/>
        <v/>
      </c>
      <c r="M842" s="16" t="str">
        <f t="shared" ca="1" si="175"/>
        <v/>
      </c>
      <c r="N842" s="16" t="str">
        <f t="shared" ca="1" si="175"/>
        <v/>
      </c>
      <c r="O842" s="16" t="str">
        <f t="shared" ca="1" si="175"/>
        <v/>
      </c>
      <c r="P842" s="16" t="str">
        <f t="shared" ca="1" si="177"/>
        <v/>
      </c>
      <c r="Q842" s="16" t="str">
        <f t="shared" ca="1" si="177"/>
        <v/>
      </c>
      <c r="R842" s="16" t="str">
        <f t="shared" ca="1" si="177"/>
        <v/>
      </c>
      <c r="S842" s="16" t="e">
        <f t="shared" ca="1" si="182"/>
        <v>#N/A</v>
      </c>
      <c r="T842" s="15" t="str">
        <f t="shared" ca="1" si="183"/>
        <v/>
      </c>
      <c r="U842" s="7" t="str">
        <f t="shared" ca="1" si="180"/>
        <v/>
      </c>
    </row>
    <row r="843" spans="1:21" x14ac:dyDescent="0.55000000000000004">
      <c r="A843" s="7">
        <v>841</v>
      </c>
      <c r="B843" s="8">
        <f t="shared" si="181"/>
        <v>841</v>
      </c>
      <c r="C843" s="9">
        <f>IF('2 Pareto Analysis'!$D$12='Pareto Math'!V$23,'Pareto Math'!B843,IF(HLOOKUP(X$23,'1 Data Entry'!A$1:Q842,A844,FALSE)="","",HLOOKUP(X$23,'1 Data Entry'!A$1:Q842,A844,FALSE)))</f>
        <v>841</v>
      </c>
      <c r="D843" s="7" t="e">
        <f>HLOOKUP(V$23,'1 Data Entry'!A$1:Q842,A844,FALSE)</f>
        <v>#N/A</v>
      </c>
      <c r="E843" s="15" t="e">
        <f>IF(C843="","",HLOOKUP(W$23,'1 Data Entry'!A$1:S842,A844,FALSE))</f>
        <v>#N/A</v>
      </c>
      <c r="F843" s="15">
        <f>(COUNTIF(D$3:D843,D843))</f>
        <v>841</v>
      </c>
      <c r="G843" s="15">
        <f t="shared" si="176"/>
        <v>999</v>
      </c>
      <c r="H843" s="15" t="e">
        <f t="shared" si="178"/>
        <v>#N/A</v>
      </c>
      <c r="I843" s="16" t="str">
        <f t="shared" si="179"/>
        <v/>
      </c>
      <c r="J843" s="16" t="str">
        <f t="shared" ca="1" si="175"/>
        <v/>
      </c>
      <c r="K843" s="16" t="str">
        <f t="shared" ca="1" si="175"/>
        <v/>
      </c>
      <c r="L843" s="16" t="str">
        <f t="shared" ca="1" si="175"/>
        <v/>
      </c>
      <c r="M843" s="16" t="str">
        <f t="shared" ref="M843:R906" ca="1" si="184">IF(ISERROR(AA$43),"",IF($D843&lt;&gt;AA$43,"",$E843))</f>
        <v/>
      </c>
      <c r="N843" s="16" t="str">
        <f t="shared" ca="1" si="184"/>
        <v/>
      </c>
      <c r="O843" s="16" t="str">
        <f t="shared" ca="1" si="184"/>
        <v/>
      </c>
      <c r="P843" s="16" t="str">
        <f t="shared" ca="1" si="177"/>
        <v/>
      </c>
      <c r="Q843" s="16" t="str">
        <f t="shared" ca="1" si="177"/>
        <v/>
      </c>
      <c r="R843" s="16" t="str">
        <f t="shared" ca="1" si="177"/>
        <v/>
      </c>
      <c r="S843" s="16" t="e">
        <f t="shared" ca="1" si="182"/>
        <v>#N/A</v>
      </c>
      <c r="T843" s="15" t="str">
        <f t="shared" ca="1" si="183"/>
        <v/>
      </c>
      <c r="U843" s="7" t="str">
        <f t="shared" ca="1" si="180"/>
        <v/>
      </c>
    </row>
    <row r="844" spans="1:21" x14ac:dyDescent="0.55000000000000004">
      <c r="A844" s="7">
        <v>842</v>
      </c>
      <c r="B844" s="8">
        <f t="shared" si="181"/>
        <v>842</v>
      </c>
      <c r="C844" s="9">
        <f>IF('2 Pareto Analysis'!$D$12='Pareto Math'!V$23,'Pareto Math'!B844,IF(HLOOKUP(X$23,'1 Data Entry'!A$1:Q843,A845,FALSE)="","",HLOOKUP(X$23,'1 Data Entry'!A$1:Q843,A845,FALSE)))</f>
        <v>842</v>
      </c>
      <c r="D844" s="7" t="e">
        <f>HLOOKUP(V$23,'1 Data Entry'!A$1:Q843,A845,FALSE)</f>
        <v>#N/A</v>
      </c>
      <c r="E844" s="15" t="e">
        <f>IF(C844="","",HLOOKUP(W$23,'1 Data Entry'!A$1:S843,A845,FALSE))</f>
        <v>#N/A</v>
      </c>
      <c r="F844" s="15">
        <f>(COUNTIF(D$3:D844,D844))</f>
        <v>842</v>
      </c>
      <c r="G844" s="15">
        <f t="shared" si="176"/>
        <v>999</v>
      </c>
      <c r="H844" s="15" t="e">
        <f t="shared" si="178"/>
        <v>#N/A</v>
      </c>
      <c r="I844" s="16" t="str">
        <f t="shared" si="179"/>
        <v/>
      </c>
      <c r="J844" s="16" t="str">
        <f t="shared" ref="J844:O907" ca="1" si="185">IF(ISERROR(X$43),"",IF($D844&lt;&gt;X$43,"",$E844))</f>
        <v/>
      </c>
      <c r="K844" s="16" t="str">
        <f t="shared" ca="1" si="185"/>
        <v/>
      </c>
      <c r="L844" s="16" t="str">
        <f t="shared" ca="1" si="185"/>
        <v/>
      </c>
      <c r="M844" s="16" t="str">
        <f t="shared" ca="1" si="184"/>
        <v/>
      </c>
      <c r="N844" s="16" t="str">
        <f t="shared" ca="1" si="184"/>
        <v/>
      </c>
      <c r="O844" s="16" t="str">
        <f t="shared" ca="1" si="184"/>
        <v/>
      </c>
      <c r="P844" s="16" t="str">
        <f t="shared" ca="1" si="177"/>
        <v/>
      </c>
      <c r="Q844" s="16" t="str">
        <f t="shared" ca="1" si="177"/>
        <v/>
      </c>
      <c r="R844" s="16" t="str">
        <f t="shared" ca="1" si="177"/>
        <v/>
      </c>
      <c r="S844" s="16" t="e">
        <f t="shared" ca="1" si="182"/>
        <v>#N/A</v>
      </c>
      <c r="T844" s="15" t="str">
        <f t="shared" ca="1" si="183"/>
        <v/>
      </c>
      <c r="U844" s="7" t="str">
        <f t="shared" ca="1" si="180"/>
        <v/>
      </c>
    </row>
    <row r="845" spans="1:21" x14ac:dyDescent="0.55000000000000004">
      <c r="A845" s="7">
        <v>843</v>
      </c>
      <c r="B845" s="8">
        <f t="shared" si="181"/>
        <v>843</v>
      </c>
      <c r="C845" s="9">
        <f>IF('2 Pareto Analysis'!$D$12='Pareto Math'!V$23,'Pareto Math'!B845,IF(HLOOKUP(X$23,'1 Data Entry'!A$1:Q844,A846,FALSE)="","",HLOOKUP(X$23,'1 Data Entry'!A$1:Q844,A846,FALSE)))</f>
        <v>843</v>
      </c>
      <c r="D845" s="7" t="e">
        <f>HLOOKUP(V$23,'1 Data Entry'!A$1:Q844,A846,FALSE)</f>
        <v>#N/A</v>
      </c>
      <c r="E845" s="15" t="e">
        <f>IF(C845="","",HLOOKUP(W$23,'1 Data Entry'!A$1:S844,A846,FALSE))</f>
        <v>#N/A</v>
      </c>
      <c r="F845" s="15">
        <f>(COUNTIF(D$3:D845,D845))</f>
        <v>843</v>
      </c>
      <c r="G845" s="15">
        <f t="shared" si="176"/>
        <v>999</v>
      </c>
      <c r="H845" s="15" t="e">
        <f t="shared" si="178"/>
        <v>#N/A</v>
      </c>
      <c r="I845" s="16" t="str">
        <f t="shared" si="179"/>
        <v/>
      </c>
      <c r="J845" s="16" t="str">
        <f t="shared" ca="1" si="185"/>
        <v/>
      </c>
      <c r="K845" s="16" t="str">
        <f t="shared" ca="1" si="185"/>
        <v/>
      </c>
      <c r="L845" s="16" t="str">
        <f t="shared" ca="1" si="185"/>
        <v/>
      </c>
      <c r="M845" s="16" t="str">
        <f t="shared" ca="1" si="184"/>
        <v/>
      </c>
      <c r="N845" s="16" t="str">
        <f t="shared" ca="1" si="184"/>
        <v/>
      </c>
      <c r="O845" s="16" t="str">
        <f t="shared" ca="1" si="184"/>
        <v/>
      </c>
      <c r="P845" s="16" t="str">
        <f t="shared" ca="1" si="177"/>
        <v/>
      </c>
      <c r="Q845" s="16" t="str">
        <f t="shared" ca="1" si="177"/>
        <v/>
      </c>
      <c r="R845" s="16" t="str">
        <f t="shared" ca="1" si="177"/>
        <v/>
      </c>
      <c r="S845" s="16" t="e">
        <f t="shared" ca="1" si="182"/>
        <v>#N/A</v>
      </c>
      <c r="T845" s="15" t="str">
        <f t="shared" ca="1" si="183"/>
        <v/>
      </c>
      <c r="U845" s="7" t="str">
        <f t="shared" ca="1" si="180"/>
        <v/>
      </c>
    </row>
    <row r="846" spans="1:21" x14ac:dyDescent="0.55000000000000004">
      <c r="A846" s="7">
        <v>844</v>
      </c>
      <c r="B846" s="8">
        <f t="shared" si="181"/>
        <v>844</v>
      </c>
      <c r="C846" s="9">
        <f>IF('2 Pareto Analysis'!$D$12='Pareto Math'!V$23,'Pareto Math'!B846,IF(HLOOKUP(X$23,'1 Data Entry'!A$1:Q845,A847,FALSE)="","",HLOOKUP(X$23,'1 Data Entry'!A$1:Q845,A847,FALSE)))</f>
        <v>844</v>
      </c>
      <c r="D846" s="7" t="e">
        <f>HLOOKUP(V$23,'1 Data Entry'!A$1:Q845,A847,FALSE)</f>
        <v>#N/A</v>
      </c>
      <c r="E846" s="15" t="e">
        <f>IF(C846="","",HLOOKUP(W$23,'1 Data Entry'!A$1:S845,A847,FALSE))</f>
        <v>#N/A</v>
      </c>
      <c r="F846" s="15">
        <f>(COUNTIF(D$3:D846,D846))</f>
        <v>844</v>
      </c>
      <c r="G846" s="15">
        <f t="shared" si="176"/>
        <v>999</v>
      </c>
      <c r="H846" s="15" t="e">
        <f t="shared" si="178"/>
        <v>#N/A</v>
      </c>
      <c r="I846" s="16" t="str">
        <f t="shared" si="179"/>
        <v/>
      </c>
      <c r="J846" s="16" t="str">
        <f t="shared" ca="1" si="185"/>
        <v/>
      </c>
      <c r="K846" s="16" t="str">
        <f t="shared" ca="1" si="185"/>
        <v/>
      </c>
      <c r="L846" s="16" t="str">
        <f t="shared" ca="1" si="185"/>
        <v/>
      </c>
      <c r="M846" s="16" t="str">
        <f t="shared" ca="1" si="184"/>
        <v/>
      </c>
      <c r="N846" s="16" t="str">
        <f t="shared" ca="1" si="184"/>
        <v/>
      </c>
      <c r="O846" s="16" t="str">
        <f t="shared" ca="1" si="184"/>
        <v/>
      </c>
      <c r="P846" s="16" t="str">
        <f t="shared" ca="1" si="177"/>
        <v/>
      </c>
      <c r="Q846" s="16" t="str">
        <f t="shared" ca="1" si="177"/>
        <v/>
      </c>
      <c r="R846" s="16" t="str">
        <f t="shared" ca="1" si="177"/>
        <v/>
      </c>
      <c r="S846" s="16" t="e">
        <f t="shared" ca="1" si="182"/>
        <v>#N/A</v>
      </c>
      <c r="T846" s="15" t="str">
        <f t="shared" ca="1" si="183"/>
        <v/>
      </c>
      <c r="U846" s="7" t="str">
        <f t="shared" ca="1" si="180"/>
        <v/>
      </c>
    </row>
    <row r="847" spans="1:21" x14ac:dyDescent="0.55000000000000004">
      <c r="A847" s="7">
        <v>845</v>
      </c>
      <c r="B847" s="8">
        <f t="shared" si="181"/>
        <v>845</v>
      </c>
      <c r="C847" s="9">
        <f>IF('2 Pareto Analysis'!$D$12='Pareto Math'!V$23,'Pareto Math'!B847,IF(HLOOKUP(X$23,'1 Data Entry'!A$1:Q846,A848,FALSE)="","",HLOOKUP(X$23,'1 Data Entry'!A$1:Q846,A848,FALSE)))</f>
        <v>845</v>
      </c>
      <c r="D847" s="7" t="e">
        <f>HLOOKUP(V$23,'1 Data Entry'!A$1:Q846,A848,FALSE)</f>
        <v>#N/A</v>
      </c>
      <c r="E847" s="15" t="e">
        <f>IF(C847="","",HLOOKUP(W$23,'1 Data Entry'!A$1:S846,A848,FALSE))</f>
        <v>#N/A</v>
      </c>
      <c r="F847" s="15">
        <f>(COUNTIF(D$3:D847,D847))</f>
        <v>845</v>
      </c>
      <c r="G847" s="15">
        <f t="shared" si="176"/>
        <v>999</v>
      </c>
      <c r="H847" s="15" t="e">
        <f t="shared" si="178"/>
        <v>#N/A</v>
      </c>
      <c r="I847" s="16" t="str">
        <f t="shared" si="179"/>
        <v/>
      </c>
      <c r="J847" s="16" t="str">
        <f t="shared" ca="1" si="185"/>
        <v/>
      </c>
      <c r="K847" s="16" t="str">
        <f t="shared" ca="1" si="185"/>
        <v/>
      </c>
      <c r="L847" s="16" t="str">
        <f t="shared" ca="1" si="185"/>
        <v/>
      </c>
      <c r="M847" s="16" t="str">
        <f t="shared" ca="1" si="184"/>
        <v/>
      </c>
      <c r="N847" s="16" t="str">
        <f t="shared" ca="1" si="184"/>
        <v/>
      </c>
      <c r="O847" s="16" t="str">
        <f t="shared" ca="1" si="184"/>
        <v/>
      </c>
      <c r="P847" s="16" t="str">
        <f t="shared" ca="1" si="177"/>
        <v/>
      </c>
      <c r="Q847" s="16" t="str">
        <f t="shared" ca="1" si="177"/>
        <v/>
      </c>
      <c r="R847" s="16" t="str">
        <f t="shared" ca="1" si="177"/>
        <v/>
      </c>
      <c r="S847" s="16" t="e">
        <f t="shared" ca="1" si="182"/>
        <v>#N/A</v>
      </c>
      <c r="T847" s="15" t="str">
        <f t="shared" ca="1" si="183"/>
        <v/>
      </c>
      <c r="U847" s="7" t="str">
        <f t="shared" ca="1" si="180"/>
        <v/>
      </c>
    </row>
    <row r="848" spans="1:21" x14ac:dyDescent="0.55000000000000004">
      <c r="A848" s="7">
        <v>846</v>
      </c>
      <c r="B848" s="8">
        <f t="shared" si="181"/>
        <v>846</v>
      </c>
      <c r="C848" s="9">
        <f>IF('2 Pareto Analysis'!$D$12='Pareto Math'!V$23,'Pareto Math'!B848,IF(HLOOKUP(X$23,'1 Data Entry'!A$1:Q847,A849,FALSE)="","",HLOOKUP(X$23,'1 Data Entry'!A$1:Q847,A849,FALSE)))</f>
        <v>846</v>
      </c>
      <c r="D848" s="7" t="e">
        <f>HLOOKUP(V$23,'1 Data Entry'!A$1:Q847,A849,FALSE)</f>
        <v>#N/A</v>
      </c>
      <c r="E848" s="15" t="e">
        <f>IF(C848="","",HLOOKUP(W$23,'1 Data Entry'!A$1:S847,A849,FALSE))</f>
        <v>#N/A</v>
      </c>
      <c r="F848" s="15">
        <f>(COUNTIF(D$3:D848,D848))</f>
        <v>846</v>
      </c>
      <c r="G848" s="15">
        <f t="shared" si="176"/>
        <v>999</v>
      </c>
      <c r="H848" s="15" t="e">
        <f t="shared" si="178"/>
        <v>#N/A</v>
      </c>
      <c r="I848" s="16" t="str">
        <f t="shared" si="179"/>
        <v/>
      </c>
      <c r="J848" s="16" t="str">
        <f t="shared" ca="1" si="185"/>
        <v/>
      </c>
      <c r="K848" s="16" t="str">
        <f t="shared" ca="1" si="185"/>
        <v/>
      </c>
      <c r="L848" s="16" t="str">
        <f t="shared" ca="1" si="185"/>
        <v/>
      </c>
      <c r="M848" s="16" t="str">
        <f t="shared" ca="1" si="184"/>
        <v/>
      </c>
      <c r="N848" s="16" t="str">
        <f t="shared" ca="1" si="184"/>
        <v/>
      </c>
      <c r="O848" s="16" t="str">
        <f t="shared" ca="1" si="184"/>
        <v/>
      </c>
      <c r="P848" s="16" t="str">
        <f t="shared" ca="1" si="177"/>
        <v/>
      </c>
      <c r="Q848" s="16" t="str">
        <f t="shared" ca="1" si="177"/>
        <v/>
      </c>
      <c r="R848" s="16" t="str">
        <f t="shared" ca="1" si="177"/>
        <v/>
      </c>
      <c r="S848" s="16" t="e">
        <f t="shared" ca="1" si="182"/>
        <v>#N/A</v>
      </c>
      <c r="T848" s="15" t="str">
        <f t="shared" ca="1" si="183"/>
        <v/>
      </c>
      <c r="U848" s="7" t="str">
        <f t="shared" ca="1" si="180"/>
        <v/>
      </c>
    </row>
    <row r="849" spans="1:21" x14ac:dyDescent="0.55000000000000004">
      <c r="A849" s="7">
        <v>847</v>
      </c>
      <c r="B849" s="8">
        <f t="shared" si="181"/>
        <v>847</v>
      </c>
      <c r="C849" s="9">
        <f>IF('2 Pareto Analysis'!$D$12='Pareto Math'!V$23,'Pareto Math'!B849,IF(HLOOKUP(X$23,'1 Data Entry'!A$1:Q848,A850,FALSE)="","",HLOOKUP(X$23,'1 Data Entry'!A$1:Q848,A850,FALSE)))</f>
        <v>847</v>
      </c>
      <c r="D849" s="7" t="e">
        <f>HLOOKUP(V$23,'1 Data Entry'!A$1:Q848,A850,FALSE)</f>
        <v>#N/A</v>
      </c>
      <c r="E849" s="15" t="e">
        <f>IF(C849="","",HLOOKUP(W$23,'1 Data Entry'!A$1:S848,A850,FALSE))</f>
        <v>#N/A</v>
      </c>
      <c r="F849" s="15">
        <f>(COUNTIF(D$3:D849,D849))</f>
        <v>847</v>
      </c>
      <c r="G849" s="15">
        <f t="shared" si="176"/>
        <v>999</v>
      </c>
      <c r="H849" s="15" t="e">
        <f t="shared" si="178"/>
        <v>#N/A</v>
      </c>
      <c r="I849" s="16" t="str">
        <f t="shared" si="179"/>
        <v/>
      </c>
      <c r="J849" s="16" t="str">
        <f t="shared" ca="1" si="185"/>
        <v/>
      </c>
      <c r="K849" s="16" t="str">
        <f t="shared" ca="1" si="185"/>
        <v/>
      </c>
      <c r="L849" s="16" t="str">
        <f t="shared" ca="1" si="185"/>
        <v/>
      </c>
      <c r="M849" s="16" t="str">
        <f t="shared" ca="1" si="184"/>
        <v/>
      </c>
      <c r="N849" s="16" t="str">
        <f t="shared" ca="1" si="184"/>
        <v/>
      </c>
      <c r="O849" s="16" t="str">
        <f t="shared" ca="1" si="184"/>
        <v/>
      </c>
      <c r="P849" s="16" t="str">
        <f t="shared" ca="1" si="177"/>
        <v/>
      </c>
      <c r="Q849" s="16" t="str">
        <f t="shared" ca="1" si="177"/>
        <v/>
      </c>
      <c r="R849" s="16" t="str">
        <f t="shared" ca="1" si="177"/>
        <v/>
      </c>
      <c r="S849" s="16" t="e">
        <f t="shared" ca="1" si="182"/>
        <v>#N/A</v>
      </c>
      <c r="T849" s="15" t="str">
        <f t="shared" ca="1" si="183"/>
        <v/>
      </c>
      <c r="U849" s="7" t="str">
        <f t="shared" ca="1" si="180"/>
        <v/>
      </c>
    </row>
    <row r="850" spans="1:21" x14ac:dyDescent="0.55000000000000004">
      <c r="A850" s="7">
        <v>848</v>
      </c>
      <c r="B850" s="8">
        <f t="shared" si="181"/>
        <v>848</v>
      </c>
      <c r="C850" s="9">
        <f>IF('2 Pareto Analysis'!$D$12='Pareto Math'!V$23,'Pareto Math'!B850,IF(HLOOKUP(X$23,'1 Data Entry'!A$1:Q849,A851,FALSE)="","",HLOOKUP(X$23,'1 Data Entry'!A$1:Q849,A851,FALSE)))</f>
        <v>848</v>
      </c>
      <c r="D850" s="7" t="e">
        <f>HLOOKUP(V$23,'1 Data Entry'!A$1:Q849,A851,FALSE)</f>
        <v>#N/A</v>
      </c>
      <c r="E850" s="15" t="e">
        <f>IF(C850="","",HLOOKUP(W$23,'1 Data Entry'!A$1:S849,A851,FALSE))</f>
        <v>#N/A</v>
      </c>
      <c r="F850" s="15">
        <f>(COUNTIF(D$3:D850,D850))</f>
        <v>848</v>
      </c>
      <c r="G850" s="15">
        <f t="shared" si="176"/>
        <v>999</v>
      </c>
      <c r="H850" s="15" t="e">
        <f t="shared" si="178"/>
        <v>#N/A</v>
      </c>
      <c r="I850" s="16" t="str">
        <f t="shared" si="179"/>
        <v/>
      </c>
      <c r="J850" s="16" t="str">
        <f t="shared" ca="1" si="185"/>
        <v/>
      </c>
      <c r="K850" s="16" t="str">
        <f t="shared" ca="1" si="185"/>
        <v/>
      </c>
      <c r="L850" s="16" t="str">
        <f t="shared" ca="1" si="185"/>
        <v/>
      </c>
      <c r="M850" s="16" t="str">
        <f t="shared" ca="1" si="184"/>
        <v/>
      </c>
      <c r="N850" s="16" t="str">
        <f t="shared" ca="1" si="184"/>
        <v/>
      </c>
      <c r="O850" s="16" t="str">
        <f t="shared" ca="1" si="184"/>
        <v/>
      </c>
      <c r="P850" s="16" t="str">
        <f t="shared" ca="1" si="177"/>
        <v/>
      </c>
      <c r="Q850" s="16" t="str">
        <f t="shared" ca="1" si="177"/>
        <v/>
      </c>
      <c r="R850" s="16" t="str">
        <f t="shared" ca="1" si="177"/>
        <v/>
      </c>
      <c r="S850" s="16" t="e">
        <f t="shared" ca="1" si="182"/>
        <v>#N/A</v>
      </c>
      <c r="T850" s="15" t="str">
        <f t="shared" ca="1" si="183"/>
        <v/>
      </c>
      <c r="U850" s="7" t="str">
        <f t="shared" ca="1" si="180"/>
        <v/>
      </c>
    </row>
    <row r="851" spans="1:21" x14ac:dyDescent="0.55000000000000004">
      <c r="A851" s="7">
        <v>849</v>
      </c>
      <c r="B851" s="8">
        <f t="shared" si="181"/>
        <v>849</v>
      </c>
      <c r="C851" s="9">
        <f>IF('2 Pareto Analysis'!$D$12='Pareto Math'!V$23,'Pareto Math'!B851,IF(HLOOKUP(X$23,'1 Data Entry'!A$1:Q850,A852,FALSE)="","",HLOOKUP(X$23,'1 Data Entry'!A$1:Q850,A852,FALSE)))</f>
        <v>849</v>
      </c>
      <c r="D851" s="7" t="e">
        <f>HLOOKUP(V$23,'1 Data Entry'!A$1:Q850,A852,FALSE)</f>
        <v>#N/A</v>
      </c>
      <c r="E851" s="15" t="e">
        <f>IF(C851="","",HLOOKUP(W$23,'1 Data Entry'!A$1:S850,A852,FALSE))</f>
        <v>#N/A</v>
      </c>
      <c r="F851" s="15">
        <f>(COUNTIF(D$3:D851,D851))</f>
        <v>849</v>
      </c>
      <c r="G851" s="15">
        <f t="shared" si="176"/>
        <v>999</v>
      </c>
      <c r="H851" s="15" t="e">
        <f t="shared" si="178"/>
        <v>#N/A</v>
      </c>
      <c r="I851" s="16" t="str">
        <f t="shared" si="179"/>
        <v/>
      </c>
      <c r="J851" s="16" t="str">
        <f t="shared" ca="1" si="185"/>
        <v/>
      </c>
      <c r="K851" s="16" t="str">
        <f t="shared" ca="1" si="185"/>
        <v/>
      </c>
      <c r="L851" s="16" t="str">
        <f t="shared" ca="1" si="185"/>
        <v/>
      </c>
      <c r="M851" s="16" t="str">
        <f t="shared" ca="1" si="184"/>
        <v/>
      </c>
      <c r="N851" s="16" t="str">
        <f t="shared" ca="1" si="184"/>
        <v/>
      </c>
      <c r="O851" s="16" t="str">
        <f t="shared" ca="1" si="184"/>
        <v/>
      </c>
      <c r="P851" s="16" t="str">
        <f t="shared" ca="1" si="177"/>
        <v/>
      </c>
      <c r="Q851" s="16" t="str">
        <f t="shared" ca="1" si="177"/>
        <v/>
      </c>
      <c r="R851" s="16" t="str">
        <f t="shared" ca="1" si="177"/>
        <v/>
      </c>
      <c r="S851" s="16" t="e">
        <f t="shared" ca="1" si="182"/>
        <v>#N/A</v>
      </c>
      <c r="T851" s="15" t="str">
        <f t="shared" ca="1" si="183"/>
        <v/>
      </c>
      <c r="U851" s="7" t="str">
        <f t="shared" ca="1" si="180"/>
        <v/>
      </c>
    </row>
    <row r="852" spans="1:21" x14ac:dyDescent="0.55000000000000004">
      <c r="A852" s="7">
        <v>850</v>
      </c>
      <c r="B852" s="8">
        <f t="shared" si="181"/>
        <v>850</v>
      </c>
      <c r="C852" s="9">
        <f>IF('2 Pareto Analysis'!$D$12='Pareto Math'!V$23,'Pareto Math'!B852,IF(HLOOKUP(X$23,'1 Data Entry'!A$1:Q851,A853,FALSE)="","",HLOOKUP(X$23,'1 Data Entry'!A$1:Q851,A853,FALSE)))</f>
        <v>850</v>
      </c>
      <c r="D852" s="7" t="e">
        <f>HLOOKUP(V$23,'1 Data Entry'!A$1:Q851,A853,FALSE)</f>
        <v>#N/A</v>
      </c>
      <c r="E852" s="15" t="e">
        <f>IF(C852="","",HLOOKUP(W$23,'1 Data Entry'!A$1:S851,A853,FALSE))</f>
        <v>#N/A</v>
      </c>
      <c r="F852" s="15">
        <f>(COUNTIF(D$3:D852,D852))</f>
        <v>850</v>
      </c>
      <c r="G852" s="15">
        <f t="shared" si="176"/>
        <v>999</v>
      </c>
      <c r="H852" s="15" t="e">
        <f t="shared" si="178"/>
        <v>#N/A</v>
      </c>
      <c r="I852" s="16" t="str">
        <f t="shared" si="179"/>
        <v/>
      </c>
      <c r="J852" s="16" t="str">
        <f t="shared" ca="1" si="185"/>
        <v/>
      </c>
      <c r="K852" s="16" t="str">
        <f t="shared" ca="1" si="185"/>
        <v/>
      </c>
      <c r="L852" s="16" t="str">
        <f t="shared" ca="1" si="185"/>
        <v/>
      </c>
      <c r="M852" s="16" t="str">
        <f t="shared" ca="1" si="184"/>
        <v/>
      </c>
      <c r="N852" s="16" t="str">
        <f t="shared" ca="1" si="184"/>
        <v/>
      </c>
      <c r="O852" s="16" t="str">
        <f t="shared" ca="1" si="184"/>
        <v/>
      </c>
      <c r="P852" s="16" t="str">
        <f t="shared" ca="1" si="177"/>
        <v/>
      </c>
      <c r="Q852" s="16" t="str">
        <f t="shared" ca="1" si="177"/>
        <v/>
      </c>
      <c r="R852" s="16" t="str">
        <f t="shared" ca="1" si="177"/>
        <v/>
      </c>
      <c r="S852" s="16" t="e">
        <f t="shared" ca="1" si="182"/>
        <v>#N/A</v>
      </c>
      <c r="T852" s="15" t="str">
        <f t="shared" ca="1" si="183"/>
        <v/>
      </c>
      <c r="U852" s="7" t="str">
        <f t="shared" ca="1" si="180"/>
        <v/>
      </c>
    </row>
    <row r="853" spans="1:21" x14ac:dyDescent="0.55000000000000004">
      <c r="A853" s="7">
        <v>851</v>
      </c>
      <c r="B853" s="8">
        <f t="shared" si="181"/>
        <v>851</v>
      </c>
      <c r="C853" s="9">
        <f>IF('2 Pareto Analysis'!$D$12='Pareto Math'!V$23,'Pareto Math'!B853,IF(HLOOKUP(X$23,'1 Data Entry'!A$1:Q852,A854,FALSE)="","",HLOOKUP(X$23,'1 Data Entry'!A$1:Q852,A854,FALSE)))</f>
        <v>851</v>
      </c>
      <c r="D853" s="7" t="e">
        <f>HLOOKUP(V$23,'1 Data Entry'!A$1:Q852,A854,FALSE)</f>
        <v>#N/A</v>
      </c>
      <c r="E853" s="15" t="e">
        <f>IF(C853="","",HLOOKUP(W$23,'1 Data Entry'!A$1:S852,A854,FALSE))</f>
        <v>#N/A</v>
      </c>
      <c r="F853" s="15">
        <f>(COUNTIF(D$3:D853,D853))</f>
        <v>851</v>
      </c>
      <c r="G853" s="15">
        <f t="shared" si="176"/>
        <v>999</v>
      </c>
      <c r="H853" s="15" t="e">
        <f t="shared" si="178"/>
        <v>#N/A</v>
      </c>
      <c r="I853" s="16" t="str">
        <f t="shared" si="179"/>
        <v/>
      </c>
      <c r="J853" s="16" t="str">
        <f t="shared" ca="1" si="185"/>
        <v/>
      </c>
      <c r="K853" s="16" t="str">
        <f t="shared" ca="1" si="185"/>
        <v/>
      </c>
      <c r="L853" s="16" t="str">
        <f t="shared" ca="1" si="185"/>
        <v/>
      </c>
      <c r="M853" s="16" t="str">
        <f t="shared" ca="1" si="184"/>
        <v/>
      </c>
      <c r="N853" s="16" t="str">
        <f t="shared" ca="1" si="184"/>
        <v/>
      </c>
      <c r="O853" s="16" t="str">
        <f t="shared" ca="1" si="184"/>
        <v/>
      </c>
      <c r="P853" s="16" t="str">
        <f t="shared" ca="1" si="177"/>
        <v/>
      </c>
      <c r="Q853" s="16" t="str">
        <f t="shared" ca="1" si="177"/>
        <v/>
      </c>
      <c r="R853" s="16" t="str">
        <f t="shared" ca="1" si="177"/>
        <v/>
      </c>
      <c r="S853" s="16" t="e">
        <f t="shared" ca="1" si="182"/>
        <v>#N/A</v>
      </c>
      <c r="T853" s="15" t="str">
        <f t="shared" ca="1" si="183"/>
        <v/>
      </c>
      <c r="U853" s="7" t="str">
        <f t="shared" ca="1" si="180"/>
        <v/>
      </c>
    </row>
    <row r="854" spans="1:21" x14ac:dyDescent="0.55000000000000004">
      <c r="A854" s="7">
        <v>852</v>
      </c>
      <c r="B854" s="8">
        <f t="shared" si="181"/>
        <v>852</v>
      </c>
      <c r="C854" s="9">
        <f>IF('2 Pareto Analysis'!$D$12='Pareto Math'!V$23,'Pareto Math'!B854,IF(HLOOKUP(X$23,'1 Data Entry'!A$1:Q853,A855,FALSE)="","",HLOOKUP(X$23,'1 Data Entry'!A$1:Q853,A855,FALSE)))</f>
        <v>852</v>
      </c>
      <c r="D854" s="7" t="e">
        <f>HLOOKUP(V$23,'1 Data Entry'!A$1:Q853,A855,FALSE)</f>
        <v>#N/A</v>
      </c>
      <c r="E854" s="15" t="e">
        <f>IF(C854="","",HLOOKUP(W$23,'1 Data Entry'!A$1:S853,A855,FALSE))</f>
        <v>#N/A</v>
      </c>
      <c r="F854" s="15">
        <f>(COUNTIF(D$3:D854,D854))</f>
        <v>852</v>
      </c>
      <c r="G854" s="15">
        <f t="shared" si="176"/>
        <v>999</v>
      </c>
      <c r="H854" s="15" t="e">
        <f t="shared" si="178"/>
        <v>#N/A</v>
      </c>
      <c r="I854" s="16" t="str">
        <f t="shared" si="179"/>
        <v/>
      </c>
      <c r="J854" s="16" t="str">
        <f t="shared" ca="1" si="185"/>
        <v/>
      </c>
      <c r="K854" s="16" t="str">
        <f t="shared" ca="1" si="185"/>
        <v/>
      </c>
      <c r="L854" s="16" t="str">
        <f t="shared" ca="1" si="185"/>
        <v/>
      </c>
      <c r="M854" s="16" t="str">
        <f t="shared" ca="1" si="184"/>
        <v/>
      </c>
      <c r="N854" s="16" t="str">
        <f t="shared" ca="1" si="184"/>
        <v/>
      </c>
      <c r="O854" s="16" t="str">
        <f t="shared" ca="1" si="184"/>
        <v/>
      </c>
      <c r="P854" s="16" t="str">
        <f t="shared" ca="1" si="177"/>
        <v/>
      </c>
      <c r="Q854" s="16" t="str">
        <f t="shared" ca="1" si="177"/>
        <v/>
      </c>
      <c r="R854" s="16" t="str">
        <f t="shared" ca="1" si="177"/>
        <v/>
      </c>
      <c r="S854" s="16" t="e">
        <f t="shared" ca="1" si="182"/>
        <v>#N/A</v>
      </c>
      <c r="T854" s="15" t="str">
        <f t="shared" ca="1" si="183"/>
        <v/>
      </c>
      <c r="U854" s="7" t="str">
        <f t="shared" ca="1" si="180"/>
        <v/>
      </c>
    </row>
    <row r="855" spans="1:21" x14ac:dyDescent="0.55000000000000004">
      <c r="A855" s="7">
        <v>853</v>
      </c>
      <c r="B855" s="8">
        <f t="shared" si="181"/>
        <v>853</v>
      </c>
      <c r="C855" s="9">
        <f>IF('2 Pareto Analysis'!$D$12='Pareto Math'!V$23,'Pareto Math'!B855,IF(HLOOKUP(X$23,'1 Data Entry'!A$1:Q854,A856,FALSE)="","",HLOOKUP(X$23,'1 Data Entry'!A$1:Q854,A856,FALSE)))</f>
        <v>853</v>
      </c>
      <c r="D855" s="7" t="e">
        <f>HLOOKUP(V$23,'1 Data Entry'!A$1:Q854,A856,FALSE)</f>
        <v>#N/A</v>
      </c>
      <c r="E855" s="15" t="e">
        <f>IF(C855="","",HLOOKUP(W$23,'1 Data Entry'!A$1:S854,A856,FALSE))</f>
        <v>#N/A</v>
      </c>
      <c r="F855" s="15">
        <f>(COUNTIF(D$3:D855,D855))</f>
        <v>853</v>
      </c>
      <c r="G855" s="15">
        <f t="shared" si="176"/>
        <v>999</v>
      </c>
      <c r="H855" s="15" t="e">
        <f t="shared" si="178"/>
        <v>#N/A</v>
      </c>
      <c r="I855" s="16" t="str">
        <f t="shared" si="179"/>
        <v/>
      </c>
      <c r="J855" s="16" t="str">
        <f t="shared" ca="1" si="185"/>
        <v/>
      </c>
      <c r="K855" s="16" t="str">
        <f t="shared" ca="1" si="185"/>
        <v/>
      </c>
      <c r="L855" s="16" t="str">
        <f t="shared" ca="1" si="185"/>
        <v/>
      </c>
      <c r="M855" s="16" t="str">
        <f t="shared" ca="1" si="184"/>
        <v/>
      </c>
      <c r="N855" s="16" t="str">
        <f t="shared" ca="1" si="184"/>
        <v/>
      </c>
      <c r="O855" s="16" t="str">
        <f t="shared" ca="1" si="184"/>
        <v/>
      </c>
      <c r="P855" s="16" t="str">
        <f t="shared" ca="1" si="177"/>
        <v/>
      </c>
      <c r="Q855" s="16" t="str">
        <f t="shared" ca="1" si="177"/>
        <v/>
      </c>
      <c r="R855" s="16" t="str">
        <f t="shared" ca="1" si="177"/>
        <v/>
      </c>
      <c r="S855" s="16" t="e">
        <f t="shared" ca="1" si="182"/>
        <v>#N/A</v>
      </c>
      <c r="T855" s="15" t="str">
        <f t="shared" ca="1" si="183"/>
        <v/>
      </c>
      <c r="U855" s="7" t="str">
        <f t="shared" ca="1" si="180"/>
        <v/>
      </c>
    </row>
    <row r="856" spans="1:21" x14ac:dyDescent="0.55000000000000004">
      <c r="A856" s="7">
        <v>854</v>
      </c>
      <c r="B856" s="8">
        <f t="shared" si="181"/>
        <v>854</v>
      </c>
      <c r="C856" s="9">
        <f>IF('2 Pareto Analysis'!$D$12='Pareto Math'!V$23,'Pareto Math'!B856,IF(HLOOKUP(X$23,'1 Data Entry'!A$1:Q855,A857,FALSE)="","",HLOOKUP(X$23,'1 Data Entry'!A$1:Q855,A857,FALSE)))</f>
        <v>854</v>
      </c>
      <c r="D856" s="7" t="e">
        <f>HLOOKUP(V$23,'1 Data Entry'!A$1:Q855,A857,FALSE)</f>
        <v>#N/A</v>
      </c>
      <c r="E856" s="15" t="e">
        <f>IF(C856="","",HLOOKUP(W$23,'1 Data Entry'!A$1:S855,A857,FALSE))</f>
        <v>#N/A</v>
      </c>
      <c r="F856" s="15">
        <f>(COUNTIF(D$3:D856,D856))</f>
        <v>854</v>
      </c>
      <c r="G856" s="15">
        <f t="shared" si="176"/>
        <v>999</v>
      </c>
      <c r="H856" s="15" t="e">
        <f t="shared" si="178"/>
        <v>#N/A</v>
      </c>
      <c r="I856" s="16" t="str">
        <f t="shared" si="179"/>
        <v/>
      </c>
      <c r="J856" s="16" t="str">
        <f t="shared" ca="1" si="185"/>
        <v/>
      </c>
      <c r="K856" s="16" t="str">
        <f t="shared" ca="1" si="185"/>
        <v/>
      </c>
      <c r="L856" s="16" t="str">
        <f t="shared" ca="1" si="185"/>
        <v/>
      </c>
      <c r="M856" s="16" t="str">
        <f t="shared" ca="1" si="184"/>
        <v/>
      </c>
      <c r="N856" s="16" t="str">
        <f t="shared" ca="1" si="184"/>
        <v/>
      </c>
      <c r="O856" s="16" t="str">
        <f t="shared" ca="1" si="184"/>
        <v/>
      </c>
      <c r="P856" s="16" t="str">
        <f t="shared" ca="1" si="177"/>
        <v/>
      </c>
      <c r="Q856" s="16" t="str">
        <f t="shared" ca="1" si="177"/>
        <v/>
      </c>
      <c r="R856" s="16" t="str">
        <f t="shared" ca="1" si="177"/>
        <v/>
      </c>
      <c r="S856" s="16" t="e">
        <f t="shared" ca="1" si="182"/>
        <v>#N/A</v>
      </c>
      <c r="T856" s="15" t="str">
        <f t="shared" ca="1" si="183"/>
        <v/>
      </c>
      <c r="U856" s="7" t="str">
        <f t="shared" ca="1" si="180"/>
        <v/>
      </c>
    </row>
    <row r="857" spans="1:21" x14ac:dyDescent="0.55000000000000004">
      <c r="A857" s="7">
        <v>855</v>
      </c>
      <c r="B857" s="8">
        <f t="shared" si="181"/>
        <v>855</v>
      </c>
      <c r="C857" s="9">
        <f>IF('2 Pareto Analysis'!$D$12='Pareto Math'!V$23,'Pareto Math'!B857,IF(HLOOKUP(X$23,'1 Data Entry'!A$1:Q856,A858,FALSE)="","",HLOOKUP(X$23,'1 Data Entry'!A$1:Q856,A858,FALSE)))</f>
        <v>855</v>
      </c>
      <c r="D857" s="7" t="e">
        <f>HLOOKUP(V$23,'1 Data Entry'!A$1:Q856,A858,FALSE)</f>
        <v>#N/A</v>
      </c>
      <c r="E857" s="15" t="e">
        <f>IF(C857="","",HLOOKUP(W$23,'1 Data Entry'!A$1:S856,A858,FALSE))</f>
        <v>#N/A</v>
      </c>
      <c r="F857" s="15">
        <f>(COUNTIF(D$3:D857,D857))</f>
        <v>855</v>
      </c>
      <c r="G857" s="15">
        <f t="shared" si="176"/>
        <v>999</v>
      </c>
      <c r="H857" s="15" t="e">
        <f t="shared" si="178"/>
        <v>#N/A</v>
      </c>
      <c r="I857" s="16" t="str">
        <f t="shared" si="179"/>
        <v/>
      </c>
      <c r="J857" s="16" t="str">
        <f t="shared" ca="1" si="185"/>
        <v/>
      </c>
      <c r="K857" s="16" t="str">
        <f t="shared" ca="1" si="185"/>
        <v/>
      </c>
      <c r="L857" s="16" t="str">
        <f t="shared" ca="1" si="185"/>
        <v/>
      </c>
      <c r="M857" s="16" t="str">
        <f t="shared" ca="1" si="184"/>
        <v/>
      </c>
      <c r="N857" s="16" t="str">
        <f t="shared" ca="1" si="184"/>
        <v/>
      </c>
      <c r="O857" s="16" t="str">
        <f t="shared" ca="1" si="184"/>
        <v/>
      </c>
      <c r="P857" s="16" t="str">
        <f t="shared" ca="1" si="177"/>
        <v/>
      </c>
      <c r="Q857" s="16" t="str">
        <f t="shared" ca="1" si="177"/>
        <v/>
      </c>
      <c r="R857" s="16" t="str">
        <f t="shared" ca="1" si="177"/>
        <v/>
      </c>
      <c r="S857" s="16" t="e">
        <f t="shared" ca="1" si="182"/>
        <v>#N/A</v>
      </c>
      <c r="T857" s="15" t="str">
        <f t="shared" ca="1" si="183"/>
        <v/>
      </c>
      <c r="U857" s="7" t="str">
        <f t="shared" ca="1" si="180"/>
        <v/>
      </c>
    </row>
    <row r="858" spans="1:21" x14ac:dyDescent="0.55000000000000004">
      <c r="A858" s="7">
        <v>856</v>
      </c>
      <c r="B858" s="8">
        <f t="shared" si="181"/>
        <v>856</v>
      </c>
      <c r="C858" s="9">
        <f>IF('2 Pareto Analysis'!$D$12='Pareto Math'!V$23,'Pareto Math'!B858,IF(HLOOKUP(X$23,'1 Data Entry'!A$1:Q857,A859,FALSE)="","",HLOOKUP(X$23,'1 Data Entry'!A$1:Q857,A859,FALSE)))</f>
        <v>856</v>
      </c>
      <c r="D858" s="7" t="e">
        <f>HLOOKUP(V$23,'1 Data Entry'!A$1:Q857,A859,FALSE)</f>
        <v>#N/A</v>
      </c>
      <c r="E858" s="15" t="e">
        <f>IF(C858="","",HLOOKUP(W$23,'1 Data Entry'!A$1:S857,A859,FALSE))</f>
        <v>#N/A</v>
      </c>
      <c r="F858" s="15">
        <f>(COUNTIF(D$3:D858,D858))</f>
        <v>856</v>
      </c>
      <c r="G858" s="15">
        <f t="shared" si="176"/>
        <v>999</v>
      </c>
      <c r="H858" s="15" t="e">
        <f t="shared" si="178"/>
        <v>#N/A</v>
      </c>
      <c r="I858" s="16" t="str">
        <f t="shared" si="179"/>
        <v/>
      </c>
      <c r="J858" s="16" t="str">
        <f t="shared" ca="1" si="185"/>
        <v/>
      </c>
      <c r="K858" s="16" t="str">
        <f t="shared" ca="1" si="185"/>
        <v/>
      </c>
      <c r="L858" s="16" t="str">
        <f t="shared" ca="1" si="185"/>
        <v/>
      </c>
      <c r="M858" s="16" t="str">
        <f t="shared" ca="1" si="184"/>
        <v/>
      </c>
      <c r="N858" s="16" t="str">
        <f t="shared" ca="1" si="184"/>
        <v/>
      </c>
      <c r="O858" s="16" t="str">
        <f t="shared" ca="1" si="184"/>
        <v/>
      </c>
      <c r="P858" s="16" t="str">
        <f t="shared" ca="1" si="177"/>
        <v/>
      </c>
      <c r="Q858" s="16" t="str">
        <f t="shared" ca="1" si="177"/>
        <v/>
      </c>
      <c r="R858" s="16" t="str">
        <f t="shared" ca="1" si="177"/>
        <v/>
      </c>
      <c r="S858" s="16" t="e">
        <f t="shared" ca="1" si="182"/>
        <v>#N/A</v>
      </c>
      <c r="T858" s="15" t="str">
        <f t="shared" ca="1" si="183"/>
        <v/>
      </c>
      <c r="U858" s="7" t="str">
        <f t="shared" ca="1" si="180"/>
        <v/>
      </c>
    </row>
    <row r="859" spans="1:21" x14ac:dyDescent="0.55000000000000004">
      <c r="A859" s="7">
        <v>857</v>
      </c>
      <c r="B859" s="8">
        <f t="shared" si="181"/>
        <v>857</v>
      </c>
      <c r="C859" s="9">
        <f>IF('2 Pareto Analysis'!$D$12='Pareto Math'!V$23,'Pareto Math'!B859,IF(HLOOKUP(X$23,'1 Data Entry'!A$1:Q858,A860,FALSE)="","",HLOOKUP(X$23,'1 Data Entry'!A$1:Q858,A860,FALSE)))</f>
        <v>857</v>
      </c>
      <c r="D859" s="7" t="e">
        <f>HLOOKUP(V$23,'1 Data Entry'!A$1:Q858,A860,FALSE)</f>
        <v>#N/A</v>
      </c>
      <c r="E859" s="15" t="e">
        <f>IF(C859="","",HLOOKUP(W$23,'1 Data Entry'!A$1:S858,A860,FALSE))</f>
        <v>#N/A</v>
      </c>
      <c r="F859" s="15">
        <f>(COUNTIF(D$3:D859,D859))</f>
        <v>857</v>
      </c>
      <c r="G859" s="15">
        <f t="shared" ref="G859:G922" si="186">IF(B859="","",COUNTIF(D$3:D$1002,D859))</f>
        <v>999</v>
      </c>
      <c r="H859" s="15" t="e">
        <f t="shared" si="178"/>
        <v>#N/A</v>
      </c>
      <c r="I859" s="16" t="str">
        <f t="shared" si="179"/>
        <v/>
      </c>
      <c r="J859" s="16" t="str">
        <f t="shared" ca="1" si="185"/>
        <v/>
      </c>
      <c r="K859" s="16" t="str">
        <f t="shared" ca="1" si="185"/>
        <v/>
      </c>
      <c r="L859" s="16" t="str">
        <f t="shared" ca="1" si="185"/>
        <v/>
      </c>
      <c r="M859" s="16" t="str">
        <f t="shared" ca="1" si="184"/>
        <v/>
      </c>
      <c r="N859" s="16" t="str">
        <f t="shared" ca="1" si="184"/>
        <v/>
      </c>
      <c r="O859" s="16" t="str">
        <f t="shared" ca="1" si="184"/>
        <v/>
      </c>
      <c r="P859" s="16" t="str">
        <f t="shared" ca="1" si="177"/>
        <v/>
      </c>
      <c r="Q859" s="16" t="str">
        <f t="shared" ca="1" si="177"/>
        <v/>
      </c>
      <c r="R859" s="16" t="str">
        <f t="shared" ca="1" si="177"/>
        <v/>
      </c>
      <c r="S859" s="16" t="e">
        <f t="shared" ca="1" si="182"/>
        <v>#N/A</v>
      </c>
      <c r="T859" s="15" t="str">
        <f t="shared" ca="1" si="183"/>
        <v/>
      </c>
      <c r="U859" s="7" t="str">
        <f t="shared" ca="1" si="180"/>
        <v/>
      </c>
    </row>
    <row r="860" spans="1:21" x14ac:dyDescent="0.55000000000000004">
      <c r="A860" s="7">
        <v>858</v>
      </c>
      <c r="B860" s="8">
        <f t="shared" si="181"/>
        <v>858</v>
      </c>
      <c r="C860" s="9">
        <f>IF('2 Pareto Analysis'!$D$12='Pareto Math'!V$23,'Pareto Math'!B860,IF(HLOOKUP(X$23,'1 Data Entry'!A$1:Q859,A861,FALSE)="","",HLOOKUP(X$23,'1 Data Entry'!A$1:Q859,A861,FALSE)))</f>
        <v>858</v>
      </c>
      <c r="D860" s="7" t="e">
        <f>HLOOKUP(V$23,'1 Data Entry'!A$1:Q859,A861,FALSE)</f>
        <v>#N/A</v>
      </c>
      <c r="E860" s="15" t="e">
        <f>IF(C860="","",HLOOKUP(W$23,'1 Data Entry'!A$1:S859,A861,FALSE))</f>
        <v>#N/A</v>
      </c>
      <c r="F860" s="15">
        <f>(COUNTIF(D$3:D860,D860))</f>
        <v>858</v>
      </c>
      <c r="G860" s="15">
        <f t="shared" si="186"/>
        <v>999</v>
      </c>
      <c r="H860" s="15" t="e">
        <f t="shared" si="178"/>
        <v>#N/A</v>
      </c>
      <c r="I860" s="16" t="str">
        <f t="shared" si="179"/>
        <v/>
      </c>
      <c r="J860" s="16" t="str">
        <f t="shared" ca="1" si="185"/>
        <v/>
      </c>
      <c r="K860" s="16" t="str">
        <f t="shared" ca="1" si="185"/>
        <v/>
      </c>
      <c r="L860" s="16" t="str">
        <f t="shared" ca="1" si="185"/>
        <v/>
      </c>
      <c r="M860" s="16" t="str">
        <f t="shared" ca="1" si="184"/>
        <v/>
      </c>
      <c r="N860" s="16" t="str">
        <f t="shared" ca="1" si="184"/>
        <v/>
      </c>
      <c r="O860" s="16" t="str">
        <f t="shared" ca="1" si="184"/>
        <v/>
      </c>
      <c r="P860" s="16" t="str">
        <f t="shared" ca="1" si="177"/>
        <v/>
      </c>
      <c r="Q860" s="16" t="str">
        <f t="shared" ca="1" si="177"/>
        <v/>
      </c>
      <c r="R860" s="16" t="str">
        <f t="shared" ca="1" si="177"/>
        <v/>
      </c>
      <c r="S860" s="16" t="e">
        <f t="shared" ca="1" si="182"/>
        <v>#N/A</v>
      </c>
      <c r="T860" s="15" t="str">
        <f t="shared" ca="1" si="183"/>
        <v/>
      </c>
      <c r="U860" s="7" t="str">
        <f t="shared" ca="1" si="180"/>
        <v/>
      </c>
    </row>
    <row r="861" spans="1:21" x14ac:dyDescent="0.55000000000000004">
      <c r="A861" s="7">
        <v>859</v>
      </c>
      <c r="B861" s="8">
        <f t="shared" si="181"/>
        <v>859</v>
      </c>
      <c r="C861" s="9">
        <f>IF('2 Pareto Analysis'!$D$12='Pareto Math'!V$23,'Pareto Math'!B861,IF(HLOOKUP(X$23,'1 Data Entry'!A$1:Q860,A862,FALSE)="","",HLOOKUP(X$23,'1 Data Entry'!A$1:Q860,A862,FALSE)))</f>
        <v>859</v>
      </c>
      <c r="D861" s="7" t="e">
        <f>HLOOKUP(V$23,'1 Data Entry'!A$1:Q860,A862,FALSE)</f>
        <v>#N/A</v>
      </c>
      <c r="E861" s="15" t="e">
        <f>IF(C861="","",HLOOKUP(W$23,'1 Data Entry'!A$1:S860,A862,FALSE))</f>
        <v>#N/A</v>
      </c>
      <c r="F861" s="15">
        <f>(COUNTIF(D$3:D861,D861))</f>
        <v>859</v>
      </c>
      <c r="G861" s="15">
        <f t="shared" si="186"/>
        <v>999</v>
      </c>
      <c r="H861" s="15" t="e">
        <f t="shared" si="178"/>
        <v>#N/A</v>
      </c>
      <c r="I861" s="16" t="str">
        <f t="shared" si="179"/>
        <v/>
      </c>
      <c r="J861" s="16" t="str">
        <f t="shared" ca="1" si="185"/>
        <v/>
      </c>
      <c r="K861" s="16" t="str">
        <f t="shared" ca="1" si="185"/>
        <v/>
      </c>
      <c r="L861" s="16" t="str">
        <f t="shared" ca="1" si="185"/>
        <v/>
      </c>
      <c r="M861" s="16" t="str">
        <f t="shared" ca="1" si="184"/>
        <v/>
      </c>
      <c r="N861" s="16" t="str">
        <f t="shared" ca="1" si="184"/>
        <v/>
      </c>
      <c r="O861" s="16" t="str">
        <f t="shared" ca="1" si="184"/>
        <v/>
      </c>
      <c r="P861" s="16" t="str">
        <f t="shared" ca="1" si="177"/>
        <v/>
      </c>
      <c r="Q861" s="16" t="str">
        <f t="shared" ca="1" si="177"/>
        <v/>
      </c>
      <c r="R861" s="16" t="str">
        <f t="shared" ca="1" si="177"/>
        <v/>
      </c>
      <c r="S861" s="16" t="e">
        <f t="shared" ca="1" si="182"/>
        <v>#N/A</v>
      </c>
      <c r="T861" s="15" t="str">
        <f t="shared" ca="1" si="183"/>
        <v/>
      </c>
      <c r="U861" s="7" t="str">
        <f t="shared" ca="1" si="180"/>
        <v/>
      </c>
    </row>
    <row r="862" spans="1:21" x14ac:dyDescent="0.55000000000000004">
      <c r="A862" s="7">
        <v>860</v>
      </c>
      <c r="B862" s="8">
        <f t="shared" si="181"/>
        <v>860</v>
      </c>
      <c r="C862" s="9">
        <f>IF('2 Pareto Analysis'!$D$12='Pareto Math'!V$23,'Pareto Math'!B862,IF(HLOOKUP(X$23,'1 Data Entry'!A$1:Q861,A863,FALSE)="","",HLOOKUP(X$23,'1 Data Entry'!A$1:Q861,A863,FALSE)))</f>
        <v>860</v>
      </c>
      <c r="D862" s="7" t="e">
        <f>HLOOKUP(V$23,'1 Data Entry'!A$1:Q861,A863,FALSE)</f>
        <v>#N/A</v>
      </c>
      <c r="E862" s="15" t="e">
        <f>IF(C862="","",HLOOKUP(W$23,'1 Data Entry'!A$1:S861,A863,FALSE))</f>
        <v>#N/A</v>
      </c>
      <c r="F862" s="15">
        <f>(COUNTIF(D$3:D862,D862))</f>
        <v>860</v>
      </c>
      <c r="G862" s="15">
        <f t="shared" si="186"/>
        <v>999</v>
      </c>
      <c r="H862" s="15" t="e">
        <f t="shared" si="178"/>
        <v>#N/A</v>
      </c>
      <c r="I862" s="16" t="str">
        <f t="shared" si="179"/>
        <v/>
      </c>
      <c r="J862" s="16" t="str">
        <f t="shared" ca="1" si="185"/>
        <v/>
      </c>
      <c r="K862" s="16" t="str">
        <f t="shared" ca="1" si="185"/>
        <v/>
      </c>
      <c r="L862" s="16" t="str">
        <f t="shared" ca="1" si="185"/>
        <v/>
      </c>
      <c r="M862" s="16" t="str">
        <f t="shared" ca="1" si="184"/>
        <v/>
      </c>
      <c r="N862" s="16" t="str">
        <f t="shared" ca="1" si="184"/>
        <v/>
      </c>
      <c r="O862" s="16" t="str">
        <f t="shared" ca="1" si="184"/>
        <v/>
      </c>
      <c r="P862" s="16" t="str">
        <f t="shared" ca="1" si="177"/>
        <v/>
      </c>
      <c r="Q862" s="16" t="str">
        <f t="shared" ca="1" si="177"/>
        <v/>
      </c>
      <c r="R862" s="16" t="str">
        <f t="shared" ca="1" si="177"/>
        <v/>
      </c>
      <c r="S862" s="16" t="e">
        <f t="shared" ca="1" si="182"/>
        <v>#N/A</v>
      </c>
      <c r="T862" s="15" t="str">
        <f t="shared" ca="1" si="183"/>
        <v/>
      </c>
      <c r="U862" s="7" t="str">
        <f t="shared" ca="1" si="180"/>
        <v/>
      </c>
    </row>
    <row r="863" spans="1:21" x14ac:dyDescent="0.55000000000000004">
      <c r="A863" s="7">
        <v>861</v>
      </c>
      <c r="B863" s="8">
        <f t="shared" si="181"/>
        <v>861</v>
      </c>
      <c r="C863" s="9">
        <f>IF('2 Pareto Analysis'!$D$12='Pareto Math'!V$23,'Pareto Math'!B863,IF(HLOOKUP(X$23,'1 Data Entry'!A$1:Q862,A864,FALSE)="","",HLOOKUP(X$23,'1 Data Entry'!A$1:Q862,A864,FALSE)))</f>
        <v>861</v>
      </c>
      <c r="D863" s="7" t="e">
        <f>HLOOKUP(V$23,'1 Data Entry'!A$1:Q862,A864,FALSE)</f>
        <v>#N/A</v>
      </c>
      <c r="E863" s="15" t="e">
        <f>IF(C863="","",HLOOKUP(W$23,'1 Data Entry'!A$1:S862,A864,FALSE))</f>
        <v>#N/A</v>
      </c>
      <c r="F863" s="15">
        <f>(COUNTIF(D$3:D863,D863))</f>
        <v>861</v>
      </c>
      <c r="G863" s="15">
        <f t="shared" si="186"/>
        <v>999</v>
      </c>
      <c r="H863" s="15" t="e">
        <f t="shared" si="178"/>
        <v>#N/A</v>
      </c>
      <c r="I863" s="16" t="str">
        <f t="shared" si="179"/>
        <v/>
      </c>
      <c r="J863" s="16" t="str">
        <f t="shared" ca="1" si="185"/>
        <v/>
      </c>
      <c r="K863" s="16" t="str">
        <f t="shared" ca="1" si="185"/>
        <v/>
      </c>
      <c r="L863" s="16" t="str">
        <f t="shared" ca="1" si="185"/>
        <v/>
      </c>
      <c r="M863" s="16" t="str">
        <f t="shared" ca="1" si="184"/>
        <v/>
      </c>
      <c r="N863" s="16" t="str">
        <f t="shared" ca="1" si="184"/>
        <v/>
      </c>
      <c r="O863" s="16" t="str">
        <f t="shared" ca="1" si="184"/>
        <v/>
      </c>
      <c r="P863" s="16" t="str">
        <f t="shared" ca="1" si="177"/>
        <v/>
      </c>
      <c r="Q863" s="16" t="str">
        <f t="shared" ca="1" si="177"/>
        <v/>
      </c>
      <c r="R863" s="16" t="str">
        <f t="shared" ca="1" si="177"/>
        <v/>
      </c>
      <c r="S863" s="16" t="e">
        <f t="shared" ca="1" si="182"/>
        <v>#N/A</v>
      </c>
      <c r="T863" s="15" t="str">
        <f t="shared" ca="1" si="183"/>
        <v/>
      </c>
      <c r="U863" s="7" t="str">
        <f t="shared" ca="1" si="180"/>
        <v/>
      </c>
    </row>
    <row r="864" spans="1:21" x14ac:dyDescent="0.55000000000000004">
      <c r="A864" s="7">
        <v>862</v>
      </c>
      <c r="B864" s="8">
        <f t="shared" si="181"/>
        <v>862</v>
      </c>
      <c r="C864" s="9">
        <f>IF('2 Pareto Analysis'!$D$12='Pareto Math'!V$23,'Pareto Math'!B864,IF(HLOOKUP(X$23,'1 Data Entry'!A$1:Q863,A865,FALSE)="","",HLOOKUP(X$23,'1 Data Entry'!A$1:Q863,A865,FALSE)))</f>
        <v>862</v>
      </c>
      <c r="D864" s="7" t="e">
        <f>HLOOKUP(V$23,'1 Data Entry'!A$1:Q863,A865,FALSE)</f>
        <v>#N/A</v>
      </c>
      <c r="E864" s="15" t="e">
        <f>IF(C864="","",HLOOKUP(W$23,'1 Data Entry'!A$1:S863,A865,FALSE))</f>
        <v>#N/A</v>
      </c>
      <c r="F864" s="15">
        <f>(COUNTIF(D$3:D864,D864))</f>
        <v>862</v>
      </c>
      <c r="G864" s="15">
        <f t="shared" si="186"/>
        <v>999</v>
      </c>
      <c r="H864" s="15" t="e">
        <f t="shared" si="178"/>
        <v>#N/A</v>
      </c>
      <c r="I864" s="16" t="str">
        <f t="shared" si="179"/>
        <v/>
      </c>
      <c r="J864" s="16" t="str">
        <f t="shared" ca="1" si="185"/>
        <v/>
      </c>
      <c r="K864" s="16" t="str">
        <f t="shared" ca="1" si="185"/>
        <v/>
      </c>
      <c r="L864" s="16" t="str">
        <f t="shared" ca="1" si="185"/>
        <v/>
      </c>
      <c r="M864" s="16" t="str">
        <f t="shared" ca="1" si="184"/>
        <v/>
      </c>
      <c r="N864" s="16" t="str">
        <f t="shared" ca="1" si="184"/>
        <v/>
      </c>
      <c r="O864" s="16" t="str">
        <f t="shared" ca="1" si="184"/>
        <v/>
      </c>
      <c r="P864" s="16" t="str">
        <f t="shared" ca="1" si="177"/>
        <v/>
      </c>
      <c r="Q864" s="16" t="str">
        <f t="shared" ca="1" si="177"/>
        <v/>
      </c>
      <c r="R864" s="16" t="str">
        <f t="shared" ca="1" si="177"/>
        <v/>
      </c>
      <c r="S864" s="16" t="e">
        <f t="shared" ca="1" si="182"/>
        <v>#N/A</v>
      </c>
      <c r="T864" s="15" t="str">
        <f t="shared" ca="1" si="183"/>
        <v/>
      </c>
      <c r="U864" s="7" t="str">
        <f t="shared" ca="1" si="180"/>
        <v/>
      </c>
    </row>
    <row r="865" spans="1:21" x14ac:dyDescent="0.55000000000000004">
      <c r="A865" s="7">
        <v>863</v>
      </c>
      <c r="B865" s="8">
        <f t="shared" si="181"/>
        <v>863</v>
      </c>
      <c r="C865" s="9">
        <f>IF('2 Pareto Analysis'!$D$12='Pareto Math'!V$23,'Pareto Math'!B865,IF(HLOOKUP(X$23,'1 Data Entry'!A$1:Q864,A866,FALSE)="","",HLOOKUP(X$23,'1 Data Entry'!A$1:Q864,A866,FALSE)))</f>
        <v>863</v>
      </c>
      <c r="D865" s="7" t="e">
        <f>HLOOKUP(V$23,'1 Data Entry'!A$1:Q864,A866,FALSE)</f>
        <v>#N/A</v>
      </c>
      <c r="E865" s="15" t="e">
        <f>IF(C865="","",HLOOKUP(W$23,'1 Data Entry'!A$1:S864,A866,FALSE))</f>
        <v>#N/A</v>
      </c>
      <c r="F865" s="15">
        <f>(COUNTIF(D$3:D865,D865))</f>
        <v>863</v>
      </c>
      <c r="G865" s="15">
        <f t="shared" si="186"/>
        <v>999</v>
      </c>
      <c r="H865" s="15" t="e">
        <f t="shared" si="178"/>
        <v>#N/A</v>
      </c>
      <c r="I865" s="16" t="str">
        <f t="shared" si="179"/>
        <v/>
      </c>
      <c r="J865" s="16" t="str">
        <f t="shared" ca="1" si="185"/>
        <v/>
      </c>
      <c r="K865" s="16" t="str">
        <f t="shared" ca="1" si="185"/>
        <v/>
      </c>
      <c r="L865" s="16" t="str">
        <f t="shared" ca="1" si="185"/>
        <v/>
      </c>
      <c r="M865" s="16" t="str">
        <f t="shared" ca="1" si="184"/>
        <v/>
      </c>
      <c r="N865" s="16" t="str">
        <f t="shared" ca="1" si="184"/>
        <v/>
      </c>
      <c r="O865" s="16" t="str">
        <f t="shared" ca="1" si="184"/>
        <v/>
      </c>
      <c r="P865" s="16" t="str">
        <f t="shared" ca="1" si="177"/>
        <v/>
      </c>
      <c r="Q865" s="16" t="str">
        <f t="shared" ca="1" si="177"/>
        <v/>
      </c>
      <c r="R865" s="16" t="str">
        <f t="shared" ca="1" si="177"/>
        <v/>
      </c>
      <c r="S865" s="16" t="e">
        <f t="shared" ca="1" si="182"/>
        <v>#N/A</v>
      </c>
      <c r="T865" s="15" t="str">
        <f t="shared" ca="1" si="183"/>
        <v/>
      </c>
      <c r="U865" s="7" t="str">
        <f t="shared" ca="1" si="180"/>
        <v/>
      </c>
    </row>
    <row r="866" spans="1:21" x14ac:dyDescent="0.55000000000000004">
      <c r="A866" s="7">
        <v>864</v>
      </c>
      <c r="B866" s="8">
        <f t="shared" si="181"/>
        <v>864</v>
      </c>
      <c r="C866" s="9">
        <f>IF('2 Pareto Analysis'!$D$12='Pareto Math'!V$23,'Pareto Math'!B866,IF(HLOOKUP(X$23,'1 Data Entry'!A$1:Q865,A867,FALSE)="","",HLOOKUP(X$23,'1 Data Entry'!A$1:Q865,A867,FALSE)))</f>
        <v>864</v>
      </c>
      <c r="D866" s="7" t="e">
        <f>HLOOKUP(V$23,'1 Data Entry'!A$1:Q865,A867,FALSE)</f>
        <v>#N/A</v>
      </c>
      <c r="E866" s="15" t="e">
        <f>IF(C866="","",HLOOKUP(W$23,'1 Data Entry'!A$1:S865,A867,FALSE))</f>
        <v>#N/A</v>
      </c>
      <c r="F866" s="15">
        <f>(COUNTIF(D$3:D866,D866))</f>
        <v>864</v>
      </c>
      <c r="G866" s="15">
        <f t="shared" si="186"/>
        <v>999</v>
      </c>
      <c r="H866" s="15" t="e">
        <f t="shared" si="178"/>
        <v>#N/A</v>
      </c>
      <c r="I866" s="16" t="str">
        <f t="shared" si="179"/>
        <v/>
      </c>
      <c r="J866" s="16" t="str">
        <f t="shared" ca="1" si="185"/>
        <v/>
      </c>
      <c r="K866" s="16" t="str">
        <f t="shared" ca="1" si="185"/>
        <v/>
      </c>
      <c r="L866" s="16" t="str">
        <f t="shared" ca="1" si="185"/>
        <v/>
      </c>
      <c r="M866" s="16" t="str">
        <f t="shared" ca="1" si="184"/>
        <v/>
      </c>
      <c r="N866" s="16" t="str">
        <f t="shared" ca="1" si="184"/>
        <v/>
      </c>
      <c r="O866" s="16" t="str">
        <f t="shared" ca="1" si="184"/>
        <v/>
      </c>
      <c r="P866" s="16" t="str">
        <f t="shared" ca="1" si="177"/>
        <v/>
      </c>
      <c r="Q866" s="16" t="str">
        <f t="shared" ca="1" si="177"/>
        <v/>
      </c>
      <c r="R866" s="16" t="str">
        <f t="shared" ca="1" si="177"/>
        <v/>
      </c>
      <c r="S866" s="16" t="e">
        <f t="shared" ca="1" si="182"/>
        <v>#N/A</v>
      </c>
      <c r="T866" s="15" t="str">
        <f t="shared" ca="1" si="183"/>
        <v/>
      </c>
      <c r="U866" s="7" t="str">
        <f t="shared" ca="1" si="180"/>
        <v/>
      </c>
    </row>
    <row r="867" spans="1:21" x14ac:dyDescent="0.55000000000000004">
      <c r="A867" s="7">
        <v>865</v>
      </c>
      <c r="B867" s="8">
        <f t="shared" si="181"/>
        <v>865</v>
      </c>
      <c r="C867" s="9">
        <f>IF('2 Pareto Analysis'!$D$12='Pareto Math'!V$23,'Pareto Math'!B867,IF(HLOOKUP(X$23,'1 Data Entry'!A$1:Q866,A868,FALSE)="","",HLOOKUP(X$23,'1 Data Entry'!A$1:Q866,A868,FALSE)))</f>
        <v>865</v>
      </c>
      <c r="D867" s="7" t="e">
        <f>HLOOKUP(V$23,'1 Data Entry'!A$1:Q866,A868,FALSE)</f>
        <v>#N/A</v>
      </c>
      <c r="E867" s="15" t="e">
        <f>IF(C867="","",HLOOKUP(W$23,'1 Data Entry'!A$1:S866,A868,FALSE))</f>
        <v>#N/A</v>
      </c>
      <c r="F867" s="15">
        <f>(COUNTIF(D$3:D867,D867))</f>
        <v>865</v>
      </c>
      <c r="G867" s="15">
        <f t="shared" si="186"/>
        <v>999</v>
      </c>
      <c r="H867" s="15" t="e">
        <f t="shared" si="178"/>
        <v>#N/A</v>
      </c>
      <c r="I867" s="16" t="str">
        <f t="shared" si="179"/>
        <v/>
      </c>
      <c r="J867" s="16" t="str">
        <f t="shared" ca="1" si="185"/>
        <v/>
      </c>
      <c r="K867" s="16" t="str">
        <f t="shared" ca="1" si="185"/>
        <v/>
      </c>
      <c r="L867" s="16" t="str">
        <f t="shared" ca="1" si="185"/>
        <v/>
      </c>
      <c r="M867" s="16" t="str">
        <f t="shared" ca="1" si="184"/>
        <v/>
      </c>
      <c r="N867" s="16" t="str">
        <f t="shared" ca="1" si="184"/>
        <v/>
      </c>
      <c r="O867" s="16" t="str">
        <f t="shared" ca="1" si="184"/>
        <v/>
      </c>
      <c r="P867" s="16" t="str">
        <f t="shared" ca="1" si="177"/>
        <v/>
      </c>
      <c r="Q867" s="16" t="str">
        <f t="shared" ca="1" si="177"/>
        <v/>
      </c>
      <c r="R867" s="16" t="str">
        <f t="shared" ca="1" si="177"/>
        <v/>
      </c>
      <c r="S867" s="16" t="e">
        <f t="shared" ca="1" si="182"/>
        <v>#N/A</v>
      </c>
      <c r="T867" s="15" t="str">
        <f t="shared" ca="1" si="183"/>
        <v/>
      </c>
      <c r="U867" s="7" t="str">
        <f t="shared" ca="1" si="180"/>
        <v/>
      </c>
    </row>
    <row r="868" spans="1:21" x14ac:dyDescent="0.55000000000000004">
      <c r="A868" s="7">
        <v>866</v>
      </c>
      <c r="B868" s="8">
        <f t="shared" si="181"/>
        <v>866</v>
      </c>
      <c r="C868" s="9">
        <f>IF('2 Pareto Analysis'!$D$12='Pareto Math'!V$23,'Pareto Math'!B868,IF(HLOOKUP(X$23,'1 Data Entry'!A$1:Q867,A869,FALSE)="","",HLOOKUP(X$23,'1 Data Entry'!A$1:Q867,A869,FALSE)))</f>
        <v>866</v>
      </c>
      <c r="D868" s="7" t="e">
        <f>HLOOKUP(V$23,'1 Data Entry'!A$1:Q867,A869,FALSE)</f>
        <v>#N/A</v>
      </c>
      <c r="E868" s="15" t="e">
        <f>IF(C868="","",HLOOKUP(W$23,'1 Data Entry'!A$1:S867,A869,FALSE))</f>
        <v>#N/A</v>
      </c>
      <c r="F868" s="15">
        <f>(COUNTIF(D$3:D868,D868))</f>
        <v>866</v>
      </c>
      <c r="G868" s="15">
        <f t="shared" si="186"/>
        <v>999</v>
      </c>
      <c r="H868" s="15" t="e">
        <f t="shared" si="178"/>
        <v>#N/A</v>
      </c>
      <c r="I868" s="16" t="str">
        <f t="shared" si="179"/>
        <v/>
      </c>
      <c r="J868" s="16" t="str">
        <f t="shared" ca="1" si="185"/>
        <v/>
      </c>
      <c r="K868" s="16" t="str">
        <f t="shared" ca="1" si="185"/>
        <v/>
      </c>
      <c r="L868" s="16" t="str">
        <f t="shared" ca="1" si="185"/>
        <v/>
      </c>
      <c r="M868" s="16" t="str">
        <f t="shared" ca="1" si="184"/>
        <v/>
      </c>
      <c r="N868" s="16" t="str">
        <f t="shared" ca="1" si="184"/>
        <v/>
      </c>
      <c r="O868" s="16" t="str">
        <f t="shared" ca="1" si="184"/>
        <v/>
      </c>
      <c r="P868" s="16" t="str">
        <f t="shared" ca="1" si="177"/>
        <v/>
      </c>
      <c r="Q868" s="16" t="str">
        <f t="shared" ca="1" si="177"/>
        <v/>
      </c>
      <c r="R868" s="16" t="str">
        <f t="shared" ca="1" si="177"/>
        <v/>
      </c>
      <c r="S868" s="16" t="e">
        <f t="shared" ca="1" si="182"/>
        <v>#N/A</v>
      </c>
      <c r="T868" s="15" t="str">
        <f t="shared" ca="1" si="183"/>
        <v/>
      </c>
      <c r="U868" s="7" t="str">
        <f t="shared" ca="1" si="180"/>
        <v/>
      </c>
    </row>
    <row r="869" spans="1:21" x14ac:dyDescent="0.55000000000000004">
      <c r="A869" s="7">
        <v>867</v>
      </c>
      <c r="B869" s="8">
        <f t="shared" si="181"/>
        <v>867</v>
      </c>
      <c r="C869" s="9">
        <f>IF('2 Pareto Analysis'!$D$12='Pareto Math'!V$23,'Pareto Math'!B869,IF(HLOOKUP(X$23,'1 Data Entry'!A$1:Q868,A870,FALSE)="","",HLOOKUP(X$23,'1 Data Entry'!A$1:Q868,A870,FALSE)))</f>
        <v>867</v>
      </c>
      <c r="D869" s="7" t="e">
        <f>HLOOKUP(V$23,'1 Data Entry'!A$1:Q868,A870,FALSE)</f>
        <v>#N/A</v>
      </c>
      <c r="E869" s="15" t="e">
        <f>IF(C869="","",HLOOKUP(W$23,'1 Data Entry'!A$1:S868,A870,FALSE))</f>
        <v>#N/A</v>
      </c>
      <c r="F869" s="15">
        <f>(COUNTIF(D$3:D869,D869))</f>
        <v>867</v>
      </c>
      <c r="G869" s="15">
        <f t="shared" si="186"/>
        <v>999</v>
      </c>
      <c r="H869" s="15" t="e">
        <f t="shared" si="178"/>
        <v>#N/A</v>
      </c>
      <c r="I869" s="16" t="str">
        <f t="shared" si="179"/>
        <v/>
      </c>
      <c r="J869" s="16" t="str">
        <f t="shared" ca="1" si="185"/>
        <v/>
      </c>
      <c r="K869" s="16" t="str">
        <f t="shared" ca="1" si="185"/>
        <v/>
      </c>
      <c r="L869" s="16" t="str">
        <f t="shared" ca="1" si="185"/>
        <v/>
      </c>
      <c r="M869" s="16" t="str">
        <f t="shared" ca="1" si="184"/>
        <v/>
      </c>
      <c r="N869" s="16" t="str">
        <f t="shared" ca="1" si="184"/>
        <v/>
      </c>
      <c r="O869" s="16" t="str">
        <f t="shared" ca="1" si="184"/>
        <v/>
      </c>
      <c r="P869" s="16" t="str">
        <f t="shared" ca="1" si="177"/>
        <v/>
      </c>
      <c r="Q869" s="16" t="str">
        <f t="shared" ca="1" si="177"/>
        <v/>
      </c>
      <c r="R869" s="16" t="str">
        <f t="shared" ca="1" si="177"/>
        <v/>
      </c>
      <c r="S869" s="16" t="e">
        <f t="shared" ca="1" si="182"/>
        <v>#N/A</v>
      </c>
      <c r="T869" s="15" t="str">
        <f t="shared" ca="1" si="183"/>
        <v/>
      </c>
      <c r="U869" s="7" t="str">
        <f t="shared" ca="1" si="180"/>
        <v/>
      </c>
    </row>
    <row r="870" spans="1:21" x14ac:dyDescent="0.55000000000000004">
      <c r="A870" s="7">
        <v>868</v>
      </c>
      <c r="B870" s="8">
        <f t="shared" si="181"/>
        <v>868</v>
      </c>
      <c r="C870" s="9">
        <f>IF('2 Pareto Analysis'!$D$12='Pareto Math'!V$23,'Pareto Math'!B870,IF(HLOOKUP(X$23,'1 Data Entry'!A$1:Q869,A871,FALSE)="","",HLOOKUP(X$23,'1 Data Entry'!A$1:Q869,A871,FALSE)))</f>
        <v>868</v>
      </c>
      <c r="D870" s="7" t="e">
        <f>HLOOKUP(V$23,'1 Data Entry'!A$1:Q869,A871,FALSE)</f>
        <v>#N/A</v>
      </c>
      <c r="E870" s="15" t="e">
        <f>IF(C870="","",HLOOKUP(W$23,'1 Data Entry'!A$1:S869,A871,FALSE))</f>
        <v>#N/A</v>
      </c>
      <c r="F870" s="15">
        <f>(COUNTIF(D$3:D870,D870))</f>
        <v>868</v>
      </c>
      <c r="G870" s="15">
        <f t="shared" si="186"/>
        <v>999</v>
      </c>
      <c r="H870" s="15" t="e">
        <f t="shared" si="178"/>
        <v>#N/A</v>
      </c>
      <c r="I870" s="16" t="str">
        <f t="shared" si="179"/>
        <v/>
      </c>
      <c r="J870" s="16" t="str">
        <f t="shared" ca="1" si="185"/>
        <v/>
      </c>
      <c r="K870" s="16" t="str">
        <f t="shared" ca="1" si="185"/>
        <v/>
      </c>
      <c r="L870" s="16" t="str">
        <f t="shared" ca="1" si="185"/>
        <v/>
      </c>
      <c r="M870" s="16" t="str">
        <f t="shared" ca="1" si="184"/>
        <v/>
      </c>
      <c r="N870" s="16" t="str">
        <f t="shared" ca="1" si="184"/>
        <v/>
      </c>
      <c r="O870" s="16" t="str">
        <f t="shared" ca="1" si="184"/>
        <v/>
      </c>
      <c r="P870" s="16" t="str">
        <f t="shared" ca="1" si="177"/>
        <v/>
      </c>
      <c r="Q870" s="16" t="str">
        <f t="shared" ca="1" si="177"/>
        <v/>
      </c>
      <c r="R870" s="16" t="str">
        <f t="shared" ca="1" si="177"/>
        <v/>
      </c>
      <c r="S870" s="16" t="e">
        <f t="shared" ca="1" si="182"/>
        <v>#N/A</v>
      </c>
      <c r="T870" s="15" t="str">
        <f t="shared" ca="1" si="183"/>
        <v/>
      </c>
      <c r="U870" s="7" t="str">
        <f t="shared" ca="1" si="180"/>
        <v/>
      </c>
    </row>
    <row r="871" spans="1:21" x14ac:dyDescent="0.55000000000000004">
      <c r="A871" s="7">
        <v>869</v>
      </c>
      <c r="B871" s="8">
        <f t="shared" si="181"/>
        <v>869</v>
      </c>
      <c r="C871" s="9">
        <f>IF('2 Pareto Analysis'!$D$12='Pareto Math'!V$23,'Pareto Math'!B871,IF(HLOOKUP(X$23,'1 Data Entry'!A$1:Q870,A872,FALSE)="","",HLOOKUP(X$23,'1 Data Entry'!A$1:Q870,A872,FALSE)))</f>
        <v>869</v>
      </c>
      <c r="D871" s="7" t="e">
        <f>HLOOKUP(V$23,'1 Data Entry'!A$1:Q870,A872,FALSE)</f>
        <v>#N/A</v>
      </c>
      <c r="E871" s="15" t="e">
        <f>IF(C871="","",HLOOKUP(W$23,'1 Data Entry'!A$1:S870,A872,FALSE))</f>
        <v>#N/A</v>
      </c>
      <c r="F871" s="15">
        <f>(COUNTIF(D$3:D871,D871))</f>
        <v>869</v>
      </c>
      <c r="G871" s="15">
        <f t="shared" si="186"/>
        <v>999</v>
      </c>
      <c r="H871" s="15" t="e">
        <f t="shared" si="178"/>
        <v>#N/A</v>
      </c>
      <c r="I871" s="16" t="str">
        <f t="shared" si="179"/>
        <v/>
      </c>
      <c r="J871" s="16" t="str">
        <f t="shared" ca="1" si="185"/>
        <v/>
      </c>
      <c r="K871" s="16" t="str">
        <f t="shared" ca="1" si="185"/>
        <v/>
      </c>
      <c r="L871" s="16" t="str">
        <f t="shared" ca="1" si="185"/>
        <v/>
      </c>
      <c r="M871" s="16" t="str">
        <f t="shared" ca="1" si="184"/>
        <v/>
      </c>
      <c r="N871" s="16" t="str">
        <f t="shared" ca="1" si="184"/>
        <v/>
      </c>
      <c r="O871" s="16" t="str">
        <f t="shared" ca="1" si="184"/>
        <v/>
      </c>
      <c r="P871" s="16" t="str">
        <f t="shared" ca="1" si="177"/>
        <v/>
      </c>
      <c r="Q871" s="16" t="str">
        <f t="shared" ca="1" si="177"/>
        <v/>
      </c>
      <c r="R871" s="16" t="str">
        <f t="shared" ca="1" si="177"/>
        <v/>
      </c>
      <c r="S871" s="16" t="e">
        <f t="shared" ca="1" si="182"/>
        <v>#N/A</v>
      </c>
      <c r="T871" s="15" t="str">
        <f t="shared" ca="1" si="183"/>
        <v/>
      </c>
      <c r="U871" s="7" t="str">
        <f t="shared" ca="1" si="180"/>
        <v/>
      </c>
    </row>
    <row r="872" spans="1:21" x14ac:dyDescent="0.55000000000000004">
      <c r="A872" s="7">
        <v>870</v>
      </c>
      <c r="B872" s="8">
        <f t="shared" si="181"/>
        <v>870</v>
      </c>
      <c r="C872" s="9">
        <f>IF('2 Pareto Analysis'!$D$12='Pareto Math'!V$23,'Pareto Math'!B872,IF(HLOOKUP(X$23,'1 Data Entry'!A$1:Q871,A873,FALSE)="","",HLOOKUP(X$23,'1 Data Entry'!A$1:Q871,A873,FALSE)))</f>
        <v>870</v>
      </c>
      <c r="D872" s="7" t="e">
        <f>HLOOKUP(V$23,'1 Data Entry'!A$1:Q871,A873,FALSE)</f>
        <v>#N/A</v>
      </c>
      <c r="E872" s="15" t="e">
        <f>IF(C872="","",HLOOKUP(W$23,'1 Data Entry'!A$1:S871,A873,FALSE))</f>
        <v>#N/A</v>
      </c>
      <c r="F872" s="15">
        <f>(COUNTIF(D$3:D872,D872))</f>
        <v>870</v>
      </c>
      <c r="G872" s="15">
        <f t="shared" si="186"/>
        <v>999</v>
      </c>
      <c r="H872" s="15" t="e">
        <f t="shared" si="178"/>
        <v>#N/A</v>
      </c>
      <c r="I872" s="16" t="str">
        <f t="shared" si="179"/>
        <v/>
      </c>
      <c r="J872" s="16" t="str">
        <f t="shared" ca="1" si="185"/>
        <v/>
      </c>
      <c r="K872" s="16" t="str">
        <f t="shared" ca="1" si="185"/>
        <v/>
      </c>
      <c r="L872" s="16" t="str">
        <f t="shared" ca="1" si="185"/>
        <v/>
      </c>
      <c r="M872" s="16" t="str">
        <f t="shared" ca="1" si="184"/>
        <v/>
      </c>
      <c r="N872" s="16" t="str">
        <f t="shared" ca="1" si="184"/>
        <v/>
      </c>
      <c r="O872" s="16" t="str">
        <f t="shared" ca="1" si="184"/>
        <v/>
      </c>
      <c r="P872" s="16" t="str">
        <f t="shared" ca="1" si="177"/>
        <v/>
      </c>
      <c r="Q872" s="16" t="str">
        <f t="shared" ca="1" si="177"/>
        <v/>
      </c>
      <c r="R872" s="16" t="str">
        <f t="shared" ca="1" si="177"/>
        <v/>
      </c>
      <c r="S872" s="16" t="e">
        <f t="shared" ca="1" si="182"/>
        <v>#N/A</v>
      </c>
      <c r="T872" s="15" t="str">
        <f t="shared" ca="1" si="183"/>
        <v/>
      </c>
      <c r="U872" s="7" t="str">
        <f t="shared" ca="1" si="180"/>
        <v/>
      </c>
    </row>
    <row r="873" spans="1:21" x14ac:dyDescent="0.55000000000000004">
      <c r="A873" s="7">
        <v>871</v>
      </c>
      <c r="B873" s="8">
        <f t="shared" si="181"/>
        <v>871</v>
      </c>
      <c r="C873" s="9">
        <f>IF('2 Pareto Analysis'!$D$12='Pareto Math'!V$23,'Pareto Math'!B873,IF(HLOOKUP(X$23,'1 Data Entry'!A$1:Q872,A874,FALSE)="","",HLOOKUP(X$23,'1 Data Entry'!A$1:Q872,A874,FALSE)))</f>
        <v>871</v>
      </c>
      <c r="D873" s="7" t="e">
        <f>HLOOKUP(V$23,'1 Data Entry'!A$1:Q872,A874,FALSE)</f>
        <v>#N/A</v>
      </c>
      <c r="E873" s="15" t="e">
        <f>IF(C873="","",HLOOKUP(W$23,'1 Data Entry'!A$1:S872,A874,FALSE))</f>
        <v>#N/A</v>
      </c>
      <c r="F873" s="15">
        <f>(COUNTIF(D$3:D873,D873))</f>
        <v>871</v>
      </c>
      <c r="G873" s="15">
        <f t="shared" si="186"/>
        <v>999</v>
      </c>
      <c r="H873" s="15" t="e">
        <f t="shared" si="178"/>
        <v>#N/A</v>
      </c>
      <c r="I873" s="16" t="str">
        <f t="shared" si="179"/>
        <v/>
      </c>
      <c r="J873" s="16" t="str">
        <f t="shared" ca="1" si="185"/>
        <v/>
      </c>
      <c r="K873" s="16" t="str">
        <f t="shared" ca="1" si="185"/>
        <v/>
      </c>
      <c r="L873" s="16" t="str">
        <f t="shared" ca="1" si="185"/>
        <v/>
      </c>
      <c r="M873" s="16" t="str">
        <f t="shared" ca="1" si="184"/>
        <v/>
      </c>
      <c r="N873" s="16" t="str">
        <f t="shared" ca="1" si="184"/>
        <v/>
      </c>
      <c r="O873" s="16" t="str">
        <f t="shared" ca="1" si="184"/>
        <v/>
      </c>
      <c r="P873" s="16" t="str">
        <f t="shared" ca="1" si="177"/>
        <v/>
      </c>
      <c r="Q873" s="16" t="str">
        <f t="shared" ca="1" si="177"/>
        <v/>
      </c>
      <c r="R873" s="16" t="str">
        <f t="shared" ca="1" si="177"/>
        <v/>
      </c>
      <c r="S873" s="16" t="e">
        <f t="shared" ca="1" si="182"/>
        <v>#N/A</v>
      </c>
      <c r="T873" s="15" t="str">
        <f t="shared" ca="1" si="183"/>
        <v/>
      </c>
      <c r="U873" s="7" t="str">
        <f t="shared" ca="1" si="180"/>
        <v/>
      </c>
    </row>
    <row r="874" spans="1:21" x14ac:dyDescent="0.55000000000000004">
      <c r="A874" s="7">
        <v>872</v>
      </c>
      <c r="B874" s="8">
        <f t="shared" si="181"/>
        <v>872</v>
      </c>
      <c r="C874" s="9">
        <f>IF('2 Pareto Analysis'!$D$12='Pareto Math'!V$23,'Pareto Math'!B874,IF(HLOOKUP(X$23,'1 Data Entry'!A$1:Q873,A875,FALSE)="","",HLOOKUP(X$23,'1 Data Entry'!A$1:Q873,A875,FALSE)))</f>
        <v>872</v>
      </c>
      <c r="D874" s="7" t="e">
        <f>HLOOKUP(V$23,'1 Data Entry'!A$1:Q873,A875,FALSE)</f>
        <v>#N/A</v>
      </c>
      <c r="E874" s="15" t="e">
        <f>IF(C874="","",HLOOKUP(W$23,'1 Data Entry'!A$1:S873,A875,FALSE))</f>
        <v>#N/A</v>
      </c>
      <c r="F874" s="15">
        <f>(COUNTIF(D$3:D874,D874))</f>
        <v>872</v>
      </c>
      <c r="G874" s="15">
        <f t="shared" si="186"/>
        <v>999</v>
      </c>
      <c r="H874" s="15" t="e">
        <f t="shared" si="178"/>
        <v>#N/A</v>
      </c>
      <c r="I874" s="16" t="str">
        <f t="shared" si="179"/>
        <v/>
      </c>
      <c r="J874" s="16" t="str">
        <f t="shared" ca="1" si="185"/>
        <v/>
      </c>
      <c r="K874" s="16" t="str">
        <f t="shared" ca="1" si="185"/>
        <v/>
      </c>
      <c r="L874" s="16" t="str">
        <f t="shared" ca="1" si="185"/>
        <v/>
      </c>
      <c r="M874" s="16" t="str">
        <f t="shared" ca="1" si="184"/>
        <v/>
      </c>
      <c r="N874" s="16" t="str">
        <f t="shared" ca="1" si="184"/>
        <v/>
      </c>
      <c r="O874" s="16" t="str">
        <f t="shared" ca="1" si="184"/>
        <v/>
      </c>
      <c r="P874" s="16" t="str">
        <f t="shared" ca="1" si="177"/>
        <v/>
      </c>
      <c r="Q874" s="16" t="str">
        <f t="shared" ca="1" si="177"/>
        <v/>
      </c>
      <c r="R874" s="16" t="str">
        <f t="shared" ca="1" si="177"/>
        <v/>
      </c>
      <c r="S874" s="16" t="e">
        <f t="shared" ca="1" si="182"/>
        <v>#N/A</v>
      </c>
      <c r="T874" s="15" t="str">
        <f t="shared" ca="1" si="183"/>
        <v/>
      </c>
      <c r="U874" s="7" t="str">
        <f t="shared" ca="1" si="180"/>
        <v/>
      </c>
    </row>
    <row r="875" spans="1:21" x14ac:dyDescent="0.55000000000000004">
      <c r="A875" s="7">
        <v>873</v>
      </c>
      <c r="B875" s="8">
        <f t="shared" si="181"/>
        <v>873</v>
      </c>
      <c r="C875" s="9">
        <f>IF('2 Pareto Analysis'!$D$12='Pareto Math'!V$23,'Pareto Math'!B875,IF(HLOOKUP(X$23,'1 Data Entry'!A$1:Q874,A876,FALSE)="","",HLOOKUP(X$23,'1 Data Entry'!A$1:Q874,A876,FALSE)))</f>
        <v>873</v>
      </c>
      <c r="D875" s="7" t="e">
        <f>HLOOKUP(V$23,'1 Data Entry'!A$1:Q874,A876,FALSE)</f>
        <v>#N/A</v>
      </c>
      <c r="E875" s="15" t="e">
        <f>IF(C875="","",HLOOKUP(W$23,'1 Data Entry'!A$1:S874,A876,FALSE))</f>
        <v>#N/A</v>
      </c>
      <c r="F875" s="15">
        <f>(COUNTIF(D$3:D875,D875))</f>
        <v>873</v>
      </c>
      <c r="G875" s="15">
        <f t="shared" si="186"/>
        <v>999</v>
      </c>
      <c r="H875" s="15" t="e">
        <f t="shared" si="178"/>
        <v>#N/A</v>
      </c>
      <c r="I875" s="16" t="str">
        <f t="shared" si="179"/>
        <v/>
      </c>
      <c r="J875" s="16" t="str">
        <f t="shared" ca="1" si="185"/>
        <v/>
      </c>
      <c r="K875" s="16" t="str">
        <f t="shared" ca="1" si="185"/>
        <v/>
      </c>
      <c r="L875" s="16" t="str">
        <f t="shared" ca="1" si="185"/>
        <v/>
      </c>
      <c r="M875" s="16" t="str">
        <f t="shared" ca="1" si="184"/>
        <v/>
      </c>
      <c r="N875" s="16" t="str">
        <f t="shared" ca="1" si="184"/>
        <v/>
      </c>
      <c r="O875" s="16" t="str">
        <f t="shared" ca="1" si="184"/>
        <v/>
      </c>
      <c r="P875" s="16" t="str">
        <f t="shared" ca="1" si="177"/>
        <v/>
      </c>
      <c r="Q875" s="16" t="str">
        <f t="shared" ca="1" si="177"/>
        <v/>
      </c>
      <c r="R875" s="16" t="str">
        <f t="shared" ca="1" si="177"/>
        <v/>
      </c>
      <c r="S875" s="16" t="e">
        <f t="shared" ca="1" si="182"/>
        <v>#N/A</v>
      </c>
      <c r="T875" s="15" t="str">
        <f t="shared" ca="1" si="183"/>
        <v/>
      </c>
      <c r="U875" s="7" t="str">
        <f t="shared" ca="1" si="180"/>
        <v/>
      </c>
    </row>
    <row r="876" spans="1:21" x14ac:dyDescent="0.55000000000000004">
      <c r="A876" s="7">
        <v>874</v>
      </c>
      <c r="B876" s="8">
        <f t="shared" si="181"/>
        <v>874</v>
      </c>
      <c r="C876" s="9">
        <f>IF('2 Pareto Analysis'!$D$12='Pareto Math'!V$23,'Pareto Math'!B876,IF(HLOOKUP(X$23,'1 Data Entry'!A$1:Q875,A877,FALSE)="","",HLOOKUP(X$23,'1 Data Entry'!A$1:Q875,A877,FALSE)))</f>
        <v>874</v>
      </c>
      <c r="D876" s="7" t="e">
        <f>HLOOKUP(V$23,'1 Data Entry'!A$1:Q875,A877,FALSE)</f>
        <v>#N/A</v>
      </c>
      <c r="E876" s="15" t="e">
        <f>IF(C876="","",HLOOKUP(W$23,'1 Data Entry'!A$1:S875,A877,FALSE))</f>
        <v>#N/A</v>
      </c>
      <c r="F876" s="15">
        <f>(COUNTIF(D$3:D876,D876))</f>
        <v>874</v>
      </c>
      <c r="G876" s="15">
        <f t="shared" si="186"/>
        <v>999</v>
      </c>
      <c r="H876" s="15" t="e">
        <f t="shared" si="178"/>
        <v>#N/A</v>
      </c>
      <c r="I876" s="16" t="str">
        <f t="shared" si="179"/>
        <v/>
      </c>
      <c r="J876" s="16" t="str">
        <f t="shared" ca="1" si="185"/>
        <v/>
      </c>
      <c r="K876" s="16" t="str">
        <f t="shared" ca="1" si="185"/>
        <v/>
      </c>
      <c r="L876" s="16" t="str">
        <f t="shared" ca="1" si="185"/>
        <v/>
      </c>
      <c r="M876" s="16" t="str">
        <f t="shared" ca="1" si="184"/>
        <v/>
      </c>
      <c r="N876" s="16" t="str">
        <f t="shared" ca="1" si="184"/>
        <v/>
      </c>
      <c r="O876" s="16" t="str">
        <f t="shared" ca="1" si="184"/>
        <v/>
      </c>
      <c r="P876" s="16" t="str">
        <f t="shared" ca="1" si="177"/>
        <v/>
      </c>
      <c r="Q876" s="16" t="str">
        <f t="shared" ca="1" si="177"/>
        <v/>
      </c>
      <c r="R876" s="16" t="str">
        <f t="shared" ca="1" si="177"/>
        <v/>
      </c>
      <c r="S876" s="16" t="e">
        <f t="shared" ca="1" si="182"/>
        <v>#N/A</v>
      </c>
      <c r="T876" s="15" t="str">
        <f t="shared" ca="1" si="183"/>
        <v/>
      </c>
      <c r="U876" s="7" t="str">
        <f t="shared" ca="1" si="180"/>
        <v/>
      </c>
    </row>
    <row r="877" spans="1:21" x14ac:dyDescent="0.55000000000000004">
      <c r="A877" s="7">
        <v>875</v>
      </c>
      <c r="B877" s="8">
        <f t="shared" si="181"/>
        <v>875</v>
      </c>
      <c r="C877" s="9">
        <f>IF('2 Pareto Analysis'!$D$12='Pareto Math'!V$23,'Pareto Math'!B877,IF(HLOOKUP(X$23,'1 Data Entry'!A$1:Q876,A878,FALSE)="","",HLOOKUP(X$23,'1 Data Entry'!A$1:Q876,A878,FALSE)))</f>
        <v>875</v>
      </c>
      <c r="D877" s="7" t="e">
        <f>HLOOKUP(V$23,'1 Data Entry'!A$1:Q876,A878,FALSE)</f>
        <v>#N/A</v>
      </c>
      <c r="E877" s="15" t="e">
        <f>IF(C877="","",HLOOKUP(W$23,'1 Data Entry'!A$1:S876,A878,FALSE))</f>
        <v>#N/A</v>
      </c>
      <c r="F877" s="15">
        <f>(COUNTIF(D$3:D877,D877))</f>
        <v>875</v>
      </c>
      <c r="G877" s="15">
        <f t="shared" si="186"/>
        <v>999</v>
      </c>
      <c r="H877" s="15" t="e">
        <f t="shared" si="178"/>
        <v>#N/A</v>
      </c>
      <c r="I877" s="16" t="str">
        <f t="shared" si="179"/>
        <v/>
      </c>
      <c r="J877" s="16" t="str">
        <f t="shared" ca="1" si="185"/>
        <v/>
      </c>
      <c r="K877" s="16" t="str">
        <f t="shared" ca="1" si="185"/>
        <v/>
      </c>
      <c r="L877" s="16" t="str">
        <f t="shared" ca="1" si="185"/>
        <v/>
      </c>
      <c r="M877" s="16" t="str">
        <f t="shared" ca="1" si="184"/>
        <v/>
      </c>
      <c r="N877" s="16" t="str">
        <f t="shared" ca="1" si="184"/>
        <v/>
      </c>
      <c r="O877" s="16" t="str">
        <f t="shared" ca="1" si="184"/>
        <v/>
      </c>
      <c r="P877" s="16" t="str">
        <f t="shared" ca="1" si="177"/>
        <v/>
      </c>
      <c r="Q877" s="16" t="str">
        <f t="shared" ca="1" si="177"/>
        <v/>
      </c>
      <c r="R877" s="16" t="str">
        <f t="shared" ca="1" si="177"/>
        <v/>
      </c>
      <c r="S877" s="16" t="e">
        <f t="shared" ca="1" si="182"/>
        <v>#N/A</v>
      </c>
      <c r="T877" s="15" t="str">
        <f t="shared" ca="1" si="183"/>
        <v/>
      </c>
      <c r="U877" s="7" t="str">
        <f t="shared" ca="1" si="180"/>
        <v/>
      </c>
    </row>
    <row r="878" spans="1:21" x14ac:dyDescent="0.55000000000000004">
      <c r="A878" s="7">
        <v>876</v>
      </c>
      <c r="B878" s="8">
        <f t="shared" si="181"/>
        <v>876</v>
      </c>
      <c r="C878" s="9">
        <f>IF('2 Pareto Analysis'!$D$12='Pareto Math'!V$23,'Pareto Math'!B878,IF(HLOOKUP(X$23,'1 Data Entry'!A$1:Q877,A879,FALSE)="","",HLOOKUP(X$23,'1 Data Entry'!A$1:Q877,A879,FALSE)))</f>
        <v>876</v>
      </c>
      <c r="D878" s="7" t="e">
        <f>HLOOKUP(V$23,'1 Data Entry'!A$1:Q877,A879,FALSE)</f>
        <v>#N/A</v>
      </c>
      <c r="E878" s="15" t="e">
        <f>IF(C878="","",HLOOKUP(W$23,'1 Data Entry'!A$1:S877,A879,FALSE))</f>
        <v>#N/A</v>
      </c>
      <c r="F878" s="15">
        <f>(COUNTIF(D$3:D878,D878))</f>
        <v>876</v>
      </c>
      <c r="G878" s="15">
        <f t="shared" si="186"/>
        <v>999</v>
      </c>
      <c r="H878" s="15" t="e">
        <f t="shared" si="178"/>
        <v>#N/A</v>
      </c>
      <c r="I878" s="16" t="str">
        <f t="shared" si="179"/>
        <v/>
      </c>
      <c r="J878" s="16" t="str">
        <f t="shared" ca="1" si="185"/>
        <v/>
      </c>
      <c r="K878" s="16" t="str">
        <f t="shared" ca="1" si="185"/>
        <v/>
      </c>
      <c r="L878" s="16" t="str">
        <f t="shared" ca="1" si="185"/>
        <v/>
      </c>
      <c r="M878" s="16" t="str">
        <f t="shared" ca="1" si="184"/>
        <v/>
      </c>
      <c r="N878" s="16" t="str">
        <f t="shared" ca="1" si="184"/>
        <v/>
      </c>
      <c r="O878" s="16" t="str">
        <f t="shared" ca="1" si="184"/>
        <v/>
      </c>
      <c r="P878" s="16" t="str">
        <f t="shared" ca="1" si="177"/>
        <v/>
      </c>
      <c r="Q878" s="16" t="str">
        <f t="shared" ca="1" si="177"/>
        <v/>
      </c>
      <c r="R878" s="16" t="str">
        <f t="shared" ca="1" si="177"/>
        <v/>
      </c>
      <c r="S878" s="16" t="e">
        <f t="shared" ca="1" si="182"/>
        <v>#N/A</v>
      </c>
      <c r="T878" s="15" t="str">
        <f t="shared" ca="1" si="183"/>
        <v/>
      </c>
      <c r="U878" s="7" t="str">
        <f t="shared" ca="1" si="180"/>
        <v/>
      </c>
    </row>
    <row r="879" spans="1:21" x14ac:dyDescent="0.55000000000000004">
      <c r="A879" s="7">
        <v>877</v>
      </c>
      <c r="B879" s="8">
        <f t="shared" si="181"/>
        <v>877</v>
      </c>
      <c r="C879" s="9">
        <f>IF('2 Pareto Analysis'!$D$12='Pareto Math'!V$23,'Pareto Math'!B879,IF(HLOOKUP(X$23,'1 Data Entry'!A$1:Q878,A880,FALSE)="","",HLOOKUP(X$23,'1 Data Entry'!A$1:Q878,A880,FALSE)))</f>
        <v>877</v>
      </c>
      <c r="D879" s="7" t="e">
        <f>HLOOKUP(V$23,'1 Data Entry'!A$1:Q878,A880,FALSE)</f>
        <v>#N/A</v>
      </c>
      <c r="E879" s="15" t="e">
        <f>IF(C879="","",HLOOKUP(W$23,'1 Data Entry'!A$1:S878,A880,FALSE))</f>
        <v>#N/A</v>
      </c>
      <c r="F879" s="15">
        <f>(COUNTIF(D$3:D879,D879))</f>
        <v>877</v>
      </c>
      <c r="G879" s="15">
        <f t="shared" si="186"/>
        <v>999</v>
      </c>
      <c r="H879" s="15" t="e">
        <f t="shared" si="178"/>
        <v>#N/A</v>
      </c>
      <c r="I879" s="16" t="str">
        <f t="shared" si="179"/>
        <v/>
      </c>
      <c r="J879" s="16" t="str">
        <f t="shared" ca="1" si="185"/>
        <v/>
      </c>
      <c r="K879" s="16" t="str">
        <f t="shared" ca="1" si="185"/>
        <v/>
      </c>
      <c r="L879" s="16" t="str">
        <f t="shared" ca="1" si="185"/>
        <v/>
      </c>
      <c r="M879" s="16" t="str">
        <f t="shared" ca="1" si="184"/>
        <v/>
      </c>
      <c r="N879" s="16" t="str">
        <f t="shared" ca="1" si="184"/>
        <v/>
      </c>
      <c r="O879" s="16" t="str">
        <f t="shared" ca="1" si="184"/>
        <v/>
      </c>
      <c r="P879" s="16" t="str">
        <f t="shared" ca="1" si="177"/>
        <v/>
      </c>
      <c r="Q879" s="16" t="str">
        <f t="shared" ca="1" si="177"/>
        <v/>
      </c>
      <c r="R879" s="16" t="str">
        <f t="shared" ca="1" si="177"/>
        <v/>
      </c>
      <c r="S879" s="16" t="e">
        <f t="shared" ca="1" si="182"/>
        <v>#N/A</v>
      </c>
      <c r="T879" s="15" t="str">
        <f t="shared" ca="1" si="183"/>
        <v/>
      </c>
      <c r="U879" s="7" t="str">
        <f t="shared" ca="1" si="180"/>
        <v/>
      </c>
    </row>
    <row r="880" spans="1:21" x14ac:dyDescent="0.55000000000000004">
      <c r="A880" s="7">
        <v>878</v>
      </c>
      <c r="B880" s="8">
        <f t="shared" si="181"/>
        <v>878</v>
      </c>
      <c r="C880" s="9">
        <f>IF('2 Pareto Analysis'!$D$12='Pareto Math'!V$23,'Pareto Math'!B880,IF(HLOOKUP(X$23,'1 Data Entry'!A$1:Q879,A881,FALSE)="","",HLOOKUP(X$23,'1 Data Entry'!A$1:Q879,A881,FALSE)))</f>
        <v>878</v>
      </c>
      <c r="D880" s="7" t="e">
        <f>HLOOKUP(V$23,'1 Data Entry'!A$1:Q879,A881,FALSE)</f>
        <v>#N/A</v>
      </c>
      <c r="E880" s="15" t="e">
        <f>IF(C880="","",HLOOKUP(W$23,'1 Data Entry'!A$1:S879,A881,FALSE))</f>
        <v>#N/A</v>
      </c>
      <c r="F880" s="15">
        <f>(COUNTIF(D$3:D880,D880))</f>
        <v>878</v>
      </c>
      <c r="G880" s="15">
        <f t="shared" si="186"/>
        <v>999</v>
      </c>
      <c r="H880" s="15" t="e">
        <f t="shared" si="178"/>
        <v>#N/A</v>
      </c>
      <c r="I880" s="16" t="str">
        <f t="shared" si="179"/>
        <v/>
      </c>
      <c r="J880" s="16" t="str">
        <f t="shared" ca="1" si="185"/>
        <v/>
      </c>
      <c r="K880" s="16" t="str">
        <f t="shared" ca="1" si="185"/>
        <v/>
      </c>
      <c r="L880" s="16" t="str">
        <f t="shared" ca="1" si="185"/>
        <v/>
      </c>
      <c r="M880" s="16" t="str">
        <f t="shared" ca="1" si="184"/>
        <v/>
      </c>
      <c r="N880" s="16" t="str">
        <f t="shared" ca="1" si="184"/>
        <v/>
      </c>
      <c r="O880" s="16" t="str">
        <f t="shared" ca="1" si="184"/>
        <v/>
      </c>
      <c r="P880" s="16" t="str">
        <f t="shared" ca="1" si="177"/>
        <v/>
      </c>
      <c r="Q880" s="16" t="str">
        <f t="shared" ca="1" si="177"/>
        <v/>
      </c>
      <c r="R880" s="16" t="str">
        <f t="shared" ca="1" si="177"/>
        <v/>
      </c>
      <c r="S880" s="16" t="e">
        <f t="shared" ca="1" si="182"/>
        <v>#N/A</v>
      </c>
      <c r="T880" s="15" t="str">
        <f t="shared" ca="1" si="183"/>
        <v/>
      </c>
      <c r="U880" s="7" t="str">
        <f t="shared" ca="1" si="180"/>
        <v/>
      </c>
    </row>
    <row r="881" spans="1:21" x14ac:dyDescent="0.55000000000000004">
      <c r="A881" s="7">
        <v>879</v>
      </c>
      <c r="B881" s="8">
        <f t="shared" si="181"/>
        <v>879</v>
      </c>
      <c r="C881" s="9">
        <f>IF('2 Pareto Analysis'!$D$12='Pareto Math'!V$23,'Pareto Math'!B881,IF(HLOOKUP(X$23,'1 Data Entry'!A$1:Q880,A882,FALSE)="","",HLOOKUP(X$23,'1 Data Entry'!A$1:Q880,A882,FALSE)))</f>
        <v>879</v>
      </c>
      <c r="D881" s="7" t="e">
        <f>HLOOKUP(V$23,'1 Data Entry'!A$1:Q880,A882,FALSE)</f>
        <v>#N/A</v>
      </c>
      <c r="E881" s="15" t="e">
        <f>IF(C881="","",HLOOKUP(W$23,'1 Data Entry'!A$1:S880,A882,FALSE))</f>
        <v>#N/A</v>
      </c>
      <c r="F881" s="15">
        <f>(COUNTIF(D$3:D881,D881))</f>
        <v>879</v>
      </c>
      <c r="G881" s="15">
        <f t="shared" si="186"/>
        <v>999</v>
      </c>
      <c r="H881" s="15" t="e">
        <f t="shared" si="178"/>
        <v>#N/A</v>
      </c>
      <c r="I881" s="16" t="str">
        <f t="shared" si="179"/>
        <v/>
      </c>
      <c r="J881" s="16" t="str">
        <f t="shared" ca="1" si="185"/>
        <v/>
      </c>
      <c r="K881" s="16" t="str">
        <f t="shared" ca="1" si="185"/>
        <v/>
      </c>
      <c r="L881" s="16" t="str">
        <f t="shared" ca="1" si="185"/>
        <v/>
      </c>
      <c r="M881" s="16" t="str">
        <f t="shared" ca="1" si="184"/>
        <v/>
      </c>
      <c r="N881" s="16" t="str">
        <f t="shared" ca="1" si="184"/>
        <v/>
      </c>
      <c r="O881" s="16" t="str">
        <f t="shared" ca="1" si="184"/>
        <v/>
      </c>
      <c r="P881" s="16" t="str">
        <f t="shared" ca="1" si="177"/>
        <v/>
      </c>
      <c r="Q881" s="16" t="str">
        <f t="shared" ca="1" si="177"/>
        <v/>
      </c>
      <c r="R881" s="16" t="str">
        <f t="shared" ca="1" si="177"/>
        <v/>
      </c>
      <c r="S881" s="16" t="e">
        <f t="shared" ca="1" si="182"/>
        <v>#N/A</v>
      </c>
      <c r="T881" s="15" t="str">
        <f t="shared" ca="1" si="183"/>
        <v/>
      </c>
      <c r="U881" s="7" t="str">
        <f t="shared" ca="1" si="180"/>
        <v/>
      </c>
    </row>
    <row r="882" spans="1:21" x14ac:dyDescent="0.55000000000000004">
      <c r="A882" s="7">
        <v>880</v>
      </c>
      <c r="B882" s="8">
        <f t="shared" si="181"/>
        <v>880</v>
      </c>
      <c r="C882" s="9">
        <f>IF('2 Pareto Analysis'!$D$12='Pareto Math'!V$23,'Pareto Math'!B882,IF(HLOOKUP(X$23,'1 Data Entry'!A$1:Q881,A883,FALSE)="","",HLOOKUP(X$23,'1 Data Entry'!A$1:Q881,A883,FALSE)))</f>
        <v>880</v>
      </c>
      <c r="D882" s="7" t="e">
        <f>HLOOKUP(V$23,'1 Data Entry'!A$1:Q881,A883,FALSE)</f>
        <v>#N/A</v>
      </c>
      <c r="E882" s="15" t="e">
        <f>IF(C882="","",HLOOKUP(W$23,'1 Data Entry'!A$1:S881,A883,FALSE))</f>
        <v>#N/A</v>
      </c>
      <c r="F882" s="15">
        <f>(COUNTIF(D$3:D882,D882))</f>
        <v>880</v>
      </c>
      <c r="G882" s="15">
        <f t="shared" si="186"/>
        <v>999</v>
      </c>
      <c r="H882" s="15" t="e">
        <f t="shared" si="178"/>
        <v>#N/A</v>
      </c>
      <c r="I882" s="16" t="str">
        <f t="shared" si="179"/>
        <v/>
      </c>
      <c r="J882" s="16" t="str">
        <f t="shared" ca="1" si="185"/>
        <v/>
      </c>
      <c r="K882" s="16" t="str">
        <f t="shared" ca="1" si="185"/>
        <v/>
      </c>
      <c r="L882" s="16" t="str">
        <f t="shared" ca="1" si="185"/>
        <v/>
      </c>
      <c r="M882" s="16" t="str">
        <f t="shared" ca="1" si="184"/>
        <v/>
      </c>
      <c r="N882" s="16" t="str">
        <f t="shared" ca="1" si="184"/>
        <v/>
      </c>
      <c r="O882" s="16" t="str">
        <f t="shared" ca="1" si="184"/>
        <v/>
      </c>
      <c r="P882" s="16" t="str">
        <f t="shared" ca="1" si="177"/>
        <v/>
      </c>
      <c r="Q882" s="16" t="str">
        <f t="shared" ca="1" si="177"/>
        <v/>
      </c>
      <c r="R882" s="16" t="str">
        <f t="shared" ca="1" si="177"/>
        <v/>
      </c>
      <c r="S882" s="16" t="e">
        <f t="shared" ca="1" si="182"/>
        <v>#N/A</v>
      </c>
      <c r="T882" s="15" t="str">
        <f t="shared" ca="1" si="183"/>
        <v/>
      </c>
      <c r="U882" s="7" t="str">
        <f t="shared" ca="1" si="180"/>
        <v/>
      </c>
    </row>
    <row r="883" spans="1:21" x14ac:dyDescent="0.55000000000000004">
      <c r="A883" s="7">
        <v>881</v>
      </c>
      <c r="B883" s="8">
        <f t="shared" si="181"/>
        <v>881</v>
      </c>
      <c r="C883" s="9">
        <f>IF('2 Pareto Analysis'!$D$12='Pareto Math'!V$23,'Pareto Math'!B883,IF(HLOOKUP(X$23,'1 Data Entry'!A$1:Q882,A884,FALSE)="","",HLOOKUP(X$23,'1 Data Entry'!A$1:Q882,A884,FALSE)))</f>
        <v>881</v>
      </c>
      <c r="D883" s="7" t="e">
        <f>HLOOKUP(V$23,'1 Data Entry'!A$1:Q882,A884,FALSE)</f>
        <v>#N/A</v>
      </c>
      <c r="E883" s="15" t="e">
        <f>IF(C883="","",HLOOKUP(W$23,'1 Data Entry'!A$1:S882,A884,FALSE))</f>
        <v>#N/A</v>
      </c>
      <c r="F883" s="15">
        <f>(COUNTIF(D$3:D883,D883))</f>
        <v>881</v>
      </c>
      <c r="G883" s="15">
        <f t="shared" si="186"/>
        <v>999</v>
      </c>
      <c r="H883" s="15" t="e">
        <f t="shared" si="178"/>
        <v>#N/A</v>
      </c>
      <c r="I883" s="16" t="str">
        <f t="shared" si="179"/>
        <v/>
      </c>
      <c r="J883" s="16" t="str">
        <f t="shared" ca="1" si="185"/>
        <v/>
      </c>
      <c r="K883" s="16" t="str">
        <f t="shared" ca="1" si="185"/>
        <v/>
      </c>
      <c r="L883" s="16" t="str">
        <f t="shared" ca="1" si="185"/>
        <v/>
      </c>
      <c r="M883" s="16" t="str">
        <f t="shared" ca="1" si="184"/>
        <v/>
      </c>
      <c r="N883" s="16" t="str">
        <f t="shared" ca="1" si="184"/>
        <v/>
      </c>
      <c r="O883" s="16" t="str">
        <f t="shared" ca="1" si="184"/>
        <v/>
      </c>
      <c r="P883" s="16" t="str">
        <f t="shared" ca="1" si="177"/>
        <v/>
      </c>
      <c r="Q883" s="16" t="str">
        <f t="shared" ca="1" si="177"/>
        <v/>
      </c>
      <c r="R883" s="16" t="str">
        <f t="shared" ca="1" si="177"/>
        <v/>
      </c>
      <c r="S883" s="16" t="e">
        <f t="shared" ca="1" si="182"/>
        <v>#N/A</v>
      </c>
      <c r="T883" s="15" t="str">
        <f t="shared" ca="1" si="183"/>
        <v/>
      </c>
      <c r="U883" s="7" t="str">
        <f t="shared" ca="1" si="180"/>
        <v/>
      </c>
    </row>
    <row r="884" spans="1:21" x14ac:dyDescent="0.55000000000000004">
      <c r="A884" s="7">
        <v>882</v>
      </c>
      <c r="B884" s="8">
        <f t="shared" si="181"/>
        <v>882</v>
      </c>
      <c r="C884" s="9">
        <f>IF('2 Pareto Analysis'!$D$12='Pareto Math'!V$23,'Pareto Math'!B884,IF(HLOOKUP(X$23,'1 Data Entry'!A$1:Q883,A885,FALSE)="","",HLOOKUP(X$23,'1 Data Entry'!A$1:Q883,A885,FALSE)))</f>
        <v>882</v>
      </c>
      <c r="D884" s="7" t="e">
        <f>HLOOKUP(V$23,'1 Data Entry'!A$1:Q883,A885,FALSE)</f>
        <v>#N/A</v>
      </c>
      <c r="E884" s="15" t="e">
        <f>IF(C884="","",HLOOKUP(W$23,'1 Data Entry'!A$1:S883,A885,FALSE))</f>
        <v>#N/A</v>
      </c>
      <c r="F884" s="15">
        <f>(COUNTIF(D$3:D884,D884))</f>
        <v>882</v>
      </c>
      <c r="G884" s="15">
        <f t="shared" si="186"/>
        <v>999</v>
      </c>
      <c r="H884" s="15" t="e">
        <f t="shared" si="178"/>
        <v>#N/A</v>
      </c>
      <c r="I884" s="16" t="str">
        <f t="shared" si="179"/>
        <v/>
      </c>
      <c r="J884" s="16" t="str">
        <f t="shared" ca="1" si="185"/>
        <v/>
      </c>
      <c r="K884" s="16" t="str">
        <f t="shared" ca="1" si="185"/>
        <v/>
      </c>
      <c r="L884" s="16" t="str">
        <f t="shared" ca="1" si="185"/>
        <v/>
      </c>
      <c r="M884" s="16" t="str">
        <f t="shared" ca="1" si="184"/>
        <v/>
      </c>
      <c r="N884" s="16" t="str">
        <f t="shared" ca="1" si="184"/>
        <v/>
      </c>
      <c r="O884" s="16" t="str">
        <f t="shared" ca="1" si="184"/>
        <v/>
      </c>
      <c r="P884" s="16" t="str">
        <f t="shared" ca="1" si="177"/>
        <v/>
      </c>
      <c r="Q884" s="16" t="str">
        <f t="shared" ca="1" si="177"/>
        <v/>
      </c>
      <c r="R884" s="16" t="str">
        <f t="shared" ca="1" si="177"/>
        <v/>
      </c>
      <c r="S884" s="16" t="e">
        <f t="shared" ca="1" si="182"/>
        <v>#N/A</v>
      </c>
      <c r="T884" s="15" t="str">
        <f t="shared" ca="1" si="183"/>
        <v/>
      </c>
      <c r="U884" s="7" t="str">
        <f t="shared" ca="1" si="180"/>
        <v/>
      </c>
    </row>
    <row r="885" spans="1:21" x14ac:dyDescent="0.55000000000000004">
      <c r="A885" s="7">
        <v>883</v>
      </c>
      <c r="B885" s="8">
        <f t="shared" si="181"/>
        <v>883</v>
      </c>
      <c r="C885" s="9">
        <f>IF('2 Pareto Analysis'!$D$12='Pareto Math'!V$23,'Pareto Math'!B885,IF(HLOOKUP(X$23,'1 Data Entry'!A$1:Q884,A886,FALSE)="","",HLOOKUP(X$23,'1 Data Entry'!A$1:Q884,A886,FALSE)))</f>
        <v>883</v>
      </c>
      <c r="D885" s="7" t="e">
        <f>HLOOKUP(V$23,'1 Data Entry'!A$1:Q884,A886,FALSE)</f>
        <v>#N/A</v>
      </c>
      <c r="E885" s="15" t="e">
        <f>IF(C885="","",HLOOKUP(W$23,'1 Data Entry'!A$1:S884,A886,FALSE))</f>
        <v>#N/A</v>
      </c>
      <c r="F885" s="15">
        <f>(COUNTIF(D$3:D885,D885))</f>
        <v>883</v>
      </c>
      <c r="G885" s="15">
        <f t="shared" si="186"/>
        <v>999</v>
      </c>
      <c r="H885" s="15" t="e">
        <f t="shared" si="178"/>
        <v>#N/A</v>
      </c>
      <c r="I885" s="16" t="str">
        <f t="shared" si="179"/>
        <v/>
      </c>
      <c r="J885" s="16" t="str">
        <f t="shared" ca="1" si="185"/>
        <v/>
      </c>
      <c r="K885" s="16" t="str">
        <f t="shared" ca="1" si="185"/>
        <v/>
      </c>
      <c r="L885" s="16" t="str">
        <f t="shared" ca="1" si="185"/>
        <v/>
      </c>
      <c r="M885" s="16" t="str">
        <f t="shared" ca="1" si="184"/>
        <v/>
      </c>
      <c r="N885" s="16" t="str">
        <f t="shared" ca="1" si="184"/>
        <v/>
      </c>
      <c r="O885" s="16" t="str">
        <f t="shared" ca="1" si="184"/>
        <v/>
      </c>
      <c r="P885" s="16" t="str">
        <f t="shared" ca="1" si="184"/>
        <v/>
      </c>
      <c r="Q885" s="16" t="str">
        <f t="shared" ca="1" si="184"/>
        <v/>
      </c>
      <c r="R885" s="16" t="str">
        <f t="shared" ca="1" si="184"/>
        <v/>
      </c>
      <c r="S885" s="16" t="e">
        <f t="shared" ca="1" si="182"/>
        <v>#N/A</v>
      </c>
      <c r="T885" s="15" t="str">
        <f t="shared" ca="1" si="183"/>
        <v/>
      </c>
      <c r="U885" s="7" t="str">
        <f t="shared" ca="1" si="180"/>
        <v/>
      </c>
    </row>
    <row r="886" spans="1:21" x14ac:dyDescent="0.55000000000000004">
      <c r="A886" s="7">
        <v>884</v>
      </c>
      <c r="B886" s="8">
        <f t="shared" si="181"/>
        <v>884</v>
      </c>
      <c r="C886" s="9">
        <f>IF('2 Pareto Analysis'!$D$12='Pareto Math'!V$23,'Pareto Math'!B886,IF(HLOOKUP(X$23,'1 Data Entry'!A$1:Q885,A887,FALSE)="","",HLOOKUP(X$23,'1 Data Entry'!A$1:Q885,A887,FALSE)))</f>
        <v>884</v>
      </c>
      <c r="D886" s="7" t="e">
        <f>HLOOKUP(V$23,'1 Data Entry'!A$1:Q885,A887,FALSE)</f>
        <v>#N/A</v>
      </c>
      <c r="E886" s="15" t="e">
        <f>IF(C886="","",HLOOKUP(W$23,'1 Data Entry'!A$1:S885,A887,FALSE))</f>
        <v>#N/A</v>
      </c>
      <c r="F886" s="15">
        <f>(COUNTIF(D$3:D886,D886))</f>
        <v>884</v>
      </c>
      <c r="G886" s="15">
        <f t="shared" si="186"/>
        <v>999</v>
      </c>
      <c r="H886" s="15" t="e">
        <f t="shared" si="178"/>
        <v>#N/A</v>
      </c>
      <c r="I886" s="16" t="str">
        <f t="shared" si="179"/>
        <v/>
      </c>
      <c r="J886" s="16" t="str">
        <f t="shared" ca="1" si="185"/>
        <v/>
      </c>
      <c r="K886" s="16" t="str">
        <f t="shared" ca="1" si="185"/>
        <v/>
      </c>
      <c r="L886" s="16" t="str">
        <f t="shared" ca="1" si="185"/>
        <v/>
      </c>
      <c r="M886" s="16" t="str">
        <f t="shared" ca="1" si="184"/>
        <v/>
      </c>
      <c r="N886" s="16" t="str">
        <f t="shared" ca="1" si="184"/>
        <v/>
      </c>
      <c r="O886" s="16" t="str">
        <f t="shared" ca="1" si="184"/>
        <v/>
      </c>
      <c r="P886" s="16" t="str">
        <f t="shared" ca="1" si="184"/>
        <v/>
      </c>
      <c r="Q886" s="16" t="str">
        <f t="shared" ca="1" si="184"/>
        <v/>
      </c>
      <c r="R886" s="16" t="str">
        <f t="shared" ca="1" si="184"/>
        <v/>
      </c>
      <c r="S886" s="16" t="e">
        <f t="shared" ca="1" si="182"/>
        <v>#N/A</v>
      </c>
      <c r="T886" s="15" t="str">
        <f t="shared" ca="1" si="183"/>
        <v/>
      </c>
      <c r="U886" s="7" t="str">
        <f t="shared" ca="1" si="180"/>
        <v/>
      </c>
    </row>
    <row r="887" spans="1:21" x14ac:dyDescent="0.55000000000000004">
      <c r="A887" s="7">
        <v>885</v>
      </c>
      <c r="B887" s="8">
        <f t="shared" si="181"/>
        <v>885</v>
      </c>
      <c r="C887" s="9">
        <f>IF('2 Pareto Analysis'!$D$12='Pareto Math'!V$23,'Pareto Math'!B887,IF(HLOOKUP(X$23,'1 Data Entry'!A$1:Q886,A888,FALSE)="","",HLOOKUP(X$23,'1 Data Entry'!A$1:Q886,A888,FALSE)))</f>
        <v>885</v>
      </c>
      <c r="D887" s="7" t="e">
        <f>HLOOKUP(V$23,'1 Data Entry'!A$1:Q886,A888,FALSE)</f>
        <v>#N/A</v>
      </c>
      <c r="E887" s="15" t="e">
        <f>IF(C887="","",HLOOKUP(W$23,'1 Data Entry'!A$1:S886,A888,FALSE))</f>
        <v>#N/A</v>
      </c>
      <c r="F887" s="15">
        <f>(COUNTIF(D$3:D887,D887))</f>
        <v>885</v>
      </c>
      <c r="G887" s="15">
        <f t="shared" si="186"/>
        <v>999</v>
      </c>
      <c r="H887" s="15" t="e">
        <f t="shared" si="178"/>
        <v>#N/A</v>
      </c>
      <c r="I887" s="16" t="str">
        <f t="shared" si="179"/>
        <v/>
      </c>
      <c r="J887" s="16" t="str">
        <f t="shared" ca="1" si="185"/>
        <v/>
      </c>
      <c r="K887" s="16" t="str">
        <f t="shared" ca="1" si="185"/>
        <v/>
      </c>
      <c r="L887" s="16" t="str">
        <f t="shared" ca="1" si="185"/>
        <v/>
      </c>
      <c r="M887" s="16" t="str">
        <f t="shared" ca="1" si="184"/>
        <v/>
      </c>
      <c r="N887" s="16" t="str">
        <f t="shared" ca="1" si="184"/>
        <v/>
      </c>
      <c r="O887" s="16" t="str">
        <f t="shared" ca="1" si="184"/>
        <v/>
      </c>
      <c r="P887" s="16" t="str">
        <f t="shared" ca="1" si="184"/>
        <v/>
      </c>
      <c r="Q887" s="16" t="str">
        <f t="shared" ca="1" si="184"/>
        <v/>
      </c>
      <c r="R887" s="16" t="str">
        <f t="shared" ca="1" si="184"/>
        <v/>
      </c>
      <c r="S887" s="16" t="e">
        <f t="shared" ca="1" si="182"/>
        <v>#N/A</v>
      </c>
      <c r="T887" s="15" t="str">
        <f t="shared" ca="1" si="183"/>
        <v/>
      </c>
      <c r="U887" s="7" t="str">
        <f t="shared" ca="1" si="180"/>
        <v/>
      </c>
    </row>
    <row r="888" spans="1:21" x14ac:dyDescent="0.55000000000000004">
      <c r="A888" s="7">
        <v>886</v>
      </c>
      <c r="B888" s="8">
        <f t="shared" si="181"/>
        <v>886</v>
      </c>
      <c r="C888" s="9">
        <f>IF('2 Pareto Analysis'!$D$12='Pareto Math'!V$23,'Pareto Math'!B888,IF(HLOOKUP(X$23,'1 Data Entry'!A$1:Q887,A889,FALSE)="","",HLOOKUP(X$23,'1 Data Entry'!A$1:Q887,A889,FALSE)))</f>
        <v>886</v>
      </c>
      <c r="D888" s="7" t="e">
        <f>HLOOKUP(V$23,'1 Data Entry'!A$1:Q887,A889,FALSE)</f>
        <v>#N/A</v>
      </c>
      <c r="E888" s="15" t="e">
        <f>IF(C888="","",HLOOKUP(W$23,'1 Data Entry'!A$1:S887,A889,FALSE))</f>
        <v>#N/A</v>
      </c>
      <c r="F888" s="15">
        <f>(COUNTIF(D$3:D888,D888))</f>
        <v>886</v>
      </c>
      <c r="G888" s="15">
        <f t="shared" si="186"/>
        <v>999</v>
      </c>
      <c r="H888" s="15" t="e">
        <f t="shared" si="178"/>
        <v>#N/A</v>
      </c>
      <c r="I888" s="16" t="str">
        <f t="shared" si="179"/>
        <v/>
      </c>
      <c r="J888" s="16" t="str">
        <f t="shared" ca="1" si="185"/>
        <v/>
      </c>
      <c r="K888" s="16" t="str">
        <f t="shared" ca="1" si="185"/>
        <v/>
      </c>
      <c r="L888" s="16" t="str">
        <f t="shared" ca="1" si="185"/>
        <v/>
      </c>
      <c r="M888" s="16" t="str">
        <f t="shared" ca="1" si="184"/>
        <v/>
      </c>
      <c r="N888" s="16" t="str">
        <f t="shared" ca="1" si="184"/>
        <v/>
      </c>
      <c r="O888" s="16" t="str">
        <f t="shared" ca="1" si="184"/>
        <v/>
      </c>
      <c r="P888" s="16" t="str">
        <f t="shared" ca="1" si="184"/>
        <v/>
      </c>
      <c r="Q888" s="16" t="str">
        <f t="shared" ca="1" si="184"/>
        <v/>
      </c>
      <c r="R888" s="16" t="str">
        <f t="shared" ca="1" si="184"/>
        <v/>
      </c>
      <c r="S888" s="16" t="e">
        <f t="shared" ca="1" si="182"/>
        <v>#N/A</v>
      </c>
      <c r="T888" s="15" t="str">
        <f t="shared" ca="1" si="183"/>
        <v/>
      </c>
      <c r="U888" s="7" t="str">
        <f t="shared" ca="1" si="180"/>
        <v/>
      </c>
    </row>
    <row r="889" spans="1:21" x14ac:dyDescent="0.55000000000000004">
      <c r="A889" s="7">
        <v>887</v>
      </c>
      <c r="B889" s="8">
        <f t="shared" si="181"/>
        <v>887</v>
      </c>
      <c r="C889" s="9">
        <f>IF('2 Pareto Analysis'!$D$12='Pareto Math'!V$23,'Pareto Math'!B889,IF(HLOOKUP(X$23,'1 Data Entry'!A$1:Q888,A890,FALSE)="","",HLOOKUP(X$23,'1 Data Entry'!A$1:Q888,A890,FALSE)))</f>
        <v>887</v>
      </c>
      <c r="D889" s="7" t="e">
        <f>HLOOKUP(V$23,'1 Data Entry'!A$1:Q888,A890,FALSE)</f>
        <v>#N/A</v>
      </c>
      <c r="E889" s="15" t="e">
        <f>IF(C889="","",HLOOKUP(W$23,'1 Data Entry'!A$1:S888,A890,FALSE))</f>
        <v>#N/A</v>
      </c>
      <c r="F889" s="15">
        <f>(COUNTIF(D$3:D889,D889))</f>
        <v>887</v>
      </c>
      <c r="G889" s="15">
        <f t="shared" si="186"/>
        <v>999</v>
      </c>
      <c r="H889" s="15" t="e">
        <f t="shared" si="178"/>
        <v>#N/A</v>
      </c>
      <c r="I889" s="16" t="str">
        <f t="shared" si="179"/>
        <v/>
      </c>
      <c r="J889" s="16" t="str">
        <f t="shared" ca="1" si="185"/>
        <v/>
      </c>
      <c r="K889" s="16" t="str">
        <f t="shared" ca="1" si="185"/>
        <v/>
      </c>
      <c r="L889" s="16" t="str">
        <f t="shared" ca="1" si="185"/>
        <v/>
      </c>
      <c r="M889" s="16" t="str">
        <f t="shared" ca="1" si="184"/>
        <v/>
      </c>
      <c r="N889" s="16" t="str">
        <f t="shared" ca="1" si="184"/>
        <v/>
      </c>
      <c r="O889" s="16" t="str">
        <f t="shared" ca="1" si="184"/>
        <v/>
      </c>
      <c r="P889" s="16" t="str">
        <f t="shared" ca="1" si="184"/>
        <v/>
      </c>
      <c r="Q889" s="16" t="str">
        <f t="shared" ca="1" si="184"/>
        <v/>
      </c>
      <c r="R889" s="16" t="str">
        <f t="shared" ca="1" si="184"/>
        <v/>
      </c>
      <c r="S889" s="16" t="e">
        <f t="shared" ca="1" si="182"/>
        <v>#N/A</v>
      </c>
      <c r="T889" s="15" t="str">
        <f t="shared" ca="1" si="183"/>
        <v/>
      </c>
      <c r="U889" s="7" t="str">
        <f t="shared" ca="1" si="180"/>
        <v/>
      </c>
    </row>
    <row r="890" spans="1:21" x14ac:dyDescent="0.55000000000000004">
      <c r="A890" s="7">
        <v>888</v>
      </c>
      <c r="B890" s="8">
        <f t="shared" si="181"/>
        <v>888</v>
      </c>
      <c r="C890" s="9">
        <f>IF('2 Pareto Analysis'!$D$12='Pareto Math'!V$23,'Pareto Math'!B890,IF(HLOOKUP(X$23,'1 Data Entry'!A$1:Q889,A891,FALSE)="","",HLOOKUP(X$23,'1 Data Entry'!A$1:Q889,A891,FALSE)))</f>
        <v>888</v>
      </c>
      <c r="D890" s="7" t="e">
        <f>HLOOKUP(V$23,'1 Data Entry'!A$1:Q889,A891,FALSE)</f>
        <v>#N/A</v>
      </c>
      <c r="E890" s="15" t="e">
        <f>IF(C890="","",HLOOKUP(W$23,'1 Data Entry'!A$1:S889,A891,FALSE))</f>
        <v>#N/A</v>
      </c>
      <c r="F890" s="15">
        <f>(COUNTIF(D$3:D890,D890))</f>
        <v>888</v>
      </c>
      <c r="G890" s="15">
        <f t="shared" si="186"/>
        <v>999</v>
      </c>
      <c r="H890" s="15" t="e">
        <f t="shared" si="178"/>
        <v>#N/A</v>
      </c>
      <c r="I890" s="16" t="str">
        <f t="shared" si="179"/>
        <v/>
      </c>
      <c r="J890" s="16" t="str">
        <f t="shared" ca="1" si="185"/>
        <v/>
      </c>
      <c r="K890" s="16" t="str">
        <f t="shared" ca="1" si="185"/>
        <v/>
      </c>
      <c r="L890" s="16" t="str">
        <f t="shared" ca="1" si="185"/>
        <v/>
      </c>
      <c r="M890" s="16" t="str">
        <f t="shared" ca="1" si="184"/>
        <v/>
      </c>
      <c r="N890" s="16" t="str">
        <f t="shared" ca="1" si="184"/>
        <v/>
      </c>
      <c r="O890" s="16" t="str">
        <f t="shared" ca="1" si="184"/>
        <v/>
      </c>
      <c r="P890" s="16" t="str">
        <f t="shared" ca="1" si="184"/>
        <v/>
      </c>
      <c r="Q890" s="16" t="str">
        <f t="shared" ca="1" si="184"/>
        <v/>
      </c>
      <c r="R890" s="16" t="str">
        <f t="shared" ca="1" si="184"/>
        <v/>
      </c>
      <c r="S890" s="16" t="e">
        <f t="shared" ca="1" si="182"/>
        <v>#N/A</v>
      </c>
      <c r="T890" s="15" t="str">
        <f t="shared" ca="1" si="183"/>
        <v/>
      </c>
      <c r="U890" s="7" t="str">
        <f t="shared" ca="1" si="180"/>
        <v/>
      </c>
    </row>
    <row r="891" spans="1:21" x14ac:dyDescent="0.55000000000000004">
      <c r="A891" s="7">
        <v>889</v>
      </c>
      <c r="B891" s="8">
        <f t="shared" si="181"/>
        <v>889</v>
      </c>
      <c r="C891" s="9">
        <f>IF('2 Pareto Analysis'!$D$12='Pareto Math'!V$23,'Pareto Math'!B891,IF(HLOOKUP(X$23,'1 Data Entry'!A$1:Q890,A892,FALSE)="","",HLOOKUP(X$23,'1 Data Entry'!A$1:Q890,A892,FALSE)))</f>
        <v>889</v>
      </c>
      <c r="D891" s="7" t="e">
        <f>HLOOKUP(V$23,'1 Data Entry'!A$1:Q890,A892,FALSE)</f>
        <v>#N/A</v>
      </c>
      <c r="E891" s="15" t="e">
        <f>IF(C891="","",HLOOKUP(W$23,'1 Data Entry'!A$1:S890,A892,FALSE))</f>
        <v>#N/A</v>
      </c>
      <c r="F891" s="15">
        <f>(COUNTIF(D$3:D891,D891))</f>
        <v>889</v>
      </c>
      <c r="G891" s="15">
        <f t="shared" si="186"/>
        <v>999</v>
      </c>
      <c r="H891" s="15" t="e">
        <f t="shared" si="178"/>
        <v>#N/A</v>
      </c>
      <c r="I891" s="16" t="str">
        <f t="shared" si="179"/>
        <v/>
      </c>
      <c r="J891" s="16" t="str">
        <f t="shared" ca="1" si="185"/>
        <v/>
      </c>
      <c r="K891" s="16" t="str">
        <f t="shared" ca="1" si="185"/>
        <v/>
      </c>
      <c r="L891" s="16" t="str">
        <f t="shared" ca="1" si="185"/>
        <v/>
      </c>
      <c r="M891" s="16" t="str">
        <f t="shared" ca="1" si="184"/>
        <v/>
      </c>
      <c r="N891" s="16" t="str">
        <f t="shared" ca="1" si="184"/>
        <v/>
      </c>
      <c r="O891" s="16" t="str">
        <f t="shared" ca="1" si="184"/>
        <v/>
      </c>
      <c r="P891" s="16" t="str">
        <f t="shared" ca="1" si="184"/>
        <v/>
      </c>
      <c r="Q891" s="16" t="str">
        <f t="shared" ca="1" si="184"/>
        <v/>
      </c>
      <c r="R891" s="16" t="str">
        <f t="shared" ca="1" si="184"/>
        <v/>
      </c>
      <c r="S891" s="16" t="e">
        <f t="shared" ca="1" si="182"/>
        <v>#N/A</v>
      </c>
      <c r="T891" s="15" t="str">
        <f t="shared" ca="1" si="183"/>
        <v/>
      </c>
      <c r="U891" s="7" t="str">
        <f t="shared" ca="1" si="180"/>
        <v/>
      </c>
    </row>
    <row r="892" spans="1:21" x14ac:dyDescent="0.55000000000000004">
      <c r="A892" s="7">
        <v>890</v>
      </c>
      <c r="B892" s="8">
        <f t="shared" si="181"/>
        <v>890</v>
      </c>
      <c r="C892" s="9">
        <f>IF('2 Pareto Analysis'!$D$12='Pareto Math'!V$23,'Pareto Math'!B892,IF(HLOOKUP(X$23,'1 Data Entry'!A$1:Q891,A893,FALSE)="","",HLOOKUP(X$23,'1 Data Entry'!A$1:Q891,A893,FALSE)))</f>
        <v>890</v>
      </c>
      <c r="D892" s="7" t="e">
        <f>HLOOKUP(V$23,'1 Data Entry'!A$1:Q891,A893,FALSE)</f>
        <v>#N/A</v>
      </c>
      <c r="E892" s="15" t="e">
        <f>IF(C892="","",HLOOKUP(W$23,'1 Data Entry'!A$1:S891,A893,FALSE))</f>
        <v>#N/A</v>
      </c>
      <c r="F892" s="15">
        <f>(COUNTIF(D$3:D892,D892))</f>
        <v>890</v>
      </c>
      <c r="G892" s="15">
        <f t="shared" si="186"/>
        <v>999</v>
      </c>
      <c r="H892" s="15" t="e">
        <f t="shared" si="178"/>
        <v>#N/A</v>
      </c>
      <c r="I892" s="16" t="str">
        <f t="shared" si="179"/>
        <v/>
      </c>
      <c r="J892" s="16" t="str">
        <f t="shared" ca="1" si="185"/>
        <v/>
      </c>
      <c r="K892" s="16" t="str">
        <f t="shared" ca="1" si="185"/>
        <v/>
      </c>
      <c r="L892" s="16" t="str">
        <f t="shared" ca="1" si="185"/>
        <v/>
      </c>
      <c r="M892" s="16" t="str">
        <f t="shared" ca="1" si="184"/>
        <v/>
      </c>
      <c r="N892" s="16" t="str">
        <f t="shared" ca="1" si="184"/>
        <v/>
      </c>
      <c r="O892" s="16" t="str">
        <f t="shared" ca="1" si="184"/>
        <v/>
      </c>
      <c r="P892" s="16" t="str">
        <f t="shared" ca="1" si="184"/>
        <v/>
      </c>
      <c r="Q892" s="16" t="str">
        <f t="shared" ca="1" si="184"/>
        <v/>
      </c>
      <c r="R892" s="16" t="str">
        <f t="shared" ca="1" si="184"/>
        <v/>
      </c>
      <c r="S892" s="16" t="e">
        <f t="shared" ca="1" si="182"/>
        <v>#N/A</v>
      </c>
      <c r="T892" s="15" t="str">
        <f t="shared" ca="1" si="183"/>
        <v/>
      </c>
      <c r="U892" s="7" t="str">
        <f t="shared" ca="1" si="180"/>
        <v/>
      </c>
    </row>
    <row r="893" spans="1:21" x14ac:dyDescent="0.55000000000000004">
      <c r="A893" s="7">
        <v>891</v>
      </c>
      <c r="B893" s="8">
        <f t="shared" si="181"/>
        <v>891</v>
      </c>
      <c r="C893" s="9">
        <f>IF('2 Pareto Analysis'!$D$12='Pareto Math'!V$23,'Pareto Math'!B893,IF(HLOOKUP(X$23,'1 Data Entry'!A$1:Q892,A894,FALSE)="","",HLOOKUP(X$23,'1 Data Entry'!A$1:Q892,A894,FALSE)))</f>
        <v>891</v>
      </c>
      <c r="D893" s="7" t="e">
        <f>HLOOKUP(V$23,'1 Data Entry'!A$1:Q892,A894,FALSE)</f>
        <v>#N/A</v>
      </c>
      <c r="E893" s="15" t="e">
        <f>IF(C893="","",HLOOKUP(W$23,'1 Data Entry'!A$1:S892,A894,FALSE))</f>
        <v>#N/A</v>
      </c>
      <c r="F893" s="15">
        <f>(COUNTIF(D$3:D893,D893))</f>
        <v>891</v>
      </c>
      <c r="G893" s="15">
        <f t="shared" si="186"/>
        <v>999</v>
      </c>
      <c r="H893" s="15" t="e">
        <f t="shared" si="178"/>
        <v>#N/A</v>
      </c>
      <c r="I893" s="16" t="str">
        <f t="shared" si="179"/>
        <v/>
      </c>
      <c r="J893" s="16" t="str">
        <f t="shared" ca="1" si="185"/>
        <v/>
      </c>
      <c r="K893" s="16" t="str">
        <f t="shared" ca="1" si="185"/>
        <v/>
      </c>
      <c r="L893" s="16" t="str">
        <f t="shared" ca="1" si="185"/>
        <v/>
      </c>
      <c r="M893" s="16" t="str">
        <f t="shared" ca="1" si="184"/>
        <v/>
      </c>
      <c r="N893" s="16" t="str">
        <f t="shared" ca="1" si="184"/>
        <v/>
      </c>
      <c r="O893" s="16" t="str">
        <f t="shared" ca="1" si="184"/>
        <v/>
      </c>
      <c r="P893" s="16" t="str">
        <f t="shared" ca="1" si="184"/>
        <v/>
      </c>
      <c r="Q893" s="16" t="str">
        <f t="shared" ca="1" si="184"/>
        <v/>
      </c>
      <c r="R893" s="16" t="str">
        <f t="shared" ca="1" si="184"/>
        <v/>
      </c>
      <c r="S893" s="16" t="e">
        <f t="shared" ca="1" si="182"/>
        <v>#N/A</v>
      </c>
      <c r="T893" s="15" t="str">
        <f t="shared" ca="1" si="183"/>
        <v/>
      </c>
      <c r="U893" s="7" t="str">
        <f t="shared" ca="1" si="180"/>
        <v/>
      </c>
    </row>
    <row r="894" spans="1:21" x14ac:dyDescent="0.55000000000000004">
      <c r="A894" s="7">
        <v>892</v>
      </c>
      <c r="B894" s="8">
        <f t="shared" si="181"/>
        <v>892</v>
      </c>
      <c r="C894" s="9">
        <f>IF('2 Pareto Analysis'!$D$12='Pareto Math'!V$23,'Pareto Math'!B894,IF(HLOOKUP(X$23,'1 Data Entry'!A$1:Q893,A895,FALSE)="","",HLOOKUP(X$23,'1 Data Entry'!A$1:Q893,A895,FALSE)))</f>
        <v>892</v>
      </c>
      <c r="D894" s="7" t="e">
        <f>HLOOKUP(V$23,'1 Data Entry'!A$1:Q893,A895,FALSE)</f>
        <v>#N/A</v>
      </c>
      <c r="E894" s="15" t="e">
        <f>IF(C894="","",HLOOKUP(W$23,'1 Data Entry'!A$1:S893,A895,FALSE))</f>
        <v>#N/A</v>
      </c>
      <c r="F894" s="15">
        <f>(COUNTIF(D$3:D894,D894))</f>
        <v>892</v>
      </c>
      <c r="G894" s="15">
        <f t="shared" si="186"/>
        <v>999</v>
      </c>
      <c r="H894" s="15" t="e">
        <f t="shared" si="178"/>
        <v>#N/A</v>
      </c>
      <c r="I894" s="16" t="str">
        <f t="shared" si="179"/>
        <v/>
      </c>
      <c r="J894" s="16" t="str">
        <f t="shared" ca="1" si="185"/>
        <v/>
      </c>
      <c r="K894" s="16" t="str">
        <f t="shared" ca="1" si="185"/>
        <v/>
      </c>
      <c r="L894" s="16" t="str">
        <f t="shared" ca="1" si="185"/>
        <v/>
      </c>
      <c r="M894" s="16" t="str">
        <f t="shared" ca="1" si="184"/>
        <v/>
      </c>
      <c r="N894" s="16" t="str">
        <f t="shared" ca="1" si="184"/>
        <v/>
      </c>
      <c r="O894" s="16" t="str">
        <f t="shared" ca="1" si="184"/>
        <v/>
      </c>
      <c r="P894" s="16" t="str">
        <f t="shared" ca="1" si="184"/>
        <v/>
      </c>
      <c r="Q894" s="16" t="str">
        <f t="shared" ca="1" si="184"/>
        <v/>
      </c>
      <c r="R894" s="16" t="str">
        <f t="shared" ca="1" si="184"/>
        <v/>
      </c>
      <c r="S894" s="16" t="e">
        <f t="shared" ca="1" si="182"/>
        <v>#N/A</v>
      </c>
      <c r="T894" s="15" t="str">
        <f t="shared" ca="1" si="183"/>
        <v/>
      </c>
      <c r="U894" s="7" t="str">
        <f t="shared" ca="1" si="180"/>
        <v/>
      </c>
    </row>
    <row r="895" spans="1:21" x14ac:dyDescent="0.55000000000000004">
      <c r="A895" s="7">
        <v>893</v>
      </c>
      <c r="B895" s="8">
        <f t="shared" si="181"/>
        <v>893</v>
      </c>
      <c r="C895" s="9">
        <f>IF('2 Pareto Analysis'!$D$12='Pareto Math'!V$23,'Pareto Math'!B895,IF(HLOOKUP(X$23,'1 Data Entry'!A$1:Q894,A896,FALSE)="","",HLOOKUP(X$23,'1 Data Entry'!A$1:Q894,A896,FALSE)))</f>
        <v>893</v>
      </c>
      <c r="D895" s="7" t="e">
        <f>HLOOKUP(V$23,'1 Data Entry'!A$1:Q894,A896,FALSE)</f>
        <v>#N/A</v>
      </c>
      <c r="E895" s="15" t="e">
        <f>IF(C895="","",HLOOKUP(W$23,'1 Data Entry'!A$1:S894,A896,FALSE))</f>
        <v>#N/A</v>
      </c>
      <c r="F895" s="15">
        <f>(COUNTIF(D$3:D895,D895))</f>
        <v>893</v>
      </c>
      <c r="G895" s="15">
        <f t="shared" si="186"/>
        <v>999</v>
      </c>
      <c r="H895" s="15" t="e">
        <f t="shared" si="178"/>
        <v>#N/A</v>
      </c>
      <c r="I895" s="16" t="str">
        <f t="shared" si="179"/>
        <v/>
      </c>
      <c r="J895" s="16" t="str">
        <f t="shared" ca="1" si="185"/>
        <v/>
      </c>
      <c r="K895" s="16" t="str">
        <f t="shared" ca="1" si="185"/>
        <v/>
      </c>
      <c r="L895" s="16" t="str">
        <f t="shared" ca="1" si="185"/>
        <v/>
      </c>
      <c r="M895" s="16" t="str">
        <f t="shared" ca="1" si="184"/>
        <v/>
      </c>
      <c r="N895" s="16" t="str">
        <f t="shared" ca="1" si="184"/>
        <v/>
      </c>
      <c r="O895" s="16" t="str">
        <f t="shared" ca="1" si="184"/>
        <v/>
      </c>
      <c r="P895" s="16" t="str">
        <f t="shared" ca="1" si="184"/>
        <v/>
      </c>
      <c r="Q895" s="16" t="str">
        <f t="shared" ca="1" si="184"/>
        <v/>
      </c>
      <c r="R895" s="16" t="str">
        <f t="shared" ca="1" si="184"/>
        <v/>
      </c>
      <c r="S895" s="16" t="e">
        <f t="shared" ca="1" si="182"/>
        <v>#N/A</v>
      </c>
      <c r="T895" s="15" t="str">
        <f t="shared" ca="1" si="183"/>
        <v/>
      </c>
      <c r="U895" s="7" t="str">
        <f t="shared" ca="1" si="180"/>
        <v/>
      </c>
    </row>
    <row r="896" spans="1:21" x14ac:dyDescent="0.55000000000000004">
      <c r="A896" s="7">
        <v>894</v>
      </c>
      <c r="B896" s="8">
        <f t="shared" si="181"/>
        <v>894</v>
      </c>
      <c r="C896" s="9">
        <f>IF('2 Pareto Analysis'!$D$12='Pareto Math'!V$23,'Pareto Math'!B896,IF(HLOOKUP(X$23,'1 Data Entry'!A$1:Q895,A897,FALSE)="","",HLOOKUP(X$23,'1 Data Entry'!A$1:Q895,A897,FALSE)))</f>
        <v>894</v>
      </c>
      <c r="D896" s="7" t="e">
        <f>HLOOKUP(V$23,'1 Data Entry'!A$1:Q895,A897,FALSE)</f>
        <v>#N/A</v>
      </c>
      <c r="E896" s="15" t="e">
        <f>IF(C896="","",HLOOKUP(W$23,'1 Data Entry'!A$1:S895,A897,FALSE))</f>
        <v>#N/A</v>
      </c>
      <c r="F896" s="15">
        <f>(COUNTIF(D$3:D896,D896))</f>
        <v>894</v>
      </c>
      <c r="G896" s="15">
        <f t="shared" si="186"/>
        <v>999</v>
      </c>
      <c r="H896" s="15" t="e">
        <f t="shared" si="178"/>
        <v>#N/A</v>
      </c>
      <c r="I896" s="16" t="str">
        <f t="shared" si="179"/>
        <v/>
      </c>
      <c r="J896" s="16" t="str">
        <f t="shared" ca="1" si="185"/>
        <v/>
      </c>
      <c r="K896" s="16" t="str">
        <f t="shared" ca="1" si="185"/>
        <v/>
      </c>
      <c r="L896" s="16" t="str">
        <f t="shared" ca="1" si="185"/>
        <v/>
      </c>
      <c r="M896" s="16" t="str">
        <f t="shared" ca="1" si="184"/>
        <v/>
      </c>
      <c r="N896" s="16" t="str">
        <f t="shared" ca="1" si="184"/>
        <v/>
      </c>
      <c r="O896" s="16" t="str">
        <f t="shared" ca="1" si="184"/>
        <v/>
      </c>
      <c r="P896" s="16" t="str">
        <f t="shared" ca="1" si="184"/>
        <v/>
      </c>
      <c r="Q896" s="16" t="str">
        <f t="shared" ca="1" si="184"/>
        <v/>
      </c>
      <c r="R896" s="16" t="str">
        <f t="shared" ca="1" si="184"/>
        <v/>
      </c>
      <c r="S896" s="16" t="e">
        <f t="shared" ca="1" si="182"/>
        <v>#N/A</v>
      </c>
      <c r="T896" s="15" t="str">
        <f t="shared" ca="1" si="183"/>
        <v/>
      </c>
      <c r="U896" s="7" t="str">
        <f t="shared" ca="1" si="180"/>
        <v/>
      </c>
    </row>
    <row r="897" spans="1:21" x14ac:dyDescent="0.55000000000000004">
      <c r="A897" s="7">
        <v>895</v>
      </c>
      <c r="B897" s="8">
        <f t="shared" si="181"/>
        <v>895</v>
      </c>
      <c r="C897" s="9">
        <f>IF('2 Pareto Analysis'!$D$12='Pareto Math'!V$23,'Pareto Math'!B897,IF(HLOOKUP(X$23,'1 Data Entry'!A$1:Q896,A898,FALSE)="","",HLOOKUP(X$23,'1 Data Entry'!A$1:Q896,A898,FALSE)))</f>
        <v>895</v>
      </c>
      <c r="D897" s="7" t="e">
        <f>HLOOKUP(V$23,'1 Data Entry'!A$1:Q896,A898,FALSE)</f>
        <v>#N/A</v>
      </c>
      <c r="E897" s="15" t="e">
        <f>IF(C897="","",HLOOKUP(W$23,'1 Data Entry'!A$1:S896,A898,FALSE))</f>
        <v>#N/A</v>
      </c>
      <c r="F897" s="15">
        <f>(COUNTIF(D$3:D897,D897))</f>
        <v>895</v>
      </c>
      <c r="G897" s="15">
        <f t="shared" si="186"/>
        <v>999</v>
      </c>
      <c r="H897" s="15" t="e">
        <f t="shared" si="178"/>
        <v>#N/A</v>
      </c>
      <c r="I897" s="16" t="str">
        <f t="shared" si="179"/>
        <v/>
      </c>
      <c r="J897" s="16" t="str">
        <f t="shared" ca="1" si="185"/>
        <v/>
      </c>
      <c r="K897" s="16" t="str">
        <f t="shared" ca="1" si="185"/>
        <v/>
      </c>
      <c r="L897" s="16" t="str">
        <f t="shared" ca="1" si="185"/>
        <v/>
      </c>
      <c r="M897" s="16" t="str">
        <f t="shared" ca="1" si="184"/>
        <v/>
      </c>
      <c r="N897" s="16" t="str">
        <f t="shared" ca="1" si="184"/>
        <v/>
      </c>
      <c r="O897" s="16" t="str">
        <f t="shared" ca="1" si="184"/>
        <v/>
      </c>
      <c r="P897" s="16" t="str">
        <f t="shared" ca="1" si="184"/>
        <v/>
      </c>
      <c r="Q897" s="16" t="str">
        <f t="shared" ca="1" si="184"/>
        <v/>
      </c>
      <c r="R897" s="16" t="str">
        <f t="shared" ca="1" si="184"/>
        <v/>
      </c>
      <c r="S897" s="16" t="e">
        <f t="shared" ca="1" si="182"/>
        <v>#N/A</v>
      </c>
      <c r="T897" s="15" t="str">
        <f t="shared" ca="1" si="183"/>
        <v/>
      </c>
      <c r="U897" s="7" t="str">
        <f t="shared" ca="1" si="180"/>
        <v/>
      </c>
    </row>
    <row r="898" spans="1:21" x14ac:dyDescent="0.55000000000000004">
      <c r="A898" s="7">
        <v>896</v>
      </c>
      <c r="B898" s="8">
        <f t="shared" si="181"/>
        <v>896</v>
      </c>
      <c r="C898" s="9">
        <f>IF('2 Pareto Analysis'!$D$12='Pareto Math'!V$23,'Pareto Math'!B898,IF(HLOOKUP(X$23,'1 Data Entry'!A$1:Q897,A899,FALSE)="","",HLOOKUP(X$23,'1 Data Entry'!A$1:Q897,A899,FALSE)))</f>
        <v>896</v>
      </c>
      <c r="D898" s="7" t="e">
        <f>HLOOKUP(V$23,'1 Data Entry'!A$1:Q897,A899,FALSE)</f>
        <v>#N/A</v>
      </c>
      <c r="E898" s="15" t="e">
        <f>IF(C898="","",HLOOKUP(W$23,'1 Data Entry'!A$1:S897,A899,FALSE))</f>
        <v>#N/A</v>
      </c>
      <c r="F898" s="15">
        <f>(COUNTIF(D$3:D898,D898))</f>
        <v>896</v>
      </c>
      <c r="G898" s="15">
        <f t="shared" si="186"/>
        <v>999</v>
      </c>
      <c r="H898" s="15" t="e">
        <f t="shared" si="178"/>
        <v>#N/A</v>
      </c>
      <c r="I898" s="16" t="str">
        <f t="shared" si="179"/>
        <v/>
      </c>
      <c r="J898" s="16" t="str">
        <f t="shared" ca="1" si="185"/>
        <v/>
      </c>
      <c r="K898" s="16" t="str">
        <f t="shared" ca="1" si="185"/>
        <v/>
      </c>
      <c r="L898" s="16" t="str">
        <f t="shared" ca="1" si="185"/>
        <v/>
      </c>
      <c r="M898" s="16" t="str">
        <f t="shared" ca="1" si="184"/>
        <v/>
      </c>
      <c r="N898" s="16" t="str">
        <f t="shared" ca="1" si="184"/>
        <v/>
      </c>
      <c r="O898" s="16" t="str">
        <f t="shared" ca="1" si="184"/>
        <v/>
      </c>
      <c r="P898" s="16" t="str">
        <f t="shared" ca="1" si="184"/>
        <v/>
      </c>
      <c r="Q898" s="16" t="str">
        <f t="shared" ca="1" si="184"/>
        <v/>
      </c>
      <c r="R898" s="16" t="str">
        <f t="shared" ca="1" si="184"/>
        <v/>
      </c>
      <c r="S898" s="16" t="e">
        <f t="shared" ca="1" si="182"/>
        <v>#N/A</v>
      </c>
      <c r="T898" s="15" t="str">
        <f t="shared" ca="1" si="183"/>
        <v/>
      </c>
      <c r="U898" s="7" t="str">
        <f t="shared" ca="1" si="180"/>
        <v/>
      </c>
    </row>
    <row r="899" spans="1:21" x14ac:dyDescent="0.55000000000000004">
      <c r="A899" s="7">
        <v>897</v>
      </c>
      <c r="B899" s="8">
        <f t="shared" si="181"/>
        <v>897</v>
      </c>
      <c r="C899" s="9">
        <f>IF('2 Pareto Analysis'!$D$12='Pareto Math'!V$23,'Pareto Math'!B899,IF(HLOOKUP(X$23,'1 Data Entry'!A$1:Q898,A900,FALSE)="","",HLOOKUP(X$23,'1 Data Entry'!A$1:Q898,A900,FALSE)))</f>
        <v>897</v>
      </c>
      <c r="D899" s="7" t="e">
        <f>HLOOKUP(V$23,'1 Data Entry'!A$1:Q898,A900,FALSE)</f>
        <v>#N/A</v>
      </c>
      <c r="E899" s="15" t="e">
        <f>IF(C899="","",HLOOKUP(W$23,'1 Data Entry'!A$1:S898,A900,FALSE))</f>
        <v>#N/A</v>
      </c>
      <c r="F899" s="15">
        <f>(COUNTIF(D$3:D899,D899))</f>
        <v>897</v>
      </c>
      <c r="G899" s="15">
        <f t="shared" si="186"/>
        <v>999</v>
      </c>
      <c r="H899" s="15" t="e">
        <f t="shared" ref="H899:H962" si="187">(SUMIF(D$3:D$1002,D899,E$3:E$1002))</f>
        <v>#N/A</v>
      </c>
      <c r="I899" s="16" t="str">
        <f t="shared" ref="I899:I962" si="188">IF(F899=G899,IF(ISNA(H899),G899,H899),"")</f>
        <v/>
      </c>
      <c r="J899" s="16" t="str">
        <f t="shared" ca="1" si="185"/>
        <v/>
      </c>
      <c r="K899" s="16" t="str">
        <f t="shared" ca="1" si="185"/>
        <v/>
      </c>
      <c r="L899" s="16" t="str">
        <f t="shared" ca="1" si="185"/>
        <v/>
      </c>
      <c r="M899" s="16" t="str">
        <f t="shared" ca="1" si="184"/>
        <v/>
      </c>
      <c r="N899" s="16" t="str">
        <f t="shared" ca="1" si="184"/>
        <v/>
      </c>
      <c r="O899" s="16" t="str">
        <f t="shared" ca="1" si="184"/>
        <v/>
      </c>
      <c r="P899" s="16" t="str">
        <f t="shared" ca="1" si="184"/>
        <v/>
      </c>
      <c r="Q899" s="16" t="str">
        <f t="shared" ca="1" si="184"/>
        <v/>
      </c>
      <c r="R899" s="16" t="str">
        <f t="shared" ca="1" si="184"/>
        <v/>
      </c>
      <c r="S899" s="16" t="e">
        <f t="shared" ca="1" si="182"/>
        <v>#N/A</v>
      </c>
      <c r="T899" s="15" t="str">
        <f t="shared" ca="1" si="183"/>
        <v/>
      </c>
      <c r="U899" s="7" t="str">
        <f t="shared" ref="U899:U962" ca="1" si="189">IF(T899="","",D899)</f>
        <v/>
      </c>
    </row>
    <row r="900" spans="1:21" x14ac:dyDescent="0.55000000000000004">
      <c r="A900" s="7">
        <v>898</v>
      </c>
      <c r="B900" s="8">
        <f t="shared" ref="B900:B963" si="190">IF(A900&gt;999-COUNTIF(D:D,0),"",A900)</f>
        <v>898</v>
      </c>
      <c r="C900" s="9">
        <f>IF('2 Pareto Analysis'!$D$12='Pareto Math'!V$23,'Pareto Math'!B900,IF(HLOOKUP(X$23,'1 Data Entry'!A$1:Q899,A901,FALSE)="","",HLOOKUP(X$23,'1 Data Entry'!A$1:Q899,A901,FALSE)))</f>
        <v>898</v>
      </c>
      <c r="D900" s="7" t="e">
        <f>HLOOKUP(V$23,'1 Data Entry'!A$1:Q899,A901,FALSE)</f>
        <v>#N/A</v>
      </c>
      <c r="E900" s="15" t="e">
        <f>IF(C900="","",HLOOKUP(W$23,'1 Data Entry'!A$1:S899,A901,FALSE))</f>
        <v>#N/A</v>
      </c>
      <c r="F900" s="15">
        <f>(COUNTIF(D$3:D900,D900))</f>
        <v>898</v>
      </c>
      <c r="G900" s="15">
        <f t="shared" si="186"/>
        <v>999</v>
      </c>
      <c r="H900" s="15" t="e">
        <f t="shared" si="187"/>
        <v>#N/A</v>
      </c>
      <c r="I900" s="16" t="str">
        <f t="shared" si="188"/>
        <v/>
      </c>
      <c r="J900" s="16" t="str">
        <f t="shared" ca="1" si="185"/>
        <v/>
      </c>
      <c r="K900" s="16" t="str">
        <f t="shared" ca="1" si="185"/>
        <v/>
      </c>
      <c r="L900" s="16" t="str">
        <f t="shared" ca="1" si="185"/>
        <v/>
      </c>
      <c r="M900" s="16" t="str">
        <f t="shared" ca="1" si="184"/>
        <v/>
      </c>
      <c r="N900" s="16" t="str">
        <f t="shared" ca="1" si="184"/>
        <v/>
      </c>
      <c r="O900" s="16" t="str">
        <f t="shared" ca="1" si="184"/>
        <v/>
      </c>
      <c r="P900" s="16" t="str">
        <f t="shared" ca="1" si="184"/>
        <v/>
      </c>
      <c r="Q900" s="16" t="str">
        <f t="shared" ca="1" si="184"/>
        <v/>
      </c>
      <c r="R900" s="16" t="str">
        <f t="shared" ca="1" si="184"/>
        <v/>
      </c>
      <c r="S900" s="16" t="e">
        <f t="shared" ref="S900:S963" ca="1" si="191">IF(SUM(J900:R900)=0,$E900,"")</f>
        <v>#N/A</v>
      </c>
      <c r="T900" s="15" t="str">
        <f t="shared" ref="T900:T963" ca="1" si="192">IF(F900=G900,IF(ISNA(H900),G900+(RAND()*0.01),H900+(RAND()*0.0000000001)),"")</f>
        <v/>
      </c>
      <c r="U900" s="7" t="str">
        <f t="shared" ca="1" si="189"/>
        <v/>
      </c>
    </row>
    <row r="901" spans="1:21" x14ac:dyDescent="0.55000000000000004">
      <c r="A901" s="7">
        <v>899</v>
      </c>
      <c r="B901" s="8">
        <f t="shared" si="190"/>
        <v>899</v>
      </c>
      <c r="C901" s="9">
        <f>IF('2 Pareto Analysis'!$D$12='Pareto Math'!V$23,'Pareto Math'!B901,IF(HLOOKUP(X$23,'1 Data Entry'!A$1:Q900,A902,FALSE)="","",HLOOKUP(X$23,'1 Data Entry'!A$1:Q900,A902,FALSE)))</f>
        <v>899</v>
      </c>
      <c r="D901" s="7" t="e">
        <f>HLOOKUP(V$23,'1 Data Entry'!A$1:Q900,A902,FALSE)</f>
        <v>#N/A</v>
      </c>
      <c r="E901" s="15" t="e">
        <f>IF(C901="","",HLOOKUP(W$23,'1 Data Entry'!A$1:S900,A902,FALSE))</f>
        <v>#N/A</v>
      </c>
      <c r="F901" s="15">
        <f>(COUNTIF(D$3:D901,D901))</f>
        <v>899</v>
      </c>
      <c r="G901" s="15">
        <f t="shared" si="186"/>
        <v>999</v>
      </c>
      <c r="H901" s="15" t="e">
        <f t="shared" si="187"/>
        <v>#N/A</v>
      </c>
      <c r="I901" s="16" t="str">
        <f t="shared" si="188"/>
        <v/>
      </c>
      <c r="J901" s="16" t="str">
        <f t="shared" ca="1" si="185"/>
        <v/>
      </c>
      <c r="K901" s="16" t="str">
        <f t="shared" ca="1" si="185"/>
        <v/>
      </c>
      <c r="L901" s="16" t="str">
        <f t="shared" ca="1" si="185"/>
        <v/>
      </c>
      <c r="M901" s="16" t="str">
        <f t="shared" ca="1" si="184"/>
        <v/>
      </c>
      <c r="N901" s="16" t="str">
        <f t="shared" ca="1" si="184"/>
        <v/>
      </c>
      <c r="O901" s="16" t="str">
        <f t="shared" ca="1" si="184"/>
        <v/>
      </c>
      <c r="P901" s="16" t="str">
        <f t="shared" ca="1" si="184"/>
        <v/>
      </c>
      <c r="Q901" s="16" t="str">
        <f t="shared" ca="1" si="184"/>
        <v/>
      </c>
      <c r="R901" s="16" t="str">
        <f t="shared" ca="1" si="184"/>
        <v/>
      </c>
      <c r="S901" s="16" t="e">
        <f t="shared" ca="1" si="191"/>
        <v>#N/A</v>
      </c>
      <c r="T901" s="15" t="str">
        <f t="shared" ca="1" si="192"/>
        <v/>
      </c>
      <c r="U901" s="7" t="str">
        <f t="shared" ca="1" si="189"/>
        <v/>
      </c>
    </row>
    <row r="902" spans="1:21" x14ac:dyDescent="0.55000000000000004">
      <c r="A902" s="7">
        <v>900</v>
      </c>
      <c r="B902" s="8">
        <f t="shared" si="190"/>
        <v>900</v>
      </c>
      <c r="C902" s="9">
        <f>IF('2 Pareto Analysis'!$D$12='Pareto Math'!V$23,'Pareto Math'!B902,IF(HLOOKUP(X$23,'1 Data Entry'!A$1:Q901,A903,FALSE)="","",HLOOKUP(X$23,'1 Data Entry'!A$1:Q901,A903,FALSE)))</f>
        <v>900</v>
      </c>
      <c r="D902" s="7" t="e">
        <f>HLOOKUP(V$23,'1 Data Entry'!A$1:Q901,A903,FALSE)</f>
        <v>#N/A</v>
      </c>
      <c r="E902" s="15" t="e">
        <f>IF(C902="","",HLOOKUP(W$23,'1 Data Entry'!A$1:S901,A903,FALSE))</f>
        <v>#N/A</v>
      </c>
      <c r="F902" s="15">
        <f>(COUNTIF(D$3:D902,D902))</f>
        <v>900</v>
      </c>
      <c r="G902" s="15">
        <f t="shared" si="186"/>
        <v>999</v>
      </c>
      <c r="H902" s="15" t="e">
        <f t="shared" si="187"/>
        <v>#N/A</v>
      </c>
      <c r="I902" s="16" t="str">
        <f t="shared" si="188"/>
        <v/>
      </c>
      <c r="J902" s="16" t="str">
        <f t="shared" ca="1" si="185"/>
        <v/>
      </c>
      <c r="K902" s="16" t="str">
        <f t="shared" ca="1" si="185"/>
        <v/>
      </c>
      <c r="L902" s="16" t="str">
        <f t="shared" ca="1" si="185"/>
        <v/>
      </c>
      <c r="M902" s="16" t="str">
        <f t="shared" ca="1" si="184"/>
        <v/>
      </c>
      <c r="N902" s="16" t="str">
        <f t="shared" ca="1" si="184"/>
        <v/>
      </c>
      <c r="O902" s="16" t="str">
        <f t="shared" ca="1" si="184"/>
        <v/>
      </c>
      <c r="P902" s="16" t="str">
        <f t="shared" ca="1" si="184"/>
        <v/>
      </c>
      <c r="Q902" s="16" t="str">
        <f t="shared" ca="1" si="184"/>
        <v/>
      </c>
      <c r="R902" s="16" t="str">
        <f t="shared" ca="1" si="184"/>
        <v/>
      </c>
      <c r="S902" s="16" t="e">
        <f t="shared" ca="1" si="191"/>
        <v>#N/A</v>
      </c>
      <c r="T902" s="15" t="str">
        <f t="shared" ca="1" si="192"/>
        <v/>
      </c>
      <c r="U902" s="7" t="str">
        <f t="shared" ca="1" si="189"/>
        <v/>
      </c>
    </row>
    <row r="903" spans="1:21" x14ac:dyDescent="0.55000000000000004">
      <c r="A903" s="7">
        <v>901</v>
      </c>
      <c r="B903" s="8">
        <f t="shared" si="190"/>
        <v>901</v>
      </c>
      <c r="C903" s="9">
        <f>IF('2 Pareto Analysis'!$D$12='Pareto Math'!V$23,'Pareto Math'!B903,IF(HLOOKUP(X$23,'1 Data Entry'!A$1:Q902,A904,FALSE)="","",HLOOKUP(X$23,'1 Data Entry'!A$1:Q902,A904,FALSE)))</f>
        <v>901</v>
      </c>
      <c r="D903" s="7" t="e">
        <f>HLOOKUP(V$23,'1 Data Entry'!A$1:Q902,A904,FALSE)</f>
        <v>#N/A</v>
      </c>
      <c r="E903" s="15" t="e">
        <f>IF(C903="","",HLOOKUP(W$23,'1 Data Entry'!A$1:S902,A904,FALSE))</f>
        <v>#N/A</v>
      </c>
      <c r="F903" s="15">
        <f>(COUNTIF(D$3:D903,D903))</f>
        <v>901</v>
      </c>
      <c r="G903" s="15">
        <f t="shared" si="186"/>
        <v>999</v>
      </c>
      <c r="H903" s="15" t="e">
        <f t="shared" si="187"/>
        <v>#N/A</v>
      </c>
      <c r="I903" s="16" t="str">
        <f t="shared" si="188"/>
        <v/>
      </c>
      <c r="J903" s="16" t="str">
        <f t="shared" ca="1" si="185"/>
        <v/>
      </c>
      <c r="K903" s="16" t="str">
        <f t="shared" ca="1" si="185"/>
        <v/>
      </c>
      <c r="L903" s="16" t="str">
        <f t="shared" ca="1" si="185"/>
        <v/>
      </c>
      <c r="M903" s="16" t="str">
        <f t="shared" ca="1" si="184"/>
        <v/>
      </c>
      <c r="N903" s="16" t="str">
        <f t="shared" ca="1" si="184"/>
        <v/>
      </c>
      <c r="O903" s="16" t="str">
        <f t="shared" ca="1" si="184"/>
        <v/>
      </c>
      <c r="P903" s="16" t="str">
        <f t="shared" ca="1" si="184"/>
        <v/>
      </c>
      <c r="Q903" s="16" t="str">
        <f t="shared" ca="1" si="184"/>
        <v/>
      </c>
      <c r="R903" s="16" t="str">
        <f t="shared" ca="1" si="184"/>
        <v/>
      </c>
      <c r="S903" s="16" t="e">
        <f t="shared" ca="1" si="191"/>
        <v>#N/A</v>
      </c>
      <c r="T903" s="15" t="str">
        <f t="shared" ca="1" si="192"/>
        <v/>
      </c>
      <c r="U903" s="7" t="str">
        <f t="shared" ca="1" si="189"/>
        <v/>
      </c>
    </row>
    <row r="904" spans="1:21" x14ac:dyDescent="0.55000000000000004">
      <c r="A904" s="7">
        <v>902</v>
      </c>
      <c r="B904" s="8">
        <f t="shared" si="190"/>
        <v>902</v>
      </c>
      <c r="C904" s="9">
        <f>IF('2 Pareto Analysis'!$D$12='Pareto Math'!V$23,'Pareto Math'!B904,IF(HLOOKUP(X$23,'1 Data Entry'!A$1:Q903,A905,FALSE)="","",HLOOKUP(X$23,'1 Data Entry'!A$1:Q903,A905,FALSE)))</f>
        <v>902</v>
      </c>
      <c r="D904" s="7" t="e">
        <f>HLOOKUP(V$23,'1 Data Entry'!A$1:Q903,A905,FALSE)</f>
        <v>#N/A</v>
      </c>
      <c r="E904" s="15" t="e">
        <f>IF(C904="","",HLOOKUP(W$23,'1 Data Entry'!A$1:S903,A905,FALSE))</f>
        <v>#N/A</v>
      </c>
      <c r="F904" s="15">
        <f>(COUNTIF(D$3:D904,D904))</f>
        <v>902</v>
      </c>
      <c r="G904" s="15">
        <f t="shared" si="186"/>
        <v>999</v>
      </c>
      <c r="H904" s="15" t="e">
        <f t="shared" si="187"/>
        <v>#N/A</v>
      </c>
      <c r="I904" s="16" t="str">
        <f t="shared" si="188"/>
        <v/>
      </c>
      <c r="J904" s="16" t="str">
        <f t="shared" ca="1" si="185"/>
        <v/>
      </c>
      <c r="K904" s="16" t="str">
        <f t="shared" ca="1" si="185"/>
        <v/>
      </c>
      <c r="L904" s="16" t="str">
        <f t="shared" ca="1" si="185"/>
        <v/>
      </c>
      <c r="M904" s="16" t="str">
        <f t="shared" ca="1" si="184"/>
        <v/>
      </c>
      <c r="N904" s="16" t="str">
        <f t="shared" ca="1" si="184"/>
        <v/>
      </c>
      <c r="O904" s="16" t="str">
        <f t="shared" ca="1" si="184"/>
        <v/>
      </c>
      <c r="P904" s="16" t="str">
        <f t="shared" ca="1" si="184"/>
        <v/>
      </c>
      <c r="Q904" s="16" t="str">
        <f t="shared" ca="1" si="184"/>
        <v/>
      </c>
      <c r="R904" s="16" t="str">
        <f t="shared" ca="1" si="184"/>
        <v/>
      </c>
      <c r="S904" s="16" t="e">
        <f t="shared" ca="1" si="191"/>
        <v>#N/A</v>
      </c>
      <c r="T904" s="15" t="str">
        <f t="shared" ca="1" si="192"/>
        <v/>
      </c>
      <c r="U904" s="7" t="str">
        <f t="shared" ca="1" si="189"/>
        <v/>
      </c>
    </row>
    <row r="905" spans="1:21" x14ac:dyDescent="0.55000000000000004">
      <c r="A905" s="7">
        <v>903</v>
      </c>
      <c r="B905" s="8">
        <f t="shared" si="190"/>
        <v>903</v>
      </c>
      <c r="C905" s="9">
        <f>IF('2 Pareto Analysis'!$D$12='Pareto Math'!V$23,'Pareto Math'!B905,IF(HLOOKUP(X$23,'1 Data Entry'!A$1:Q904,A906,FALSE)="","",HLOOKUP(X$23,'1 Data Entry'!A$1:Q904,A906,FALSE)))</f>
        <v>903</v>
      </c>
      <c r="D905" s="7" t="e">
        <f>HLOOKUP(V$23,'1 Data Entry'!A$1:Q904,A906,FALSE)</f>
        <v>#N/A</v>
      </c>
      <c r="E905" s="15" t="e">
        <f>IF(C905="","",HLOOKUP(W$23,'1 Data Entry'!A$1:S904,A906,FALSE))</f>
        <v>#N/A</v>
      </c>
      <c r="F905" s="15">
        <f>(COUNTIF(D$3:D905,D905))</f>
        <v>903</v>
      </c>
      <c r="G905" s="15">
        <f t="shared" si="186"/>
        <v>999</v>
      </c>
      <c r="H905" s="15" t="e">
        <f t="shared" si="187"/>
        <v>#N/A</v>
      </c>
      <c r="I905" s="16" t="str">
        <f t="shared" si="188"/>
        <v/>
      </c>
      <c r="J905" s="16" t="str">
        <f t="shared" ca="1" si="185"/>
        <v/>
      </c>
      <c r="K905" s="16" t="str">
        <f t="shared" ca="1" si="185"/>
        <v/>
      </c>
      <c r="L905" s="16" t="str">
        <f t="shared" ca="1" si="185"/>
        <v/>
      </c>
      <c r="M905" s="16" t="str">
        <f t="shared" ca="1" si="184"/>
        <v/>
      </c>
      <c r="N905" s="16" t="str">
        <f t="shared" ca="1" si="184"/>
        <v/>
      </c>
      <c r="O905" s="16" t="str">
        <f t="shared" ca="1" si="184"/>
        <v/>
      </c>
      <c r="P905" s="16" t="str">
        <f t="shared" ca="1" si="184"/>
        <v/>
      </c>
      <c r="Q905" s="16" t="str">
        <f t="shared" ca="1" si="184"/>
        <v/>
      </c>
      <c r="R905" s="16" t="str">
        <f t="shared" ca="1" si="184"/>
        <v/>
      </c>
      <c r="S905" s="16" t="e">
        <f t="shared" ca="1" si="191"/>
        <v>#N/A</v>
      </c>
      <c r="T905" s="15" t="str">
        <f t="shared" ca="1" si="192"/>
        <v/>
      </c>
      <c r="U905" s="7" t="str">
        <f t="shared" ca="1" si="189"/>
        <v/>
      </c>
    </row>
    <row r="906" spans="1:21" x14ac:dyDescent="0.55000000000000004">
      <c r="A906" s="7">
        <v>904</v>
      </c>
      <c r="B906" s="8">
        <f t="shared" si="190"/>
        <v>904</v>
      </c>
      <c r="C906" s="9">
        <f>IF('2 Pareto Analysis'!$D$12='Pareto Math'!V$23,'Pareto Math'!B906,IF(HLOOKUP(X$23,'1 Data Entry'!A$1:Q905,A907,FALSE)="","",HLOOKUP(X$23,'1 Data Entry'!A$1:Q905,A907,FALSE)))</f>
        <v>904</v>
      </c>
      <c r="D906" s="7" t="e">
        <f>HLOOKUP(V$23,'1 Data Entry'!A$1:Q905,A907,FALSE)</f>
        <v>#N/A</v>
      </c>
      <c r="E906" s="15" t="e">
        <f>IF(C906="","",HLOOKUP(W$23,'1 Data Entry'!A$1:S905,A907,FALSE))</f>
        <v>#N/A</v>
      </c>
      <c r="F906" s="15">
        <f>(COUNTIF(D$3:D906,D906))</f>
        <v>904</v>
      </c>
      <c r="G906" s="15">
        <f t="shared" si="186"/>
        <v>999</v>
      </c>
      <c r="H906" s="15" t="e">
        <f t="shared" si="187"/>
        <v>#N/A</v>
      </c>
      <c r="I906" s="16" t="str">
        <f t="shared" si="188"/>
        <v/>
      </c>
      <c r="J906" s="16" t="str">
        <f t="shared" ca="1" si="185"/>
        <v/>
      </c>
      <c r="K906" s="16" t="str">
        <f t="shared" ca="1" si="185"/>
        <v/>
      </c>
      <c r="L906" s="16" t="str">
        <f t="shared" ca="1" si="185"/>
        <v/>
      </c>
      <c r="M906" s="16" t="str">
        <f t="shared" ca="1" si="184"/>
        <v/>
      </c>
      <c r="N906" s="16" t="str">
        <f t="shared" ca="1" si="184"/>
        <v/>
      </c>
      <c r="O906" s="16" t="str">
        <f t="shared" ca="1" si="184"/>
        <v/>
      </c>
      <c r="P906" s="16" t="str">
        <f t="shared" ref="P906:R969" ca="1" si="193">IF(ISERROR(AD$43),"",IF($D906&lt;&gt;AD$43,"",$E906))</f>
        <v/>
      </c>
      <c r="Q906" s="16" t="str">
        <f t="shared" ca="1" si="193"/>
        <v/>
      </c>
      <c r="R906" s="16" t="str">
        <f t="shared" ca="1" si="193"/>
        <v/>
      </c>
      <c r="S906" s="16" t="e">
        <f t="shared" ca="1" si="191"/>
        <v>#N/A</v>
      </c>
      <c r="T906" s="15" t="str">
        <f t="shared" ca="1" si="192"/>
        <v/>
      </c>
      <c r="U906" s="7" t="str">
        <f t="shared" ca="1" si="189"/>
        <v/>
      </c>
    </row>
    <row r="907" spans="1:21" x14ac:dyDescent="0.55000000000000004">
      <c r="A907" s="7">
        <v>905</v>
      </c>
      <c r="B907" s="8">
        <f t="shared" si="190"/>
        <v>905</v>
      </c>
      <c r="C907" s="9">
        <f>IF('2 Pareto Analysis'!$D$12='Pareto Math'!V$23,'Pareto Math'!B907,IF(HLOOKUP(X$23,'1 Data Entry'!A$1:Q906,A908,FALSE)="","",HLOOKUP(X$23,'1 Data Entry'!A$1:Q906,A908,FALSE)))</f>
        <v>905</v>
      </c>
      <c r="D907" s="7" t="e">
        <f>HLOOKUP(V$23,'1 Data Entry'!A$1:Q906,A908,FALSE)</f>
        <v>#N/A</v>
      </c>
      <c r="E907" s="15" t="e">
        <f>IF(C907="","",HLOOKUP(W$23,'1 Data Entry'!A$1:S906,A908,FALSE))</f>
        <v>#N/A</v>
      </c>
      <c r="F907" s="15">
        <f>(COUNTIF(D$3:D907,D907))</f>
        <v>905</v>
      </c>
      <c r="G907" s="15">
        <f t="shared" si="186"/>
        <v>999</v>
      </c>
      <c r="H907" s="15" t="e">
        <f t="shared" si="187"/>
        <v>#N/A</v>
      </c>
      <c r="I907" s="16" t="str">
        <f t="shared" si="188"/>
        <v/>
      </c>
      <c r="J907" s="16" t="str">
        <f t="shared" ca="1" si="185"/>
        <v/>
      </c>
      <c r="K907" s="16" t="str">
        <f t="shared" ca="1" si="185"/>
        <v/>
      </c>
      <c r="L907" s="16" t="str">
        <f t="shared" ca="1" si="185"/>
        <v/>
      </c>
      <c r="M907" s="16" t="str">
        <f t="shared" ca="1" si="185"/>
        <v/>
      </c>
      <c r="N907" s="16" t="str">
        <f t="shared" ca="1" si="185"/>
        <v/>
      </c>
      <c r="O907" s="16" t="str">
        <f t="shared" ca="1" si="185"/>
        <v/>
      </c>
      <c r="P907" s="16" t="str">
        <f t="shared" ca="1" si="193"/>
        <v/>
      </c>
      <c r="Q907" s="16" t="str">
        <f t="shared" ca="1" si="193"/>
        <v/>
      </c>
      <c r="R907" s="16" t="str">
        <f t="shared" ca="1" si="193"/>
        <v/>
      </c>
      <c r="S907" s="16" t="e">
        <f t="shared" ca="1" si="191"/>
        <v>#N/A</v>
      </c>
      <c r="T907" s="15" t="str">
        <f t="shared" ca="1" si="192"/>
        <v/>
      </c>
      <c r="U907" s="7" t="str">
        <f t="shared" ca="1" si="189"/>
        <v/>
      </c>
    </row>
    <row r="908" spans="1:21" x14ac:dyDescent="0.55000000000000004">
      <c r="A908" s="7">
        <v>906</v>
      </c>
      <c r="B908" s="8">
        <f t="shared" si="190"/>
        <v>906</v>
      </c>
      <c r="C908" s="9">
        <f>IF('2 Pareto Analysis'!$D$12='Pareto Math'!V$23,'Pareto Math'!B908,IF(HLOOKUP(X$23,'1 Data Entry'!A$1:Q907,A909,FALSE)="","",HLOOKUP(X$23,'1 Data Entry'!A$1:Q907,A909,FALSE)))</f>
        <v>906</v>
      </c>
      <c r="D908" s="7" t="e">
        <f>HLOOKUP(V$23,'1 Data Entry'!A$1:Q907,A909,FALSE)</f>
        <v>#N/A</v>
      </c>
      <c r="E908" s="15" t="e">
        <f>IF(C908="","",HLOOKUP(W$23,'1 Data Entry'!A$1:S907,A909,FALSE))</f>
        <v>#N/A</v>
      </c>
      <c r="F908" s="15">
        <f>(COUNTIF(D$3:D908,D908))</f>
        <v>906</v>
      </c>
      <c r="G908" s="15">
        <f t="shared" si="186"/>
        <v>999</v>
      </c>
      <c r="H908" s="15" t="e">
        <f t="shared" si="187"/>
        <v>#N/A</v>
      </c>
      <c r="I908" s="16" t="str">
        <f t="shared" si="188"/>
        <v/>
      </c>
      <c r="J908" s="16" t="str">
        <f t="shared" ref="J908:O950" ca="1" si="194">IF(ISERROR(X$43),"",IF($D908&lt;&gt;X$43,"",$E908))</f>
        <v/>
      </c>
      <c r="K908" s="16" t="str">
        <f t="shared" ca="1" si="194"/>
        <v/>
      </c>
      <c r="L908" s="16" t="str">
        <f t="shared" ca="1" si="194"/>
        <v/>
      </c>
      <c r="M908" s="16" t="str">
        <f t="shared" ca="1" si="194"/>
        <v/>
      </c>
      <c r="N908" s="16" t="str">
        <f t="shared" ca="1" si="194"/>
        <v/>
      </c>
      <c r="O908" s="16" t="str">
        <f t="shared" ca="1" si="194"/>
        <v/>
      </c>
      <c r="P908" s="16" t="str">
        <f t="shared" ca="1" si="193"/>
        <v/>
      </c>
      <c r="Q908" s="16" t="str">
        <f t="shared" ca="1" si="193"/>
        <v/>
      </c>
      <c r="R908" s="16" t="str">
        <f t="shared" ca="1" si="193"/>
        <v/>
      </c>
      <c r="S908" s="16" t="e">
        <f t="shared" ca="1" si="191"/>
        <v>#N/A</v>
      </c>
      <c r="T908" s="15" t="str">
        <f t="shared" ca="1" si="192"/>
        <v/>
      </c>
      <c r="U908" s="7" t="str">
        <f t="shared" ca="1" si="189"/>
        <v/>
      </c>
    </row>
    <row r="909" spans="1:21" x14ac:dyDescent="0.55000000000000004">
      <c r="A909" s="7">
        <v>907</v>
      </c>
      <c r="B909" s="8">
        <f t="shared" si="190"/>
        <v>907</v>
      </c>
      <c r="C909" s="9">
        <f>IF('2 Pareto Analysis'!$D$12='Pareto Math'!V$23,'Pareto Math'!B909,IF(HLOOKUP(X$23,'1 Data Entry'!A$1:Q908,A910,FALSE)="","",HLOOKUP(X$23,'1 Data Entry'!A$1:Q908,A910,FALSE)))</f>
        <v>907</v>
      </c>
      <c r="D909" s="7" t="e">
        <f>HLOOKUP(V$23,'1 Data Entry'!A$1:Q908,A910,FALSE)</f>
        <v>#N/A</v>
      </c>
      <c r="E909" s="15" t="e">
        <f>IF(C909="","",HLOOKUP(W$23,'1 Data Entry'!A$1:S908,A910,FALSE))</f>
        <v>#N/A</v>
      </c>
      <c r="F909" s="15">
        <f>(COUNTIF(D$3:D909,D909))</f>
        <v>907</v>
      </c>
      <c r="G909" s="15">
        <f t="shared" si="186"/>
        <v>999</v>
      </c>
      <c r="H909" s="15" t="e">
        <f t="shared" si="187"/>
        <v>#N/A</v>
      </c>
      <c r="I909" s="16" t="str">
        <f t="shared" si="188"/>
        <v/>
      </c>
      <c r="J909" s="16" t="str">
        <f t="shared" ca="1" si="194"/>
        <v/>
      </c>
      <c r="K909" s="16" t="str">
        <f t="shared" ca="1" si="194"/>
        <v/>
      </c>
      <c r="L909" s="16" t="str">
        <f t="shared" ca="1" si="194"/>
        <v/>
      </c>
      <c r="M909" s="16" t="str">
        <f t="shared" ca="1" si="194"/>
        <v/>
      </c>
      <c r="N909" s="16" t="str">
        <f t="shared" ca="1" si="194"/>
        <v/>
      </c>
      <c r="O909" s="16" t="str">
        <f t="shared" ca="1" si="194"/>
        <v/>
      </c>
      <c r="P909" s="16" t="str">
        <f t="shared" ca="1" si="193"/>
        <v/>
      </c>
      <c r="Q909" s="16" t="str">
        <f t="shared" ca="1" si="193"/>
        <v/>
      </c>
      <c r="R909" s="16" t="str">
        <f t="shared" ca="1" si="193"/>
        <v/>
      </c>
      <c r="S909" s="16" t="e">
        <f t="shared" ca="1" si="191"/>
        <v>#N/A</v>
      </c>
      <c r="T909" s="15" t="str">
        <f t="shared" ca="1" si="192"/>
        <v/>
      </c>
      <c r="U909" s="7" t="str">
        <f t="shared" ca="1" si="189"/>
        <v/>
      </c>
    </row>
    <row r="910" spans="1:21" x14ac:dyDescent="0.55000000000000004">
      <c r="A910" s="7">
        <v>908</v>
      </c>
      <c r="B910" s="8">
        <f t="shared" si="190"/>
        <v>908</v>
      </c>
      <c r="C910" s="9">
        <f>IF('2 Pareto Analysis'!$D$12='Pareto Math'!V$23,'Pareto Math'!B910,IF(HLOOKUP(X$23,'1 Data Entry'!A$1:Q909,A911,FALSE)="","",HLOOKUP(X$23,'1 Data Entry'!A$1:Q909,A911,FALSE)))</f>
        <v>908</v>
      </c>
      <c r="D910" s="7" t="e">
        <f>HLOOKUP(V$23,'1 Data Entry'!A$1:Q909,A911,FALSE)</f>
        <v>#N/A</v>
      </c>
      <c r="E910" s="15" t="e">
        <f>IF(C910="","",HLOOKUP(W$23,'1 Data Entry'!A$1:S909,A911,FALSE))</f>
        <v>#N/A</v>
      </c>
      <c r="F910" s="15">
        <f>(COUNTIF(D$3:D910,D910))</f>
        <v>908</v>
      </c>
      <c r="G910" s="15">
        <f t="shared" si="186"/>
        <v>999</v>
      </c>
      <c r="H910" s="15" t="e">
        <f t="shared" si="187"/>
        <v>#N/A</v>
      </c>
      <c r="I910" s="16" t="str">
        <f t="shared" si="188"/>
        <v/>
      </c>
      <c r="J910" s="16" t="str">
        <f t="shared" ca="1" si="194"/>
        <v/>
      </c>
      <c r="K910" s="16" t="str">
        <f t="shared" ca="1" si="194"/>
        <v/>
      </c>
      <c r="L910" s="16" t="str">
        <f t="shared" ca="1" si="194"/>
        <v/>
      </c>
      <c r="M910" s="16" t="str">
        <f t="shared" ca="1" si="194"/>
        <v/>
      </c>
      <c r="N910" s="16" t="str">
        <f t="shared" ca="1" si="194"/>
        <v/>
      </c>
      <c r="O910" s="16" t="str">
        <f t="shared" ca="1" si="194"/>
        <v/>
      </c>
      <c r="P910" s="16" t="str">
        <f t="shared" ca="1" si="193"/>
        <v/>
      </c>
      <c r="Q910" s="16" t="str">
        <f t="shared" ca="1" si="193"/>
        <v/>
      </c>
      <c r="R910" s="16" t="str">
        <f t="shared" ca="1" si="193"/>
        <v/>
      </c>
      <c r="S910" s="16" t="e">
        <f t="shared" ca="1" si="191"/>
        <v>#N/A</v>
      </c>
      <c r="T910" s="15" t="str">
        <f t="shared" ca="1" si="192"/>
        <v/>
      </c>
      <c r="U910" s="7" t="str">
        <f t="shared" ca="1" si="189"/>
        <v/>
      </c>
    </row>
    <row r="911" spans="1:21" x14ac:dyDescent="0.55000000000000004">
      <c r="A911" s="7">
        <v>909</v>
      </c>
      <c r="B911" s="8">
        <f t="shared" si="190"/>
        <v>909</v>
      </c>
      <c r="C911" s="9">
        <f>IF('2 Pareto Analysis'!$D$12='Pareto Math'!V$23,'Pareto Math'!B911,IF(HLOOKUP(X$23,'1 Data Entry'!A$1:Q910,A912,FALSE)="","",HLOOKUP(X$23,'1 Data Entry'!A$1:Q910,A912,FALSE)))</f>
        <v>909</v>
      </c>
      <c r="D911" s="7" t="e">
        <f>HLOOKUP(V$23,'1 Data Entry'!A$1:Q910,A912,FALSE)</f>
        <v>#N/A</v>
      </c>
      <c r="E911" s="15" t="e">
        <f>IF(C911="","",HLOOKUP(W$23,'1 Data Entry'!A$1:S910,A912,FALSE))</f>
        <v>#N/A</v>
      </c>
      <c r="F911" s="15">
        <f>(COUNTIF(D$3:D911,D911))</f>
        <v>909</v>
      </c>
      <c r="G911" s="15">
        <f t="shared" si="186"/>
        <v>999</v>
      </c>
      <c r="H911" s="15" t="e">
        <f t="shared" si="187"/>
        <v>#N/A</v>
      </c>
      <c r="I911" s="16" t="str">
        <f t="shared" si="188"/>
        <v/>
      </c>
      <c r="J911" s="16" t="str">
        <f t="shared" ca="1" si="194"/>
        <v/>
      </c>
      <c r="K911" s="16" t="str">
        <f t="shared" ca="1" si="194"/>
        <v/>
      </c>
      <c r="L911" s="16" t="str">
        <f t="shared" ca="1" si="194"/>
        <v/>
      </c>
      <c r="M911" s="16" t="str">
        <f t="shared" ca="1" si="194"/>
        <v/>
      </c>
      <c r="N911" s="16" t="str">
        <f t="shared" ca="1" si="194"/>
        <v/>
      </c>
      <c r="O911" s="16" t="str">
        <f t="shared" ca="1" si="194"/>
        <v/>
      </c>
      <c r="P911" s="16" t="str">
        <f t="shared" ca="1" si="193"/>
        <v/>
      </c>
      <c r="Q911" s="16" t="str">
        <f t="shared" ca="1" si="193"/>
        <v/>
      </c>
      <c r="R911" s="16" t="str">
        <f t="shared" ca="1" si="193"/>
        <v/>
      </c>
      <c r="S911" s="16" t="e">
        <f t="shared" ca="1" si="191"/>
        <v>#N/A</v>
      </c>
      <c r="T911" s="15" t="str">
        <f t="shared" ca="1" si="192"/>
        <v/>
      </c>
      <c r="U911" s="7" t="str">
        <f t="shared" ca="1" si="189"/>
        <v/>
      </c>
    </row>
    <row r="912" spans="1:21" x14ac:dyDescent="0.55000000000000004">
      <c r="A912" s="7">
        <v>910</v>
      </c>
      <c r="B912" s="8">
        <f t="shared" si="190"/>
        <v>910</v>
      </c>
      <c r="C912" s="9">
        <f>IF('2 Pareto Analysis'!$D$12='Pareto Math'!V$23,'Pareto Math'!B912,IF(HLOOKUP(X$23,'1 Data Entry'!A$1:Q911,A913,FALSE)="","",HLOOKUP(X$23,'1 Data Entry'!A$1:Q911,A913,FALSE)))</f>
        <v>910</v>
      </c>
      <c r="D912" s="7" t="e">
        <f>HLOOKUP(V$23,'1 Data Entry'!A$1:Q911,A913,FALSE)</f>
        <v>#N/A</v>
      </c>
      <c r="E912" s="15" t="e">
        <f>IF(C912="","",HLOOKUP(W$23,'1 Data Entry'!A$1:S911,A913,FALSE))</f>
        <v>#N/A</v>
      </c>
      <c r="F912" s="15">
        <f>(COUNTIF(D$3:D912,D912))</f>
        <v>910</v>
      </c>
      <c r="G912" s="15">
        <f t="shared" si="186"/>
        <v>999</v>
      </c>
      <c r="H912" s="15" t="e">
        <f t="shared" si="187"/>
        <v>#N/A</v>
      </c>
      <c r="I912" s="16" t="str">
        <f t="shared" si="188"/>
        <v/>
      </c>
      <c r="J912" s="16" t="str">
        <f t="shared" ca="1" si="194"/>
        <v/>
      </c>
      <c r="K912" s="16" t="str">
        <f t="shared" ca="1" si="194"/>
        <v/>
      </c>
      <c r="L912" s="16" t="str">
        <f t="shared" ca="1" si="194"/>
        <v/>
      </c>
      <c r="M912" s="16" t="str">
        <f t="shared" ca="1" si="194"/>
        <v/>
      </c>
      <c r="N912" s="16" t="str">
        <f t="shared" ca="1" si="194"/>
        <v/>
      </c>
      <c r="O912" s="16" t="str">
        <f t="shared" ca="1" si="194"/>
        <v/>
      </c>
      <c r="P912" s="16" t="str">
        <f t="shared" ca="1" si="193"/>
        <v/>
      </c>
      <c r="Q912" s="16" t="str">
        <f t="shared" ca="1" si="193"/>
        <v/>
      </c>
      <c r="R912" s="16" t="str">
        <f t="shared" ca="1" si="193"/>
        <v/>
      </c>
      <c r="S912" s="16" t="e">
        <f t="shared" ca="1" si="191"/>
        <v>#N/A</v>
      </c>
      <c r="T912" s="15" t="str">
        <f t="shared" ca="1" si="192"/>
        <v/>
      </c>
      <c r="U912" s="7" t="str">
        <f t="shared" ca="1" si="189"/>
        <v/>
      </c>
    </row>
    <row r="913" spans="1:21" x14ac:dyDescent="0.55000000000000004">
      <c r="A913" s="7">
        <v>911</v>
      </c>
      <c r="B913" s="8">
        <f t="shared" si="190"/>
        <v>911</v>
      </c>
      <c r="C913" s="9">
        <f>IF('2 Pareto Analysis'!$D$12='Pareto Math'!V$23,'Pareto Math'!B913,IF(HLOOKUP(X$23,'1 Data Entry'!A$1:Q912,A914,FALSE)="","",HLOOKUP(X$23,'1 Data Entry'!A$1:Q912,A914,FALSE)))</f>
        <v>911</v>
      </c>
      <c r="D913" s="7" t="e">
        <f>HLOOKUP(V$23,'1 Data Entry'!A$1:Q912,A914,FALSE)</f>
        <v>#N/A</v>
      </c>
      <c r="E913" s="15" t="e">
        <f>IF(C913="","",HLOOKUP(W$23,'1 Data Entry'!A$1:S912,A914,FALSE))</f>
        <v>#N/A</v>
      </c>
      <c r="F913" s="15">
        <f>(COUNTIF(D$3:D913,D913))</f>
        <v>911</v>
      </c>
      <c r="G913" s="15">
        <f t="shared" si="186"/>
        <v>999</v>
      </c>
      <c r="H913" s="15" t="e">
        <f t="shared" si="187"/>
        <v>#N/A</v>
      </c>
      <c r="I913" s="16" t="str">
        <f t="shared" si="188"/>
        <v/>
      </c>
      <c r="J913" s="16" t="str">
        <f t="shared" ca="1" si="194"/>
        <v/>
      </c>
      <c r="K913" s="16" t="str">
        <f t="shared" ca="1" si="194"/>
        <v/>
      </c>
      <c r="L913" s="16" t="str">
        <f t="shared" ca="1" si="194"/>
        <v/>
      </c>
      <c r="M913" s="16" t="str">
        <f t="shared" ca="1" si="194"/>
        <v/>
      </c>
      <c r="N913" s="16" t="str">
        <f t="shared" ca="1" si="194"/>
        <v/>
      </c>
      <c r="O913" s="16" t="str">
        <f t="shared" ca="1" si="194"/>
        <v/>
      </c>
      <c r="P913" s="16" t="str">
        <f t="shared" ca="1" si="193"/>
        <v/>
      </c>
      <c r="Q913" s="16" t="str">
        <f t="shared" ca="1" si="193"/>
        <v/>
      </c>
      <c r="R913" s="16" t="str">
        <f t="shared" ca="1" si="193"/>
        <v/>
      </c>
      <c r="S913" s="16" t="e">
        <f t="shared" ca="1" si="191"/>
        <v>#N/A</v>
      </c>
      <c r="T913" s="15" t="str">
        <f t="shared" ca="1" si="192"/>
        <v/>
      </c>
      <c r="U913" s="7" t="str">
        <f t="shared" ca="1" si="189"/>
        <v/>
      </c>
    </row>
    <row r="914" spans="1:21" x14ac:dyDescent="0.55000000000000004">
      <c r="A914" s="7">
        <v>912</v>
      </c>
      <c r="B914" s="8">
        <f t="shared" si="190"/>
        <v>912</v>
      </c>
      <c r="C914" s="9">
        <f>IF('2 Pareto Analysis'!$D$12='Pareto Math'!V$23,'Pareto Math'!B914,IF(HLOOKUP(X$23,'1 Data Entry'!A$1:Q913,A915,FALSE)="","",HLOOKUP(X$23,'1 Data Entry'!A$1:Q913,A915,FALSE)))</f>
        <v>912</v>
      </c>
      <c r="D914" s="7" t="e">
        <f>HLOOKUP(V$23,'1 Data Entry'!A$1:Q913,A915,FALSE)</f>
        <v>#N/A</v>
      </c>
      <c r="E914" s="15" t="e">
        <f>IF(C914="","",HLOOKUP(W$23,'1 Data Entry'!A$1:S913,A915,FALSE))</f>
        <v>#N/A</v>
      </c>
      <c r="F914" s="15">
        <f>(COUNTIF(D$3:D914,D914))</f>
        <v>912</v>
      </c>
      <c r="G914" s="15">
        <f t="shared" si="186"/>
        <v>999</v>
      </c>
      <c r="H914" s="15" t="e">
        <f t="shared" si="187"/>
        <v>#N/A</v>
      </c>
      <c r="I914" s="16" t="str">
        <f t="shared" si="188"/>
        <v/>
      </c>
      <c r="J914" s="16" t="str">
        <f t="shared" ca="1" si="194"/>
        <v/>
      </c>
      <c r="K914" s="16" t="str">
        <f t="shared" ca="1" si="194"/>
        <v/>
      </c>
      <c r="L914" s="16" t="str">
        <f t="shared" ca="1" si="194"/>
        <v/>
      </c>
      <c r="M914" s="16" t="str">
        <f t="shared" ca="1" si="194"/>
        <v/>
      </c>
      <c r="N914" s="16" t="str">
        <f t="shared" ca="1" si="194"/>
        <v/>
      </c>
      <c r="O914" s="16" t="str">
        <f t="shared" ca="1" si="194"/>
        <v/>
      </c>
      <c r="P914" s="16" t="str">
        <f t="shared" ca="1" si="193"/>
        <v/>
      </c>
      <c r="Q914" s="16" t="str">
        <f t="shared" ca="1" si="193"/>
        <v/>
      </c>
      <c r="R914" s="16" t="str">
        <f t="shared" ca="1" si="193"/>
        <v/>
      </c>
      <c r="S914" s="16" t="e">
        <f t="shared" ca="1" si="191"/>
        <v>#N/A</v>
      </c>
      <c r="T914" s="15" t="str">
        <f t="shared" ca="1" si="192"/>
        <v/>
      </c>
      <c r="U914" s="7" t="str">
        <f t="shared" ca="1" si="189"/>
        <v/>
      </c>
    </row>
    <row r="915" spans="1:21" x14ac:dyDescent="0.55000000000000004">
      <c r="A915" s="7">
        <v>913</v>
      </c>
      <c r="B915" s="8">
        <f t="shared" si="190"/>
        <v>913</v>
      </c>
      <c r="C915" s="9">
        <f>IF('2 Pareto Analysis'!$D$12='Pareto Math'!V$23,'Pareto Math'!B915,IF(HLOOKUP(X$23,'1 Data Entry'!A$1:Q914,A916,FALSE)="","",HLOOKUP(X$23,'1 Data Entry'!A$1:Q914,A916,FALSE)))</f>
        <v>913</v>
      </c>
      <c r="D915" s="7" t="e">
        <f>HLOOKUP(V$23,'1 Data Entry'!A$1:Q914,A916,FALSE)</f>
        <v>#N/A</v>
      </c>
      <c r="E915" s="15" t="e">
        <f>IF(C915="","",HLOOKUP(W$23,'1 Data Entry'!A$1:S914,A916,FALSE))</f>
        <v>#N/A</v>
      </c>
      <c r="F915" s="15">
        <f>(COUNTIF(D$3:D915,D915))</f>
        <v>913</v>
      </c>
      <c r="G915" s="15">
        <f t="shared" si="186"/>
        <v>999</v>
      </c>
      <c r="H915" s="15" t="e">
        <f t="shared" si="187"/>
        <v>#N/A</v>
      </c>
      <c r="I915" s="16" t="str">
        <f t="shared" si="188"/>
        <v/>
      </c>
      <c r="J915" s="16" t="str">
        <f t="shared" ca="1" si="194"/>
        <v/>
      </c>
      <c r="K915" s="16" t="str">
        <f t="shared" ca="1" si="194"/>
        <v/>
      </c>
      <c r="L915" s="16" t="str">
        <f t="shared" ca="1" si="194"/>
        <v/>
      </c>
      <c r="M915" s="16" t="str">
        <f t="shared" ca="1" si="194"/>
        <v/>
      </c>
      <c r="N915" s="16" t="str">
        <f t="shared" ca="1" si="194"/>
        <v/>
      </c>
      <c r="O915" s="16" t="str">
        <f t="shared" ca="1" si="194"/>
        <v/>
      </c>
      <c r="P915" s="16" t="str">
        <f t="shared" ca="1" si="193"/>
        <v/>
      </c>
      <c r="Q915" s="16" t="str">
        <f t="shared" ca="1" si="193"/>
        <v/>
      </c>
      <c r="R915" s="16" t="str">
        <f t="shared" ca="1" si="193"/>
        <v/>
      </c>
      <c r="S915" s="16" t="e">
        <f t="shared" ca="1" si="191"/>
        <v>#N/A</v>
      </c>
      <c r="T915" s="15" t="str">
        <f t="shared" ca="1" si="192"/>
        <v/>
      </c>
      <c r="U915" s="7" t="str">
        <f t="shared" ca="1" si="189"/>
        <v/>
      </c>
    </row>
    <row r="916" spans="1:21" x14ac:dyDescent="0.55000000000000004">
      <c r="A916" s="7">
        <v>914</v>
      </c>
      <c r="B916" s="8">
        <f t="shared" si="190"/>
        <v>914</v>
      </c>
      <c r="C916" s="9">
        <f>IF('2 Pareto Analysis'!$D$12='Pareto Math'!V$23,'Pareto Math'!B916,IF(HLOOKUP(X$23,'1 Data Entry'!A$1:Q915,A917,FALSE)="","",HLOOKUP(X$23,'1 Data Entry'!A$1:Q915,A917,FALSE)))</f>
        <v>914</v>
      </c>
      <c r="D916" s="7" t="e">
        <f>HLOOKUP(V$23,'1 Data Entry'!A$1:Q915,A917,FALSE)</f>
        <v>#N/A</v>
      </c>
      <c r="E916" s="15" t="e">
        <f>IF(C916="","",HLOOKUP(W$23,'1 Data Entry'!A$1:S915,A917,FALSE))</f>
        <v>#N/A</v>
      </c>
      <c r="F916" s="15">
        <f>(COUNTIF(D$3:D916,D916))</f>
        <v>914</v>
      </c>
      <c r="G916" s="15">
        <f t="shared" si="186"/>
        <v>999</v>
      </c>
      <c r="H916" s="15" t="e">
        <f t="shared" si="187"/>
        <v>#N/A</v>
      </c>
      <c r="I916" s="16" t="str">
        <f t="shared" si="188"/>
        <v/>
      </c>
      <c r="J916" s="16" t="str">
        <f t="shared" ca="1" si="194"/>
        <v/>
      </c>
      <c r="K916" s="16" t="str">
        <f t="shared" ca="1" si="194"/>
        <v/>
      </c>
      <c r="L916" s="16" t="str">
        <f t="shared" ca="1" si="194"/>
        <v/>
      </c>
      <c r="M916" s="16" t="str">
        <f t="shared" ca="1" si="194"/>
        <v/>
      </c>
      <c r="N916" s="16" t="str">
        <f t="shared" ca="1" si="194"/>
        <v/>
      </c>
      <c r="O916" s="16" t="str">
        <f t="shared" ca="1" si="194"/>
        <v/>
      </c>
      <c r="P916" s="16" t="str">
        <f t="shared" ca="1" si="193"/>
        <v/>
      </c>
      <c r="Q916" s="16" t="str">
        <f t="shared" ca="1" si="193"/>
        <v/>
      </c>
      <c r="R916" s="16" t="str">
        <f t="shared" ca="1" si="193"/>
        <v/>
      </c>
      <c r="S916" s="16" t="e">
        <f t="shared" ca="1" si="191"/>
        <v>#N/A</v>
      </c>
      <c r="T916" s="15" t="str">
        <f t="shared" ca="1" si="192"/>
        <v/>
      </c>
      <c r="U916" s="7" t="str">
        <f t="shared" ca="1" si="189"/>
        <v/>
      </c>
    </row>
    <row r="917" spans="1:21" x14ac:dyDescent="0.55000000000000004">
      <c r="A917" s="7">
        <v>915</v>
      </c>
      <c r="B917" s="8">
        <f t="shared" si="190"/>
        <v>915</v>
      </c>
      <c r="C917" s="9">
        <f>IF('2 Pareto Analysis'!$D$12='Pareto Math'!V$23,'Pareto Math'!B917,IF(HLOOKUP(X$23,'1 Data Entry'!A$1:Q916,A918,FALSE)="","",HLOOKUP(X$23,'1 Data Entry'!A$1:Q916,A918,FALSE)))</f>
        <v>915</v>
      </c>
      <c r="D917" s="7" t="e">
        <f>HLOOKUP(V$23,'1 Data Entry'!A$1:Q916,A918,FALSE)</f>
        <v>#N/A</v>
      </c>
      <c r="E917" s="15" t="e">
        <f>IF(C917="","",HLOOKUP(W$23,'1 Data Entry'!A$1:S916,A918,FALSE))</f>
        <v>#N/A</v>
      </c>
      <c r="F917" s="15">
        <f>(COUNTIF(D$3:D917,D917))</f>
        <v>915</v>
      </c>
      <c r="G917" s="15">
        <f t="shared" si="186"/>
        <v>999</v>
      </c>
      <c r="H917" s="15" t="e">
        <f t="shared" si="187"/>
        <v>#N/A</v>
      </c>
      <c r="I917" s="16" t="str">
        <f t="shared" si="188"/>
        <v/>
      </c>
      <c r="J917" s="16" t="str">
        <f t="shared" ca="1" si="194"/>
        <v/>
      </c>
      <c r="K917" s="16" t="str">
        <f t="shared" ca="1" si="194"/>
        <v/>
      </c>
      <c r="L917" s="16" t="str">
        <f t="shared" ca="1" si="194"/>
        <v/>
      </c>
      <c r="M917" s="16" t="str">
        <f t="shared" ca="1" si="194"/>
        <v/>
      </c>
      <c r="N917" s="16" t="str">
        <f t="shared" ca="1" si="194"/>
        <v/>
      </c>
      <c r="O917" s="16" t="str">
        <f t="shared" ca="1" si="194"/>
        <v/>
      </c>
      <c r="P917" s="16" t="str">
        <f t="shared" ca="1" si="193"/>
        <v/>
      </c>
      <c r="Q917" s="16" t="str">
        <f t="shared" ca="1" si="193"/>
        <v/>
      </c>
      <c r="R917" s="16" t="str">
        <f t="shared" ca="1" si="193"/>
        <v/>
      </c>
      <c r="S917" s="16" t="e">
        <f t="shared" ca="1" si="191"/>
        <v>#N/A</v>
      </c>
      <c r="T917" s="15" t="str">
        <f t="shared" ca="1" si="192"/>
        <v/>
      </c>
      <c r="U917" s="7" t="str">
        <f t="shared" ca="1" si="189"/>
        <v/>
      </c>
    </row>
    <row r="918" spans="1:21" x14ac:dyDescent="0.55000000000000004">
      <c r="A918" s="7">
        <v>916</v>
      </c>
      <c r="B918" s="8">
        <f t="shared" si="190"/>
        <v>916</v>
      </c>
      <c r="C918" s="9">
        <f>IF('2 Pareto Analysis'!$D$12='Pareto Math'!V$23,'Pareto Math'!B918,IF(HLOOKUP(X$23,'1 Data Entry'!A$1:Q917,A919,FALSE)="","",HLOOKUP(X$23,'1 Data Entry'!A$1:Q917,A919,FALSE)))</f>
        <v>916</v>
      </c>
      <c r="D918" s="7" t="e">
        <f>HLOOKUP(V$23,'1 Data Entry'!A$1:Q917,A919,FALSE)</f>
        <v>#N/A</v>
      </c>
      <c r="E918" s="15" t="e">
        <f>IF(C918="","",HLOOKUP(W$23,'1 Data Entry'!A$1:S917,A919,FALSE))</f>
        <v>#N/A</v>
      </c>
      <c r="F918" s="15">
        <f>(COUNTIF(D$3:D918,D918))</f>
        <v>916</v>
      </c>
      <c r="G918" s="15">
        <f t="shared" si="186"/>
        <v>999</v>
      </c>
      <c r="H918" s="15" t="e">
        <f t="shared" si="187"/>
        <v>#N/A</v>
      </c>
      <c r="I918" s="16" t="str">
        <f t="shared" si="188"/>
        <v/>
      </c>
      <c r="J918" s="16" t="str">
        <f t="shared" ca="1" si="194"/>
        <v/>
      </c>
      <c r="K918" s="16" t="str">
        <f t="shared" ca="1" si="194"/>
        <v/>
      </c>
      <c r="L918" s="16" t="str">
        <f t="shared" ca="1" si="194"/>
        <v/>
      </c>
      <c r="M918" s="16" t="str">
        <f t="shared" ca="1" si="194"/>
        <v/>
      </c>
      <c r="N918" s="16" t="str">
        <f t="shared" ca="1" si="194"/>
        <v/>
      </c>
      <c r="O918" s="16" t="str">
        <f t="shared" ca="1" si="194"/>
        <v/>
      </c>
      <c r="P918" s="16" t="str">
        <f t="shared" ca="1" si="193"/>
        <v/>
      </c>
      <c r="Q918" s="16" t="str">
        <f t="shared" ca="1" si="193"/>
        <v/>
      </c>
      <c r="R918" s="16" t="str">
        <f t="shared" ca="1" si="193"/>
        <v/>
      </c>
      <c r="S918" s="16" t="e">
        <f t="shared" ca="1" si="191"/>
        <v>#N/A</v>
      </c>
      <c r="T918" s="15" t="str">
        <f t="shared" ca="1" si="192"/>
        <v/>
      </c>
      <c r="U918" s="7" t="str">
        <f t="shared" ca="1" si="189"/>
        <v/>
      </c>
    </row>
    <row r="919" spans="1:21" x14ac:dyDescent="0.55000000000000004">
      <c r="A919" s="7">
        <v>917</v>
      </c>
      <c r="B919" s="8">
        <f t="shared" si="190"/>
        <v>917</v>
      </c>
      <c r="C919" s="9">
        <f>IF('2 Pareto Analysis'!$D$12='Pareto Math'!V$23,'Pareto Math'!B919,IF(HLOOKUP(X$23,'1 Data Entry'!A$1:Q918,A920,FALSE)="","",HLOOKUP(X$23,'1 Data Entry'!A$1:Q918,A920,FALSE)))</f>
        <v>917</v>
      </c>
      <c r="D919" s="7" t="e">
        <f>HLOOKUP(V$23,'1 Data Entry'!A$1:Q918,A920,FALSE)</f>
        <v>#N/A</v>
      </c>
      <c r="E919" s="15" t="e">
        <f>IF(C919="","",HLOOKUP(W$23,'1 Data Entry'!A$1:S918,A920,FALSE))</f>
        <v>#N/A</v>
      </c>
      <c r="F919" s="15">
        <f>(COUNTIF(D$3:D919,D919))</f>
        <v>917</v>
      </c>
      <c r="G919" s="15">
        <f t="shared" si="186"/>
        <v>999</v>
      </c>
      <c r="H919" s="15" t="e">
        <f t="shared" si="187"/>
        <v>#N/A</v>
      </c>
      <c r="I919" s="16" t="str">
        <f t="shared" si="188"/>
        <v/>
      </c>
      <c r="J919" s="16" t="str">
        <f t="shared" ca="1" si="194"/>
        <v/>
      </c>
      <c r="K919" s="16" t="str">
        <f t="shared" ca="1" si="194"/>
        <v/>
      </c>
      <c r="L919" s="16" t="str">
        <f t="shared" ca="1" si="194"/>
        <v/>
      </c>
      <c r="M919" s="16" t="str">
        <f t="shared" ca="1" si="194"/>
        <v/>
      </c>
      <c r="N919" s="16" t="str">
        <f t="shared" ca="1" si="194"/>
        <v/>
      </c>
      <c r="O919" s="16" t="str">
        <f t="shared" ca="1" si="194"/>
        <v/>
      </c>
      <c r="P919" s="16" t="str">
        <f t="shared" ca="1" si="193"/>
        <v/>
      </c>
      <c r="Q919" s="16" t="str">
        <f t="shared" ca="1" si="193"/>
        <v/>
      </c>
      <c r="R919" s="16" t="str">
        <f t="shared" ca="1" si="193"/>
        <v/>
      </c>
      <c r="S919" s="16" t="e">
        <f t="shared" ca="1" si="191"/>
        <v>#N/A</v>
      </c>
      <c r="T919" s="15" t="str">
        <f t="shared" ca="1" si="192"/>
        <v/>
      </c>
      <c r="U919" s="7" t="str">
        <f t="shared" ca="1" si="189"/>
        <v/>
      </c>
    </row>
    <row r="920" spans="1:21" x14ac:dyDescent="0.55000000000000004">
      <c r="A920" s="7">
        <v>918</v>
      </c>
      <c r="B920" s="8">
        <f t="shared" si="190"/>
        <v>918</v>
      </c>
      <c r="C920" s="9">
        <f>IF('2 Pareto Analysis'!$D$12='Pareto Math'!V$23,'Pareto Math'!B920,IF(HLOOKUP(X$23,'1 Data Entry'!A$1:Q919,A921,FALSE)="","",HLOOKUP(X$23,'1 Data Entry'!A$1:Q919,A921,FALSE)))</f>
        <v>918</v>
      </c>
      <c r="D920" s="7" t="e">
        <f>HLOOKUP(V$23,'1 Data Entry'!A$1:Q919,A921,FALSE)</f>
        <v>#N/A</v>
      </c>
      <c r="E920" s="15" t="e">
        <f>IF(C920="","",HLOOKUP(W$23,'1 Data Entry'!A$1:S919,A921,FALSE))</f>
        <v>#N/A</v>
      </c>
      <c r="F920" s="15">
        <f>(COUNTIF(D$3:D920,D920))</f>
        <v>918</v>
      </c>
      <c r="G920" s="15">
        <f t="shared" si="186"/>
        <v>999</v>
      </c>
      <c r="H920" s="15" t="e">
        <f t="shared" si="187"/>
        <v>#N/A</v>
      </c>
      <c r="I920" s="16" t="str">
        <f t="shared" si="188"/>
        <v/>
      </c>
      <c r="J920" s="16" t="str">
        <f t="shared" ca="1" si="194"/>
        <v/>
      </c>
      <c r="K920" s="16" t="str">
        <f t="shared" ca="1" si="194"/>
        <v/>
      </c>
      <c r="L920" s="16" t="str">
        <f t="shared" ca="1" si="194"/>
        <v/>
      </c>
      <c r="M920" s="16" t="str">
        <f t="shared" ca="1" si="194"/>
        <v/>
      </c>
      <c r="N920" s="16" t="str">
        <f t="shared" ca="1" si="194"/>
        <v/>
      </c>
      <c r="O920" s="16" t="str">
        <f t="shared" ca="1" si="194"/>
        <v/>
      </c>
      <c r="P920" s="16" t="str">
        <f t="shared" ca="1" si="193"/>
        <v/>
      </c>
      <c r="Q920" s="16" t="str">
        <f t="shared" ca="1" si="193"/>
        <v/>
      </c>
      <c r="R920" s="16" t="str">
        <f t="shared" ca="1" si="193"/>
        <v/>
      </c>
      <c r="S920" s="16" t="e">
        <f t="shared" ca="1" si="191"/>
        <v>#N/A</v>
      </c>
      <c r="T920" s="15" t="str">
        <f t="shared" ca="1" si="192"/>
        <v/>
      </c>
      <c r="U920" s="7" t="str">
        <f t="shared" ca="1" si="189"/>
        <v/>
      </c>
    </row>
    <row r="921" spans="1:21" x14ac:dyDescent="0.55000000000000004">
      <c r="A921" s="7">
        <v>919</v>
      </c>
      <c r="B921" s="8">
        <f t="shared" si="190"/>
        <v>919</v>
      </c>
      <c r="C921" s="9">
        <f>IF('2 Pareto Analysis'!$D$12='Pareto Math'!V$23,'Pareto Math'!B921,IF(HLOOKUP(X$23,'1 Data Entry'!A$1:Q920,A922,FALSE)="","",HLOOKUP(X$23,'1 Data Entry'!A$1:Q920,A922,FALSE)))</f>
        <v>919</v>
      </c>
      <c r="D921" s="7" t="e">
        <f>HLOOKUP(V$23,'1 Data Entry'!A$1:Q920,A922,FALSE)</f>
        <v>#N/A</v>
      </c>
      <c r="E921" s="15" t="e">
        <f>IF(C921="","",HLOOKUP(W$23,'1 Data Entry'!A$1:S920,A922,FALSE))</f>
        <v>#N/A</v>
      </c>
      <c r="F921" s="15">
        <f>(COUNTIF(D$3:D921,D921))</f>
        <v>919</v>
      </c>
      <c r="G921" s="15">
        <f t="shared" si="186"/>
        <v>999</v>
      </c>
      <c r="H921" s="15" t="e">
        <f t="shared" si="187"/>
        <v>#N/A</v>
      </c>
      <c r="I921" s="16" t="str">
        <f t="shared" si="188"/>
        <v/>
      </c>
      <c r="J921" s="16" t="str">
        <f t="shared" ca="1" si="194"/>
        <v/>
      </c>
      <c r="K921" s="16" t="str">
        <f t="shared" ca="1" si="194"/>
        <v/>
      </c>
      <c r="L921" s="16" t="str">
        <f t="shared" ca="1" si="194"/>
        <v/>
      </c>
      <c r="M921" s="16" t="str">
        <f t="shared" ca="1" si="194"/>
        <v/>
      </c>
      <c r="N921" s="16" t="str">
        <f t="shared" ca="1" si="194"/>
        <v/>
      </c>
      <c r="O921" s="16" t="str">
        <f t="shared" ca="1" si="194"/>
        <v/>
      </c>
      <c r="P921" s="16" t="str">
        <f t="shared" ca="1" si="193"/>
        <v/>
      </c>
      <c r="Q921" s="16" t="str">
        <f t="shared" ca="1" si="193"/>
        <v/>
      </c>
      <c r="R921" s="16" t="str">
        <f t="shared" ca="1" si="193"/>
        <v/>
      </c>
      <c r="S921" s="16" t="e">
        <f t="shared" ca="1" si="191"/>
        <v>#N/A</v>
      </c>
      <c r="T921" s="15" t="str">
        <f t="shared" ca="1" si="192"/>
        <v/>
      </c>
      <c r="U921" s="7" t="str">
        <f t="shared" ca="1" si="189"/>
        <v/>
      </c>
    </row>
    <row r="922" spans="1:21" x14ac:dyDescent="0.55000000000000004">
      <c r="A922" s="7">
        <v>920</v>
      </c>
      <c r="B922" s="8">
        <f t="shared" si="190"/>
        <v>920</v>
      </c>
      <c r="C922" s="9">
        <f>IF('2 Pareto Analysis'!$D$12='Pareto Math'!V$23,'Pareto Math'!B922,IF(HLOOKUP(X$23,'1 Data Entry'!A$1:Q921,A923,FALSE)="","",HLOOKUP(X$23,'1 Data Entry'!A$1:Q921,A923,FALSE)))</f>
        <v>920</v>
      </c>
      <c r="D922" s="7" t="e">
        <f>HLOOKUP(V$23,'1 Data Entry'!A$1:Q921,A923,FALSE)</f>
        <v>#N/A</v>
      </c>
      <c r="E922" s="15" t="e">
        <f>IF(C922="","",HLOOKUP(W$23,'1 Data Entry'!A$1:S921,A923,FALSE))</f>
        <v>#N/A</v>
      </c>
      <c r="F922" s="15">
        <f>(COUNTIF(D$3:D922,D922))</f>
        <v>920</v>
      </c>
      <c r="G922" s="15">
        <f t="shared" si="186"/>
        <v>999</v>
      </c>
      <c r="H922" s="15" t="e">
        <f t="shared" si="187"/>
        <v>#N/A</v>
      </c>
      <c r="I922" s="16" t="str">
        <f t="shared" si="188"/>
        <v/>
      </c>
      <c r="J922" s="16" t="str">
        <f t="shared" ca="1" si="194"/>
        <v/>
      </c>
      <c r="K922" s="16" t="str">
        <f t="shared" ca="1" si="194"/>
        <v/>
      </c>
      <c r="L922" s="16" t="str">
        <f t="shared" ca="1" si="194"/>
        <v/>
      </c>
      <c r="M922" s="16" t="str">
        <f t="shared" ca="1" si="194"/>
        <v/>
      </c>
      <c r="N922" s="16" t="str">
        <f t="shared" ca="1" si="194"/>
        <v/>
      </c>
      <c r="O922" s="16" t="str">
        <f t="shared" ca="1" si="194"/>
        <v/>
      </c>
      <c r="P922" s="16" t="str">
        <f t="shared" ca="1" si="193"/>
        <v/>
      </c>
      <c r="Q922" s="16" t="str">
        <f t="shared" ca="1" si="193"/>
        <v/>
      </c>
      <c r="R922" s="16" t="str">
        <f t="shared" ca="1" si="193"/>
        <v/>
      </c>
      <c r="S922" s="16" t="e">
        <f t="shared" ca="1" si="191"/>
        <v>#N/A</v>
      </c>
      <c r="T922" s="15" t="str">
        <f t="shared" ca="1" si="192"/>
        <v/>
      </c>
      <c r="U922" s="7" t="str">
        <f t="shared" ca="1" si="189"/>
        <v/>
      </c>
    </row>
    <row r="923" spans="1:21" x14ac:dyDescent="0.55000000000000004">
      <c r="A923" s="7">
        <v>921</v>
      </c>
      <c r="B923" s="8">
        <f t="shared" si="190"/>
        <v>921</v>
      </c>
      <c r="C923" s="9">
        <f>IF('2 Pareto Analysis'!$D$12='Pareto Math'!V$23,'Pareto Math'!B923,IF(HLOOKUP(X$23,'1 Data Entry'!A$1:Q922,A924,FALSE)="","",HLOOKUP(X$23,'1 Data Entry'!A$1:Q922,A924,FALSE)))</f>
        <v>921</v>
      </c>
      <c r="D923" s="7" t="e">
        <f>HLOOKUP(V$23,'1 Data Entry'!A$1:Q922,A924,FALSE)</f>
        <v>#N/A</v>
      </c>
      <c r="E923" s="15" t="e">
        <f>IF(C923="","",HLOOKUP(W$23,'1 Data Entry'!A$1:S922,A924,FALSE))</f>
        <v>#N/A</v>
      </c>
      <c r="F923" s="15">
        <f>(COUNTIF(D$3:D923,D923))</f>
        <v>921</v>
      </c>
      <c r="G923" s="15">
        <f t="shared" ref="G923:G986" si="195">IF(B923="","",COUNTIF(D$3:D$1002,D923))</f>
        <v>999</v>
      </c>
      <c r="H923" s="15" t="e">
        <f t="shared" si="187"/>
        <v>#N/A</v>
      </c>
      <c r="I923" s="16" t="str">
        <f t="shared" si="188"/>
        <v/>
      </c>
      <c r="J923" s="16" t="str">
        <f t="shared" ca="1" si="194"/>
        <v/>
      </c>
      <c r="K923" s="16" t="str">
        <f t="shared" ca="1" si="194"/>
        <v/>
      </c>
      <c r="L923" s="16" t="str">
        <f t="shared" ca="1" si="194"/>
        <v/>
      </c>
      <c r="M923" s="16" t="str">
        <f t="shared" ca="1" si="194"/>
        <v/>
      </c>
      <c r="N923" s="16" t="str">
        <f t="shared" ca="1" si="194"/>
        <v/>
      </c>
      <c r="O923" s="16" t="str">
        <f t="shared" ca="1" si="194"/>
        <v/>
      </c>
      <c r="P923" s="16" t="str">
        <f t="shared" ca="1" si="193"/>
        <v/>
      </c>
      <c r="Q923" s="16" t="str">
        <f t="shared" ca="1" si="193"/>
        <v/>
      </c>
      <c r="R923" s="16" t="str">
        <f t="shared" ca="1" si="193"/>
        <v/>
      </c>
      <c r="S923" s="16" t="e">
        <f t="shared" ca="1" si="191"/>
        <v>#N/A</v>
      </c>
      <c r="T923" s="15" t="str">
        <f t="shared" ca="1" si="192"/>
        <v/>
      </c>
      <c r="U923" s="7" t="str">
        <f t="shared" ca="1" si="189"/>
        <v/>
      </c>
    </row>
    <row r="924" spans="1:21" x14ac:dyDescent="0.55000000000000004">
      <c r="A924" s="7">
        <v>922</v>
      </c>
      <c r="B924" s="8">
        <f t="shared" si="190"/>
        <v>922</v>
      </c>
      <c r="C924" s="9">
        <f>IF('2 Pareto Analysis'!$D$12='Pareto Math'!V$23,'Pareto Math'!B924,IF(HLOOKUP(X$23,'1 Data Entry'!A$1:Q923,A925,FALSE)="","",HLOOKUP(X$23,'1 Data Entry'!A$1:Q923,A925,FALSE)))</f>
        <v>922</v>
      </c>
      <c r="D924" s="7" t="e">
        <f>HLOOKUP(V$23,'1 Data Entry'!A$1:Q923,A925,FALSE)</f>
        <v>#N/A</v>
      </c>
      <c r="E924" s="15" t="e">
        <f>IF(C924="","",HLOOKUP(W$23,'1 Data Entry'!A$1:S923,A925,FALSE))</f>
        <v>#N/A</v>
      </c>
      <c r="F924" s="15">
        <f>(COUNTIF(D$3:D924,D924))</f>
        <v>922</v>
      </c>
      <c r="G924" s="15">
        <f t="shared" si="195"/>
        <v>999</v>
      </c>
      <c r="H924" s="15" t="e">
        <f t="shared" si="187"/>
        <v>#N/A</v>
      </c>
      <c r="I924" s="16" t="str">
        <f t="shared" si="188"/>
        <v/>
      </c>
      <c r="J924" s="16" t="str">
        <f t="shared" ca="1" si="194"/>
        <v/>
      </c>
      <c r="K924" s="16" t="str">
        <f t="shared" ca="1" si="194"/>
        <v/>
      </c>
      <c r="L924" s="16" t="str">
        <f t="shared" ca="1" si="194"/>
        <v/>
      </c>
      <c r="M924" s="16" t="str">
        <f t="shared" ca="1" si="194"/>
        <v/>
      </c>
      <c r="N924" s="16" t="str">
        <f t="shared" ca="1" si="194"/>
        <v/>
      </c>
      <c r="O924" s="16" t="str">
        <f t="shared" ca="1" si="194"/>
        <v/>
      </c>
      <c r="P924" s="16" t="str">
        <f t="shared" ca="1" si="193"/>
        <v/>
      </c>
      <c r="Q924" s="16" t="str">
        <f t="shared" ca="1" si="193"/>
        <v/>
      </c>
      <c r="R924" s="16" t="str">
        <f t="shared" ca="1" si="193"/>
        <v/>
      </c>
      <c r="S924" s="16" t="e">
        <f t="shared" ca="1" si="191"/>
        <v>#N/A</v>
      </c>
      <c r="T924" s="15" t="str">
        <f t="shared" ca="1" si="192"/>
        <v/>
      </c>
      <c r="U924" s="7" t="str">
        <f t="shared" ca="1" si="189"/>
        <v/>
      </c>
    </row>
    <row r="925" spans="1:21" x14ac:dyDescent="0.55000000000000004">
      <c r="A925" s="7">
        <v>923</v>
      </c>
      <c r="B925" s="8">
        <f t="shared" si="190"/>
        <v>923</v>
      </c>
      <c r="C925" s="9">
        <f>IF('2 Pareto Analysis'!$D$12='Pareto Math'!V$23,'Pareto Math'!B925,IF(HLOOKUP(X$23,'1 Data Entry'!A$1:Q924,A926,FALSE)="","",HLOOKUP(X$23,'1 Data Entry'!A$1:Q924,A926,FALSE)))</f>
        <v>923</v>
      </c>
      <c r="D925" s="7" t="e">
        <f>HLOOKUP(V$23,'1 Data Entry'!A$1:Q924,A926,FALSE)</f>
        <v>#N/A</v>
      </c>
      <c r="E925" s="15" t="e">
        <f>IF(C925="","",HLOOKUP(W$23,'1 Data Entry'!A$1:S924,A926,FALSE))</f>
        <v>#N/A</v>
      </c>
      <c r="F925" s="15">
        <f>(COUNTIF(D$3:D925,D925))</f>
        <v>923</v>
      </c>
      <c r="G925" s="15">
        <f t="shared" si="195"/>
        <v>999</v>
      </c>
      <c r="H925" s="15" t="e">
        <f t="shared" si="187"/>
        <v>#N/A</v>
      </c>
      <c r="I925" s="16" t="str">
        <f t="shared" si="188"/>
        <v/>
      </c>
      <c r="J925" s="16" t="str">
        <f t="shared" ca="1" si="194"/>
        <v/>
      </c>
      <c r="K925" s="16" t="str">
        <f t="shared" ca="1" si="194"/>
        <v/>
      </c>
      <c r="L925" s="16" t="str">
        <f t="shared" ca="1" si="194"/>
        <v/>
      </c>
      <c r="M925" s="16" t="str">
        <f t="shared" ca="1" si="194"/>
        <v/>
      </c>
      <c r="N925" s="16" t="str">
        <f t="shared" ca="1" si="194"/>
        <v/>
      </c>
      <c r="O925" s="16" t="str">
        <f t="shared" ca="1" si="194"/>
        <v/>
      </c>
      <c r="P925" s="16" t="str">
        <f t="shared" ca="1" si="193"/>
        <v/>
      </c>
      <c r="Q925" s="16" t="str">
        <f t="shared" ca="1" si="193"/>
        <v/>
      </c>
      <c r="R925" s="16" t="str">
        <f t="shared" ca="1" si="193"/>
        <v/>
      </c>
      <c r="S925" s="16" t="e">
        <f t="shared" ca="1" si="191"/>
        <v>#N/A</v>
      </c>
      <c r="T925" s="15" t="str">
        <f t="shared" ca="1" si="192"/>
        <v/>
      </c>
      <c r="U925" s="7" t="str">
        <f t="shared" ca="1" si="189"/>
        <v/>
      </c>
    </row>
    <row r="926" spans="1:21" x14ac:dyDescent="0.55000000000000004">
      <c r="A926" s="7">
        <v>924</v>
      </c>
      <c r="B926" s="8">
        <f t="shared" si="190"/>
        <v>924</v>
      </c>
      <c r="C926" s="9">
        <f>IF('2 Pareto Analysis'!$D$12='Pareto Math'!V$23,'Pareto Math'!B926,IF(HLOOKUP(X$23,'1 Data Entry'!A$1:Q925,A927,FALSE)="","",HLOOKUP(X$23,'1 Data Entry'!A$1:Q925,A927,FALSE)))</f>
        <v>924</v>
      </c>
      <c r="D926" s="7" t="e">
        <f>HLOOKUP(V$23,'1 Data Entry'!A$1:Q925,A927,FALSE)</f>
        <v>#N/A</v>
      </c>
      <c r="E926" s="15" t="e">
        <f>IF(C926="","",HLOOKUP(W$23,'1 Data Entry'!A$1:S925,A927,FALSE))</f>
        <v>#N/A</v>
      </c>
      <c r="F926" s="15">
        <f>(COUNTIF(D$3:D926,D926))</f>
        <v>924</v>
      </c>
      <c r="G926" s="15">
        <f t="shared" si="195"/>
        <v>999</v>
      </c>
      <c r="H926" s="15" t="e">
        <f t="shared" si="187"/>
        <v>#N/A</v>
      </c>
      <c r="I926" s="16" t="str">
        <f t="shared" si="188"/>
        <v/>
      </c>
      <c r="J926" s="16" t="str">
        <f t="shared" ca="1" si="194"/>
        <v/>
      </c>
      <c r="K926" s="16" t="str">
        <f t="shared" ca="1" si="194"/>
        <v/>
      </c>
      <c r="L926" s="16" t="str">
        <f t="shared" ca="1" si="194"/>
        <v/>
      </c>
      <c r="M926" s="16" t="str">
        <f t="shared" ca="1" si="194"/>
        <v/>
      </c>
      <c r="N926" s="16" t="str">
        <f t="shared" ca="1" si="194"/>
        <v/>
      </c>
      <c r="O926" s="16" t="str">
        <f t="shared" ca="1" si="194"/>
        <v/>
      </c>
      <c r="P926" s="16" t="str">
        <f t="shared" ca="1" si="193"/>
        <v/>
      </c>
      <c r="Q926" s="16" t="str">
        <f t="shared" ca="1" si="193"/>
        <v/>
      </c>
      <c r="R926" s="16" t="str">
        <f t="shared" ca="1" si="193"/>
        <v/>
      </c>
      <c r="S926" s="16" t="e">
        <f t="shared" ca="1" si="191"/>
        <v>#N/A</v>
      </c>
      <c r="T926" s="15" t="str">
        <f t="shared" ca="1" si="192"/>
        <v/>
      </c>
      <c r="U926" s="7" t="str">
        <f t="shared" ca="1" si="189"/>
        <v/>
      </c>
    </row>
    <row r="927" spans="1:21" x14ac:dyDescent="0.55000000000000004">
      <c r="A927" s="7">
        <v>925</v>
      </c>
      <c r="B927" s="8">
        <f t="shared" si="190"/>
        <v>925</v>
      </c>
      <c r="C927" s="9">
        <f>IF('2 Pareto Analysis'!$D$12='Pareto Math'!V$23,'Pareto Math'!B927,IF(HLOOKUP(X$23,'1 Data Entry'!A$1:Q926,A928,FALSE)="","",HLOOKUP(X$23,'1 Data Entry'!A$1:Q926,A928,FALSE)))</f>
        <v>925</v>
      </c>
      <c r="D927" s="7" t="e">
        <f>HLOOKUP(V$23,'1 Data Entry'!A$1:Q926,A928,FALSE)</f>
        <v>#N/A</v>
      </c>
      <c r="E927" s="15" t="e">
        <f>IF(C927="","",HLOOKUP(W$23,'1 Data Entry'!A$1:S926,A928,FALSE))</f>
        <v>#N/A</v>
      </c>
      <c r="F927" s="15">
        <f>(COUNTIF(D$3:D927,D927))</f>
        <v>925</v>
      </c>
      <c r="G927" s="15">
        <f t="shared" si="195"/>
        <v>999</v>
      </c>
      <c r="H927" s="15" t="e">
        <f t="shared" si="187"/>
        <v>#N/A</v>
      </c>
      <c r="I927" s="16" t="str">
        <f t="shared" si="188"/>
        <v/>
      </c>
      <c r="J927" s="16" t="str">
        <f t="shared" ca="1" si="194"/>
        <v/>
      </c>
      <c r="K927" s="16" t="str">
        <f t="shared" ca="1" si="194"/>
        <v/>
      </c>
      <c r="L927" s="16" t="str">
        <f t="shared" ca="1" si="194"/>
        <v/>
      </c>
      <c r="M927" s="16" t="str">
        <f t="shared" ca="1" si="194"/>
        <v/>
      </c>
      <c r="N927" s="16" t="str">
        <f t="shared" ca="1" si="194"/>
        <v/>
      </c>
      <c r="O927" s="16" t="str">
        <f t="shared" ca="1" si="194"/>
        <v/>
      </c>
      <c r="P927" s="16" t="str">
        <f t="shared" ca="1" si="193"/>
        <v/>
      </c>
      <c r="Q927" s="16" t="str">
        <f t="shared" ca="1" si="193"/>
        <v/>
      </c>
      <c r="R927" s="16" t="str">
        <f t="shared" ca="1" si="193"/>
        <v/>
      </c>
      <c r="S927" s="16" t="e">
        <f t="shared" ca="1" si="191"/>
        <v>#N/A</v>
      </c>
      <c r="T927" s="15" t="str">
        <f t="shared" ca="1" si="192"/>
        <v/>
      </c>
      <c r="U927" s="7" t="str">
        <f t="shared" ca="1" si="189"/>
        <v/>
      </c>
    </row>
    <row r="928" spans="1:21" x14ac:dyDescent="0.55000000000000004">
      <c r="A928" s="7">
        <v>926</v>
      </c>
      <c r="B928" s="8">
        <f t="shared" si="190"/>
        <v>926</v>
      </c>
      <c r="C928" s="9">
        <f>IF('2 Pareto Analysis'!$D$12='Pareto Math'!V$23,'Pareto Math'!B928,IF(HLOOKUP(X$23,'1 Data Entry'!A$1:Q927,A929,FALSE)="","",HLOOKUP(X$23,'1 Data Entry'!A$1:Q927,A929,FALSE)))</f>
        <v>926</v>
      </c>
      <c r="D928" s="7" t="e">
        <f>HLOOKUP(V$23,'1 Data Entry'!A$1:Q927,A929,FALSE)</f>
        <v>#N/A</v>
      </c>
      <c r="E928" s="15" t="e">
        <f>IF(C928="","",HLOOKUP(W$23,'1 Data Entry'!A$1:S927,A929,FALSE))</f>
        <v>#N/A</v>
      </c>
      <c r="F928" s="15">
        <f>(COUNTIF(D$3:D928,D928))</f>
        <v>926</v>
      </c>
      <c r="G928" s="15">
        <f t="shared" si="195"/>
        <v>999</v>
      </c>
      <c r="H928" s="15" t="e">
        <f t="shared" si="187"/>
        <v>#N/A</v>
      </c>
      <c r="I928" s="16" t="str">
        <f t="shared" si="188"/>
        <v/>
      </c>
      <c r="J928" s="16" t="str">
        <f t="shared" ca="1" si="194"/>
        <v/>
      </c>
      <c r="K928" s="16" t="str">
        <f t="shared" ca="1" si="194"/>
        <v/>
      </c>
      <c r="L928" s="16" t="str">
        <f t="shared" ca="1" si="194"/>
        <v/>
      </c>
      <c r="M928" s="16" t="str">
        <f t="shared" ca="1" si="194"/>
        <v/>
      </c>
      <c r="N928" s="16" t="str">
        <f t="shared" ca="1" si="194"/>
        <v/>
      </c>
      <c r="O928" s="16" t="str">
        <f t="shared" ca="1" si="194"/>
        <v/>
      </c>
      <c r="P928" s="16" t="str">
        <f t="shared" ca="1" si="193"/>
        <v/>
      </c>
      <c r="Q928" s="16" t="str">
        <f t="shared" ca="1" si="193"/>
        <v/>
      </c>
      <c r="R928" s="16" t="str">
        <f t="shared" ca="1" si="193"/>
        <v/>
      </c>
      <c r="S928" s="16" t="e">
        <f t="shared" ca="1" si="191"/>
        <v>#N/A</v>
      </c>
      <c r="T928" s="15" t="str">
        <f t="shared" ca="1" si="192"/>
        <v/>
      </c>
      <c r="U928" s="7" t="str">
        <f t="shared" ca="1" si="189"/>
        <v/>
      </c>
    </row>
    <row r="929" spans="1:21" x14ac:dyDescent="0.55000000000000004">
      <c r="A929" s="7">
        <v>927</v>
      </c>
      <c r="B929" s="8">
        <f t="shared" si="190"/>
        <v>927</v>
      </c>
      <c r="C929" s="9">
        <f>IF('2 Pareto Analysis'!$D$12='Pareto Math'!V$23,'Pareto Math'!B929,IF(HLOOKUP(X$23,'1 Data Entry'!A$1:Q928,A930,FALSE)="","",HLOOKUP(X$23,'1 Data Entry'!A$1:Q928,A930,FALSE)))</f>
        <v>927</v>
      </c>
      <c r="D929" s="7" t="e">
        <f>HLOOKUP(V$23,'1 Data Entry'!A$1:Q928,A930,FALSE)</f>
        <v>#N/A</v>
      </c>
      <c r="E929" s="15" t="e">
        <f>IF(C929="","",HLOOKUP(W$23,'1 Data Entry'!A$1:S928,A930,FALSE))</f>
        <v>#N/A</v>
      </c>
      <c r="F929" s="15">
        <f>(COUNTIF(D$3:D929,D929))</f>
        <v>927</v>
      </c>
      <c r="G929" s="15">
        <f t="shared" si="195"/>
        <v>999</v>
      </c>
      <c r="H929" s="15" t="e">
        <f t="shared" si="187"/>
        <v>#N/A</v>
      </c>
      <c r="I929" s="16" t="str">
        <f t="shared" si="188"/>
        <v/>
      </c>
      <c r="J929" s="16" t="str">
        <f t="shared" ca="1" si="194"/>
        <v/>
      </c>
      <c r="K929" s="16" t="str">
        <f t="shared" ca="1" si="194"/>
        <v/>
      </c>
      <c r="L929" s="16" t="str">
        <f t="shared" ca="1" si="194"/>
        <v/>
      </c>
      <c r="M929" s="16" t="str">
        <f t="shared" ca="1" si="194"/>
        <v/>
      </c>
      <c r="N929" s="16" t="str">
        <f t="shared" ca="1" si="194"/>
        <v/>
      </c>
      <c r="O929" s="16" t="str">
        <f t="shared" ca="1" si="194"/>
        <v/>
      </c>
      <c r="P929" s="16" t="str">
        <f t="shared" ca="1" si="193"/>
        <v/>
      </c>
      <c r="Q929" s="16" t="str">
        <f t="shared" ca="1" si="193"/>
        <v/>
      </c>
      <c r="R929" s="16" t="str">
        <f t="shared" ca="1" si="193"/>
        <v/>
      </c>
      <c r="S929" s="16" t="e">
        <f t="shared" ca="1" si="191"/>
        <v>#N/A</v>
      </c>
      <c r="T929" s="15" t="str">
        <f t="shared" ca="1" si="192"/>
        <v/>
      </c>
      <c r="U929" s="7" t="str">
        <f t="shared" ca="1" si="189"/>
        <v/>
      </c>
    </row>
    <row r="930" spans="1:21" x14ac:dyDescent="0.55000000000000004">
      <c r="A930" s="7">
        <v>928</v>
      </c>
      <c r="B930" s="8">
        <f t="shared" si="190"/>
        <v>928</v>
      </c>
      <c r="C930" s="9">
        <f>IF('2 Pareto Analysis'!$D$12='Pareto Math'!V$23,'Pareto Math'!B930,IF(HLOOKUP(X$23,'1 Data Entry'!A$1:Q929,A931,FALSE)="","",HLOOKUP(X$23,'1 Data Entry'!A$1:Q929,A931,FALSE)))</f>
        <v>928</v>
      </c>
      <c r="D930" s="7" t="e">
        <f>HLOOKUP(V$23,'1 Data Entry'!A$1:Q929,A931,FALSE)</f>
        <v>#N/A</v>
      </c>
      <c r="E930" s="15" t="e">
        <f>IF(C930="","",HLOOKUP(W$23,'1 Data Entry'!A$1:S929,A931,FALSE))</f>
        <v>#N/A</v>
      </c>
      <c r="F930" s="15">
        <f>(COUNTIF(D$3:D930,D930))</f>
        <v>928</v>
      </c>
      <c r="G930" s="15">
        <f t="shared" si="195"/>
        <v>999</v>
      </c>
      <c r="H930" s="15" t="e">
        <f t="shared" si="187"/>
        <v>#N/A</v>
      </c>
      <c r="I930" s="16" t="str">
        <f t="shared" si="188"/>
        <v/>
      </c>
      <c r="J930" s="16" t="str">
        <f t="shared" ca="1" si="194"/>
        <v/>
      </c>
      <c r="K930" s="16" t="str">
        <f t="shared" ca="1" si="194"/>
        <v/>
      </c>
      <c r="L930" s="16" t="str">
        <f t="shared" ca="1" si="194"/>
        <v/>
      </c>
      <c r="M930" s="16" t="str">
        <f t="shared" ca="1" si="194"/>
        <v/>
      </c>
      <c r="N930" s="16" t="str">
        <f t="shared" ca="1" si="194"/>
        <v/>
      </c>
      <c r="O930" s="16" t="str">
        <f t="shared" ca="1" si="194"/>
        <v/>
      </c>
      <c r="P930" s="16" t="str">
        <f t="shared" ca="1" si="193"/>
        <v/>
      </c>
      <c r="Q930" s="16" t="str">
        <f t="shared" ca="1" si="193"/>
        <v/>
      </c>
      <c r="R930" s="16" t="str">
        <f t="shared" ca="1" si="193"/>
        <v/>
      </c>
      <c r="S930" s="16" t="e">
        <f t="shared" ca="1" si="191"/>
        <v>#N/A</v>
      </c>
      <c r="T930" s="15" t="str">
        <f t="shared" ca="1" si="192"/>
        <v/>
      </c>
      <c r="U930" s="7" t="str">
        <f t="shared" ca="1" si="189"/>
        <v/>
      </c>
    </row>
    <row r="931" spans="1:21" x14ac:dyDescent="0.55000000000000004">
      <c r="A931" s="7">
        <v>929</v>
      </c>
      <c r="B931" s="8">
        <f t="shared" si="190"/>
        <v>929</v>
      </c>
      <c r="C931" s="9">
        <f>IF('2 Pareto Analysis'!$D$12='Pareto Math'!V$23,'Pareto Math'!B931,IF(HLOOKUP(X$23,'1 Data Entry'!A$1:Q930,A932,FALSE)="","",HLOOKUP(X$23,'1 Data Entry'!A$1:Q930,A932,FALSE)))</f>
        <v>929</v>
      </c>
      <c r="D931" s="7" t="e">
        <f>HLOOKUP(V$23,'1 Data Entry'!A$1:Q930,A932,FALSE)</f>
        <v>#N/A</v>
      </c>
      <c r="E931" s="15" t="e">
        <f>IF(C931="","",HLOOKUP(W$23,'1 Data Entry'!A$1:S930,A932,FALSE))</f>
        <v>#N/A</v>
      </c>
      <c r="F931" s="15">
        <f>(COUNTIF(D$3:D931,D931))</f>
        <v>929</v>
      </c>
      <c r="G931" s="15">
        <f t="shared" si="195"/>
        <v>999</v>
      </c>
      <c r="H931" s="15" t="e">
        <f t="shared" si="187"/>
        <v>#N/A</v>
      </c>
      <c r="I931" s="16" t="str">
        <f t="shared" si="188"/>
        <v/>
      </c>
      <c r="J931" s="16" t="str">
        <f t="shared" ca="1" si="194"/>
        <v/>
      </c>
      <c r="K931" s="16" t="str">
        <f t="shared" ca="1" si="194"/>
        <v/>
      </c>
      <c r="L931" s="16" t="str">
        <f t="shared" ca="1" si="194"/>
        <v/>
      </c>
      <c r="M931" s="16" t="str">
        <f t="shared" ca="1" si="194"/>
        <v/>
      </c>
      <c r="N931" s="16" t="str">
        <f t="shared" ca="1" si="194"/>
        <v/>
      </c>
      <c r="O931" s="16" t="str">
        <f t="shared" ca="1" si="194"/>
        <v/>
      </c>
      <c r="P931" s="16" t="str">
        <f t="shared" ca="1" si="193"/>
        <v/>
      </c>
      <c r="Q931" s="16" t="str">
        <f t="shared" ca="1" si="193"/>
        <v/>
      </c>
      <c r="R931" s="16" t="str">
        <f t="shared" ca="1" si="193"/>
        <v/>
      </c>
      <c r="S931" s="16" t="e">
        <f t="shared" ca="1" si="191"/>
        <v>#N/A</v>
      </c>
      <c r="T931" s="15" t="str">
        <f t="shared" ca="1" si="192"/>
        <v/>
      </c>
      <c r="U931" s="7" t="str">
        <f t="shared" ca="1" si="189"/>
        <v/>
      </c>
    </row>
    <row r="932" spans="1:21" x14ac:dyDescent="0.55000000000000004">
      <c r="A932" s="7">
        <v>930</v>
      </c>
      <c r="B932" s="8">
        <f t="shared" si="190"/>
        <v>930</v>
      </c>
      <c r="C932" s="9">
        <f>IF('2 Pareto Analysis'!$D$12='Pareto Math'!V$23,'Pareto Math'!B932,IF(HLOOKUP(X$23,'1 Data Entry'!A$1:Q931,A933,FALSE)="","",HLOOKUP(X$23,'1 Data Entry'!A$1:Q931,A933,FALSE)))</f>
        <v>930</v>
      </c>
      <c r="D932" s="7" t="e">
        <f>HLOOKUP(V$23,'1 Data Entry'!A$1:Q931,A933,FALSE)</f>
        <v>#N/A</v>
      </c>
      <c r="E932" s="15" t="e">
        <f>IF(C932="","",HLOOKUP(W$23,'1 Data Entry'!A$1:S931,A933,FALSE))</f>
        <v>#N/A</v>
      </c>
      <c r="F932" s="15">
        <f>(COUNTIF(D$3:D932,D932))</f>
        <v>930</v>
      </c>
      <c r="G932" s="15">
        <f t="shared" si="195"/>
        <v>999</v>
      </c>
      <c r="H932" s="15" t="e">
        <f t="shared" si="187"/>
        <v>#N/A</v>
      </c>
      <c r="I932" s="16" t="str">
        <f t="shared" si="188"/>
        <v/>
      </c>
      <c r="J932" s="16" t="str">
        <f t="shared" ca="1" si="194"/>
        <v/>
      </c>
      <c r="K932" s="16" t="str">
        <f t="shared" ca="1" si="194"/>
        <v/>
      </c>
      <c r="L932" s="16" t="str">
        <f t="shared" ca="1" si="194"/>
        <v/>
      </c>
      <c r="M932" s="16" t="str">
        <f t="shared" ca="1" si="194"/>
        <v/>
      </c>
      <c r="N932" s="16" t="str">
        <f t="shared" ca="1" si="194"/>
        <v/>
      </c>
      <c r="O932" s="16" t="str">
        <f t="shared" ca="1" si="194"/>
        <v/>
      </c>
      <c r="P932" s="16" t="str">
        <f t="shared" ca="1" si="193"/>
        <v/>
      </c>
      <c r="Q932" s="16" t="str">
        <f t="shared" ca="1" si="193"/>
        <v/>
      </c>
      <c r="R932" s="16" t="str">
        <f t="shared" ca="1" si="193"/>
        <v/>
      </c>
      <c r="S932" s="16" t="e">
        <f t="shared" ca="1" si="191"/>
        <v>#N/A</v>
      </c>
      <c r="T932" s="15" t="str">
        <f t="shared" ca="1" si="192"/>
        <v/>
      </c>
      <c r="U932" s="7" t="str">
        <f t="shared" ca="1" si="189"/>
        <v/>
      </c>
    </row>
    <row r="933" spans="1:21" x14ac:dyDescent="0.55000000000000004">
      <c r="A933" s="7">
        <v>931</v>
      </c>
      <c r="B933" s="8">
        <f t="shared" si="190"/>
        <v>931</v>
      </c>
      <c r="C933" s="9">
        <f>IF('2 Pareto Analysis'!$D$12='Pareto Math'!V$23,'Pareto Math'!B933,IF(HLOOKUP(X$23,'1 Data Entry'!A$1:Q932,A934,FALSE)="","",HLOOKUP(X$23,'1 Data Entry'!A$1:Q932,A934,FALSE)))</f>
        <v>931</v>
      </c>
      <c r="D933" s="7" t="e">
        <f>HLOOKUP(V$23,'1 Data Entry'!A$1:Q932,A934,FALSE)</f>
        <v>#N/A</v>
      </c>
      <c r="E933" s="15" t="e">
        <f>IF(C933="","",HLOOKUP(W$23,'1 Data Entry'!A$1:S932,A934,FALSE))</f>
        <v>#N/A</v>
      </c>
      <c r="F933" s="15">
        <f>(COUNTIF(D$3:D933,D933))</f>
        <v>931</v>
      </c>
      <c r="G933" s="15">
        <f t="shared" si="195"/>
        <v>999</v>
      </c>
      <c r="H933" s="15" t="e">
        <f t="shared" si="187"/>
        <v>#N/A</v>
      </c>
      <c r="I933" s="16" t="str">
        <f t="shared" si="188"/>
        <v/>
      </c>
      <c r="J933" s="16" t="str">
        <f t="shared" ca="1" si="194"/>
        <v/>
      </c>
      <c r="K933" s="16" t="str">
        <f t="shared" ca="1" si="194"/>
        <v/>
      </c>
      <c r="L933" s="16" t="str">
        <f t="shared" ca="1" si="194"/>
        <v/>
      </c>
      <c r="M933" s="16" t="str">
        <f t="shared" ca="1" si="194"/>
        <v/>
      </c>
      <c r="N933" s="16" t="str">
        <f t="shared" ca="1" si="194"/>
        <v/>
      </c>
      <c r="O933" s="16" t="str">
        <f t="shared" ca="1" si="194"/>
        <v/>
      </c>
      <c r="P933" s="16" t="str">
        <f t="shared" ca="1" si="193"/>
        <v/>
      </c>
      <c r="Q933" s="16" t="str">
        <f t="shared" ca="1" si="193"/>
        <v/>
      </c>
      <c r="R933" s="16" t="str">
        <f t="shared" ca="1" si="193"/>
        <v/>
      </c>
      <c r="S933" s="16" t="e">
        <f t="shared" ca="1" si="191"/>
        <v>#N/A</v>
      </c>
      <c r="T933" s="15" t="str">
        <f t="shared" ca="1" si="192"/>
        <v/>
      </c>
      <c r="U933" s="7" t="str">
        <f t="shared" ca="1" si="189"/>
        <v/>
      </c>
    </row>
    <row r="934" spans="1:21" x14ac:dyDescent="0.55000000000000004">
      <c r="A934" s="7">
        <v>932</v>
      </c>
      <c r="B934" s="8">
        <f t="shared" si="190"/>
        <v>932</v>
      </c>
      <c r="C934" s="9">
        <f>IF('2 Pareto Analysis'!$D$12='Pareto Math'!V$23,'Pareto Math'!B934,IF(HLOOKUP(X$23,'1 Data Entry'!A$1:Q933,A935,FALSE)="","",HLOOKUP(X$23,'1 Data Entry'!A$1:Q933,A935,FALSE)))</f>
        <v>932</v>
      </c>
      <c r="D934" s="7" t="e">
        <f>HLOOKUP(V$23,'1 Data Entry'!A$1:Q933,A935,FALSE)</f>
        <v>#N/A</v>
      </c>
      <c r="E934" s="15" t="e">
        <f>IF(C934="","",HLOOKUP(W$23,'1 Data Entry'!A$1:S933,A935,FALSE))</f>
        <v>#N/A</v>
      </c>
      <c r="F934" s="15">
        <f>(COUNTIF(D$3:D934,D934))</f>
        <v>932</v>
      </c>
      <c r="G934" s="15">
        <f t="shared" si="195"/>
        <v>999</v>
      </c>
      <c r="H934" s="15" t="e">
        <f t="shared" si="187"/>
        <v>#N/A</v>
      </c>
      <c r="I934" s="16" t="str">
        <f t="shared" si="188"/>
        <v/>
      </c>
      <c r="J934" s="16" t="str">
        <f t="shared" ca="1" si="194"/>
        <v/>
      </c>
      <c r="K934" s="16" t="str">
        <f t="shared" ca="1" si="194"/>
        <v/>
      </c>
      <c r="L934" s="16" t="str">
        <f t="shared" ca="1" si="194"/>
        <v/>
      </c>
      <c r="M934" s="16" t="str">
        <f t="shared" ca="1" si="194"/>
        <v/>
      </c>
      <c r="N934" s="16" t="str">
        <f t="shared" ca="1" si="194"/>
        <v/>
      </c>
      <c r="O934" s="16" t="str">
        <f t="shared" ca="1" si="194"/>
        <v/>
      </c>
      <c r="P934" s="16" t="str">
        <f t="shared" ca="1" si="193"/>
        <v/>
      </c>
      <c r="Q934" s="16" t="str">
        <f t="shared" ca="1" si="193"/>
        <v/>
      </c>
      <c r="R934" s="16" t="str">
        <f t="shared" ca="1" si="193"/>
        <v/>
      </c>
      <c r="S934" s="16" t="e">
        <f t="shared" ca="1" si="191"/>
        <v>#N/A</v>
      </c>
      <c r="T934" s="15" t="str">
        <f t="shared" ca="1" si="192"/>
        <v/>
      </c>
      <c r="U934" s="7" t="str">
        <f t="shared" ca="1" si="189"/>
        <v/>
      </c>
    </row>
    <row r="935" spans="1:21" x14ac:dyDescent="0.55000000000000004">
      <c r="A935" s="7">
        <v>933</v>
      </c>
      <c r="B935" s="8">
        <f t="shared" si="190"/>
        <v>933</v>
      </c>
      <c r="C935" s="9">
        <f>IF('2 Pareto Analysis'!$D$12='Pareto Math'!V$23,'Pareto Math'!B935,IF(HLOOKUP(X$23,'1 Data Entry'!A$1:Q934,A936,FALSE)="","",HLOOKUP(X$23,'1 Data Entry'!A$1:Q934,A936,FALSE)))</f>
        <v>933</v>
      </c>
      <c r="D935" s="7" t="e">
        <f>HLOOKUP(V$23,'1 Data Entry'!A$1:Q934,A936,FALSE)</f>
        <v>#N/A</v>
      </c>
      <c r="E935" s="15" t="e">
        <f>IF(C935="","",HLOOKUP(W$23,'1 Data Entry'!A$1:S934,A936,FALSE))</f>
        <v>#N/A</v>
      </c>
      <c r="F935" s="15">
        <f>(COUNTIF(D$3:D935,D935))</f>
        <v>933</v>
      </c>
      <c r="G935" s="15">
        <f t="shared" si="195"/>
        <v>999</v>
      </c>
      <c r="H935" s="15" t="e">
        <f t="shared" si="187"/>
        <v>#N/A</v>
      </c>
      <c r="I935" s="16" t="str">
        <f t="shared" si="188"/>
        <v/>
      </c>
      <c r="J935" s="16" t="str">
        <f t="shared" ca="1" si="194"/>
        <v/>
      </c>
      <c r="K935" s="16" t="str">
        <f t="shared" ca="1" si="194"/>
        <v/>
      </c>
      <c r="L935" s="16" t="str">
        <f t="shared" ca="1" si="194"/>
        <v/>
      </c>
      <c r="M935" s="16" t="str">
        <f t="shared" ca="1" si="194"/>
        <v/>
      </c>
      <c r="N935" s="16" t="str">
        <f t="shared" ca="1" si="194"/>
        <v/>
      </c>
      <c r="O935" s="16" t="str">
        <f t="shared" ca="1" si="194"/>
        <v/>
      </c>
      <c r="P935" s="16" t="str">
        <f t="shared" ca="1" si="193"/>
        <v/>
      </c>
      <c r="Q935" s="16" t="str">
        <f t="shared" ca="1" si="193"/>
        <v/>
      </c>
      <c r="R935" s="16" t="str">
        <f t="shared" ca="1" si="193"/>
        <v/>
      </c>
      <c r="S935" s="16" t="e">
        <f t="shared" ca="1" si="191"/>
        <v>#N/A</v>
      </c>
      <c r="T935" s="15" t="str">
        <f t="shared" ca="1" si="192"/>
        <v/>
      </c>
      <c r="U935" s="7" t="str">
        <f t="shared" ca="1" si="189"/>
        <v/>
      </c>
    </row>
    <row r="936" spans="1:21" x14ac:dyDescent="0.55000000000000004">
      <c r="A936" s="7">
        <v>934</v>
      </c>
      <c r="B936" s="8">
        <f t="shared" si="190"/>
        <v>934</v>
      </c>
      <c r="C936" s="9">
        <f>IF('2 Pareto Analysis'!$D$12='Pareto Math'!V$23,'Pareto Math'!B936,IF(HLOOKUP(X$23,'1 Data Entry'!A$1:Q935,A937,FALSE)="","",HLOOKUP(X$23,'1 Data Entry'!A$1:Q935,A937,FALSE)))</f>
        <v>934</v>
      </c>
      <c r="D936" s="7" t="e">
        <f>HLOOKUP(V$23,'1 Data Entry'!A$1:Q935,A937,FALSE)</f>
        <v>#N/A</v>
      </c>
      <c r="E936" s="15" t="e">
        <f>IF(C936="","",HLOOKUP(W$23,'1 Data Entry'!A$1:S935,A937,FALSE))</f>
        <v>#N/A</v>
      </c>
      <c r="F936" s="15">
        <f>(COUNTIF(D$3:D936,D936))</f>
        <v>934</v>
      </c>
      <c r="G936" s="15">
        <f t="shared" si="195"/>
        <v>999</v>
      </c>
      <c r="H936" s="15" t="e">
        <f t="shared" si="187"/>
        <v>#N/A</v>
      </c>
      <c r="I936" s="16" t="str">
        <f t="shared" si="188"/>
        <v/>
      </c>
      <c r="J936" s="16" t="str">
        <f t="shared" ca="1" si="194"/>
        <v/>
      </c>
      <c r="K936" s="16" t="str">
        <f t="shared" ca="1" si="194"/>
        <v/>
      </c>
      <c r="L936" s="16" t="str">
        <f t="shared" ca="1" si="194"/>
        <v/>
      </c>
      <c r="M936" s="16" t="str">
        <f t="shared" ca="1" si="194"/>
        <v/>
      </c>
      <c r="N936" s="16" t="str">
        <f t="shared" ca="1" si="194"/>
        <v/>
      </c>
      <c r="O936" s="16" t="str">
        <f t="shared" ca="1" si="194"/>
        <v/>
      </c>
      <c r="P936" s="16" t="str">
        <f t="shared" ca="1" si="193"/>
        <v/>
      </c>
      <c r="Q936" s="16" t="str">
        <f t="shared" ca="1" si="193"/>
        <v/>
      </c>
      <c r="R936" s="16" t="str">
        <f t="shared" ca="1" si="193"/>
        <v/>
      </c>
      <c r="S936" s="16" t="e">
        <f t="shared" ca="1" si="191"/>
        <v>#N/A</v>
      </c>
      <c r="T936" s="15" t="str">
        <f t="shared" ca="1" si="192"/>
        <v/>
      </c>
      <c r="U936" s="7" t="str">
        <f t="shared" ca="1" si="189"/>
        <v/>
      </c>
    </row>
    <row r="937" spans="1:21" x14ac:dyDescent="0.55000000000000004">
      <c r="A937" s="7">
        <v>935</v>
      </c>
      <c r="B937" s="8">
        <f t="shared" si="190"/>
        <v>935</v>
      </c>
      <c r="C937" s="9">
        <f>IF('2 Pareto Analysis'!$D$12='Pareto Math'!V$23,'Pareto Math'!B937,IF(HLOOKUP(X$23,'1 Data Entry'!A$1:Q936,A938,FALSE)="","",HLOOKUP(X$23,'1 Data Entry'!A$1:Q936,A938,FALSE)))</f>
        <v>935</v>
      </c>
      <c r="D937" s="7" t="e">
        <f>HLOOKUP(V$23,'1 Data Entry'!A$1:Q936,A938,FALSE)</f>
        <v>#N/A</v>
      </c>
      <c r="E937" s="15" t="e">
        <f>IF(C937="","",HLOOKUP(W$23,'1 Data Entry'!A$1:S936,A938,FALSE))</f>
        <v>#N/A</v>
      </c>
      <c r="F937" s="15">
        <f>(COUNTIF(D$3:D937,D937))</f>
        <v>935</v>
      </c>
      <c r="G937" s="15">
        <f t="shared" si="195"/>
        <v>999</v>
      </c>
      <c r="H937" s="15" t="e">
        <f t="shared" si="187"/>
        <v>#N/A</v>
      </c>
      <c r="I937" s="16" t="str">
        <f t="shared" si="188"/>
        <v/>
      </c>
      <c r="J937" s="16" t="str">
        <f t="shared" ca="1" si="194"/>
        <v/>
      </c>
      <c r="K937" s="16" t="str">
        <f t="shared" ca="1" si="194"/>
        <v/>
      </c>
      <c r="L937" s="16" t="str">
        <f t="shared" ca="1" si="194"/>
        <v/>
      </c>
      <c r="M937" s="16" t="str">
        <f t="shared" ca="1" si="194"/>
        <v/>
      </c>
      <c r="N937" s="16" t="str">
        <f t="shared" ca="1" si="194"/>
        <v/>
      </c>
      <c r="O937" s="16" t="str">
        <f t="shared" ca="1" si="194"/>
        <v/>
      </c>
      <c r="P937" s="16" t="str">
        <f t="shared" ca="1" si="193"/>
        <v/>
      </c>
      <c r="Q937" s="16" t="str">
        <f t="shared" ca="1" si="193"/>
        <v/>
      </c>
      <c r="R937" s="16" t="str">
        <f t="shared" ca="1" si="193"/>
        <v/>
      </c>
      <c r="S937" s="16" t="e">
        <f t="shared" ca="1" si="191"/>
        <v>#N/A</v>
      </c>
      <c r="T937" s="15" t="str">
        <f t="shared" ca="1" si="192"/>
        <v/>
      </c>
      <c r="U937" s="7" t="str">
        <f t="shared" ca="1" si="189"/>
        <v/>
      </c>
    </row>
    <row r="938" spans="1:21" x14ac:dyDescent="0.55000000000000004">
      <c r="A938" s="7">
        <v>936</v>
      </c>
      <c r="B938" s="8">
        <f t="shared" si="190"/>
        <v>936</v>
      </c>
      <c r="C938" s="9">
        <f>IF('2 Pareto Analysis'!$D$12='Pareto Math'!V$23,'Pareto Math'!B938,IF(HLOOKUP(X$23,'1 Data Entry'!A$1:Q937,A939,FALSE)="","",HLOOKUP(X$23,'1 Data Entry'!A$1:Q937,A939,FALSE)))</f>
        <v>936</v>
      </c>
      <c r="D938" s="7" t="e">
        <f>HLOOKUP(V$23,'1 Data Entry'!A$1:Q937,A939,FALSE)</f>
        <v>#N/A</v>
      </c>
      <c r="E938" s="15" t="e">
        <f>IF(C938="","",HLOOKUP(W$23,'1 Data Entry'!A$1:S937,A939,FALSE))</f>
        <v>#N/A</v>
      </c>
      <c r="F938" s="15">
        <f>(COUNTIF(D$3:D938,D938))</f>
        <v>936</v>
      </c>
      <c r="G938" s="15">
        <f t="shared" si="195"/>
        <v>999</v>
      </c>
      <c r="H938" s="15" t="e">
        <f t="shared" si="187"/>
        <v>#N/A</v>
      </c>
      <c r="I938" s="16" t="str">
        <f t="shared" si="188"/>
        <v/>
      </c>
      <c r="J938" s="16" t="str">
        <f t="shared" ca="1" si="194"/>
        <v/>
      </c>
      <c r="K938" s="16" t="str">
        <f t="shared" ca="1" si="194"/>
        <v/>
      </c>
      <c r="L938" s="16" t="str">
        <f t="shared" ca="1" si="194"/>
        <v/>
      </c>
      <c r="M938" s="16" t="str">
        <f t="shared" ca="1" si="194"/>
        <v/>
      </c>
      <c r="N938" s="16" t="str">
        <f t="shared" ca="1" si="194"/>
        <v/>
      </c>
      <c r="O938" s="16" t="str">
        <f t="shared" ca="1" si="194"/>
        <v/>
      </c>
      <c r="P938" s="16" t="str">
        <f t="shared" ca="1" si="193"/>
        <v/>
      </c>
      <c r="Q938" s="16" t="str">
        <f t="shared" ca="1" si="193"/>
        <v/>
      </c>
      <c r="R938" s="16" t="str">
        <f t="shared" ca="1" si="193"/>
        <v/>
      </c>
      <c r="S938" s="16" t="e">
        <f t="shared" ca="1" si="191"/>
        <v>#N/A</v>
      </c>
      <c r="T938" s="15" t="str">
        <f t="shared" ca="1" si="192"/>
        <v/>
      </c>
      <c r="U938" s="7" t="str">
        <f t="shared" ca="1" si="189"/>
        <v/>
      </c>
    </row>
    <row r="939" spans="1:21" x14ac:dyDescent="0.55000000000000004">
      <c r="A939" s="7">
        <v>937</v>
      </c>
      <c r="B939" s="8">
        <f t="shared" si="190"/>
        <v>937</v>
      </c>
      <c r="C939" s="9">
        <f>IF('2 Pareto Analysis'!$D$12='Pareto Math'!V$23,'Pareto Math'!B939,IF(HLOOKUP(X$23,'1 Data Entry'!A$1:Q938,A940,FALSE)="","",HLOOKUP(X$23,'1 Data Entry'!A$1:Q938,A940,FALSE)))</f>
        <v>937</v>
      </c>
      <c r="D939" s="7" t="e">
        <f>HLOOKUP(V$23,'1 Data Entry'!A$1:Q938,A940,FALSE)</f>
        <v>#N/A</v>
      </c>
      <c r="E939" s="15" t="e">
        <f>IF(C939="","",HLOOKUP(W$23,'1 Data Entry'!A$1:S938,A940,FALSE))</f>
        <v>#N/A</v>
      </c>
      <c r="F939" s="15">
        <f>(COUNTIF(D$3:D939,D939))</f>
        <v>937</v>
      </c>
      <c r="G939" s="15">
        <f t="shared" si="195"/>
        <v>999</v>
      </c>
      <c r="H939" s="15" t="e">
        <f t="shared" si="187"/>
        <v>#N/A</v>
      </c>
      <c r="I939" s="16" t="str">
        <f t="shared" si="188"/>
        <v/>
      </c>
      <c r="J939" s="16" t="str">
        <f t="shared" ca="1" si="194"/>
        <v/>
      </c>
      <c r="K939" s="16" t="str">
        <f t="shared" ca="1" si="194"/>
        <v/>
      </c>
      <c r="L939" s="16" t="str">
        <f t="shared" ca="1" si="194"/>
        <v/>
      </c>
      <c r="M939" s="16" t="str">
        <f t="shared" ca="1" si="194"/>
        <v/>
      </c>
      <c r="N939" s="16" t="str">
        <f t="shared" ca="1" si="194"/>
        <v/>
      </c>
      <c r="O939" s="16" t="str">
        <f t="shared" ca="1" si="194"/>
        <v/>
      </c>
      <c r="P939" s="16" t="str">
        <f t="shared" ca="1" si="193"/>
        <v/>
      </c>
      <c r="Q939" s="16" t="str">
        <f t="shared" ca="1" si="193"/>
        <v/>
      </c>
      <c r="R939" s="16" t="str">
        <f t="shared" ca="1" si="193"/>
        <v/>
      </c>
      <c r="S939" s="16" t="e">
        <f t="shared" ca="1" si="191"/>
        <v>#N/A</v>
      </c>
      <c r="T939" s="15" t="str">
        <f t="shared" ca="1" si="192"/>
        <v/>
      </c>
      <c r="U939" s="7" t="str">
        <f t="shared" ca="1" si="189"/>
        <v/>
      </c>
    </row>
    <row r="940" spans="1:21" x14ac:dyDescent="0.55000000000000004">
      <c r="A940" s="7">
        <v>938</v>
      </c>
      <c r="B940" s="8">
        <f t="shared" si="190"/>
        <v>938</v>
      </c>
      <c r="C940" s="9">
        <f>IF('2 Pareto Analysis'!$D$12='Pareto Math'!V$23,'Pareto Math'!B940,IF(HLOOKUP(X$23,'1 Data Entry'!A$1:Q939,A941,FALSE)="","",HLOOKUP(X$23,'1 Data Entry'!A$1:Q939,A941,FALSE)))</f>
        <v>938</v>
      </c>
      <c r="D940" s="7" t="e">
        <f>HLOOKUP(V$23,'1 Data Entry'!A$1:Q939,A941,FALSE)</f>
        <v>#N/A</v>
      </c>
      <c r="E940" s="15" t="e">
        <f>IF(C940="","",HLOOKUP(W$23,'1 Data Entry'!A$1:S939,A941,FALSE))</f>
        <v>#N/A</v>
      </c>
      <c r="F940" s="15">
        <f>(COUNTIF(D$3:D940,D940))</f>
        <v>938</v>
      </c>
      <c r="G940" s="15">
        <f t="shared" si="195"/>
        <v>999</v>
      </c>
      <c r="H940" s="15" t="e">
        <f t="shared" si="187"/>
        <v>#N/A</v>
      </c>
      <c r="I940" s="16" t="str">
        <f t="shared" si="188"/>
        <v/>
      </c>
      <c r="J940" s="16" t="str">
        <f t="shared" ca="1" si="194"/>
        <v/>
      </c>
      <c r="K940" s="16" t="str">
        <f t="shared" ca="1" si="194"/>
        <v/>
      </c>
      <c r="L940" s="16" t="str">
        <f t="shared" ca="1" si="194"/>
        <v/>
      </c>
      <c r="M940" s="16" t="str">
        <f t="shared" ca="1" si="194"/>
        <v/>
      </c>
      <c r="N940" s="16" t="str">
        <f t="shared" ca="1" si="194"/>
        <v/>
      </c>
      <c r="O940" s="16" t="str">
        <f t="shared" ca="1" si="194"/>
        <v/>
      </c>
      <c r="P940" s="16" t="str">
        <f t="shared" ca="1" si="193"/>
        <v/>
      </c>
      <c r="Q940" s="16" t="str">
        <f t="shared" ca="1" si="193"/>
        <v/>
      </c>
      <c r="R940" s="16" t="str">
        <f t="shared" ca="1" si="193"/>
        <v/>
      </c>
      <c r="S940" s="16" t="e">
        <f t="shared" ca="1" si="191"/>
        <v>#N/A</v>
      </c>
      <c r="T940" s="15" t="str">
        <f t="shared" ca="1" si="192"/>
        <v/>
      </c>
      <c r="U940" s="7" t="str">
        <f t="shared" ca="1" si="189"/>
        <v/>
      </c>
    </row>
    <row r="941" spans="1:21" x14ac:dyDescent="0.55000000000000004">
      <c r="A941" s="7">
        <v>939</v>
      </c>
      <c r="B941" s="8">
        <f t="shared" si="190"/>
        <v>939</v>
      </c>
      <c r="C941" s="9">
        <f>IF('2 Pareto Analysis'!$D$12='Pareto Math'!V$23,'Pareto Math'!B941,IF(HLOOKUP(X$23,'1 Data Entry'!A$1:Q940,A942,FALSE)="","",HLOOKUP(X$23,'1 Data Entry'!A$1:Q940,A942,FALSE)))</f>
        <v>939</v>
      </c>
      <c r="D941" s="7" t="e">
        <f>HLOOKUP(V$23,'1 Data Entry'!A$1:Q940,A942,FALSE)</f>
        <v>#N/A</v>
      </c>
      <c r="E941" s="15" t="e">
        <f>IF(C941="","",HLOOKUP(W$23,'1 Data Entry'!A$1:S940,A942,FALSE))</f>
        <v>#N/A</v>
      </c>
      <c r="F941" s="15">
        <f>(COUNTIF(D$3:D941,D941))</f>
        <v>939</v>
      </c>
      <c r="G941" s="15">
        <f t="shared" si="195"/>
        <v>999</v>
      </c>
      <c r="H941" s="15" t="e">
        <f t="shared" si="187"/>
        <v>#N/A</v>
      </c>
      <c r="I941" s="16" t="str">
        <f t="shared" si="188"/>
        <v/>
      </c>
      <c r="J941" s="16" t="str">
        <f t="shared" ca="1" si="194"/>
        <v/>
      </c>
      <c r="K941" s="16" t="str">
        <f t="shared" ca="1" si="194"/>
        <v/>
      </c>
      <c r="L941" s="16" t="str">
        <f t="shared" ca="1" si="194"/>
        <v/>
      </c>
      <c r="M941" s="16" t="str">
        <f t="shared" ca="1" si="194"/>
        <v/>
      </c>
      <c r="N941" s="16" t="str">
        <f t="shared" ca="1" si="194"/>
        <v/>
      </c>
      <c r="O941" s="16" t="str">
        <f t="shared" ca="1" si="194"/>
        <v/>
      </c>
      <c r="P941" s="16" t="str">
        <f t="shared" ca="1" si="193"/>
        <v/>
      </c>
      <c r="Q941" s="16" t="str">
        <f t="shared" ca="1" si="193"/>
        <v/>
      </c>
      <c r="R941" s="16" t="str">
        <f t="shared" ca="1" si="193"/>
        <v/>
      </c>
      <c r="S941" s="16" t="e">
        <f t="shared" ca="1" si="191"/>
        <v>#N/A</v>
      </c>
      <c r="T941" s="15" t="str">
        <f t="shared" ca="1" si="192"/>
        <v/>
      </c>
      <c r="U941" s="7" t="str">
        <f t="shared" ca="1" si="189"/>
        <v/>
      </c>
    </row>
    <row r="942" spans="1:21" x14ac:dyDescent="0.55000000000000004">
      <c r="A942" s="7">
        <v>940</v>
      </c>
      <c r="B942" s="8">
        <f t="shared" si="190"/>
        <v>940</v>
      </c>
      <c r="C942" s="9">
        <f>IF('2 Pareto Analysis'!$D$12='Pareto Math'!V$23,'Pareto Math'!B942,IF(HLOOKUP(X$23,'1 Data Entry'!A$1:Q941,A943,FALSE)="","",HLOOKUP(X$23,'1 Data Entry'!A$1:Q941,A943,FALSE)))</f>
        <v>940</v>
      </c>
      <c r="D942" s="7" t="e">
        <f>HLOOKUP(V$23,'1 Data Entry'!A$1:Q941,A943,FALSE)</f>
        <v>#N/A</v>
      </c>
      <c r="E942" s="15" t="e">
        <f>IF(C942="","",HLOOKUP(W$23,'1 Data Entry'!A$1:S941,A943,FALSE))</f>
        <v>#N/A</v>
      </c>
      <c r="F942" s="15">
        <f>(COUNTIF(D$3:D942,D942))</f>
        <v>940</v>
      </c>
      <c r="G942" s="15">
        <f t="shared" si="195"/>
        <v>999</v>
      </c>
      <c r="H942" s="15" t="e">
        <f t="shared" si="187"/>
        <v>#N/A</v>
      </c>
      <c r="I942" s="16" t="str">
        <f t="shared" si="188"/>
        <v/>
      </c>
      <c r="J942" s="16" t="str">
        <f t="shared" ca="1" si="194"/>
        <v/>
      </c>
      <c r="K942" s="16" t="str">
        <f t="shared" ca="1" si="194"/>
        <v/>
      </c>
      <c r="L942" s="16" t="str">
        <f t="shared" ca="1" si="194"/>
        <v/>
      </c>
      <c r="M942" s="16" t="str">
        <f t="shared" ca="1" si="194"/>
        <v/>
      </c>
      <c r="N942" s="16" t="str">
        <f t="shared" ca="1" si="194"/>
        <v/>
      </c>
      <c r="O942" s="16" t="str">
        <f t="shared" ca="1" si="194"/>
        <v/>
      </c>
      <c r="P942" s="16" t="str">
        <f t="shared" ca="1" si="193"/>
        <v/>
      </c>
      <c r="Q942" s="16" t="str">
        <f t="shared" ca="1" si="193"/>
        <v/>
      </c>
      <c r="R942" s="16" t="str">
        <f t="shared" ca="1" si="193"/>
        <v/>
      </c>
      <c r="S942" s="16" t="e">
        <f t="shared" ca="1" si="191"/>
        <v>#N/A</v>
      </c>
      <c r="T942" s="15" t="str">
        <f t="shared" ca="1" si="192"/>
        <v/>
      </c>
      <c r="U942" s="7" t="str">
        <f t="shared" ca="1" si="189"/>
        <v/>
      </c>
    </row>
    <row r="943" spans="1:21" x14ac:dyDescent="0.55000000000000004">
      <c r="A943" s="7">
        <v>941</v>
      </c>
      <c r="B943" s="8">
        <f t="shared" si="190"/>
        <v>941</v>
      </c>
      <c r="C943" s="9">
        <f>IF('2 Pareto Analysis'!$D$12='Pareto Math'!V$23,'Pareto Math'!B943,IF(HLOOKUP(X$23,'1 Data Entry'!A$1:Q942,A944,FALSE)="","",HLOOKUP(X$23,'1 Data Entry'!A$1:Q942,A944,FALSE)))</f>
        <v>941</v>
      </c>
      <c r="D943" s="7" t="e">
        <f>HLOOKUP(V$23,'1 Data Entry'!A$1:Q942,A944,FALSE)</f>
        <v>#N/A</v>
      </c>
      <c r="E943" s="15" t="e">
        <f>IF(C943="","",HLOOKUP(W$23,'1 Data Entry'!A$1:S942,A944,FALSE))</f>
        <v>#N/A</v>
      </c>
      <c r="F943" s="15">
        <f>(COUNTIF(D$3:D943,D943))</f>
        <v>941</v>
      </c>
      <c r="G943" s="15">
        <f t="shared" si="195"/>
        <v>999</v>
      </c>
      <c r="H943" s="15" t="e">
        <f t="shared" si="187"/>
        <v>#N/A</v>
      </c>
      <c r="I943" s="16" t="str">
        <f t="shared" si="188"/>
        <v/>
      </c>
      <c r="J943" s="16" t="str">
        <f t="shared" ca="1" si="194"/>
        <v/>
      </c>
      <c r="K943" s="16" t="str">
        <f t="shared" ca="1" si="194"/>
        <v/>
      </c>
      <c r="L943" s="16" t="str">
        <f t="shared" ca="1" si="194"/>
        <v/>
      </c>
      <c r="M943" s="16" t="str">
        <f t="shared" ca="1" si="194"/>
        <v/>
      </c>
      <c r="N943" s="16" t="str">
        <f t="shared" ca="1" si="194"/>
        <v/>
      </c>
      <c r="O943" s="16" t="str">
        <f t="shared" ca="1" si="194"/>
        <v/>
      </c>
      <c r="P943" s="16" t="str">
        <f t="shared" ca="1" si="193"/>
        <v/>
      </c>
      <c r="Q943" s="16" t="str">
        <f t="shared" ca="1" si="193"/>
        <v/>
      </c>
      <c r="R943" s="16" t="str">
        <f t="shared" ca="1" si="193"/>
        <v/>
      </c>
      <c r="S943" s="16" t="e">
        <f t="shared" ca="1" si="191"/>
        <v>#N/A</v>
      </c>
      <c r="T943" s="15" t="str">
        <f t="shared" ca="1" si="192"/>
        <v/>
      </c>
      <c r="U943" s="7" t="str">
        <f t="shared" ca="1" si="189"/>
        <v/>
      </c>
    </row>
    <row r="944" spans="1:21" x14ac:dyDescent="0.55000000000000004">
      <c r="A944" s="7">
        <v>942</v>
      </c>
      <c r="B944" s="8">
        <f t="shared" si="190"/>
        <v>942</v>
      </c>
      <c r="C944" s="9">
        <f>IF('2 Pareto Analysis'!$D$12='Pareto Math'!V$23,'Pareto Math'!B944,IF(HLOOKUP(X$23,'1 Data Entry'!A$1:Q943,A945,FALSE)="","",HLOOKUP(X$23,'1 Data Entry'!A$1:Q943,A945,FALSE)))</f>
        <v>942</v>
      </c>
      <c r="D944" s="7" t="e">
        <f>HLOOKUP(V$23,'1 Data Entry'!A$1:Q943,A945,FALSE)</f>
        <v>#N/A</v>
      </c>
      <c r="E944" s="15" t="e">
        <f>IF(C944="","",HLOOKUP(W$23,'1 Data Entry'!A$1:S943,A945,FALSE))</f>
        <v>#N/A</v>
      </c>
      <c r="F944" s="15">
        <f>(COUNTIF(D$3:D944,D944))</f>
        <v>942</v>
      </c>
      <c r="G944" s="15">
        <f t="shared" si="195"/>
        <v>999</v>
      </c>
      <c r="H944" s="15" t="e">
        <f t="shared" si="187"/>
        <v>#N/A</v>
      </c>
      <c r="I944" s="16" t="str">
        <f t="shared" si="188"/>
        <v/>
      </c>
      <c r="J944" s="16" t="str">
        <f t="shared" ca="1" si="194"/>
        <v/>
      </c>
      <c r="K944" s="16" t="str">
        <f t="shared" ca="1" si="194"/>
        <v/>
      </c>
      <c r="L944" s="16" t="str">
        <f t="shared" ca="1" si="194"/>
        <v/>
      </c>
      <c r="M944" s="16" t="str">
        <f t="shared" ca="1" si="194"/>
        <v/>
      </c>
      <c r="N944" s="16" t="str">
        <f t="shared" ca="1" si="194"/>
        <v/>
      </c>
      <c r="O944" s="16" t="str">
        <f t="shared" ca="1" si="194"/>
        <v/>
      </c>
      <c r="P944" s="16" t="str">
        <f t="shared" ca="1" si="193"/>
        <v/>
      </c>
      <c r="Q944" s="16" t="str">
        <f t="shared" ca="1" si="193"/>
        <v/>
      </c>
      <c r="R944" s="16" t="str">
        <f t="shared" ca="1" si="193"/>
        <v/>
      </c>
      <c r="S944" s="16" t="e">
        <f t="shared" ca="1" si="191"/>
        <v>#N/A</v>
      </c>
      <c r="T944" s="15" t="str">
        <f t="shared" ca="1" si="192"/>
        <v/>
      </c>
      <c r="U944" s="7" t="str">
        <f t="shared" ca="1" si="189"/>
        <v/>
      </c>
    </row>
    <row r="945" spans="1:21" x14ac:dyDescent="0.55000000000000004">
      <c r="A945" s="7">
        <v>943</v>
      </c>
      <c r="B945" s="8">
        <f t="shared" si="190"/>
        <v>943</v>
      </c>
      <c r="C945" s="9">
        <f>IF('2 Pareto Analysis'!$D$12='Pareto Math'!V$23,'Pareto Math'!B945,IF(HLOOKUP(X$23,'1 Data Entry'!A$1:Q944,A946,FALSE)="","",HLOOKUP(X$23,'1 Data Entry'!A$1:Q944,A946,FALSE)))</f>
        <v>943</v>
      </c>
      <c r="D945" s="7" t="e">
        <f>HLOOKUP(V$23,'1 Data Entry'!A$1:Q944,A946,FALSE)</f>
        <v>#N/A</v>
      </c>
      <c r="E945" s="15" t="e">
        <f>IF(C945="","",HLOOKUP(W$23,'1 Data Entry'!A$1:S944,A946,FALSE))</f>
        <v>#N/A</v>
      </c>
      <c r="F945" s="15">
        <f>(COUNTIF(D$3:D945,D945))</f>
        <v>943</v>
      </c>
      <c r="G945" s="15">
        <f t="shared" si="195"/>
        <v>999</v>
      </c>
      <c r="H945" s="15" t="e">
        <f t="shared" si="187"/>
        <v>#N/A</v>
      </c>
      <c r="I945" s="16" t="str">
        <f t="shared" si="188"/>
        <v/>
      </c>
      <c r="J945" s="16" t="str">
        <f t="shared" ca="1" si="194"/>
        <v/>
      </c>
      <c r="K945" s="16" t="str">
        <f t="shared" ca="1" si="194"/>
        <v/>
      </c>
      <c r="L945" s="16" t="str">
        <f t="shared" ca="1" si="194"/>
        <v/>
      </c>
      <c r="M945" s="16" t="str">
        <f t="shared" ca="1" si="194"/>
        <v/>
      </c>
      <c r="N945" s="16" t="str">
        <f t="shared" ca="1" si="194"/>
        <v/>
      </c>
      <c r="O945" s="16" t="str">
        <f t="shared" ca="1" si="194"/>
        <v/>
      </c>
      <c r="P945" s="16" t="str">
        <f t="shared" ca="1" si="193"/>
        <v/>
      </c>
      <c r="Q945" s="16" t="str">
        <f t="shared" ca="1" si="193"/>
        <v/>
      </c>
      <c r="R945" s="16" t="str">
        <f t="shared" ca="1" si="193"/>
        <v/>
      </c>
      <c r="S945" s="16" t="e">
        <f t="shared" ca="1" si="191"/>
        <v>#N/A</v>
      </c>
      <c r="T945" s="15" t="str">
        <f t="shared" ca="1" si="192"/>
        <v/>
      </c>
      <c r="U945" s="7" t="str">
        <f t="shared" ca="1" si="189"/>
        <v/>
      </c>
    </row>
    <row r="946" spans="1:21" x14ac:dyDescent="0.55000000000000004">
      <c r="A946" s="7">
        <v>944</v>
      </c>
      <c r="B946" s="8">
        <f t="shared" si="190"/>
        <v>944</v>
      </c>
      <c r="C946" s="9">
        <f>IF('2 Pareto Analysis'!$D$12='Pareto Math'!V$23,'Pareto Math'!B946,IF(HLOOKUP(X$23,'1 Data Entry'!A$1:Q945,A947,FALSE)="","",HLOOKUP(X$23,'1 Data Entry'!A$1:Q945,A947,FALSE)))</f>
        <v>944</v>
      </c>
      <c r="D946" s="7" t="e">
        <f>HLOOKUP(V$23,'1 Data Entry'!A$1:Q945,A947,FALSE)</f>
        <v>#N/A</v>
      </c>
      <c r="E946" s="15" t="e">
        <f>IF(C946="","",HLOOKUP(W$23,'1 Data Entry'!A$1:S945,A947,FALSE))</f>
        <v>#N/A</v>
      </c>
      <c r="F946" s="15">
        <f>(COUNTIF(D$3:D946,D946))</f>
        <v>944</v>
      </c>
      <c r="G946" s="15">
        <f t="shared" si="195"/>
        <v>999</v>
      </c>
      <c r="H946" s="15" t="e">
        <f t="shared" si="187"/>
        <v>#N/A</v>
      </c>
      <c r="I946" s="16" t="str">
        <f t="shared" si="188"/>
        <v/>
      </c>
      <c r="J946" s="16" t="str">
        <f t="shared" ca="1" si="194"/>
        <v/>
      </c>
      <c r="K946" s="16" t="str">
        <f t="shared" ca="1" si="194"/>
        <v/>
      </c>
      <c r="L946" s="16" t="str">
        <f t="shared" ca="1" si="194"/>
        <v/>
      </c>
      <c r="M946" s="16" t="str">
        <f t="shared" ca="1" si="194"/>
        <v/>
      </c>
      <c r="N946" s="16" t="str">
        <f t="shared" ca="1" si="194"/>
        <v/>
      </c>
      <c r="O946" s="16" t="str">
        <f t="shared" ca="1" si="194"/>
        <v/>
      </c>
      <c r="P946" s="16" t="str">
        <f t="shared" ca="1" si="193"/>
        <v/>
      </c>
      <c r="Q946" s="16" t="str">
        <f t="shared" ca="1" si="193"/>
        <v/>
      </c>
      <c r="R946" s="16" t="str">
        <f t="shared" ca="1" si="193"/>
        <v/>
      </c>
      <c r="S946" s="16" t="e">
        <f t="shared" ca="1" si="191"/>
        <v>#N/A</v>
      </c>
      <c r="T946" s="15" t="str">
        <f t="shared" ca="1" si="192"/>
        <v/>
      </c>
      <c r="U946" s="7" t="str">
        <f t="shared" ca="1" si="189"/>
        <v/>
      </c>
    </row>
    <row r="947" spans="1:21" x14ac:dyDescent="0.55000000000000004">
      <c r="A947" s="7">
        <v>945</v>
      </c>
      <c r="B947" s="8">
        <f t="shared" si="190"/>
        <v>945</v>
      </c>
      <c r="C947" s="9">
        <f>IF('2 Pareto Analysis'!$D$12='Pareto Math'!V$23,'Pareto Math'!B947,IF(HLOOKUP(X$23,'1 Data Entry'!A$1:Q946,A948,FALSE)="","",HLOOKUP(X$23,'1 Data Entry'!A$1:Q946,A948,FALSE)))</f>
        <v>945</v>
      </c>
      <c r="D947" s="7" t="e">
        <f>HLOOKUP(V$23,'1 Data Entry'!A$1:Q946,A948,FALSE)</f>
        <v>#N/A</v>
      </c>
      <c r="E947" s="15" t="e">
        <f>IF(C947="","",HLOOKUP(W$23,'1 Data Entry'!A$1:S946,A948,FALSE))</f>
        <v>#N/A</v>
      </c>
      <c r="F947" s="15">
        <f>(COUNTIF(D$3:D947,D947))</f>
        <v>945</v>
      </c>
      <c r="G947" s="15">
        <f t="shared" si="195"/>
        <v>999</v>
      </c>
      <c r="H947" s="15" t="e">
        <f t="shared" si="187"/>
        <v>#N/A</v>
      </c>
      <c r="I947" s="16" t="str">
        <f t="shared" si="188"/>
        <v/>
      </c>
      <c r="J947" s="16" t="str">
        <f t="shared" ca="1" si="194"/>
        <v/>
      </c>
      <c r="K947" s="16" t="str">
        <f t="shared" ca="1" si="194"/>
        <v/>
      </c>
      <c r="L947" s="16" t="str">
        <f t="shared" ca="1" si="194"/>
        <v/>
      </c>
      <c r="M947" s="16" t="str">
        <f t="shared" ca="1" si="194"/>
        <v/>
      </c>
      <c r="N947" s="16" t="str">
        <f t="shared" ca="1" si="194"/>
        <v/>
      </c>
      <c r="O947" s="16" t="str">
        <f t="shared" ca="1" si="194"/>
        <v/>
      </c>
      <c r="P947" s="16" t="str">
        <f t="shared" ca="1" si="193"/>
        <v/>
      </c>
      <c r="Q947" s="16" t="str">
        <f t="shared" ca="1" si="193"/>
        <v/>
      </c>
      <c r="R947" s="16" t="str">
        <f t="shared" ca="1" si="193"/>
        <v/>
      </c>
      <c r="S947" s="16" t="e">
        <f t="shared" ca="1" si="191"/>
        <v>#N/A</v>
      </c>
      <c r="T947" s="15" t="str">
        <f t="shared" ca="1" si="192"/>
        <v/>
      </c>
      <c r="U947" s="7" t="str">
        <f t="shared" ca="1" si="189"/>
        <v/>
      </c>
    </row>
    <row r="948" spans="1:21" x14ac:dyDescent="0.55000000000000004">
      <c r="A948" s="7">
        <v>946</v>
      </c>
      <c r="B948" s="8">
        <f t="shared" si="190"/>
        <v>946</v>
      </c>
      <c r="C948" s="9">
        <f>IF('2 Pareto Analysis'!$D$12='Pareto Math'!V$23,'Pareto Math'!B948,IF(HLOOKUP(X$23,'1 Data Entry'!A$1:Q947,A949,FALSE)="","",HLOOKUP(X$23,'1 Data Entry'!A$1:Q947,A949,FALSE)))</f>
        <v>946</v>
      </c>
      <c r="D948" s="7" t="e">
        <f>HLOOKUP(V$23,'1 Data Entry'!A$1:Q947,A949,FALSE)</f>
        <v>#N/A</v>
      </c>
      <c r="E948" s="15" t="e">
        <f>IF(C948="","",HLOOKUP(W$23,'1 Data Entry'!A$1:S947,A949,FALSE))</f>
        <v>#N/A</v>
      </c>
      <c r="F948" s="15">
        <f>(COUNTIF(D$3:D948,D948))</f>
        <v>946</v>
      </c>
      <c r="G948" s="15">
        <f t="shared" si="195"/>
        <v>999</v>
      </c>
      <c r="H948" s="15" t="e">
        <f t="shared" si="187"/>
        <v>#N/A</v>
      </c>
      <c r="I948" s="16" t="str">
        <f t="shared" si="188"/>
        <v/>
      </c>
      <c r="J948" s="16" t="str">
        <f t="shared" ca="1" si="194"/>
        <v/>
      </c>
      <c r="K948" s="16" t="str">
        <f t="shared" ca="1" si="194"/>
        <v/>
      </c>
      <c r="L948" s="16" t="str">
        <f t="shared" ca="1" si="194"/>
        <v/>
      </c>
      <c r="M948" s="16" t="str">
        <f t="shared" ca="1" si="194"/>
        <v/>
      </c>
      <c r="N948" s="16" t="str">
        <f t="shared" ca="1" si="194"/>
        <v/>
      </c>
      <c r="O948" s="16" t="str">
        <f t="shared" ca="1" si="194"/>
        <v/>
      </c>
      <c r="P948" s="16" t="str">
        <f t="shared" ca="1" si="193"/>
        <v/>
      </c>
      <c r="Q948" s="16" t="str">
        <f t="shared" ca="1" si="193"/>
        <v/>
      </c>
      <c r="R948" s="16" t="str">
        <f t="shared" ca="1" si="193"/>
        <v/>
      </c>
      <c r="S948" s="16" t="e">
        <f t="shared" ca="1" si="191"/>
        <v>#N/A</v>
      </c>
      <c r="T948" s="15" t="str">
        <f t="shared" ca="1" si="192"/>
        <v/>
      </c>
      <c r="U948" s="7" t="str">
        <f t="shared" ca="1" si="189"/>
        <v/>
      </c>
    </row>
    <row r="949" spans="1:21" x14ac:dyDescent="0.55000000000000004">
      <c r="A949" s="7">
        <v>947</v>
      </c>
      <c r="B949" s="8">
        <f t="shared" si="190"/>
        <v>947</v>
      </c>
      <c r="C949" s="9">
        <f>IF('2 Pareto Analysis'!$D$12='Pareto Math'!V$23,'Pareto Math'!B949,IF(HLOOKUP(X$23,'1 Data Entry'!A$1:Q948,A950,FALSE)="","",HLOOKUP(X$23,'1 Data Entry'!A$1:Q948,A950,FALSE)))</f>
        <v>947</v>
      </c>
      <c r="D949" s="7" t="e">
        <f>HLOOKUP(V$23,'1 Data Entry'!A$1:Q948,A950,FALSE)</f>
        <v>#N/A</v>
      </c>
      <c r="E949" s="15" t="e">
        <f>IF(C949="","",HLOOKUP(W$23,'1 Data Entry'!A$1:S948,A950,FALSE))</f>
        <v>#N/A</v>
      </c>
      <c r="F949" s="15">
        <f>(COUNTIF(D$3:D949,D949))</f>
        <v>947</v>
      </c>
      <c r="G949" s="15">
        <f t="shared" si="195"/>
        <v>999</v>
      </c>
      <c r="H949" s="15" t="e">
        <f t="shared" si="187"/>
        <v>#N/A</v>
      </c>
      <c r="I949" s="16" t="str">
        <f t="shared" si="188"/>
        <v/>
      </c>
      <c r="J949" s="16" t="str">
        <f t="shared" ca="1" si="194"/>
        <v/>
      </c>
      <c r="K949" s="16" t="str">
        <f t="shared" ca="1" si="194"/>
        <v/>
      </c>
      <c r="L949" s="16" t="str">
        <f t="shared" ca="1" si="194"/>
        <v/>
      </c>
      <c r="M949" s="16" t="str">
        <f t="shared" ca="1" si="194"/>
        <v/>
      </c>
      <c r="N949" s="16" t="str">
        <f t="shared" ca="1" si="194"/>
        <v/>
      </c>
      <c r="O949" s="16" t="str">
        <f t="shared" ca="1" si="194"/>
        <v/>
      </c>
      <c r="P949" s="16" t="str">
        <f t="shared" ca="1" si="193"/>
        <v/>
      </c>
      <c r="Q949" s="16" t="str">
        <f t="shared" ca="1" si="193"/>
        <v/>
      </c>
      <c r="R949" s="16" t="str">
        <f t="shared" ca="1" si="193"/>
        <v/>
      </c>
      <c r="S949" s="16" t="e">
        <f t="shared" ca="1" si="191"/>
        <v>#N/A</v>
      </c>
      <c r="T949" s="15" t="str">
        <f t="shared" ca="1" si="192"/>
        <v/>
      </c>
      <c r="U949" s="7" t="str">
        <f t="shared" ca="1" si="189"/>
        <v/>
      </c>
    </row>
    <row r="950" spans="1:21" x14ac:dyDescent="0.55000000000000004">
      <c r="A950" s="7">
        <v>948</v>
      </c>
      <c r="B950" s="8">
        <f t="shared" si="190"/>
        <v>948</v>
      </c>
      <c r="C950" s="9">
        <f>IF('2 Pareto Analysis'!$D$12='Pareto Math'!V$23,'Pareto Math'!B950,IF(HLOOKUP(X$23,'1 Data Entry'!A$1:Q949,A951,FALSE)="","",HLOOKUP(X$23,'1 Data Entry'!A$1:Q949,A951,FALSE)))</f>
        <v>948</v>
      </c>
      <c r="D950" s="7" t="e">
        <f>HLOOKUP(V$23,'1 Data Entry'!A$1:Q949,A951,FALSE)</f>
        <v>#N/A</v>
      </c>
      <c r="E950" s="15" t="e">
        <f>IF(C950="","",HLOOKUP(W$23,'1 Data Entry'!A$1:S949,A951,FALSE))</f>
        <v>#N/A</v>
      </c>
      <c r="F950" s="15">
        <f>(COUNTIF(D$3:D950,D950))</f>
        <v>948</v>
      </c>
      <c r="G950" s="15">
        <f t="shared" si="195"/>
        <v>999</v>
      </c>
      <c r="H950" s="15" t="e">
        <f t="shared" si="187"/>
        <v>#N/A</v>
      </c>
      <c r="I950" s="16" t="str">
        <f t="shared" si="188"/>
        <v/>
      </c>
      <c r="J950" s="16" t="str">
        <f t="shared" ca="1" si="194"/>
        <v/>
      </c>
      <c r="K950" s="16" t="str">
        <f t="shared" ca="1" si="194"/>
        <v/>
      </c>
      <c r="L950" s="16" t="str">
        <f t="shared" ca="1" si="194"/>
        <v/>
      </c>
      <c r="M950" s="16" t="str">
        <f t="shared" ref="M950:R1001" ca="1" si="196">IF(ISERROR(AA$43),"",IF($D950&lt;&gt;AA$43,"",$E950))</f>
        <v/>
      </c>
      <c r="N950" s="16" t="str">
        <f t="shared" ca="1" si="196"/>
        <v/>
      </c>
      <c r="O950" s="16" t="str">
        <f t="shared" ca="1" si="196"/>
        <v/>
      </c>
      <c r="P950" s="16" t="str">
        <f t="shared" ca="1" si="193"/>
        <v/>
      </c>
      <c r="Q950" s="16" t="str">
        <f t="shared" ca="1" si="193"/>
        <v/>
      </c>
      <c r="R950" s="16" t="str">
        <f t="shared" ca="1" si="193"/>
        <v/>
      </c>
      <c r="S950" s="16" t="e">
        <f t="shared" ca="1" si="191"/>
        <v>#N/A</v>
      </c>
      <c r="T950" s="15" t="str">
        <f t="shared" ca="1" si="192"/>
        <v/>
      </c>
      <c r="U950" s="7" t="str">
        <f t="shared" ca="1" si="189"/>
        <v/>
      </c>
    </row>
    <row r="951" spans="1:21" x14ac:dyDescent="0.55000000000000004">
      <c r="A951" s="7">
        <v>949</v>
      </c>
      <c r="B951" s="8">
        <f t="shared" si="190"/>
        <v>949</v>
      </c>
      <c r="C951" s="9">
        <f>IF('2 Pareto Analysis'!$D$12='Pareto Math'!V$23,'Pareto Math'!B951,IF(HLOOKUP(X$23,'1 Data Entry'!A$1:Q950,A952,FALSE)="","",HLOOKUP(X$23,'1 Data Entry'!A$1:Q950,A952,FALSE)))</f>
        <v>949</v>
      </c>
      <c r="D951" s="7" t="e">
        <f>HLOOKUP(V$23,'1 Data Entry'!A$1:Q950,A952,FALSE)</f>
        <v>#N/A</v>
      </c>
      <c r="E951" s="15" t="e">
        <f>IF(C951="","",HLOOKUP(W$23,'1 Data Entry'!A$1:S950,A952,FALSE))</f>
        <v>#N/A</v>
      </c>
      <c r="F951" s="15">
        <f>(COUNTIF(D$3:D951,D951))</f>
        <v>949</v>
      </c>
      <c r="G951" s="15">
        <f t="shared" si="195"/>
        <v>999</v>
      </c>
      <c r="H951" s="15" t="e">
        <f t="shared" si="187"/>
        <v>#N/A</v>
      </c>
      <c r="I951" s="16" t="str">
        <f t="shared" si="188"/>
        <v/>
      </c>
      <c r="J951" s="16" t="str">
        <f t="shared" ref="J951:L1001" ca="1" si="197">IF(ISERROR(X$43),"",IF($D951&lt;&gt;X$43,"",$E951))</f>
        <v/>
      </c>
      <c r="K951" s="16" t="str">
        <f t="shared" ca="1" si="197"/>
        <v/>
      </c>
      <c r="L951" s="16" t="str">
        <f t="shared" ca="1" si="197"/>
        <v/>
      </c>
      <c r="M951" s="16" t="str">
        <f t="shared" ca="1" si="196"/>
        <v/>
      </c>
      <c r="N951" s="16" t="str">
        <f t="shared" ca="1" si="196"/>
        <v/>
      </c>
      <c r="O951" s="16" t="str">
        <f t="shared" ca="1" si="196"/>
        <v/>
      </c>
      <c r="P951" s="16" t="str">
        <f t="shared" ca="1" si="193"/>
        <v/>
      </c>
      <c r="Q951" s="16" t="str">
        <f t="shared" ca="1" si="193"/>
        <v/>
      </c>
      <c r="R951" s="16" t="str">
        <f t="shared" ca="1" si="193"/>
        <v/>
      </c>
      <c r="S951" s="16" t="e">
        <f t="shared" ca="1" si="191"/>
        <v>#N/A</v>
      </c>
      <c r="T951" s="15" t="str">
        <f t="shared" ca="1" si="192"/>
        <v/>
      </c>
      <c r="U951" s="7" t="str">
        <f t="shared" ca="1" si="189"/>
        <v/>
      </c>
    </row>
    <row r="952" spans="1:21" x14ac:dyDescent="0.55000000000000004">
      <c r="A952" s="7">
        <v>950</v>
      </c>
      <c r="B952" s="8">
        <f t="shared" si="190"/>
        <v>950</v>
      </c>
      <c r="C952" s="9">
        <f>IF('2 Pareto Analysis'!$D$12='Pareto Math'!V$23,'Pareto Math'!B952,IF(HLOOKUP(X$23,'1 Data Entry'!A$1:Q951,A953,FALSE)="","",HLOOKUP(X$23,'1 Data Entry'!A$1:Q951,A953,FALSE)))</f>
        <v>950</v>
      </c>
      <c r="D952" s="7" t="e">
        <f>HLOOKUP(V$23,'1 Data Entry'!A$1:Q951,A953,FALSE)</f>
        <v>#N/A</v>
      </c>
      <c r="E952" s="15" t="e">
        <f>IF(C952="","",HLOOKUP(W$23,'1 Data Entry'!A$1:S951,A953,FALSE))</f>
        <v>#N/A</v>
      </c>
      <c r="F952" s="15">
        <f>(COUNTIF(D$3:D952,D952))</f>
        <v>950</v>
      </c>
      <c r="G952" s="15">
        <f t="shared" si="195"/>
        <v>999</v>
      </c>
      <c r="H952" s="15" t="e">
        <f t="shared" si="187"/>
        <v>#N/A</v>
      </c>
      <c r="I952" s="16" t="str">
        <f t="shared" si="188"/>
        <v/>
      </c>
      <c r="J952" s="16" t="str">
        <f t="shared" ca="1" si="197"/>
        <v/>
      </c>
      <c r="K952" s="16" t="str">
        <f t="shared" ca="1" si="197"/>
        <v/>
      </c>
      <c r="L952" s="16" t="str">
        <f t="shared" ca="1" si="197"/>
        <v/>
      </c>
      <c r="M952" s="16" t="str">
        <f t="shared" ca="1" si="196"/>
        <v/>
      </c>
      <c r="N952" s="16" t="str">
        <f t="shared" ca="1" si="196"/>
        <v/>
      </c>
      <c r="O952" s="16" t="str">
        <f t="shared" ca="1" si="196"/>
        <v/>
      </c>
      <c r="P952" s="16" t="str">
        <f t="shared" ca="1" si="193"/>
        <v/>
      </c>
      <c r="Q952" s="16" t="str">
        <f t="shared" ca="1" si="193"/>
        <v/>
      </c>
      <c r="R952" s="16" t="str">
        <f t="shared" ca="1" si="193"/>
        <v/>
      </c>
      <c r="S952" s="16" t="e">
        <f t="shared" ca="1" si="191"/>
        <v>#N/A</v>
      </c>
      <c r="T952" s="15" t="str">
        <f t="shared" ca="1" si="192"/>
        <v/>
      </c>
      <c r="U952" s="7" t="str">
        <f t="shared" ca="1" si="189"/>
        <v/>
      </c>
    </row>
    <row r="953" spans="1:21" x14ac:dyDescent="0.55000000000000004">
      <c r="A953" s="7">
        <v>951</v>
      </c>
      <c r="B953" s="8">
        <f t="shared" si="190"/>
        <v>951</v>
      </c>
      <c r="C953" s="9">
        <f>IF('2 Pareto Analysis'!$D$12='Pareto Math'!V$23,'Pareto Math'!B953,IF(HLOOKUP(X$23,'1 Data Entry'!A$1:Q952,A954,FALSE)="","",HLOOKUP(X$23,'1 Data Entry'!A$1:Q952,A954,FALSE)))</f>
        <v>951</v>
      </c>
      <c r="D953" s="7" t="e">
        <f>HLOOKUP(V$23,'1 Data Entry'!A$1:Q952,A954,FALSE)</f>
        <v>#N/A</v>
      </c>
      <c r="E953" s="15" t="e">
        <f>IF(C953="","",HLOOKUP(W$23,'1 Data Entry'!A$1:S952,A954,FALSE))</f>
        <v>#N/A</v>
      </c>
      <c r="F953" s="15">
        <f>(COUNTIF(D$3:D953,D953))</f>
        <v>951</v>
      </c>
      <c r="G953" s="15">
        <f t="shared" si="195"/>
        <v>999</v>
      </c>
      <c r="H953" s="15" t="e">
        <f t="shared" si="187"/>
        <v>#N/A</v>
      </c>
      <c r="I953" s="16" t="str">
        <f t="shared" si="188"/>
        <v/>
      </c>
      <c r="J953" s="16" t="str">
        <f t="shared" ca="1" si="197"/>
        <v/>
      </c>
      <c r="K953" s="16" t="str">
        <f t="shared" ca="1" si="197"/>
        <v/>
      </c>
      <c r="L953" s="16" t="str">
        <f t="shared" ca="1" si="197"/>
        <v/>
      </c>
      <c r="M953" s="16" t="str">
        <f t="shared" ca="1" si="196"/>
        <v/>
      </c>
      <c r="N953" s="16" t="str">
        <f t="shared" ca="1" si="196"/>
        <v/>
      </c>
      <c r="O953" s="16" t="str">
        <f t="shared" ca="1" si="196"/>
        <v/>
      </c>
      <c r="P953" s="16" t="str">
        <f t="shared" ca="1" si="193"/>
        <v/>
      </c>
      <c r="Q953" s="16" t="str">
        <f t="shared" ca="1" si="193"/>
        <v/>
      </c>
      <c r="R953" s="16" t="str">
        <f t="shared" ca="1" si="193"/>
        <v/>
      </c>
      <c r="S953" s="16" t="e">
        <f t="shared" ca="1" si="191"/>
        <v>#N/A</v>
      </c>
      <c r="T953" s="15" t="str">
        <f t="shared" ca="1" si="192"/>
        <v/>
      </c>
      <c r="U953" s="7" t="str">
        <f t="shared" ca="1" si="189"/>
        <v/>
      </c>
    </row>
    <row r="954" spans="1:21" x14ac:dyDescent="0.55000000000000004">
      <c r="A954" s="7">
        <v>952</v>
      </c>
      <c r="B954" s="8">
        <f t="shared" si="190"/>
        <v>952</v>
      </c>
      <c r="C954" s="9">
        <f>IF('2 Pareto Analysis'!$D$12='Pareto Math'!V$23,'Pareto Math'!B954,IF(HLOOKUP(X$23,'1 Data Entry'!A$1:Q953,A955,FALSE)="","",HLOOKUP(X$23,'1 Data Entry'!A$1:Q953,A955,FALSE)))</f>
        <v>952</v>
      </c>
      <c r="D954" s="7" t="e">
        <f>HLOOKUP(V$23,'1 Data Entry'!A$1:Q953,A955,FALSE)</f>
        <v>#N/A</v>
      </c>
      <c r="E954" s="15" t="e">
        <f>IF(C954="","",HLOOKUP(W$23,'1 Data Entry'!A$1:S953,A955,FALSE))</f>
        <v>#N/A</v>
      </c>
      <c r="F954" s="15">
        <f>(COUNTIF(D$3:D954,D954))</f>
        <v>952</v>
      </c>
      <c r="G954" s="15">
        <f t="shared" si="195"/>
        <v>999</v>
      </c>
      <c r="H954" s="15" t="e">
        <f t="shared" si="187"/>
        <v>#N/A</v>
      </c>
      <c r="I954" s="16" t="str">
        <f t="shared" si="188"/>
        <v/>
      </c>
      <c r="J954" s="16" t="str">
        <f t="shared" ca="1" si="197"/>
        <v/>
      </c>
      <c r="K954" s="16" t="str">
        <f t="shared" ca="1" si="197"/>
        <v/>
      </c>
      <c r="L954" s="16" t="str">
        <f t="shared" ca="1" si="197"/>
        <v/>
      </c>
      <c r="M954" s="16" t="str">
        <f t="shared" ca="1" si="196"/>
        <v/>
      </c>
      <c r="N954" s="16" t="str">
        <f t="shared" ca="1" si="196"/>
        <v/>
      </c>
      <c r="O954" s="16" t="str">
        <f t="shared" ca="1" si="196"/>
        <v/>
      </c>
      <c r="P954" s="16" t="str">
        <f t="shared" ca="1" si="193"/>
        <v/>
      </c>
      <c r="Q954" s="16" t="str">
        <f t="shared" ca="1" si="193"/>
        <v/>
      </c>
      <c r="R954" s="16" t="str">
        <f t="shared" ca="1" si="193"/>
        <v/>
      </c>
      <c r="S954" s="16" t="e">
        <f t="shared" ca="1" si="191"/>
        <v>#N/A</v>
      </c>
      <c r="T954" s="15" t="str">
        <f t="shared" ca="1" si="192"/>
        <v/>
      </c>
      <c r="U954" s="7" t="str">
        <f t="shared" ca="1" si="189"/>
        <v/>
      </c>
    </row>
    <row r="955" spans="1:21" x14ac:dyDescent="0.55000000000000004">
      <c r="A955" s="7">
        <v>953</v>
      </c>
      <c r="B955" s="8">
        <f t="shared" si="190"/>
        <v>953</v>
      </c>
      <c r="C955" s="9">
        <f>IF('2 Pareto Analysis'!$D$12='Pareto Math'!V$23,'Pareto Math'!B955,IF(HLOOKUP(X$23,'1 Data Entry'!A$1:Q954,A956,FALSE)="","",HLOOKUP(X$23,'1 Data Entry'!A$1:Q954,A956,FALSE)))</f>
        <v>953</v>
      </c>
      <c r="D955" s="7" t="e">
        <f>HLOOKUP(V$23,'1 Data Entry'!A$1:Q954,A956,FALSE)</f>
        <v>#N/A</v>
      </c>
      <c r="E955" s="15" t="e">
        <f>IF(C955="","",HLOOKUP(W$23,'1 Data Entry'!A$1:S954,A956,FALSE))</f>
        <v>#N/A</v>
      </c>
      <c r="F955" s="15">
        <f>(COUNTIF(D$3:D955,D955))</f>
        <v>953</v>
      </c>
      <c r="G955" s="15">
        <f t="shared" si="195"/>
        <v>999</v>
      </c>
      <c r="H955" s="15" t="e">
        <f t="shared" si="187"/>
        <v>#N/A</v>
      </c>
      <c r="I955" s="16" t="str">
        <f t="shared" si="188"/>
        <v/>
      </c>
      <c r="J955" s="16" t="str">
        <f t="shared" ca="1" si="197"/>
        <v/>
      </c>
      <c r="K955" s="16" t="str">
        <f t="shared" ca="1" si="197"/>
        <v/>
      </c>
      <c r="L955" s="16" t="str">
        <f t="shared" ca="1" si="197"/>
        <v/>
      </c>
      <c r="M955" s="16" t="str">
        <f t="shared" ca="1" si="196"/>
        <v/>
      </c>
      <c r="N955" s="16" t="str">
        <f t="shared" ca="1" si="196"/>
        <v/>
      </c>
      <c r="O955" s="16" t="str">
        <f t="shared" ca="1" si="196"/>
        <v/>
      </c>
      <c r="P955" s="16" t="str">
        <f t="shared" ca="1" si="193"/>
        <v/>
      </c>
      <c r="Q955" s="16" t="str">
        <f t="shared" ca="1" si="193"/>
        <v/>
      </c>
      <c r="R955" s="16" t="str">
        <f t="shared" ca="1" si="193"/>
        <v/>
      </c>
      <c r="S955" s="16" t="e">
        <f t="shared" ca="1" si="191"/>
        <v>#N/A</v>
      </c>
      <c r="T955" s="15" t="str">
        <f t="shared" ca="1" si="192"/>
        <v/>
      </c>
      <c r="U955" s="7" t="str">
        <f t="shared" ca="1" si="189"/>
        <v/>
      </c>
    </row>
    <row r="956" spans="1:21" x14ac:dyDescent="0.55000000000000004">
      <c r="A956" s="7">
        <v>954</v>
      </c>
      <c r="B956" s="8">
        <f t="shared" si="190"/>
        <v>954</v>
      </c>
      <c r="C956" s="9">
        <f>IF('2 Pareto Analysis'!$D$12='Pareto Math'!V$23,'Pareto Math'!B956,IF(HLOOKUP(X$23,'1 Data Entry'!A$1:Q955,A957,FALSE)="","",HLOOKUP(X$23,'1 Data Entry'!A$1:Q955,A957,FALSE)))</f>
        <v>954</v>
      </c>
      <c r="D956" s="7" t="e">
        <f>HLOOKUP(V$23,'1 Data Entry'!A$1:Q955,A957,FALSE)</f>
        <v>#N/A</v>
      </c>
      <c r="E956" s="15" t="e">
        <f>IF(C956="","",HLOOKUP(W$23,'1 Data Entry'!A$1:S955,A957,FALSE))</f>
        <v>#N/A</v>
      </c>
      <c r="F956" s="15">
        <f>(COUNTIF(D$3:D956,D956))</f>
        <v>954</v>
      </c>
      <c r="G956" s="15">
        <f t="shared" si="195"/>
        <v>999</v>
      </c>
      <c r="H956" s="15" t="e">
        <f t="shared" si="187"/>
        <v>#N/A</v>
      </c>
      <c r="I956" s="16" t="str">
        <f t="shared" si="188"/>
        <v/>
      </c>
      <c r="J956" s="16" t="str">
        <f t="shared" ca="1" si="197"/>
        <v/>
      </c>
      <c r="K956" s="16" t="str">
        <f t="shared" ca="1" si="197"/>
        <v/>
      </c>
      <c r="L956" s="16" t="str">
        <f t="shared" ca="1" si="197"/>
        <v/>
      </c>
      <c r="M956" s="16" t="str">
        <f t="shared" ca="1" si="196"/>
        <v/>
      </c>
      <c r="N956" s="16" t="str">
        <f t="shared" ca="1" si="196"/>
        <v/>
      </c>
      <c r="O956" s="16" t="str">
        <f t="shared" ca="1" si="196"/>
        <v/>
      </c>
      <c r="P956" s="16" t="str">
        <f t="shared" ca="1" si="193"/>
        <v/>
      </c>
      <c r="Q956" s="16" t="str">
        <f t="shared" ca="1" si="193"/>
        <v/>
      </c>
      <c r="R956" s="16" t="str">
        <f t="shared" ca="1" si="193"/>
        <v/>
      </c>
      <c r="S956" s="16" t="e">
        <f t="shared" ca="1" si="191"/>
        <v>#N/A</v>
      </c>
      <c r="T956" s="15" t="str">
        <f t="shared" ca="1" si="192"/>
        <v/>
      </c>
      <c r="U956" s="7" t="str">
        <f t="shared" ca="1" si="189"/>
        <v/>
      </c>
    </row>
    <row r="957" spans="1:21" x14ac:dyDescent="0.55000000000000004">
      <c r="A957" s="7">
        <v>955</v>
      </c>
      <c r="B957" s="8">
        <f t="shared" si="190"/>
        <v>955</v>
      </c>
      <c r="C957" s="9">
        <f>IF('2 Pareto Analysis'!$D$12='Pareto Math'!V$23,'Pareto Math'!B957,IF(HLOOKUP(X$23,'1 Data Entry'!A$1:Q956,A958,FALSE)="","",HLOOKUP(X$23,'1 Data Entry'!A$1:Q956,A958,FALSE)))</f>
        <v>955</v>
      </c>
      <c r="D957" s="7" t="e">
        <f>HLOOKUP(V$23,'1 Data Entry'!A$1:Q956,A958,FALSE)</f>
        <v>#N/A</v>
      </c>
      <c r="E957" s="15" t="e">
        <f>IF(C957="","",HLOOKUP(W$23,'1 Data Entry'!A$1:S956,A958,FALSE))</f>
        <v>#N/A</v>
      </c>
      <c r="F957" s="15">
        <f>(COUNTIF(D$3:D957,D957))</f>
        <v>955</v>
      </c>
      <c r="G957" s="15">
        <f t="shared" si="195"/>
        <v>999</v>
      </c>
      <c r="H957" s="15" t="e">
        <f t="shared" si="187"/>
        <v>#N/A</v>
      </c>
      <c r="I957" s="16" t="str">
        <f t="shared" si="188"/>
        <v/>
      </c>
      <c r="J957" s="16" t="str">
        <f t="shared" ca="1" si="197"/>
        <v/>
      </c>
      <c r="K957" s="16" t="str">
        <f t="shared" ca="1" si="197"/>
        <v/>
      </c>
      <c r="L957" s="16" t="str">
        <f t="shared" ca="1" si="197"/>
        <v/>
      </c>
      <c r="M957" s="16" t="str">
        <f t="shared" ca="1" si="196"/>
        <v/>
      </c>
      <c r="N957" s="16" t="str">
        <f t="shared" ca="1" si="196"/>
        <v/>
      </c>
      <c r="O957" s="16" t="str">
        <f t="shared" ca="1" si="196"/>
        <v/>
      </c>
      <c r="P957" s="16" t="str">
        <f t="shared" ca="1" si="193"/>
        <v/>
      </c>
      <c r="Q957" s="16" t="str">
        <f t="shared" ca="1" si="193"/>
        <v/>
      </c>
      <c r="R957" s="16" t="str">
        <f t="shared" ca="1" si="193"/>
        <v/>
      </c>
      <c r="S957" s="16" t="e">
        <f t="shared" ca="1" si="191"/>
        <v>#N/A</v>
      </c>
      <c r="T957" s="15" t="str">
        <f t="shared" ca="1" si="192"/>
        <v/>
      </c>
      <c r="U957" s="7" t="str">
        <f t="shared" ca="1" si="189"/>
        <v/>
      </c>
    </row>
    <row r="958" spans="1:21" x14ac:dyDescent="0.55000000000000004">
      <c r="A958" s="7">
        <v>956</v>
      </c>
      <c r="B958" s="8">
        <f t="shared" si="190"/>
        <v>956</v>
      </c>
      <c r="C958" s="9">
        <f>IF('2 Pareto Analysis'!$D$12='Pareto Math'!V$23,'Pareto Math'!B958,IF(HLOOKUP(X$23,'1 Data Entry'!A$1:Q957,A959,FALSE)="","",HLOOKUP(X$23,'1 Data Entry'!A$1:Q957,A959,FALSE)))</f>
        <v>956</v>
      </c>
      <c r="D958" s="7" t="e">
        <f>HLOOKUP(V$23,'1 Data Entry'!A$1:Q957,A959,FALSE)</f>
        <v>#N/A</v>
      </c>
      <c r="E958" s="15" t="e">
        <f>IF(C958="","",HLOOKUP(W$23,'1 Data Entry'!A$1:S957,A959,FALSE))</f>
        <v>#N/A</v>
      </c>
      <c r="F958" s="15">
        <f>(COUNTIF(D$3:D958,D958))</f>
        <v>956</v>
      </c>
      <c r="G958" s="15">
        <f t="shared" si="195"/>
        <v>999</v>
      </c>
      <c r="H958" s="15" t="e">
        <f t="shared" si="187"/>
        <v>#N/A</v>
      </c>
      <c r="I958" s="16" t="str">
        <f t="shared" si="188"/>
        <v/>
      </c>
      <c r="J958" s="16" t="str">
        <f t="shared" ca="1" si="197"/>
        <v/>
      </c>
      <c r="K958" s="16" t="str">
        <f t="shared" ca="1" si="197"/>
        <v/>
      </c>
      <c r="L958" s="16" t="str">
        <f t="shared" ca="1" si="197"/>
        <v/>
      </c>
      <c r="M958" s="16" t="str">
        <f t="shared" ca="1" si="196"/>
        <v/>
      </c>
      <c r="N958" s="16" t="str">
        <f t="shared" ca="1" si="196"/>
        <v/>
      </c>
      <c r="O958" s="16" t="str">
        <f t="shared" ca="1" si="196"/>
        <v/>
      </c>
      <c r="P958" s="16" t="str">
        <f t="shared" ca="1" si="193"/>
        <v/>
      </c>
      <c r="Q958" s="16" t="str">
        <f t="shared" ca="1" si="193"/>
        <v/>
      </c>
      <c r="R958" s="16" t="str">
        <f t="shared" ca="1" si="193"/>
        <v/>
      </c>
      <c r="S958" s="16" t="e">
        <f t="shared" ca="1" si="191"/>
        <v>#N/A</v>
      </c>
      <c r="T958" s="15" t="str">
        <f t="shared" ca="1" si="192"/>
        <v/>
      </c>
      <c r="U958" s="7" t="str">
        <f t="shared" ca="1" si="189"/>
        <v/>
      </c>
    </row>
    <row r="959" spans="1:21" x14ac:dyDescent="0.55000000000000004">
      <c r="A959" s="7">
        <v>957</v>
      </c>
      <c r="B959" s="8">
        <f t="shared" si="190"/>
        <v>957</v>
      </c>
      <c r="C959" s="9">
        <f>IF('2 Pareto Analysis'!$D$12='Pareto Math'!V$23,'Pareto Math'!B959,IF(HLOOKUP(X$23,'1 Data Entry'!A$1:Q958,A960,FALSE)="","",HLOOKUP(X$23,'1 Data Entry'!A$1:Q958,A960,FALSE)))</f>
        <v>957</v>
      </c>
      <c r="D959" s="7" t="e">
        <f>HLOOKUP(V$23,'1 Data Entry'!A$1:Q958,A960,FALSE)</f>
        <v>#N/A</v>
      </c>
      <c r="E959" s="15" t="e">
        <f>IF(C959="","",HLOOKUP(W$23,'1 Data Entry'!A$1:S958,A960,FALSE))</f>
        <v>#N/A</v>
      </c>
      <c r="F959" s="15">
        <f>(COUNTIF(D$3:D959,D959))</f>
        <v>957</v>
      </c>
      <c r="G959" s="15">
        <f t="shared" si="195"/>
        <v>999</v>
      </c>
      <c r="H959" s="15" t="e">
        <f t="shared" si="187"/>
        <v>#N/A</v>
      </c>
      <c r="I959" s="16" t="str">
        <f t="shared" si="188"/>
        <v/>
      </c>
      <c r="J959" s="16" t="str">
        <f t="shared" ca="1" si="197"/>
        <v/>
      </c>
      <c r="K959" s="16" t="str">
        <f t="shared" ca="1" si="197"/>
        <v/>
      </c>
      <c r="L959" s="16" t="str">
        <f t="shared" ca="1" si="197"/>
        <v/>
      </c>
      <c r="M959" s="16" t="str">
        <f t="shared" ca="1" si="196"/>
        <v/>
      </c>
      <c r="N959" s="16" t="str">
        <f t="shared" ca="1" si="196"/>
        <v/>
      </c>
      <c r="O959" s="16" t="str">
        <f t="shared" ca="1" si="196"/>
        <v/>
      </c>
      <c r="P959" s="16" t="str">
        <f t="shared" ca="1" si="193"/>
        <v/>
      </c>
      <c r="Q959" s="16" t="str">
        <f t="shared" ca="1" si="193"/>
        <v/>
      </c>
      <c r="R959" s="16" t="str">
        <f t="shared" ca="1" si="193"/>
        <v/>
      </c>
      <c r="S959" s="16" t="e">
        <f t="shared" ca="1" si="191"/>
        <v>#N/A</v>
      </c>
      <c r="T959" s="15" t="str">
        <f t="shared" ca="1" si="192"/>
        <v/>
      </c>
      <c r="U959" s="7" t="str">
        <f t="shared" ca="1" si="189"/>
        <v/>
      </c>
    </row>
    <row r="960" spans="1:21" x14ac:dyDescent="0.55000000000000004">
      <c r="A960" s="7">
        <v>958</v>
      </c>
      <c r="B960" s="8">
        <f t="shared" si="190"/>
        <v>958</v>
      </c>
      <c r="C960" s="9">
        <f>IF('2 Pareto Analysis'!$D$12='Pareto Math'!V$23,'Pareto Math'!B960,IF(HLOOKUP(X$23,'1 Data Entry'!A$1:Q959,A961,FALSE)="","",HLOOKUP(X$23,'1 Data Entry'!A$1:Q959,A961,FALSE)))</f>
        <v>958</v>
      </c>
      <c r="D960" s="7" t="e">
        <f>HLOOKUP(V$23,'1 Data Entry'!A$1:Q959,A961,FALSE)</f>
        <v>#N/A</v>
      </c>
      <c r="E960" s="15" t="e">
        <f>IF(C960="","",HLOOKUP(W$23,'1 Data Entry'!A$1:S959,A961,FALSE))</f>
        <v>#N/A</v>
      </c>
      <c r="F960" s="15">
        <f>(COUNTIF(D$3:D960,D960))</f>
        <v>958</v>
      </c>
      <c r="G960" s="15">
        <f t="shared" si="195"/>
        <v>999</v>
      </c>
      <c r="H960" s="15" t="e">
        <f t="shared" si="187"/>
        <v>#N/A</v>
      </c>
      <c r="I960" s="16" t="str">
        <f t="shared" si="188"/>
        <v/>
      </c>
      <c r="J960" s="16" t="str">
        <f t="shared" ca="1" si="197"/>
        <v/>
      </c>
      <c r="K960" s="16" t="str">
        <f t="shared" ca="1" si="197"/>
        <v/>
      </c>
      <c r="L960" s="16" t="str">
        <f t="shared" ca="1" si="197"/>
        <v/>
      </c>
      <c r="M960" s="16" t="str">
        <f t="shared" ca="1" si="196"/>
        <v/>
      </c>
      <c r="N960" s="16" t="str">
        <f t="shared" ca="1" si="196"/>
        <v/>
      </c>
      <c r="O960" s="16" t="str">
        <f t="shared" ca="1" si="196"/>
        <v/>
      </c>
      <c r="P960" s="16" t="str">
        <f t="shared" ca="1" si="193"/>
        <v/>
      </c>
      <c r="Q960" s="16" t="str">
        <f t="shared" ca="1" si="193"/>
        <v/>
      </c>
      <c r="R960" s="16" t="str">
        <f t="shared" ca="1" si="193"/>
        <v/>
      </c>
      <c r="S960" s="16" t="e">
        <f t="shared" ca="1" si="191"/>
        <v>#N/A</v>
      </c>
      <c r="T960" s="15" t="str">
        <f t="shared" ca="1" si="192"/>
        <v/>
      </c>
      <c r="U960" s="7" t="str">
        <f t="shared" ca="1" si="189"/>
        <v/>
      </c>
    </row>
    <row r="961" spans="1:21" x14ac:dyDescent="0.55000000000000004">
      <c r="A961" s="7">
        <v>959</v>
      </c>
      <c r="B961" s="8">
        <f t="shared" si="190"/>
        <v>959</v>
      </c>
      <c r="C961" s="9">
        <f>IF('2 Pareto Analysis'!$D$12='Pareto Math'!V$23,'Pareto Math'!B961,IF(HLOOKUP(X$23,'1 Data Entry'!A$1:Q960,A962,FALSE)="","",HLOOKUP(X$23,'1 Data Entry'!A$1:Q960,A962,FALSE)))</f>
        <v>959</v>
      </c>
      <c r="D961" s="7" t="e">
        <f>HLOOKUP(V$23,'1 Data Entry'!A$1:Q960,A962,FALSE)</f>
        <v>#N/A</v>
      </c>
      <c r="E961" s="15" t="e">
        <f>IF(C961="","",HLOOKUP(W$23,'1 Data Entry'!A$1:S960,A962,FALSE))</f>
        <v>#N/A</v>
      </c>
      <c r="F961" s="15">
        <f>(COUNTIF(D$3:D961,D961))</f>
        <v>959</v>
      </c>
      <c r="G961" s="15">
        <f t="shared" si="195"/>
        <v>999</v>
      </c>
      <c r="H961" s="15" t="e">
        <f t="shared" si="187"/>
        <v>#N/A</v>
      </c>
      <c r="I961" s="16" t="str">
        <f t="shared" si="188"/>
        <v/>
      </c>
      <c r="J961" s="16" t="str">
        <f t="shared" ca="1" si="197"/>
        <v/>
      </c>
      <c r="K961" s="16" t="str">
        <f t="shared" ca="1" si="197"/>
        <v/>
      </c>
      <c r="L961" s="16" t="str">
        <f t="shared" ca="1" si="197"/>
        <v/>
      </c>
      <c r="M961" s="16" t="str">
        <f t="shared" ca="1" si="196"/>
        <v/>
      </c>
      <c r="N961" s="16" t="str">
        <f t="shared" ca="1" si="196"/>
        <v/>
      </c>
      <c r="O961" s="16" t="str">
        <f t="shared" ca="1" si="196"/>
        <v/>
      </c>
      <c r="P961" s="16" t="str">
        <f t="shared" ca="1" si="193"/>
        <v/>
      </c>
      <c r="Q961" s="16" t="str">
        <f t="shared" ca="1" si="193"/>
        <v/>
      </c>
      <c r="R961" s="16" t="str">
        <f t="shared" ca="1" si="193"/>
        <v/>
      </c>
      <c r="S961" s="16" t="e">
        <f t="shared" ca="1" si="191"/>
        <v>#N/A</v>
      </c>
      <c r="T961" s="15" t="str">
        <f t="shared" ca="1" si="192"/>
        <v/>
      </c>
      <c r="U961" s="7" t="str">
        <f t="shared" ca="1" si="189"/>
        <v/>
      </c>
    </row>
    <row r="962" spans="1:21" x14ac:dyDescent="0.55000000000000004">
      <c r="A962" s="7">
        <v>960</v>
      </c>
      <c r="B962" s="8">
        <f t="shared" si="190"/>
        <v>960</v>
      </c>
      <c r="C962" s="9">
        <f>IF('2 Pareto Analysis'!$D$12='Pareto Math'!V$23,'Pareto Math'!B962,IF(HLOOKUP(X$23,'1 Data Entry'!A$1:Q961,A963,FALSE)="","",HLOOKUP(X$23,'1 Data Entry'!A$1:Q961,A963,FALSE)))</f>
        <v>960</v>
      </c>
      <c r="D962" s="7" t="e">
        <f>HLOOKUP(V$23,'1 Data Entry'!A$1:Q961,A963,FALSE)</f>
        <v>#N/A</v>
      </c>
      <c r="E962" s="15" t="e">
        <f>IF(C962="","",HLOOKUP(W$23,'1 Data Entry'!A$1:S961,A963,FALSE))</f>
        <v>#N/A</v>
      </c>
      <c r="F962" s="15">
        <f>(COUNTIF(D$3:D962,D962))</f>
        <v>960</v>
      </c>
      <c r="G962" s="15">
        <f t="shared" si="195"/>
        <v>999</v>
      </c>
      <c r="H962" s="15" t="e">
        <f t="shared" si="187"/>
        <v>#N/A</v>
      </c>
      <c r="I962" s="16" t="str">
        <f t="shared" si="188"/>
        <v/>
      </c>
      <c r="J962" s="16" t="str">
        <f t="shared" ca="1" si="197"/>
        <v/>
      </c>
      <c r="K962" s="16" t="str">
        <f t="shared" ca="1" si="197"/>
        <v/>
      </c>
      <c r="L962" s="16" t="str">
        <f t="shared" ca="1" si="197"/>
        <v/>
      </c>
      <c r="M962" s="16" t="str">
        <f t="shared" ca="1" si="196"/>
        <v/>
      </c>
      <c r="N962" s="16" t="str">
        <f t="shared" ca="1" si="196"/>
        <v/>
      </c>
      <c r="O962" s="16" t="str">
        <f t="shared" ca="1" si="196"/>
        <v/>
      </c>
      <c r="P962" s="16" t="str">
        <f t="shared" ca="1" si="193"/>
        <v/>
      </c>
      <c r="Q962" s="16" t="str">
        <f t="shared" ca="1" si="193"/>
        <v/>
      </c>
      <c r="R962" s="16" t="str">
        <f t="shared" ca="1" si="193"/>
        <v/>
      </c>
      <c r="S962" s="16" t="e">
        <f t="shared" ca="1" si="191"/>
        <v>#N/A</v>
      </c>
      <c r="T962" s="15" t="str">
        <f t="shared" ca="1" si="192"/>
        <v/>
      </c>
      <c r="U962" s="7" t="str">
        <f t="shared" ca="1" si="189"/>
        <v/>
      </c>
    </row>
    <row r="963" spans="1:21" x14ac:dyDescent="0.55000000000000004">
      <c r="A963" s="7">
        <v>961</v>
      </c>
      <c r="B963" s="8">
        <f t="shared" si="190"/>
        <v>961</v>
      </c>
      <c r="C963" s="9">
        <f>IF('2 Pareto Analysis'!$D$12='Pareto Math'!V$23,'Pareto Math'!B963,IF(HLOOKUP(X$23,'1 Data Entry'!A$1:Q962,A964,FALSE)="","",HLOOKUP(X$23,'1 Data Entry'!A$1:Q962,A964,FALSE)))</f>
        <v>961</v>
      </c>
      <c r="D963" s="7" t="e">
        <f>HLOOKUP(V$23,'1 Data Entry'!A$1:Q962,A964,FALSE)</f>
        <v>#N/A</v>
      </c>
      <c r="E963" s="15" t="e">
        <f>IF(C963="","",HLOOKUP(W$23,'1 Data Entry'!A$1:S962,A964,FALSE))</f>
        <v>#N/A</v>
      </c>
      <c r="F963" s="15">
        <f>(COUNTIF(D$3:D963,D963))</f>
        <v>961</v>
      </c>
      <c r="G963" s="15">
        <f t="shared" si="195"/>
        <v>999</v>
      </c>
      <c r="H963" s="15" t="e">
        <f t="shared" ref="H963:H1000" si="198">(SUMIF(D$3:D$1002,D963,E$3:E$1002))</f>
        <v>#N/A</v>
      </c>
      <c r="I963" s="16" t="str">
        <f t="shared" ref="I963:I1001" si="199">IF(F963=G963,IF(ISNA(H963),G963,H963),"")</f>
        <v/>
      </c>
      <c r="J963" s="16" t="str">
        <f t="shared" ca="1" si="197"/>
        <v/>
      </c>
      <c r="K963" s="16" t="str">
        <f t="shared" ca="1" si="197"/>
        <v/>
      </c>
      <c r="L963" s="16" t="str">
        <f t="shared" ca="1" si="197"/>
        <v/>
      </c>
      <c r="M963" s="16" t="str">
        <f t="shared" ca="1" si="196"/>
        <v/>
      </c>
      <c r="N963" s="16" t="str">
        <f t="shared" ca="1" si="196"/>
        <v/>
      </c>
      <c r="O963" s="16" t="str">
        <f t="shared" ca="1" si="196"/>
        <v/>
      </c>
      <c r="P963" s="16" t="str">
        <f t="shared" ca="1" si="193"/>
        <v/>
      </c>
      <c r="Q963" s="16" t="str">
        <f t="shared" ca="1" si="193"/>
        <v/>
      </c>
      <c r="R963" s="16" t="str">
        <f t="shared" ca="1" si="193"/>
        <v/>
      </c>
      <c r="S963" s="16" t="e">
        <f t="shared" ca="1" si="191"/>
        <v>#N/A</v>
      </c>
      <c r="T963" s="15" t="str">
        <f t="shared" ca="1" si="192"/>
        <v/>
      </c>
      <c r="U963" s="7" t="str">
        <f t="shared" ref="U963:U1001" ca="1" si="200">IF(T963="","",D963)</f>
        <v/>
      </c>
    </row>
    <row r="964" spans="1:21" x14ac:dyDescent="0.55000000000000004">
      <c r="A964" s="7">
        <v>962</v>
      </c>
      <c r="B964" s="8">
        <f t="shared" ref="B964:B1001" si="201">IF(A964&gt;999-COUNTIF(D:D,0),"",A964)</f>
        <v>962</v>
      </c>
      <c r="C964" s="9">
        <f>IF('2 Pareto Analysis'!$D$12='Pareto Math'!V$23,'Pareto Math'!B964,IF(HLOOKUP(X$23,'1 Data Entry'!A$1:Q963,A965,FALSE)="","",HLOOKUP(X$23,'1 Data Entry'!A$1:Q963,A965,FALSE)))</f>
        <v>962</v>
      </c>
      <c r="D964" s="7" t="e">
        <f>HLOOKUP(V$23,'1 Data Entry'!A$1:Q963,A965,FALSE)</f>
        <v>#N/A</v>
      </c>
      <c r="E964" s="15" t="e">
        <f>IF(C964="","",HLOOKUP(W$23,'1 Data Entry'!A$1:S963,A965,FALSE))</f>
        <v>#N/A</v>
      </c>
      <c r="F964" s="15">
        <f>(COUNTIF(D$3:D964,D964))</f>
        <v>962</v>
      </c>
      <c r="G964" s="15">
        <f t="shared" si="195"/>
        <v>999</v>
      </c>
      <c r="H964" s="15" t="e">
        <f t="shared" si="198"/>
        <v>#N/A</v>
      </c>
      <c r="I964" s="16" t="str">
        <f t="shared" si="199"/>
        <v/>
      </c>
      <c r="J964" s="16" t="str">
        <f t="shared" ca="1" si="197"/>
        <v/>
      </c>
      <c r="K964" s="16" t="str">
        <f t="shared" ca="1" si="197"/>
        <v/>
      </c>
      <c r="L964" s="16" t="str">
        <f t="shared" ca="1" si="197"/>
        <v/>
      </c>
      <c r="M964" s="16" t="str">
        <f t="shared" ca="1" si="196"/>
        <v/>
      </c>
      <c r="N964" s="16" t="str">
        <f t="shared" ca="1" si="196"/>
        <v/>
      </c>
      <c r="O964" s="16" t="str">
        <f t="shared" ca="1" si="196"/>
        <v/>
      </c>
      <c r="P964" s="16" t="str">
        <f t="shared" ca="1" si="193"/>
        <v/>
      </c>
      <c r="Q964" s="16" t="str">
        <f t="shared" ca="1" si="193"/>
        <v/>
      </c>
      <c r="R964" s="16" t="str">
        <f t="shared" ca="1" si="193"/>
        <v/>
      </c>
      <c r="S964" s="16" t="e">
        <f t="shared" ref="S964:S1001" ca="1" si="202">IF(SUM(J964:R964)=0,$E964,"")</f>
        <v>#N/A</v>
      </c>
      <c r="T964" s="15" t="str">
        <f t="shared" ref="T964:T1001" ca="1" si="203">IF(F964=G964,IF(ISNA(H964),G964+(RAND()*0.01),H964+(RAND()*0.0000000001)),"")</f>
        <v/>
      </c>
      <c r="U964" s="7" t="str">
        <f t="shared" ca="1" si="200"/>
        <v/>
      </c>
    </row>
    <row r="965" spans="1:21" x14ac:dyDescent="0.55000000000000004">
      <c r="A965" s="7">
        <v>963</v>
      </c>
      <c r="B965" s="8">
        <f t="shared" si="201"/>
        <v>963</v>
      </c>
      <c r="C965" s="9">
        <f>IF('2 Pareto Analysis'!$D$12='Pareto Math'!V$23,'Pareto Math'!B965,IF(HLOOKUP(X$23,'1 Data Entry'!A$1:Q964,A966,FALSE)="","",HLOOKUP(X$23,'1 Data Entry'!A$1:Q964,A966,FALSE)))</f>
        <v>963</v>
      </c>
      <c r="D965" s="7" t="e">
        <f>HLOOKUP(V$23,'1 Data Entry'!A$1:Q964,A966,FALSE)</f>
        <v>#N/A</v>
      </c>
      <c r="E965" s="15" t="e">
        <f>IF(C965="","",HLOOKUP(W$23,'1 Data Entry'!A$1:S964,A966,FALSE))</f>
        <v>#N/A</v>
      </c>
      <c r="F965" s="15">
        <f>(COUNTIF(D$3:D965,D965))</f>
        <v>963</v>
      </c>
      <c r="G965" s="15">
        <f t="shared" si="195"/>
        <v>999</v>
      </c>
      <c r="H965" s="15" t="e">
        <f t="shared" si="198"/>
        <v>#N/A</v>
      </c>
      <c r="I965" s="16" t="str">
        <f t="shared" si="199"/>
        <v/>
      </c>
      <c r="J965" s="16" t="str">
        <f t="shared" ca="1" si="197"/>
        <v/>
      </c>
      <c r="K965" s="16" t="str">
        <f t="shared" ca="1" si="197"/>
        <v/>
      </c>
      <c r="L965" s="16" t="str">
        <f t="shared" ca="1" si="197"/>
        <v/>
      </c>
      <c r="M965" s="16" t="str">
        <f t="shared" ca="1" si="196"/>
        <v/>
      </c>
      <c r="N965" s="16" t="str">
        <f t="shared" ca="1" si="196"/>
        <v/>
      </c>
      <c r="O965" s="16" t="str">
        <f t="shared" ca="1" si="196"/>
        <v/>
      </c>
      <c r="P965" s="16" t="str">
        <f t="shared" ca="1" si="193"/>
        <v/>
      </c>
      <c r="Q965" s="16" t="str">
        <f t="shared" ca="1" si="193"/>
        <v/>
      </c>
      <c r="R965" s="16" t="str">
        <f t="shared" ca="1" si="193"/>
        <v/>
      </c>
      <c r="S965" s="16" t="e">
        <f t="shared" ca="1" si="202"/>
        <v>#N/A</v>
      </c>
      <c r="T965" s="15" t="str">
        <f t="shared" ca="1" si="203"/>
        <v/>
      </c>
      <c r="U965" s="7" t="str">
        <f t="shared" ca="1" si="200"/>
        <v/>
      </c>
    </row>
    <row r="966" spans="1:21" x14ac:dyDescent="0.55000000000000004">
      <c r="A966" s="7">
        <v>964</v>
      </c>
      <c r="B966" s="8">
        <f t="shared" si="201"/>
        <v>964</v>
      </c>
      <c r="C966" s="9">
        <f>IF('2 Pareto Analysis'!$D$12='Pareto Math'!V$23,'Pareto Math'!B966,IF(HLOOKUP(X$23,'1 Data Entry'!A$1:Q965,A967,FALSE)="","",HLOOKUP(X$23,'1 Data Entry'!A$1:Q965,A967,FALSE)))</f>
        <v>964</v>
      </c>
      <c r="D966" s="7" t="e">
        <f>HLOOKUP(V$23,'1 Data Entry'!A$1:Q965,A967,FALSE)</f>
        <v>#N/A</v>
      </c>
      <c r="E966" s="15" t="e">
        <f>IF(C966="","",HLOOKUP(W$23,'1 Data Entry'!A$1:S965,A967,FALSE))</f>
        <v>#N/A</v>
      </c>
      <c r="F966" s="15">
        <f>(COUNTIF(D$3:D966,D966))</f>
        <v>964</v>
      </c>
      <c r="G966" s="15">
        <f t="shared" si="195"/>
        <v>999</v>
      </c>
      <c r="H966" s="15" t="e">
        <f t="shared" si="198"/>
        <v>#N/A</v>
      </c>
      <c r="I966" s="16" t="str">
        <f t="shared" si="199"/>
        <v/>
      </c>
      <c r="J966" s="16" t="str">
        <f t="shared" ca="1" si="197"/>
        <v/>
      </c>
      <c r="K966" s="16" t="str">
        <f t="shared" ca="1" si="197"/>
        <v/>
      </c>
      <c r="L966" s="16" t="str">
        <f t="shared" ca="1" si="197"/>
        <v/>
      </c>
      <c r="M966" s="16" t="str">
        <f t="shared" ca="1" si="196"/>
        <v/>
      </c>
      <c r="N966" s="16" t="str">
        <f t="shared" ca="1" si="196"/>
        <v/>
      </c>
      <c r="O966" s="16" t="str">
        <f t="shared" ca="1" si="196"/>
        <v/>
      </c>
      <c r="P966" s="16" t="str">
        <f t="shared" ca="1" si="193"/>
        <v/>
      </c>
      <c r="Q966" s="16" t="str">
        <f t="shared" ca="1" si="193"/>
        <v/>
      </c>
      <c r="R966" s="16" t="str">
        <f t="shared" ca="1" si="193"/>
        <v/>
      </c>
      <c r="S966" s="16" t="e">
        <f t="shared" ca="1" si="202"/>
        <v>#N/A</v>
      </c>
      <c r="T966" s="15" t="str">
        <f t="shared" ca="1" si="203"/>
        <v/>
      </c>
      <c r="U966" s="7" t="str">
        <f t="shared" ca="1" si="200"/>
        <v/>
      </c>
    </row>
    <row r="967" spans="1:21" x14ac:dyDescent="0.55000000000000004">
      <c r="A967" s="7">
        <v>965</v>
      </c>
      <c r="B967" s="8">
        <f t="shared" si="201"/>
        <v>965</v>
      </c>
      <c r="C967" s="9">
        <f>IF('2 Pareto Analysis'!$D$12='Pareto Math'!V$23,'Pareto Math'!B967,IF(HLOOKUP(X$23,'1 Data Entry'!A$1:Q966,A968,FALSE)="","",HLOOKUP(X$23,'1 Data Entry'!A$1:Q966,A968,FALSE)))</f>
        <v>965</v>
      </c>
      <c r="D967" s="7" t="e">
        <f>HLOOKUP(V$23,'1 Data Entry'!A$1:Q966,A968,FALSE)</f>
        <v>#N/A</v>
      </c>
      <c r="E967" s="15" t="e">
        <f>IF(C967="","",HLOOKUP(W$23,'1 Data Entry'!A$1:S966,A968,FALSE))</f>
        <v>#N/A</v>
      </c>
      <c r="F967" s="15">
        <f>(COUNTIF(D$3:D967,D967))</f>
        <v>965</v>
      </c>
      <c r="G967" s="15">
        <f t="shared" si="195"/>
        <v>999</v>
      </c>
      <c r="H967" s="15" t="e">
        <f t="shared" si="198"/>
        <v>#N/A</v>
      </c>
      <c r="I967" s="16" t="str">
        <f t="shared" si="199"/>
        <v/>
      </c>
      <c r="J967" s="16" t="str">
        <f t="shared" ca="1" si="197"/>
        <v/>
      </c>
      <c r="K967" s="16" t="str">
        <f t="shared" ca="1" si="197"/>
        <v/>
      </c>
      <c r="L967" s="16" t="str">
        <f t="shared" ca="1" si="197"/>
        <v/>
      </c>
      <c r="M967" s="16" t="str">
        <f t="shared" ca="1" si="196"/>
        <v/>
      </c>
      <c r="N967" s="16" t="str">
        <f t="shared" ca="1" si="196"/>
        <v/>
      </c>
      <c r="O967" s="16" t="str">
        <f t="shared" ca="1" si="196"/>
        <v/>
      </c>
      <c r="P967" s="16" t="str">
        <f t="shared" ca="1" si="193"/>
        <v/>
      </c>
      <c r="Q967" s="16" t="str">
        <f t="shared" ca="1" si="193"/>
        <v/>
      </c>
      <c r="R967" s="16" t="str">
        <f t="shared" ca="1" si="193"/>
        <v/>
      </c>
      <c r="S967" s="16" t="e">
        <f t="shared" ca="1" si="202"/>
        <v>#N/A</v>
      </c>
      <c r="T967" s="15" t="str">
        <f t="shared" ca="1" si="203"/>
        <v/>
      </c>
      <c r="U967" s="7" t="str">
        <f t="shared" ca="1" si="200"/>
        <v/>
      </c>
    </row>
    <row r="968" spans="1:21" x14ac:dyDescent="0.55000000000000004">
      <c r="A968" s="7">
        <v>966</v>
      </c>
      <c r="B968" s="8">
        <f t="shared" si="201"/>
        <v>966</v>
      </c>
      <c r="C968" s="9">
        <f>IF('2 Pareto Analysis'!$D$12='Pareto Math'!V$23,'Pareto Math'!B968,IF(HLOOKUP(X$23,'1 Data Entry'!A$1:Q967,A969,FALSE)="","",HLOOKUP(X$23,'1 Data Entry'!A$1:Q967,A969,FALSE)))</f>
        <v>966</v>
      </c>
      <c r="D968" s="7" t="e">
        <f>HLOOKUP(V$23,'1 Data Entry'!A$1:Q967,A969,FALSE)</f>
        <v>#N/A</v>
      </c>
      <c r="E968" s="15" t="e">
        <f>IF(C968="","",HLOOKUP(W$23,'1 Data Entry'!A$1:S967,A969,FALSE))</f>
        <v>#N/A</v>
      </c>
      <c r="F968" s="15">
        <f>(COUNTIF(D$3:D968,D968))</f>
        <v>966</v>
      </c>
      <c r="G968" s="15">
        <f t="shared" si="195"/>
        <v>999</v>
      </c>
      <c r="H968" s="15" t="e">
        <f t="shared" si="198"/>
        <v>#N/A</v>
      </c>
      <c r="I968" s="16" t="str">
        <f t="shared" si="199"/>
        <v/>
      </c>
      <c r="J968" s="16" t="str">
        <f t="shared" ca="1" si="197"/>
        <v/>
      </c>
      <c r="K968" s="16" t="str">
        <f t="shared" ca="1" si="197"/>
        <v/>
      </c>
      <c r="L968" s="16" t="str">
        <f t="shared" ca="1" si="197"/>
        <v/>
      </c>
      <c r="M968" s="16" t="str">
        <f t="shared" ca="1" si="196"/>
        <v/>
      </c>
      <c r="N968" s="16" t="str">
        <f t="shared" ca="1" si="196"/>
        <v/>
      </c>
      <c r="O968" s="16" t="str">
        <f t="shared" ca="1" si="196"/>
        <v/>
      </c>
      <c r="P968" s="16" t="str">
        <f t="shared" ca="1" si="193"/>
        <v/>
      </c>
      <c r="Q968" s="16" t="str">
        <f t="shared" ca="1" si="193"/>
        <v/>
      </c>
      <c r="R968" s="16" t="str">
        <f t="shared" ca="1" si="193"/>
        <v/>
      </c>
      <c r="S968" s="16" t="e">
        <f t="shared" ca="1" si="202"/>
        <v>#N/A</v>
      </c>
      <c r="T968" s="15" t="str">
        <f t="shared" ca="1" si="203"/>
        <v/>
      </c>
      <c r="U968" s="7" t="str">
        <f t="shared" ca="1" si="200"/>
        <v/>
      </c>
    </row>
    <row r="969" spans="1:21" x14ac:dyDescent="0.55000000000000004">
      <c r="A969" s="7">
        <v>967</v>
      </c>
      <c r="B969" s="8">
        <f t="shared" si="201"/>
        <v>967</v>
      </c>
      <c r="C969" s="9">
        <f>IF('2 Pareto Analysis'!$D$12='Pareto Math'!V$23,'Pareto Math'!B969,IF(HLOOKUP(X$23,'1 Data Entry'!A$1:Q968,A970,FALSE)="","",HLOOKUP(X$23,'1 Data Entry'!A$1:Q968,A970,FALSE)))</f>
        <v>967</v>
      </c>
      <c r="D969" s="7" t="e">
        <f>HLOOKUP(V$23,'1 Data Entry'!A$1:Q968,A970,FALSE)</f>
        <v>#N/A</v>
      </c>
      <c r="E969" s="15" t="e">
        <f>IF(C969="","",HLOOKUP(W$23,'1 Data Entry'!A$1:S968,A970,FALSE))</f>
        <v>#N/A</v>
      </c>
      <c r="F969" s="15">
        <f>(COUNTIF(D$3:D969,D969))</f>
        <v>967</v>
      </c>
      <c r="G969" s="15">
        <f t="shared" si="195"/>
        <v>999</v>
      </c>
      <c r="H969" s="15" t="e">
        <f t="shared" si="198"/>
        <v>#N/A</v>
      </c>
      <c r="I969" s="16" t="str">
        <f t="shared" si="199"/>
        <v/>
      </c>
      <c r="J969" s="16" t="str">
        <f t="shared" ca="1" si="197"/>
        <v/>
      </c>
      <c r="K969" s="16" t="str">
        <f t="shared" ca="1" si="197"/>
        <v/>
      </c>
      <c r="L969" s="16" t="str">
        <f t="shared" ca="1" si="197"/>
        <v/>
      </c>
      <c r="M969" s="16" t="str">
        <f t="shared" ca="1" si="196"/>
        <v/>
      </c>
      <c r="N969" s="16" t="str">
        <f t="shared" ca="1" si="196"/>
        <v/>
      </c>
      <c r="O969" s="16" t="str">
        <f t="shared" ca="1" si="196"/>
        <v/>
      </c>
      <c r="P969" s="16" t="str">
        <f t="shared" ca="1" si="193"/>
        <v/>
      </c>
      <c r="Q969" s="16" t="str">
        <f t="shared" ca="1" si="193"/>
        <v/>
      </c>
      <c r="R969" s="16" t="str">
        <f t="shared" ca="1" si="193"/>
        <v/>
      </c>
      <c r="S969" s="16" t="e">
        <f t="shared" ca="1" si="202"/>
        <v>#N/A</v>
      </c>
      <c r="T969" s="15" t="str">
        <f t="shared" ca="1" si="203"/>
        <v/>
      </c>
      <c r="U969" s="7" t="str">
        <f t="shared" ca="1" si="200"/>
        <v/>
      </c>
    </row>
    <row r="970" spans="1:21" x14ac:dyDescent="0.55000000000000004">
      <c r="A970" s="7">
        <v>968</v>
      </c>
      <c r="B970" s="8">
        <f t="shared" si="201"/>
        <v>968</v>
      </c>
      <c r="C970" s="9">
        <f>IF('2 Pareto Analysis'!$D$12='Pareto Math'!V$23,'Pareto Math'!B970,IF(HLOOKUP(X$23,'1 Data Entry'!A$1:Q969,A971,FALSE)="","",HLOOKUP(X$23,'1 Data Entry'!A$1:Q969,A971,FALSE)))</f>
        <v>968</v>
      </c>
      <c r="D970" s="7" t="e">
        <f>HLOOKUP(V$23,'1 Data Entry'!A$1:Q969,A971,FALSE)</f>
        <v>#N/A</v>
      </c>
      <c r="E970" s="15" t="e">
        <f>IF(C970="","",HLOOKUP(W$23,'1 Data Entry'!A$1:S969,A971,FALSE))</f>
        <v>#N/A</v>
      </c>
      <c r="F970" s="15">
        <f>(COUNTIF(D$3:D970,D970))</f>
        <v>968</v>
      </c>
      <c r="G970" s="15">
        <f t="shared" si="195"/>
        <v>999</v>
      </c>
      <c r="H970" s="15" t="e">
        <f t="shared" si="198"/>
        <v>#N/A</v>
      </c>
      <c r="I970" s="16" t="str">
        <f t="shared" si="199"/>
        <v/>
      </c>
      <c r="J970" s="16" t="str">
        <f t="shared" ca="1" si="197"/>
        <v/>
      </c>
      <c r="K970" s="16" t="str">
        <f t="shared" ca="1" si="197"/>
        <v/>
      </c>
      <c r="L970" s="16" t="str">
        <f t="shared" ca="1" si="197"/>
        <v/>
      </c>
      <c r="M970" s="16" t="str">
        <f t="shared" ca="1" si="196"/>
        <v/>
      </c>
      <c r="N970" s="16" t="str">
        <f t="shared" ca="1" si="196"/>
        <v/>
      </c>
      <c r="O970" s="16" t="str">
        <f t="shared" ca="1" si="196"/>
        <v/>
      </c>
      <c r="P970" s="16" t="str">
        <f t="shared" ca="1" si="196"/>
        <v/>
      </c>
      <c r="Q970" s="16" t="str">
        <f t="shared" ca="1" si="196"/>
        <v/>
      </c>
      <c r="R970" s="16" t="str">
        <f t="shared" ca="1" si="196"/>
        <v/>
      </c>
      <c r="S970" s="16" t="e">
        <f t="shared" ca="1" si="202"/>
        <v>#N/A</v>
      </c>
      <c r="T970" s="15" t="str">
        <f t="shared" ca="1" si="203"/>
        <v/>
      </c>
      <c r="U970" s="7" t="str">
        <f t="shared" ca="1" si="200"/>
        <v/>
      </c>
    </row>
    <row r="971" spans="1:21" x14ac:dyDescent="0.55000000000000004">
      <c r="A971" s="7">
        <v>969</v>
      </c>
      <c r="B971" s="8">
        <f t="shared" si="201"/>
        <v>969</v>
      </c>
      <c r="C971" s="9">
        <f>IF('2 Pareto Analysis'!$D$12='Pareto Math'!V$23,'Pareto Math'!B971,IF(HLOOKUP(X$23,'1 Data Entry'!A$1:Q970,A972,FALSE)="","",HLOOKUP(X$23,'1 Data Entry'!A$1:Q970,A972,FALSE)))</f>
        <v>969</v>
      </c>
      <c r="D971" s="7" t="e">
        <f>HLOOKUP(V$23,'1 Data Entry'!A$1:Q970,A972,FALSE)</f>
        <v>#N/A</v>
      </c>
      <c r="E971" s="15" t="e">
        <f>IF(C971="","",HLOOKUP(W$23,'1 Data Entry'!A$1:S970,A972,FALSE))</f>
        <v>#N/A</v>
      </c>
      <c r="F971" s="15">
        <f>(COUNTIF(D$3:D971,D971))</f>
        <v>969</v>
      </c>
      <c r="G971" s="15">
        <f t="shared" si="195"/>
        <v>999</v>
      </c>
      <c r="H971" s="15" t="e">
        <f t="shared" si="198"/>
        <v>#N/A</v>
      </c>
      <c r="I971" s="16" t="str">
        <f t="shared" si="199"/>
        <v/>
      </c>
      <c r="J971" s="16" t="str">
        <f t="shared" ca="1" si="197"/>
        <v/>
      </c>
      <c r="K971" s="16" t="str">
        <f t="shared" ca="1" si="197"/>
        <v/>
      </c>
      <c r="L971" s="16" t="str">
        <f t="shared" ca="1" si="197"/>
        <v/>
      </c>
      <c r="M971" s="16" t="str">
        <f t="shared" ca="1" si="196"/>
        <v/>
      </c>
      <c r="N971" s="16" t="str">
        <f t="shared" ca="1" si="196"/>
        <v/>
      </c>
      <c r="O971" s="16" t="str">
        <f t="shared" ca="1" si="196"/>
        <v/>
      </c>
      <c r="P971" s="16" t="str">
        <f t="shared" ca="1" si="196"/>
        <v/>
      </c>
      <c r="Q971" s="16" t="str">
        <f t="shared" ca="1" si="196"/>
        <v/>
      </c>
      <c r="R971" s="16" t="str">
        <f t="shared" ca="1" si="196"/>
        <v/>
      </c>
      <c r="S971" s="16" t="e">
        <f t="shared" ca="1" si="202"/>
        <v>#N/A</v>
      </c>
      <c r="T971" s="15" t="str">
        <f t="shared" ca="1" si="203"/>
        <v/>
      </c>
      <c r="U971" s="7" t="str">
        <f t="shared" ca="1" si="200"/>
        <v/>
      </c>
    </row>
    <row r="972" spans="1:21" x14ac:dyDescent="0.55000000000000004">
      <c r="A972" s="7">
        <v>970</v>
      </c>
      <c r="B972" s="8">
        <f t="shared" si="201"/>
        <v>970</v>
      </c>
      <c r="C972" s="9">
        <f>IF('2 Pareto Analysis'!$D$12='Pareto Math'!V$23,'Pareto Math'!B972,IF(HLOOKUP(X$23,'1 Data Entry'!A$1:Q971,A973,FALSE)="","",HLOOKUP(X$23,'1 Data Entry'!A$1:Q971,A973,FALSE)))</f>
        <v>970</v>
      </c>
      <c r="D972" s="7" t="e">
        <f>HLOOKUP(V$23,'1 Data Entry'!A$1:Q971,A973,FALSE)</f>
        <v>#N/A</v>
      </c>
      <c r="E972" s="15" t="e">
        <f>IF(C972="","",HLOOKUP(W$23,'1 Data Entry'!A$1:S971,A973,FALSE))</f>
        <v>#N/A</v>
      </c>
      <c r="F972" s="15">
        <f>(COUNTIF(D$3:D972,D972))</f>
        <v>970</v>
      </c>
      <c r="G972" s="15">
        <f t="shared" si="195"/>
        <v>999</v>
      </c>
      <c r="H972" s="15" t="e">
        <f t="shared" si="198"/>
        <v>#N/A</v>
      </c>
      <c r="I972" s="16" t="str">
        <f t="shared" si="199"/>
        <v/>
      </c>
      <c r="J972" s="16" t="str">
        <f t="shared" ca="1" si="197"/>
        <v/>
      </c>
      <c r="K972" s="16" t="str">
        <f t="shared" ca="1" si="197"/>
        <v/>
      </c>
      <c r="L972" s="16" t="str">
        <f t="shared" ca="1" si="197"/>
        <v/>
      </c>
      <c r="M972" s="16" t="str">
        <f t="shared" ca="1" si="196"/>
        <v/>
      </c>
      <c r="N972" s="16" t="str">
        <f t="shared" ca="1" si="196"/>
        <v/>
      </c>
      <c r="O972" s="16" t="str">
        <f t="shared" ca="1" si="196"/>
        <v/>
      </c>
      <c r="P972" s="16" t="str">
        <f t="shared" ca="1" si="196"/>
        <v/>
      </c>
      <c r="Q972" s="16" t="str">
        <f t="shared" ca="1" si="196"/>
        <v/>
      </c>
      <c r="R972" s="16" t="str">
        <f t="shared" ca="1" si="196"/>
        <v/>
      </c>
      <c r="S972" s="16" t="e">
        <f t="shared" ca="1" si="202"/>
        <v>#N/A</v>
      </c>
      <c r="T972" s="15" t="str">
        <f t="shared" ca="1" si="203"/>
        <v/>
      </c>
      <c r="U972" s="7" t="str">
        <f t="shared" ca="1" si="200"/>
        <v/>
      </c>
    </row>
    <row r="973" spans="1:21" x14ac:dyDescent="0.55000000000000004">
      <c r="A973" s="7">
        <v>971</v>
      </c>
      <c r="B973" s="8">
        <f t="shared" si="201"/>
        <v>971</v>
      </c>
      <c r="C973" s="9">
        <f>IF('2 Pareto Analysis'!$D$12='Pareto Math'!V$23,'Pareto Math'!B973,IF(HLOOKUP(X$23,'1 Data Entry'!A$1:Q972,A974,FALSE)="","",HLOOKUP(X$23,'1 Data Entry'!A$1:Q972,A974,FALSE)))</f>
        <v>971</v>
      </c>
      <c r="D973" s="7" t="e">
        <f>HLOOKUP(V$23,'1 Data Entry'!A$1:Q972,A974,FALSE)</f>
        <v>#N/A</v>
      </c>
      <c r="E973" s="15" t="e">
        <f>IF(C973="","",HLOOKUP(W$23,'1 Data Entry'!A$1:S972,A974,FALSE))</f>
        <v>#N/A</v>
      </c>
      <c r="F973" s="15">
        <f>(COUNTIF(D$3:D973,D973))</f>
        <v>971</v>
      </c>
      <c r="G973" s="15">
        <f t="shared" si="195"/>
        <v>999</v>
      </c>
      <c r="H973" s="15" t="e">
        <f t="shared" si="198"/>
        <v>#N/A</v>
      </c>
      <c r="I973" s="16" t="str">
        <f t="shared" si="199"/>
        <v/>
      </c>
      <c r="J973" s="16" t="str">
        <f t="shared" ca="1" si="197"/>
        <v/>
      </c>
      <c r="K973" s="16" t="str">
        <f t="shared" ca="1" si="197"/>
        <v/>
      </c>
      <c r="L973" s="16" t="str">
        <f t="shared" ca="1" si="197"/>
        <v/>
      </c>
      <c r="M973" s="16" t="str">
        <f t="shared" ca="1" si="196"/>
        <v/>
      </c>
      <c r="N973" s="16" t="str">
        <f t="shared" ca="1" si="196"/>
        <v/>
      </c>
      <c r="O973" s="16" t="str">
        <f t="shared" ca="1" si="196"/>
        <v/>
      </c>
      <c r="P973" s="16" t="str">
        <f t="shared" ca="1" si="196"/>
        <v/>
      </c>
      <c r="Q973" s="16" t="str">
        <f t="shared" ca="1" si="196"/>
        <v/>
      </c>
      <c r="R973" s="16" t="str">
        <f t="shared" ca="1" si="196"/>
        <v/>
      </c>
      <c r="S973" s="16" t="e">
        <f t="shared" ca="1" si="202"/>
        <v>#N/A</v>
      </c>
      <c r="T973" s="15" t="str">
        <f t="shared" ca="1" si="203"/>
        <v/>
      </c>
      <c r="U973" s="7" t="str">
        <f t="shared" ca="1" si="200"/>
        <v/>
      </c>
    </row>
    <row r="974" spans="1:21" x14ac:dyDescent="0.55000000000000004">
      <c r="A974" s="7">
        <v>972</v>
      </c>
      <c r="B974" s="8">
        <f t="shared" si="201"/>
        <v>972</v>
      </c>
      <c r="C974" s="9">
        <f>IF('2 Pareto Analysis'!$D$12='Pareto Math'!V$23,'Pareto Math'!B974,IF(HLOOKUP(X$23,'1 Data Entry'!A$1:Q973,A975,FALSE)="","",HLOOKUP(X$23,'1 Data Entry'!A$1:Q973,A975,FALSE)))</f>
        <v>972</v>
      </c>
      <c r="D974" s="7" t="e">
        <f>HLOOKUP(V$23,'1 Data Entry'!A$1:Q973,A975,FALSE)</f>
        <v>#N/A</v>
      </c>
      <c r="E974" s="15" t="e">
        <f>IF(C974="","",HLOOKUP(W$23,'1 Data Entry'!A$1:S973,A975,FALSE))</f>
        <v>#N/A</v>
      </c>
      <c r="F974" s="15">
        <f>(COUNTIF(D$3:D974,D974))</f>
        <v>972</v>
      </c>
      <c r="G974" s="15">
        <f t="shared" si="195"/>
        <v>999</v>
      </c>
      <c r="H974" s="15" t="e">
        <f t="shared" si="198"/>
        <v>#N/A</v>
      </c>
      <c r="I974" s="16" t="str">
        <f t="shared" si="199"/>
        <v/>
      </c>
      <c r="J974" s="16" t="str">
        <f t="shared" ca="1" si="197"/>
        <v/>
      </c>
      <c r="K974" s="16" t="str">
        <f t="shared" ca="1" si="197"/>
        <v/>
      </c>
      <c r="L974" s="16" t="str">
        <f t="shared" ca="1" si="197"/>
        <v/>
      </c>
      <c r="M974" s="16" t="str">
        <f t="shared" ca="1" si="196"/>
        <v/>
      </c>
      <c r="N974" s="16" t="str">
        <f t="shared" ca="1" si="196"/>
        <v/>
      </c>
      <c r="O974" s="16" t="str">
        <f t="shared" ca="1" si="196"/>
        <v/>
      </c>
      <c r="P974" s="16" t="str">
        <f t="shared" ca="1" si="196"/>
        <v/>
      </c>
      <c r="Q974" s="16" t="str">
        <f t="shared" ca="1" si="196"/>
        <v/>
      </c>
      <c r="R974" s="16" t="str">
        <f t="shared" ca="1" si="196"/>
        <v/>
      </c>
      <c r="S974" s="16" t="e">
        <f t="shared" ca="1" si="202"/>
        <v>#N/A</v>
      </c>
      <c r="T974" s="15" t="str">
        <f t="shared" ca="1" si="203"/>
        <v/>
      </c>
      <c r="U974" s="7" t="str">
        <f t="shared" ca="1" si="200"/>
        <v/>
      </c>
    </row>
    <row r="975" spans="1:21" x14ac:dyDescent="0.55000000000000004">
      <c r="A975" s="7">
        <v>973</v>
      </c>
      <c r="B975" s="8">
        <f t="shared" si="201"/>
        <v>973</v>
      </c>
      <c r="C975" s="9">
        <f>IF('2 Pareto Analysis'!$D$12='Pareto Math'!V$23,'Pareto Math'!B975,IF(HLOOKUP(X$23,'1 Data Entry'!A$1:Q974,A976,FALSE)="","",HLOOKUP(X$23,'1 Data Entry'!A$1:Q974,A976,FALSE)))</f>
        <v>973</v>
      </c>
      <c r="D975" s="7" t="e">
        <f>HLOOKUP(V$23,'1 Data Entry'!A$1:Q974,A976,FALSE)</f>
        <v>#N/A</v>
      </c>
      <c r="E975" s="15" t="e">
        <f>IF(C975="","",HLOOKUP(W$23,'1 Data Entry'!A$1:S974,A976,FALSE))</f>
        <v>#N/A</v>
      </c>
      <c r="F975" s="15">
        <f>(COUNTIF(D$3:D975,D975))</f>
        <v>973</v>
      </c>
      <c r="G975" s="15">
        <f t="shared" si="195"/>
        <v>999</v>
      </c>
      <c r="H975" s="15" t="e">
        <f t="shared" si="198"/>
        <v>#N/A</v>
      </c>
      <c r="I975" s="16" t="str">
        <f t="shared" si="199"/>
        <v/>
      </c>
      <c r="J975" s="16" t="str">
        <f t="shared" ca="1" si="197"/>
        <v/>
      </c>
      <c r="K975" s="16" t="str">
        <f t="shared" ca="1" si="197"/>
        <v/>
      </c>
      <c r="L975" s="16" t="str">
        <f t="shared" ca="1" si="197"/>
        <v/>
      </c>
      <c r="M975" s="16" t="str">
        <f t="shared" ca="1" si="196"/>
        <v/>
      </c>
      <c r="N975" s="16" t="str">
        <f t="shared" ca="1" si="196"/>
        <v/>
      </c>
      <c r="O975" s="16" t="str">
        <f t="shared" ca="1" si="196"/>
        <v/>
      </c>
      <c r="P975" s="16" t="str">
        <f t="shared" ca="1" si="196"/>
        <v/>
      </c>
      <c r="Q975" s="16" t="str">
        <f t="shared" ca="1" si="196"/>
        <v/>
      </c>
      <c r="R975" s="16" t="str">
        <f t="shared" ca="1" si="196"/>
        <v/>
      </c>
      <c r="S975" s="16" t="e">
        <f t="shared" ca="1" si="202"/>
        <v>#N/A</v>
      </c>
      <c r="T975" s="15" t="str">
        <f t="shared" ca="1" si="203"/>
        <v/>
      </c>
      <c r="U975" s="7" t="str">
        <f t="shared" ca="1" si="200"/>
        <v/>
      </c>
    </row>
    <row r="976" spans="1:21" x14ac:dyDescent="0.55000000000000004">
      <c r="A976" s="7">
        <v>974</v>
      </c>
      <c r="B976" s="8">
        <f t="shared" si="201"/>
        <v>974</v>
      </c>
      <c r="C976" s="9">
        <f>IF('2 Pareto Analysis'!$D$12='Pareto Math'!V$23,'Pareto Math'!B976,IF(HLOOKUP(X$23,'1 Data Entry'!A$1:Q975,A977,FALSE)="","",HLOOKUP(X$23,'1 Data Entry'!A$1:Q975,A977,FALSE)))</f>
        <v>974</v>
      </c>
      <c r="D976" s="7" t="e">
        <f>HLOOKUP(V$23,'1 Data Entry'!A$1:Q975,A977,FALSE)</f>
        <v>#N/A</v>
      </c>
      <c r="E976" s="15" t="e">
        <f>IF(C976="","",HLOOKUP(W$23,'1 Data Entry'!A$1:S975,A977,FALSE))</f>
        <v>#N/A</v>
      </c>
      <c r="F976" s="15">
        <f>(COUNTIF(D$3:D976,D976))</f>
        <v>974</v>
      </c>
      <c r="G976" s="15">
        <f t="shared" si="195"/>
        <v>999</v>
      </c>
      <c r="H976" s="15" t="e">
        <f t="shared" si="198"/>
        <v>#N/A</v>
      </c>
      <c r="I976" s="16" t="str">
        <f t="shared" si="199"/>
        <v/>
      </c>
      <c r="J976" s="16" t="str">
        <f t="shared" ca="1" si="197"/>
        <v/>
      </c>
      <c r="K976" s="16" t="str">
        <f t="shared" ca="1" si="197"/>
        <v/>
      </c>
      <c r="L976" s="16" t="str">
        <f t="shared" ca="1" si="197"/>
        <v/>
      </c>
      <c r="M976" s="16" t="str">
        <f t="shared" ca="1" si="196"/>
        <v/>
      </c>
      <c r="N976" s="16" t="str">
        <f t="shared" ca="1" si="196"/>
        <v/>
      </c>
      <c r="O976" s="16" t="str">
        <f t="shared" ca="1" si="196"/>
        <v/>
      </c>
      <c r="P976" s="16" t="str">
        <f t="shared" ca="1" si="196"/>
        <v/>
      </c>
      <c r="Q976" s="16" t="str">
        <f t="shared" ca="1" si="196"/>
        <v/>
      </c>
      <c r="R976" s="16" t="str">
        <f t="shared" ca="1" si="196"/>
        <v/>
      </c>
      <c r="S976" s="16" t="e">
        <f t="shared" ca="1" si="202"/>
        <v>#N/A</v>
      </c>
      <c r="T976" s="15" t="str">
        <f t="shared" ca="1" si="203"/>
        <v/>
      </c>
      <c r="U976" s="7" t="str">
        <f t="shared" ca="1" si="200"/>
        <v/>
      </c>
    </row>
    <row r="977" spans="1:21" x14ac:dyDescent="0.55000000000000004">
      <c r="A977" s="7">
        <v>975</v>
      </c>
      <c r="B977" s="8">
        <f t="shared" si="201"/>
        <v>975</v>
      </c>
      <c r="C977" s="9">
        <f>IF('2 Pareto Analysis'!$D$12='Pareto Math'!V$23,'Pareto Math'!B977,IF(HLOOKUP(X$23,'1 Data Entry'!A$1:Q976,A978,FALSE)="","",HLOOKUP(X$23,'1 Data Entry'!A$1:Q976,A978,FALSE)))</f>
        <v>975</v>
      </c>
      <c r="D977" s="7" t="e">
        <f>HLOOKUP(V$23,'1 Data Entry'!A$1:Q976,A978,FALSE)</f>
        <v>#N/A</v>
      </c>
      <c r="E977" s="15" t="e">
        <f>IF(C977="","",HLOOKUP(W$23,'1 Data Entry'!A$1:S976,A978,FALSE))</f>
        <v>#N/A</v>
      </c>
      <c r="F977" s="15">
        <f>(COUNTIF(D$3:D977,D977))</f>
        <v>975</v>
      </c>
      <c r="G977" s="15">
        <f t="shared" si="195"/>
        <v>999</v>
      </c>
      <c r="H977" s="15" t="e">
        <f t="shared" si="198"/>
        <v>#N/A</v>
      </c>
      <c r="I977" s="16" t="str">
        <f t="shared" si="199"/>
        <v/>
      </c>
      <c r="J977" s="16" t="str">
        <f t="shared" ca="1" si="197"/>
        <v/>
      </c>
      <c r="K977" s="16" t="str">
        <f t="shared" ca="1" si="197"/>
        <v/>
      </c>
      <c r="L977" s="16" t="str">
        <f t="shared" ca="1" si="197"/>
        <v/>
      </c>
      <c r="M977" s="16" t="str">
        <f t="shared" ca="1" si="196"/>
        <v/>
      </c>
      <c r="N977" s="16" t="str">
        <f t="shared" ca="1" si="196"/>
        <v/>
      </c>
      <c r="O977" s="16" t="str">
        <f t="shared" ca="1" si="196"/>
        <v/>
      </c>
      <c r="P977" s="16" t="str">
        <f t="shared" ca="1" si="196"/>
        <v/>
      </c>
      <c r="Q977" s="16" t="str">
        <f t="shared" ca="1" si="196"/>
        <v/>
      </c>
      <c r="R977" s="16" t="str">
        <f t="shared" ca="1" si="196"/>
        <v/>
      </c>
      <c r="S977" s="16" t="e">
        <f t="shared" ca="1" si="202"/>
        <v>#N/A</v>
      </c>
      <c r="T977" s="15" t="str">
        <f t="shared" ca="1" si="203"/>
        <v/>
      </c>
      <c r="U977" s="7" t="str">
        <f t="shared" ca="1" si="200"/>
        <v/>
      </c>
    </row>
    <row r="978" spans="1:21" x14ac:dyDescent="0.55000000000000004">
      <c r="A978" s="7">
        <v>976</v>
      </c>
      <c r="B978" s="8">
        <f t="shared" si="201"/>
        <v>976</v>
      </c>
      <c r="C978" s="9">
        <f>IF('2 Pareto Analysis'!$D$12='Pareto Math'!V$23,'Pareto Math'!B978,IF(HLOOKUP(X$23,'1 Data Entry'!A$1:Q977,A979,FALSE)="","",HLOOKUP(X$23,'1 Data Entry'!A$1:Q977,A979,FALSE)))</f>
        <v>976</v>
      </c>
      <c r="D978" s="7" t="e">
        <f>HLOOKUP(V$23,'1 Data Entry'!A$1:Q977,A979,FALSE)</f>
        <v>#N/A</v>
      </c>
      <c r="E978" s="15" t="e">
        <f>IF(C978="","",HLOOKUP(W$23,'1 Data Entry'!A$1:S977,A979,FALSE))</f>
        <v>#N/A</v>
      </c>
      <c r="F978" s="15">
        <f>(COUNTIF(D$3:D978,D978))</f>
        <v>976</v>
      </c>
      <c r="G978" s="15">
        <f t="shared" si="195"/>
        <v>999</v>
      </c>
      <c r="H978" s="15" t="e">
        <f t="shared" si="198"/>
        <v>#N/A</v>
      </c>
      <c r="I978" s="16" t="str">
        <f t="shared" si="199"/>
        <v/>
      </c>
      <c r="J978" s="16" t="str">
        <f t="shared" ca="1" si="197"/>
        <v/>
      </c>
      <c r="K978" s="16" t="str">
        <f t="shared" ca="1" si="197"/>
        <v/>
      </c>
      <c r="L978" s="16" t="str">
        <f t="shared" ca="1" si="197"/>
        <v/>
      </c>
      <c r="M978" s="16" t="str">
        <f t="shared" ca="1" si="196"/>
        <v/>
      </c>
      <c r="N978" s="16" t="str">
        <f t="shared" ca="1" si="196"/>
        <v/>
      </c>
      <c r="O978" s="16" t="str">
        <f t="shared" ca="1" si="196"/>
        <v/>
      </c>
      <c r="P978" s="16" t="str">
        <f t="shared" ca="1" si="196"/>
        <v/>
      </c>
      <c r="Q978" s="16" t="str">
        <f t="shared" ca="1" si="196"/>
        <v/>
      </c>
      <c r="R978" s="16" t="str">
        <f t="shared" ca="1" si="196"/>
        <v/>
      </c>
      <c r="S978" s="16" t="e">
        <f t="shared" ca="1" si="202"/>
        <v>#N/A</v>
      </c>
      <c r="T978" s="15" t="str">
        <f t="shared" ca="1" si="203"/>
        <v/>
      </c>
      <c r="U978" s="7" t="str">
        <f t="shared" ca="1" si="200"/>
        <v/>
      </c>
    </row>
    <row r="979" spans="1:21" x14ac:dyDescent="0.55000000000000004">
      <c r="A979" s="7">
        <v>977</v>
      </c>
      <c r="B979" s="8">
        <f t="shared" si="201"/>
        <v>977</v>
      </c>
      <c r="C979" s="9">
        <f>IF('2 Pareto Analysis'!$D$12='Pareto Math'!V$23,'Pareto Math'!B979,IF(HLOOKUP(X$23,'1 Data Entry'!A$1:Q978,A980,FALSE)="","",HLOOKUP(X$23,'1 Data Entry'!A$1:Q978,A980,FALSE)))</f>
        <v>977</v>
      </c>
      <c r="D979" s="7" t="e">
        <f>HLOOKUP(V$23,'1 Data Entry'!A$1:Q978,A980,FALSE)</f>
        <v>#N/A</v>
      </c>
      <c r="E979" s="15" t="e">
        <f>IF(C979="","",HLOOKUP(W$23,'1 Data Entry'!A$1:S978,A980,FALSE))</f>
        <v>#N/A</v>
      </c>
      <c r="F979" s="15">
        <f>(COUNTIF(D$3:D979,D979))</f>
        <v>977</v>
      </c>
      <c r="G979" s="15">
        <f t="shared" si="195"/>
        <v>999</v>
      </c>
      <c r="H979" s="15" t="e">
        <f t="shared" si="198"/>
        <v>#N/A</v>
      </c>
      <c r="I979" s="16" t="str">
        <f t="shared" si="199"/>
        <v/>
      </c>
      <c r="J979" s="16" t="str">
        <f t="shared" ca="1" si="197"/>
        <v/>
      </c>
      <c r="K979" s="16" t="str">
        <f t="shared" ca="1" si="197"/>
        <v/>
      </c>
      <c r="L979" s="16" t="str">
        <f t="shared" ca="1" si="197"/>
        <v/>
      </c>
      <c r="M979" s="16" t="str">
        <f t="shared" ca="1" si="196"/>
        <v/>
      </c>
      <c r="N979" s="16" t="str">
        <f t="shared" ca="1" si="196"/>
        <v/>
      </c>
      <c r="O979" s="16" t="str">
        <f t="shared" ca="1" si="196"/>
        <v/>
      </c>
      <c r="P979" s="16" t="str">
        <f t="shared" ca="1" si="196"/>
        <v/>
      </c>
      <c r="Q979" s="16" t="str">
        <f t="shared" ca="1" si="196"/>
        <v/>
      </c>
      <c r="R979" s="16" t="str">
        <f t="shared" ca="1" si="196"/>
        <v/>
      </c>
      <c r="S979" s="16" t="e">
        <f t="shared" ca="1" si="202"/>
        <v>#N/A</v>
      </c>
      <c r="T979" s="15" t="str">
        <f t="shared" ca="1" si="203"/>
        <v/>
      </c>
      <c r="U979" s="7" t="str">
        <f t="shared" ca="1" si="200"/>
        <v/>
      </c>
    </row>
    <row r="980" spans="1:21" x14ac:dyDescent="0.55000000000000004">
      <c r="A980" s="7">
        <v>978</v>
      </c>
      <c r="B980" s="8">
        <f t="shared" si="201"/>
        <v>978</v>
      </c>
      <c r="C980" s="9">
        <f>IF('2 Pareto Analysis'!$D$12='Pareto Math'!V$23,'Pareto Math'!B980,IF(HLOOKUP(X$23,'1 Data Entry'!A$1:Q979,A981,FALSE)="","",HLOOKUP(X$23,'1 Data Entry'!A$1:Q979,A981,FALSE)))</f>
        <v>978</v>
      </c>
      <c r="D980" s="7" t="e">
        <f>HLOOKUP(V$23,'1 Data Entry'!A$1:Q979,A981,FALSE)</f>
        <v>#N/A</v>
      </c>
      <c r="E980" s="15" t="e">
        <f>IF(C980="","",HLOOKUP(W$23,'1 Data Entry'!A$1:S979,A981,FALSE))</f>
        <v>#N/A</v>
      </c>
      <c r="F980" s="15">
        <f>(COUNTIF(D$3:D980,D980))</f>
        <v>978</v>
      </c>
      <c r="G980" s="15">
        <f t="shared" si="195"/>
        <v>999</v>
      </c>
      <c r="H980" s="15" t="e">
        <f t="shared" si="198"/>
        <v>#N/A</v>
      </c>
      <c r="I980" s="16" t="str">
        <f t="shared" si="199"/>
        <v/>
      </c>
      <c r="J980" s="16" t="str">
        <f t="shared" ca="1" si="197"/>
        <v/>
      </c>
      <c r="K980" s="16" t="str">
        <f t="shared" ca="1" si="197"/>
        <v/>
      </c>
      <c r="L980" s="16" t="str">
        <f t="shared" ca="1" si="197"/>
        <v/>
      </c>
      <c r="M980" s="16" t="str">
        <f t="shared" ca="1" si="196"/>
        <v/>
      </c>
      <c r="N980" s="16" t="str">
        <f t="shared" ca="1" si="196"/>
        <v/>
      </c>
      <c r="O980" s="16" t="str">
        <f t="shared" ca="1" si="196"/>
        <v/>
      </c>
      <c r="P980" s="16" t="str">
        <f t="shared" ca="1" si="196"/>
        <v/>
      </c>
      <c r="Q980" s="16" t="str">
        <f t="shared" ca="1" si="196"/>
        <v/>
      </c>
      <c r="R980" s="16" t="str">
        <f t="shared" ca="1" si="196"/>
        <v/>
      </c>
      <c r="S980" s="16" t="e">
        <f t="shared" ca="1" si="202"/>
        <v>#N/A</v>
      </c>
      <c r="T980" s="15" t="str">
        <f t="shared" ca="1" si="203"/>
        <v/>
      </c>
      <c r="U980" s="7" t="str">
        <f t="shared" ca="1" si="200"/>
        <v/>
      </c>
    </row>
    <row r="981" spans="1:21" x14ac:dyDescent="0.55000000000000004">
      <c r="A981" s="7">
        <v>979</v>
      </c>
      <c r="B981" s="8">
        <f t="shared" si="201"/>
        <v>979</v>
      </c>
      <c r="C981" s="9">
        <f>IF('2 Pareto Analysis'!$D$12='Pareto Math'!V$23,'Pareto Math'!B981,IF(HLOOKUP(X$23,'1 Data Entry'!A$1:Q980,A982,FALSE)="","",HLOOKUP(X$23,'1 Data Entry'!A$1:Q980,A982,FALSE)))</f>
        <v>979</v>
      </c>
      <c r="D981" s="7" t="e">
        <f>HLOOKUP(V$23,'1 Data Entry'!A$1:Q980,A982,FALSE)</f>
        <v>#N/A</v>
      </c>
      <c r="E981" s="15" t="e">
        <f>IF(C981="","",HLOOKUP(W$23,'1 Data Entry'!A$1:S980,A982,FALSE))</f>
        <v>#N/A</v>
      </c>
      <c r="F981" s="15">
        <f>(COUNTIF(D$3:D981,D981))</f>
        <v>979</v>
      </c>
      <c r="G981" s="15">
        <f t="shared" si="195"/>
        <v>999</v>
      </c>
      <c r="H981" s="15" t="e">
        <f t="shared" si="198"/>
        <v>#N/A</v>
      </c>
      <c r="I981" s="16" t="str">
        <f t="shared" si="199"/>
        <v/>
      </c>
      <c r="J981" s="16" t="str">
        <f t="shared" ca="1" si="197"/>
        <v/>
      </c>
      <c r="K981" s="16" t="str">
        <f t="shared" ca="1" si="197"/>
        <v/>
      </c>
      <c r="L981" s="16" t="str">
        <f t="shared" ca="1" si="197"/>
        <v/>
      </c>
      <c r="M981" s="16" t="str">
        <f t="shared" ca="1" si="196"/>
        <v/>
      </c>
      <c r="N981" s="16" t="str">
        <f t="shared" ca="1" si="196"/>
        <v/>
      </c>
      <c r="O981" s="16" t="str">
        <f t="shared" ca="1" si="196"/>
        <v/>
      </c>
      <c r="P981" s="16" t="str">
        <f t="shared" ca="1" si="196"/>
        <v/>
      </c>
      <c r="Q981" s="16" t="str">
        <f t="shared" ca="1" si="196"/>
        <v/>
      </c>
      <c r="R981" s="16" t="str">
        <f t="shared" ca="1" si="196"/>
        <v/>
      </c>
      <c r="S981" s="16" t="e">
        <f t="shared" ca="1" si="202"/>
        <v>#N/A</v>
      </c>
      <c r="T981" s="15" t="str">
        <f t="shared" ca="1" si="203"/>
        <v/>
      </c>
      <c r="U981" s="7" t="str">
        <f t="shared" ca="1" si="200"/>
        <v/>
      </c>
    </row>
    <row r="982" spans="1:21" x14ac:dyDescent="0.55000000000000004">
      <c r="A982" s="7">
        <v>980</v>
      </c>
      <c r="B982" s="8">
        <f t="shared" si="201"/>
        <v>980</v>
      </c>
      <c r="C982" s="9">
        <f>IF('2 Pareto Analysis'!$D$12='Pareto Math'!V$23,'Pareto Math'!B982,IF(HLOOKUP(X$23,'1 Data Entry'!A$1:Q981,A983,FALSE)="","",HLOOKUP(X$23,'1 Data Entry'!A$1:Q981,A983,FALSE)))</f>
        <v>980</v>
      </c>
      <c r="D982" s="7" t="e">
        <f>HLOOKUP(V$23,'1 Data Entry'!A$1:Q981,A983,FALSE)</f>
        <v>#N/A</v>
      </c>
      <c r="E982" s="15" t="e">
        <f>IF(C982="","",HLOOKUP(W$23,'1 Data Entry'!A$1:S981,A983,FALSE))</f>
        <v>#N/A</v>
      </c>
      <c r="F982" s="15">
        <f>(COUNTIF(D$3:D982,D982))</f>
        <v>980</v>
      </c>
      <c r="G982" s="15">
        <f t="shared" si="195"/>
        <v>999</v>
      </c>
      <c r="H982" s="15" t="e">
        <f t="shared" si="198"/>
        <v>#N/A</v>
      </c>
      <c r="I982" s="16" t="str">
        <f t="shared" si="199"/>
        <v/>
      </c>
      <c r="J982" s="16" t="str">
        <f t="shared" ca="1" si="197"/>
        <v/>
      </c>
      <c r="K982" s="16" t="str">
        <f t="shared" ca="1" si="197"/>
        <v/>
      </c>
      <c r="L982" s="16" t="str">
        <f t="shared" ca="1" si="197"/>
        <v/>
      </c>
      <c r="M982" s="16" t="str">
        <f t="shared" ca="1" si="196"/>
        <v/>
      </c>
      <c r="N982" s="16" t="str">
        <f t="shared" ca="1" si="196"/>
        <v/>
      </c>
      <c r="O982" s="16" t="str">
        <f t="shared" ca="1" si="196"/>
        <v/>
      </c>
      <c r="P982" s="16" t="str">
        <f t="shared" ca="1" si="196"/>
        <v/>
      </c>
      <c r="Q982" s="16" t="str">
        <f t="shared" ca="1" si="196"/>
        <v/>
      </c>
      <c r="R982" s="16" t="str">
        <f t="shared" ca="1" si="196"/>
        <v/>
      </c>
      <c r="S982" s="16" t="e">
        <f t="shared" ca="1" si="202"/>
        <v>#N/A</v>
      </c>
      <c r="T982" s="15" t="str">
        <f t="shared" ca="1" si="203"/>
        <v/>
      </c>
      <c r="U982" s="7" t="str">
        <f t="shared" ca="1" si="200"/>
        <v/>
      </c>
    </row>
    <row r="983" spans="1:21" x14ac:dyDescent="0.55000000000000004">
      <c r="A983" s="7">
        <v>981</v>
      </c>
      <c r="B983" s="8">
        <f t="shared" si="201"/>
        <v>981</v>
      </c>
      <c r="C983" s="9">
        <f>IF('2 Pareto Analysis'!$D$12='Pareto Math'!V$23,'Pareto Math'!B983,IF(HLOOKUP(X$23,'1 Data Entry'!A$1:Q982,A984,FALSE)="","",HLOOKUP(X$23,'1 Data Entry'!A$1:Q982,A984,FALSE)))</f>
        <v>981</v>
      </c>
      <c r="D983" s="7" t="e">
        <f>HLOOKUP(V$23,'1 Data Entry'!A$1:Q982,A984,FALSE)</f>
        <v>#N/A</v>
      </c>
      <c r="E983" s="15" t="e">
        <f>IF(C983="","",HLOOKUP(W$23,'1 Data Entry'!A$1:S982,A984,FALSE))</f>
        <v>#N/A</v>
      </c>
      <c r="F983" s="15">
        <f>(COUNTIF(D$3:D983,D983))</f>
        <v>981</v>
      </c>
      <c r="G983" s="15">
        <f t="shared" si="195"/>
        <v>999</v>
      </c>
      <c r="H983" s="15" t="e">
        <f t="shared" si="198"/>
        <v>#N/A</v>
      </c>
      <c r="I983" s="16" t="str">
        <f t="shared" si="199"/>
        <v/>
      </c>
      <c r="J983" s="16" t="str">
        <f t="shared" ca="1" si="197"/>
        <v/>
      </c>
      <c r="K983" s="16" t="str">
        <f t="shared" ca="1" si="197"/>
        <v/>
      </c>
      <c r="L983" s="16" t="str">
        <f t="shared" ca="1" si="197"/>
        <v/>
      </c>
      <c r="M983" s="16" t="str">
        <f t="shared" ca="1" si="196"/>
        <v/>
      </c>
      <c r="N983" s="16" t="str">
        <f t="shared" ca="1" si="196"/>
        <v/>
      </c>
      <c r="O983" s="16" t="str">
        <f t="shared" ca="1" si="196"/>
        <v/>
      </c>
      <c r="P983" s="16" t="str">
        <f t="shared" ca="1" si="196"/>
        <v/>
      </c>
      <c r="Q983" s="16" t="str">
        <f t="shared" ca="1" si="196"/>
        <v/>
      </c>
      <c r="R983" s="16" t="str">
        <f t="shared" ca="1" si="196"/>
        <v/>
      </c>
      <c r="S983" s="16" t="e">
        <f t="shared" ca="1" si="202"/>
        <v>#N/A</v>
      </c>
      <c r="T983" s="15" t="str">
        <f t="shared" ca="1" si="203"/>
        <v/>
      </c>
      <c r="U983" s="7" t="str">
        <f t="shared" ca="1" si="200"/>
        <v/>
      </c>
    </row>
    <row r="984" spans="1:21" x14ac:dyDescent="0.55000000000000004">
      <c r="A984" s="7">
        <v>982</v>
      </c>
      <c r="B984" s="8">
        <f t="shared" si="201"/>
        <v>982</v>
      </c>
      <c r="C984" s="9">
        <f>IF('2 Pareto Analysis'!$D$12='Pareto Math'!V$23,'Pareto Math'!B984,IF(HLOOKUP(X$23,'1 Data Entry'!A$1:Q983,A985,FALSE)="","",HLOOKUP(X$23,'1 Data Entry'!A$1:Q983,A985,FALSE)))</f>
        <v>982</v>
      </c>
      <c r="D984" s="7" t="e">
        <f>HLOOKUP(V$23,'1 Data Entry'!A$1:Q983,A985,FALSE)</f>
        <v>#N/A</v>
      </c>
      <c r="E984" s="15" t="e">
        <f>IF(C984="","",HLOOKUP(W$23,'1 Data Entry'!A$1:S983,A985,FALSE))</f>
        <v>#N/A</v>
      </c>
      <c r="F984" s="15">
        <f>(COUNTIF(D$3:D984,D984))</f>
        <v>982</v>
      </c>
      <c r="G984" s="15">
        <f t="shared" si="195"/>
        <v>999</v>
      </c>
      <c r="H984" s="15" t="e">
        <f t="shared" si="198"/>
        <v>#N/A</v>
      </c>
      <c r="I984" s="16" t="str">
        <f t="shared" si="199"/>
        <v/>
      </c>
      <c r="J984" s="16" t="str">
        <f t="shared" ca="1" si="197"/>
        <v/>
      </c>
      <c r="K984" s="16" t="str">
        <f t="shared" ca="1" si="197"/>
        <v/>
      </c>
      <c r="L984" s="16" t="str">
        <f t="shared" ca="1" si="197"/>
        <v/>
      </c>
      <c r="M984" s="16" t="str">
        <f t="shared" ca="1" si="196"/>
        <v/>
      </c>
      <c r="N984" s="16" t="str">
        <f t="shared" ca="1" si="196"/>
        <v/>
      </c>
      <c r="O984" s="16" t="str">
        <f t="shared" ca="1" si="196"/>
        <v/>
      </c>
      <c r="P984" s="16" t="str">
        <f t="shared" ca="1" si="196"/>
        <v/>
      </c>
      <c r="Q984" s="16" t="str">
        <f t="shared" ca="1" si="196"/>
        <v/>
      </c>
      <c r="R984" s="16" t="str">
        <f t="shared" ca="1" si="196"/>
        <v/>
      </c>
      <c r="S984" s="16" t="e">
        <f t="shared" ca="1" si="202"/>
        <v>#N/A</v>
      </c>
      <c r="T984" s="15" t="str">
        <f t="shared" ca="1" si="203"/>
        <v/>
      </c>
      <c r="U984" s="7" t="str">
        <f t="shared" ca="1" si="200"/>
        <v/>
      </c>
    </row>
    <row r="985" spans="1:21" x14ac:dyDescent="0.55000000000000004">
      <c r="A985" s="7">
        <v>983</v>
      </c>
      <c r="B985" s="8">
        <f t="shared" si="201"/>
        <v>983</v>
      </c>
      <c r="C985" s="9">
        <f>IF('2 Pareto Analysis'!$D$12='Pareto Math'!V$23,'Pareto Math'!B985,IF(HLOOKUP(X$23,'1 Data Entry'!A$1:Q984,A986,FALSE)="","",HLOOKUP(X$23,'1 Data Entry'!A$1:Q984,A986,FALSE)))</f>
        <v>983</v>
      </c>
      <c r="D985" s="7" t="e">
        <f>HLOOKUP(V$23,'1 Data Entry'!A$1:Q984,A986,FALSE)</f>
        <v>#N/A</v>
      </c>
      <c r="E985" s="15" t="e">
        <f>IF(C985="","",HLOOKUP(W$23,'1 Data Entry'!A$1:S984,A986,FALSE))</f>
        <v>#N/A</v>
      </c>
      <c r="F985" s="15">
        <f>(COUNTIF(D$3:D985,D985))</f>
        <v>983</v>
      </c>
      <c r="G985" s="15">
        <f t="shared" si="195"/>
        <v>999</v>
      </c>
      <c r="H985" s="15" t="e">
        <f t="shared" si="198"/>
        <v>#N/A</v>
      </c>
      <c r="I985" s="16" t="str">
        <f t="shared" si="199"/>
        <v/>
      </c>
      <c r="J985" s="16" t="str">
        <f t="shared" ca="1" si="197"/>
        <v/>
      </c>
      <c r="K985" s="16" t="str">
        <f t="shared" ca="1" si="197"/>
        <v/>
      </c>
      <c r="L985" s="16" t="str">
        <f t="shared" ca="1" si="197"/>
        <v/>
      </c>
      <c r="M985" s="16" t="str">
        <f t="shared" ca="1" si="196"/>
        <v/>
      </c>
      <c r="N985" s="16" t="str">
        <f t="shared" ca="1" si="196"/>
        <v/>
      </c>
      <c r="O985" s="16" t="str">
        <f t="shared" ca="1" si="196"/>
        <v/>
      </c>
      <c r="P985" s="16" t="str">
        <f t="shared" ca="1" si="196"/>
        <v/>
      </c>
      <c r="Q985" s="16" t="str">
        <f t="shared" ca="1" si="196"/>
        <v/>
      </c>
      <c r="R985" s="16" t="str">
        <f t="shared" ca="1" si="196"/>
        <v/>
      </c>
      <c r="S985" s="16" t="e">
        <f t="shared" ca="1" si="202"/>
        <v>#N/A</v>
      </c>
      <c r="T985" s="15" t="str">
        <f t="shared" ca="1" si="203"/>
        <v/>
      </c>
      <c r="U985" s="7" t="str">
        <f t="shared" ca="1" si="200"/>
        <v/>
      </c>
    </row>
    <row r="986" spans="1:21" x14ac:dyDescent="0.55000000000000004">
      <c r="A986" s="7">
        <v>984</v>
      </c>
      <c r="B986" s="8">
        <f t="shared" si="201"/>
        <v>984</v>
      </c>
      <c r="C986" s="9">
        <f>IF('2 Pareto Analysis'!$D$12='Pareto Math'!V$23,'Pareto Math'!B986,IF(HLOOKUP(X$23,'1 Data Entry'!A$1:Q985,A987,FALSE)="","",HLOOKUP(X$23,'1 Data Entry'!A$1:Q985,A987,FALSE)))</f>
        <v>984</v>
      </c>
      <c r="D986" s="7" t="e">
        <f>HLOOKUP(V$23,'1 Data Entry'!A$1:Q985,A987,FALSE)</f>
        <v>#N/A</v>
      </c>
      <c r="E986" s="15" t="e">
        <f>IF(C986="","",HLOOKUP(W$23,'1 Data Entry'!A$1:S985,A987,FALSE))</f>
        <v>#N/A</v>
      </c>
      <c r="F986" s="15">
        <f>(COUNTIF(D$3:D986,D986))</f>
        <v>984</v>
      </c>
      <c r="G986" s="15">
        <f t="shared" si="195"/>
        <v>999</v>
      </c>
      <c r="H986" s="15" t="e">
        <f t="shared" si="198"/>
        <v>#N/A</v>
      </c>
      <c r="I986" s="16" t="str">
        <f t="shared" si="199"/>
        <v/>
      </c>
      <c r="J986" s="16" t="str">
        <f t="shared" ca="1" si="197"/>
        <v/>
      </c>
      <c r="K986" s="16" t="str">
        <f t="shared" ca="1" si="197"/>
        <v/>
      </c>
      <c r="L986" s="16" t="str">
        <f t="shared" ca="1" si="197"/>
        <v/>
      </c>
      <c r="M986" s="16" t="str">
        <f t="shared" ca="1" si="196"/>
        <v/>
      </c>
      <c r="N986" s="16" t="str">
        <f t="shared" ca="1" si="196"/>
        <v/>
      </c>
      <c r="O986" s="16" t="str">
        <f t="shared" ca="1" si="196"/>
        <v/>
      </c>
      <c r="P986" s="16" t="str">
        <f t="shared" ca="1" si="196"/>
        <v/>
      </c>
      <c r="Q986" s="16" t="str">
        <f t="shared" ca="1" si="196"/>
        <v/>
      </c>
      <c r="R986" s="16" t="str">
        <f t="shared" ca="1" si="196"/>
        <v/>
      </c>
      <c r="S986" s="16" t="e">
        <f t="shared" ca="1" si="202"/>
        <v>#N/A</v>
      </c>
      <c r="T986" s="15" t="str">
        <f t="shared" ca="1" si="203"/>
        <v/>
      </c>
      <c r="U986" s="7" t="str">
        <f t="shared" ca="1" si="200"/>
        <v/>
      </c>
    </row>
    <row r="987" spans="1:21" x14ac:dyDescent="0.55000000000000004">
      <c r="A987" s="7">
        <v>985</v>
      </c>
      <c r="B987" s="8">
        <f t="shared" si="201"/>
        <v>985</v>
      </c>
      <c r="C987" s="9">
        <f>IF('2 Pareto Analysis'!$D$12='Pareto Math'!V$23,'Pareto Math'!B987,IF(HLOOKUP(X$23,'1 Data Entry'!A$1:Q986,A988,FALSE)="","",HLOOKUP(X$23,'1 Data Entry'!A$1:Q986,A988,FALSE)))</f>
        <v>985</v>
      </c>
      <c r="D987" s="7" t="e">
        <f>HLOOKUP(V$23,'1 Data Entry'!A$1:Q986,A988,FALSE)</f>
        <v>#N/A</v>
      </c>
      <c r="E987" s="15" t="e">
        <f>IF(C987="","",HLOOKUP(W$23,'1 Data Entry'!A$1:S986,A988,FALSE))</f>
        <v>#N/A</v>
      </c>
      <c r="F987" s="15">
        <f>(COUNTIF(D$3:D987,D987))</f>
        <v>985</v>
      </c>
      <c r="G987" s="15">
        <f t="shared" ref="G987:G1001" si="204">IF(B987="","",COUNTIF(D$3:D$1002,D987))</f>
        <v>999</v>
      </c>
      <c r="H987" s="15" t="e">
        <f t="shared" si="198"/>
        <v>#N/A</v>
      </c>
      <c r="I987" s="16" t="str">
        <f t="shared" si="199"/>
        <v/>
      </c>
      <c r="J987" s="16" t="str">
        <f t="shared" ca="1" si="197"/>
        <v/>
      </c>
      <c r="K987" s="16" t="str">
        <f t="shared" ca="1" si="197"/>
        <v/>
      </c>
      <c r="L987" s="16" t="str">
        <f t="shared" ca="1" si="197"/>
        <v/>
      </c>
      <c r="M987" s="16" t="str">
        <f t="shared" ca="1" si="196"/>
        <v/>
      </c>
      <c r="N987" s="16" t="str">
        <f t="shared" ca="1" si="196"/>
        <v/>
      </c>
      <c r="O987" s="16" t="str">
        <f t="shared" ca="1" si="196"/>
        <v/>
      </c>
      <c r="P987" s="16" t="str">
        <f t="shared" ca="1" si="196"/>
        <v/>
      </c>
      <c r="Q987" s="16" t="str">
        <f t="shared" ca="1" si="196"/>
        <v/>
      </c>
      <c r="R987" s="16" t="str">
        <f t="shared" ca="1" si="196"/>
        <v/>
      </c>
      <c r="S987" s="16" t="e">
        <f t="shared" ca="1" si="202"/>
        <v>#N/A</v>
      </c>
      <c r="T987" s="15" t="str">
        <f t="shared" ca="1" si="203"/>
        <v/>
      </c>
      <c r="U987" s="7" t="str">
        <f t="shared" ca="1" si="200"/>
        <v/>
      </c>
    </row>
    <row r="988" spans="1:21" x14ac:dyDescent="0.55000000000000004">
      <c r="A988" s="7">
        <v>986</v>
      </c>
      <c r="B988" s="8">
        <f t="shared" si="201"/>
        <v>986</v>
      </c>
      <c r="C988" s="9">
        <f>IF('2 Pareto Analysis'!$D$12='Pareto Math'!V$23,'Pareto Math'!B988,IF(HLOOKUP(X$23,'1 Data Entry'!A$1:Q987,A989,FALSE)="","",HLOOKUP(X$23,'1 Data Entry'!A$1:Q987,A989,FALSE)))</f>
        <v>986</v>
      </c>
      <c r="D988" s="7" t="e">
        <f>HLOOKUP(V$23,'1 Data Entry'!A$1:Q987,A989,FALSE)</f>
        <v>#N/A</v>
      </c>
      <c r="E988" s="15" t="e">
        <f>IF(C988="","",HLOOKUP(W$23,'1 Data Entry'!A$1:S987,A989,FALSE))</f>
        <v>#N/A</v>
      </c>
      <c r="F988" s="15">
        <f>(COUNTIF(D$3:D988,D988))</f>
        <v>986</v>
      </c>
      <c r="G988" s="15">
        <f t="shared" si="204"/>
        <v>999</v>
      </c>
      <c r="H988" s="15" t="e">
        <f t="shared" si="198"/>
        <v>#N/A</v>
      </c>
      <c r="I988" s="16" t="str">
        <f t="shared" si="199"/>
        <v/>
      </c>
      <c r="J988" s="16" t="str">
        <f t="shared" ca="1" si="197"/>
        <v/>
      </c>
      <c r="K988" s="16" t="str">
        <f t="shared" ca="1" si="197"/>
        <v/>
      </c>
      <c r="L988" s="16" t="str">
        <f t="shared" ca="1" si="197"/>
        <v/>
      </c>
      <c r="M988" s="16" t="str">
        <f t="shared" ca="1" si="196"/>
        <v/>
      </c>
      <c r="N988" s="16" t="str">
        <f t="shared" ca="1" si="196"/>
        <v/>
      </c>
      <c r="O988" s="16" t="str">
        <f t="shared" ca="1" si="196"/>
        <v/>
      </c>
      <c r="P988" s="16" t="str">
        <f t="shared" ca="1" si="196"/>
        <v/>
      </c>
      <c r="Q988" s="16" t="str">
        <f t="shared" ca="1" si="196"/>
        <v/>
      </c>
      <c r="R988" s="16" t="str">
        <f t="shared" ca="1" si="196"/>
        <v/>
      </c>
      <c r="S988" s="16" t="e">
        <f t="shared" ca="1" si="202"/>
        <v>#N/A</v>
      </c>
      <c r="T988" s="15" t="str">
        <f t="shared" ca="1" si="203"/>
        <v/>
      </c>
      <c r="U988" s="7" t="str">
        <f t="shared" ca="1" si="200"/>
        <v/>
      </c>
    </row>
    <row r="989" spans="1:21" x14ac:dyDescent="0.55000000000000004">
      <c r="A989" s="7">
        <v>987</v>
      </c>
      <c r="B989" s="8">
        <f t="shared" si="201"/>
        <v>987</v>
      </c>
      <c r="C989" s="9">
        <f>IF('2 Pareto Analysis'!$D$12='Pareto Math'!V$23,'Pareto Math'!B989,IF(HLOOKUP(X$23,'1 Data Entry'!A$1:Q988,A990,FALSE)="","",HLOOKUP(X$23,'1 Data Entry'!A$1:Q988,A990,FALSE)))</f>
        <v>987</v>
      </c>
      <c r="D989" s="7" t="e">
        <f>HLOOKUP(V$23,'1 Data Entry'!A$1:Q988,A990,FALSE)</f>
        <v>#N/A</v>
      </c>
      <c r="E989" s="15" t="e">
        <f>IF(C989="","",HLOOKUP(W$23,'1 Data Entry'!A$1:S988,A990,FALSE))</f>
        <v>#N/A</v>
      </c>
      <c r="F989" s="15">
        <f>(COUNTIF(D$3:D989,D989))</f>
        <v>987</v>
      </c>
      <c r="G989" s="15">
        <f t="shared" si="204"/>
        <v>999</v>
      </c>
      <c r="H989" s="15" t="e">
        <f t="shared" si="198"/>
        <v>#N/A</v>
      </c>
      <c r="I989" s="16" t="str">
        <f t="shared" si="199"/>
        <v/>
      </c>
      <c r="J989" s="16" t="str">
        <f t="shared" ca="1" si="197"/>
        <v/>
      </c>
      <c r="K989" s="16" t="str">
        <f t="shared" ca="1" si="197"/>
        <v/>
      </c>
      <c r="L989" s="16" t="str">
        <f t="shared" ca="1" si="197"/>
        <v/>
      </c>
      <c r="M989" s="16" t="str">
        <f t="shared" ca="1" si="196"/>
        <v/>
      </c>
      <c r="N989" s="16" t="str">
        <f t="shared" ca="1" si="196"/>
        <v/>
      </c>
      <c r="O989" s="16" t="str">
        <f t="shared" ca="1" si="196"/>
        <v/>
      </c>
      <c r="P989" s="16" t="str">
        <f t="shared" ca="1" si="196"/>
        <v/>
      </c>
      <c r="Q989" s="16" t="str">
        <f t="shared" ca="1" si="196"/>
        <v/>
      </c>
      <c r="R989" s="16" t="str">
        <f t="shared" ca="1" si="196"/>
        <v/>
      </c>
      <c r="S989" s="16" t="e">
        <f t="shared" ca="1" si="202"/>
        <v>#N/A</v>
      </c>
      <c r="T989" s="15" t="str">
        <f t="shared" ca="1" si="203"/>
        <v/>
      </c>
      <c r="U989" s="7" t="str">
        <f t="shared" ca="1" si="200"/>
        <v/>
      </c>
    </row>
    <row r="990" spans="1:21" x14ac:dyDescent="0.55000000000000004">
      <c r="A990" s="7">
        <v>988</v>
      </c>
      <c r="B990" s="8">
        <f t="shared" si="201"/>
        <v>988</v>
      </c>
      <c r="C990" s="9">
        <f>IF('2 Pareto Analysis'!$D$12='Pareto Math'!V$23,'Pareto Math'!B990,IF(HLOOKUP(X$23,'1 Data Entry'!A$1:Q989,A991,FALSE)="","",HLOOKUP(X$23,'1 Data Entry'!A$1:Q989,A991,FALSE)))</f>
        <v>988</v>
      </c>
      <c r="D990" s="7" t="e">
        <f>HLOOKUP(V$23,'1 Data Entry'!A$1:Q989,A991,FALSE)</f>
        <v>#N/A</v>
      </c>
      <c r="E990" s="15" t="e">
        <f>IF(C990="","",HLOOKUP(W$23,'1 Data Entry'!A$1:S989,A991,FALSE))</f>
        <v>#N/A</v>
      </c>
      <c r="F990" s="15">
        <f>(COUNTIF(D$3:D990,D990))</f>
        <v>988</v>
      </c>
      <c r="G990" s="15">
        <f t="shared" si="204"/>
        <v>999</v>
      </c>
      <c r="H990" s="15" t="e">
        <f t="shared" si="198"/>
        <v>#N/A</v>
      </c>
      <c r="I990" s="16" t="str">
        <f t="shared" si="199"/>
        <v/>
      </c>
      <c r="J990" s="16" t="str">
        <f t="shared" ca="1" si="197"/>
        <v/>
      </c>
      <c r="K990" s="16" t="str">
        <f t="shared" ca="1" si="197"/>
        <v/>
      </c>
      <c r="L990" s="16" t="str">
        <f t="shared" ca="1" si="197"/>
        <v/>
      </c>
      <c r="M990" s="16" t="str">
        <f t="shared" ca="1" si="196"/>
        <v/>
      </c>
      <c r="N990" s="16" t="str">
        <f t="shared" ca="1" si="196"/>
        <v/>
      </c>
      <c r="O990" s="16" t="str">
        <f t="shared" ca="1" si="196"/>
        <v/>
      </c>
      <c r="P990" s="16" t="str">
        <f t="shared" ca="1" si="196"/>
        <v/>
      </c>
      <c r="Q990" s="16" t="str">
        <f t="shared" ca="1" si="196"/>
        <v/>
      </c>
      <c r="R990" s="16" t="str">
        <f t="shared" ca="1" si="196"/>
        <v/>
      </c>
      <c r="S990" s="16" t="e">
        <f t="shared" ca="1" si="202"/>
        <v>#N/A</v>
      </c>
      <c r="T990" s="15" t="str">
        <f t="shared" ca="1" si="203"/>
        <v/>
      </c>
      <c r="U990" s="7" t="str">
        <f t="shared" ca="1" si="200"/>
        <v/>
      </c>
    </row>
    <row r="991" spans="1:21" x14ac:dyDescent="0.55000000000000004">
      <c r="A991" s="7">
        <v>989</v>
      </c>
      <c r="B991" s="8">
        <f t="shared" si="201"/>
        <v>989</v>
      </c>
      <c r="C991" s="9">
        <f>IF('2 Pareto Analysis'!$D$12='Pareto Math'!V$23,'Pareto Math'!B991,IF(HLOOKUP(X$23,'1 Data Entry'!A$1:Q990,A992,FALSE)="","",HLOOKUP(X$23,'1 Data Entry'!A$1:Q990,A992,FALSE)))</f>
        <v>989</v>
      </c>
      <c r="D991" s="7" t="e">
        <f>HLOOKUP(V$23,'1 Data Entry'!A$1:Q990,A992,FALSE)</f>
        <v>#N/A</v>
      </c>
      <c r="E991" s="15" t="e">
        <f>IF(C991="","",HLOOKUP(W$23,'1 Data Entry'!A$1:S990,A992,FALSE))</f>
        <v>#N/A</v>
      </c>
      <c r="F991" s="15">
        <f>(COUNTIF(D$3:D991,D991))</f>
        <v>989</v>
      </c>
      <c r="G991" s="15">
        <f t="shared" si="204"/>
        <v>999</v>
      </c>
      <c r="H991" s="15" t="e">
        <f t="shared" si="198"/>
        <v>#N/A</v>
      </c>
      <c r="I991" s="16" t="str">
        <f t="shared" si="199"/>
        <v/>
      </c>
      <c r="J991" s="16" t="str">
        <f t="shared" ca="1" si="197"/>
        <v/>
      </c>
      <c r="K991" s="16" t="str">
        <f t="shared" ca="1" si="197"/>
        <v/>
      </c>
      <c r="L991" s="16" t="str">
        <f t="shared" ca="1" si="197"/>
        <v/>
      </c>
      <c r="M991" s="16" t="str">
        <f t="shared" ca="1" si="196"/>
        <v/>
      </c>
      <c r="N991" s="16" t="str">
        <f t="shared" ca="1" si="196"/>
        <v/>
      </c>
      <c r="O991" s="16" t="str">
        <f t="shared" ca="1" si="196"/>
        <v/>
      </c>
      <c r="P991" s="16" t="str">
        <f t="shared" ca="1" si="196"/>
        <v/>
      </c>
      <c r="Q991" s="16" t="str">
        <f t="shared" ca="1" si="196"/>
        <v/>
      </c>
      <c r="R991" s="16" t="str">
        <f t="shared" ca="1" si="196"/>
        <v/>
      </c>
      <c r="S991" s="16" t="e">
        <f t="shared" ca="1" si="202"/>
        <v>#N/A</v>
      </c>
      <c r="T991" s="15" t="str">
        <f t="shared" ca="1" si="203"/>
        <v/>
      </c>
      <c r="U991" s="7" t="str">
        <f t="shared" ca="1" si="200"/>
        <v/>
      </c>
    </row>
    <row r="992" spans="1:21" x14ac:dyDescent="0.55000000000000004">
      <c r="A992" s="7">
        <v>990</v>
      </c>
      <c r="B992" s="8">
        <f t="shared" si="201"/>
        <v>990</v>
      </c>
      <c r="C992" s="9">
        <f>IF('2 Pareto Analysis'!$D$12='Pareto Math'!V$23,'Pareto Math'!B992,IF(HLOOKUP(X$23,'1 Data Entry'!A$1:Q991,A993,FALSE)="","",HLOOKUP(X$23,'1 Data Entry'!A$1:Q991,A993,FALSE)))</f>
        <v>990</v>
      </c>
      <c r="D992" s="7" t="e">
        <f>HLOOKUP(V$23,'1 Data Entry'!A$1:Q991,A993,FALSE)</f>
        <v>#N/A</v>
      </c>
      <c r="E992" s="15" t="e">
        <f>IF(C992="","",HLOOKUP(W$23,'1 Data Entry'!A$1:S991,A993,FALSE))</f>
        <v>#N/A</v>
      </c>
      <c r="F992" s="15">
        <f>(COUNTIF(D$3:D992,D992))</f>
        <v>990</v>
      </c>
      <c r="G992" s="15">
        <f t="shared" si="204"/>
        <v>999</v>
      </c>
      <c r="H992" s="15" t="e">
        <f t="shared" si="198"/>
        <v>#N/A</v>
      </c>
      <c r="I992" s="16" t="str">
        <f t="shared" si="199"/>
        <v/>
      </c>
      <c r="J992" s="16" t="str">
        <f t="shared" ca="1" si="197"/>
        <v/>
      </c>
      <c r="K992" s="16" t="str">
        <f t="shared" ca="1" si="197"/>
        <v/>
      </c>
      <c r="L992" s="16" t="str">
        <f t="shared" ca="1" si="197"/>
        <v/>
      </c>
      <c r="M992" s="16" t="str">
        <f t="shared" ca="1" si="196"/>
        <v/>
      </c>
      <c r="N992" s="16" t="str">
        <f t="shared" ca="1" si="196"/>
        <v/>
      </c>
      <c r="O992" s="16" t="str">
        <f t="shared" ca="1" si="196"/>
        <v/>
      </c>
      <c r="P992" s="16" t="str">
        <f t="shared" ca="1" si="196"/>
        <v/>
      </c>
      <c r="Q992" s="16" t="str">
        <f t="shared" ca="1" si="196"/>
        <v/>
      </c>
      <c r="R992" s="16" t="str">
        <f t="shared" ca="1" si="196"/>
        <v/>
      </c>
      <c r="S992" s="16" t="e">
        <f t="shared" ca="1" si="202"/>
        <v>#N/A</v>
      </c>
      <c r="T992" s="15" t="str">
        <f t="shared" ca="1" si="203"/>
        <v/>
      </c>
      <c r="U992" s="7" t="str">
        <f t="shared" ca="1" si="200"/>
        <v/>
      </c>
    </row>
    <row r="993" spans="1:21" x14ac:dyDescent="0.55000000000000004">
      <c r="A993" s="7">
        <v>991</v>
      </c>
      <c r="B993" s="8">
        <f t="shared" si="201"/>
        <v>991</v>
      </c>
      <c r="C993" s="9">
        <f>IF('2 Pareto Analysis'!$D$12='Pareto Math'!V$23,'Pareto Math'!B993,IF(HLOOKUP(X$23,'1 Data Entry'!A$1:Q992,A994,FALSE)="","",HLOOKUP(X$23,'1 Data Entry'!A$1:Q992,A994,FALSE)))</f>
        <v>991</v>
      </c>
      <c r="D993" s="7" t="e">
        <f>HLOOKUP(V$23,'1 Data Entry'!A$1:Q992,A994,FALSE)</f>
        <v>#N/A</v>
      </c>
      <c r="E993" s="15" t="e">
        <f>IF(C993="","",HLOOKUP(W$23,'1 Data Entry'!A$1:S992,A994,FALSE))</f>
        <v>#N/A</v>
      </c>
      <c r="F993" s="15">
        <f>(COUNTIF(D$3:D993,D993))</f>
        <v>991</v>
      </c>
      <c r="G993" s="15">
        <f t="shared" si="204"/>
        <v>999</v>
      </c>
      <c r="H993" s="15" t="e">
        <f t="shared" si="198"/>
        <v>#N/A</v>
      </c>
      <c r="I993" s="16" t="str">
        <f t="shared" si="199"/>
        <v/>
      </c>
      <c r="J993" s="16" t="str">
        <f t="shared" ca="1" si="197"/>
        <v/>
      </c>
      <c r="K993" s="16" t="str">
        <f t="shared" ca="1" si="197"/>
        <v/>
      </c>
      <c r="L993" s="16" t="str">
        <f t="shared" ca="1" si="197"/>
        <v/>
      </c>
      <c r="M993" s="16" t="str">
        <f t="shared" ca="1" si="196"/>
        <v/>
      </c>
      <c r="N993" s="16" t="str">
        <f t="shared" ca="1" si="196"/>
        <v/>
      </c>
      <c r="O993" s="16" t="str">
        <f t="shared" ca="1" si="196"/>
        <v/>
      </c>
      <c r="P993" s="16" t="str">
        <f t="shared" ca="1" si="196"/>
        <v/>
      </c>
      <c r="Q993" s="16" t="str">
        <f t="shared" ca="1" si="196"/>
        <v/>
      </c>
      <c r="R993" s="16" t="str">
        <f t="shared" ca="1" si="196"/>
        <v/>
      </c>
      <c r="S993" s="16" t="e">
        <f t="shared" ca="1" si="202"/>
        <v>#N/A</v>
      </c>
      <c r="T993" s="15" t="str">
        <f t="shared" ca="1" si="203"/>
        <v/>
      </c>
      <c r="U993" s="7" t="str">
        <f t="shared" ca="1" si="200"/>
        <v/>
      </c>
    </row>
    <row r="994" spans="1:21" x14ac:dyDescent="0.55000000000000004">
      <c r="A994" s="7">
        <v>992</v>
      </c>
      <c r="B994" s="8">
        <f t="shared" si="201"/>
        <v>992</v>
      </c>
      <c r="C994" s="9">
        <f>IF('2 Pareto Analysis'!$D$12='Pareto Math'!V$23,'Pareto Math'!B994,IF(HLOOKUP(X$23,'1 Data Entry'!A$1:Q993,A995,FALSE)="","",HLOOKUP(X$23,'1 Data Entry'!A$1:Q993,A995,FALSE)))</f>
        <v>992</v>
      </c>
      <c r="D994" s="7" t="e">
        <f>HLOOKUP(V$23,'1 Data Entry'!A$1:Q993,A995,FALSE)</f>
        <v>#N/A</v>
      </c>
      <c r="E994" s="15" t="e">
        <f>IF(C994="","",HLOOKUP(W$23,'1 Data Entry'!A$1:S993,A995,FALSE))</f>
        <v>#N/A</v>
      </c>
      <c r="F994" s="15">
        <f>(COUNTIF(D$3:D994,D994))</f>
        <v>992</v>
      </c>
      <c r="G994" s="15">
        <f t="shared" si="204"/>
        <v>999</v>
      </c>
      <c r="H994" s="15" t="e">
        <f t="shared" si="198"/>
        <v>#N/A</v>
      </c>
      <c r="I994" s="16" t="str">
        <f t="shared" si="199"/>
        <v/>
      </c>
      <c r="J994" s="16" t="str">
        <f t="shared" ca="1" si="197"/>
        <v/>
      </c>
      <c r="K994" s="16" t="str">
        <f t="shared" ca="1" si="197"/>
        <v/>
      </c>
      <c r="L994" s="16" t="str">
        <f t="shared" ca="1" si="197"/>
        <v/>
      </c>
      <c r="M994" s="16" t="str">
        <f t="shared" ca="1" si="196"/>
        <v/>
      </c>
      <c r="N994" s="16" t="str">
        <f t="shared" ca="1" si="196"/>
        <v/>
      </c>
      <c r="O994" s="16" t="str">
        <f t="shared" ca="1" si="196"/>
        <v/>
      </c>
      <c r="P994" s="16" t="str">
        <f t="shared" ca="1" si="196"/>
        <v/>
      </c>
      <c r="Q994" s="16" t="str">
        <f t="shared" ca="1" si="196"/>
        <v/>
      </c>
      <c r="R994" s="16" t="str">
        <f t="shared" ca="1" si="196"/>
        <v/>
      </c>
      <c r="S994" s="16" t="e">
        <f t="shared" ca="1" si="202"/>
        <v>#N/A</v>
      </c>
      <c r="T994" s="15" t="str">
        <f t="shared" ca="1" si="203"/>
        <v/>
      </c>
      <c r="U994" s="7" t="str">
        <f t="shared" ca="1" si="200"/>
        <v/>
      </c>
    </row>
    <row r="995" spans="1:21" x14ac:dyDescent="0.55000000000000004">
      <c r="A995" s="7">
        <v>993</v>
      </c>
      <c r="B995" s="8">
        <f t="shared" si="201"/>
        <v>993</v>
      </c>
      <c r="C995" s="9">
        <f>IF('2 Pareto Analysis'!$D$12='Pareto Math'!V$23,'Pareto Math'!B995,IF(HLOOKUP(X$23,'1 Data Entry'!A$1:Q994,A996,FALSE)="","",HLOOKUP(X$23,'1 Data Entry'!A$1:Q994,A996,FALSE)))</f>
        <v>993</v>
      </c>
      <c r="D995" s="7" t="e">
        <f>HLOOKUP(V$23,'1 Data Entry'!A$1:Q994,A996,FALSE)</f>
        <v>#N/A</v>
      </c>
      <c r="E995" s="15" t="e">
        <f>IF(C995="","",HLOOKUP(W$23,'1 Data Entry'!A$1:S994,A996,FALSE))</f>
        <v>#N/A</v>
      </c>
      <c r="F995" s="15">
        <f>(COUNTIF(D$3:D995,D995))</f>
        <v>993</v>
      </c>
      <c r="G995" s="15">
        <f t="shared" si="204"/>
        <v>999</v>
      </c>
      <c r="H995" s="15" t="e">
        <f t="shared" si="198"/>
        <v>#N/A</v>
      </c>
      <c r="I995" s="16" t="str">
        <f>IF(F995=G995,IF(ISNA(H995),G995,H995),"")</f>
        <v/>
      </c>
      <c r="J995" s="16" t="str">
        <f t="shared" ca="1" si="197"/>
        <v/>
      </c>
      <c r="K995" s="16" t="str">
        <f t="shared" ca="1" si="197"/>
        <v/>
      </c>
      <c r="L995" s="16" t="str">
        <f t="shared" ca="1" si="197"/>
        <v/>
      </c>
      <c r="M995" s="16" t="str">
        <f t="shared" ca="1" si="196"/>
        <v/>
      </c>
      <c r="N995" s="16" t="str">
        <f t="shared" ca="1" si="196"/>
        <v/>
      </c>
      <c r="O995" s="16" t="str">
        <f t="shared" ca="1" si="196"/>
        <v/>
      </c>
      <c r="P995" s="16" t="str">
        <f t="shared" ca="1" si="196"/>
        <v/>
      </c>
      <c r="Q995" s="16" t="str">
        <f t="shared" ca="1" si="196"/>
        <v/>
      </c>
      <c r="R995" s="16" t="str">
        <f t="shared" ca="1" si="196"/>
        <v/>
      </c>
      <c r="S995" s="16" t="e">
        <f t="shared" ca="1" si="202"/>
        <v>#N/A</v>
      </c>
      <c r="T995" s="15" t="str">
        <f t="shared" ca="1" si="203"/>
        <v/>
      </c>
      <c r="U995" s="7" t="str">
        <f t="shared" ca="1" si="200"/>
        <v/>
      </c>
    </row>
    <row r="996" spans="1:21" x14ac:dyDescent="0.55000000000000004">
      <c r="A996" s="7">
        <v>994</v>
      </c>
      <c r="B996" s="8">
        <f t="shared" si="201"/>
        <v>994</v>
      </c>
      <c r="C996" s="9">
        <f>IF('2 Pareto Analysis'!$D$12='Pareto Math'!V$23,'Pareto Math'!B996,IF(HLOOKUP(X$23,'1 Data Entry'!A$1:Q995,A997,FALSE)="","",HLOOKUP(X$23,'1 Data Entry'!A$1:Q995,A997,FALSE)))</f>
        <v>994</v>
      </c>
      <c r="D996" s="7" t="e">
        <f>HLOOKUP(V$23,'1 Data Entry'!A$1:Q995,A997,FALSE)</f>
        <v>#N/A</v>
      </c>
      <c r="E996" s="15" t="e">
        <f>IF(C996="","",HLOOKUP(W$23,'1 Data Entry'!A$1:S995,A997,FALSE))</f>
        <v>#N/A</v>
      </c>
      <c r="F996" s="15">
        <f>(COUNTIF(D$3:D996,D996))</f>
        <v>994</v>
      </c>
      <c r="G996" s="15">
        <f t="shared" si="204"/>
        <v>999</v>
      </c>
      <c r="H996" s="15" t="e">
        <f t="shared" si="198"/>
        <v>#N/A</v>
      </c>
      <c r="I996" s="16" t="str">
        <f t="shared" si="199"/>
        <v/>
      </c>
      <c r="J996" s="16" t="str">
        <f t="shared" ca="1" si="197"/>
        <v/>
      </c>
      <c r="K996" s="16" t="str">
        <f t="shared" ca="1" si="197"/>
        <v/>
      </c>
      <c r="L996" s="16" t="str">
        <f t="shared" ca="1" si="197"/>
        <v/>
      </c>
      <c r="M996" s="16" t="str">
        <f t="shared" ca="1" si="196"/>
        <v/>
      </c>
      <c r="N996" s="16" t="str">
        <f t="shared" ca="1" si="196"/>
        <v/>
      </c>
      <c r="O996" s="16" t="str">
        <f t="shared" ca="1" si="196"/>
        <v/>
      </c>
      <c r="P996" s="16" t="str">
        <f t="shared" ca="1" si="196"/>
        <v/>
      </c>
      <c r="Q996" s="16" t="str">
        <f t="shared" ca="1" si="196"/>
        <v/>
      </c>
      <c r="R996" s="16" t="str">
        <f t="shared" ca="1" si="196"/>
        <v/>
      </c>
      <c r="S996" s="16" t="e">
        <f t="shared" ca="1" si="202"/>
        <v>#N/A</v>
      </c>
      <c r="T996" s="15" t="str">
        <f t="shared" ca="1" si="203"/>
        <v/>
      </c>
      <c r="U996" s="7" t="str">
        <f t="shared" ca="1" si="200"/>
        <v/>
      </c>
    </row>
    <row r="997" spans="1:21" x14ac:dyDescent="0.55000000000000004">
      <c r="A997" s="7">
        <v>995</v>
      </c>
      <c r="B997" s="8">
        <f t="shared" si="201"/>
        <v>995</v>
      </c>
      <c r="C997" s="9">
        <f>IF('2 Pareto Analysis'!$D$12='Pareto Math'!V$23,'Pareto Math'!B997,IF(HLOOKUP(X$23,'1 Data Entry'!A$1:Q996,A998,FALSE)="","",HLOOKUP(X$23,'1 Data Entry'!A$1:Q996,A998,FALSE)))</f>
        <v>995</v>
      </c>
      <c r="D997" s="7" t="e">
        <f>HLOOKUP(V$23,'1 Data Entry'!A$1:Q996,A998,FALSE)</f>
        <v>#N/A</v>
      </c>
      <c r="E997" s="15" t="e">
        <f>IF(C997="","",HLOOKUP(W$23,'1 Data Entry'!A$1:S996,A998,FALSE))</f>
        <v>#N/A</v>
      </c>
      <c r="F997" s="15">
        <f>(COUNTIF(D$3:D997,D997))</f>
        <v>995</v>
      </c>
      <c r="G997" s="15">
        <f t="shared" si="204"/>
        <v>999</v>
      </c>
      <c r="H997" s="15" t="e">
        <f t="shared" si="198"/>
        <v>#N/A</v>
      </c>
      <c r="I997" s="16" t="str">
        <f t="shared" si="199"/>
        <v/>
      </c>
      <c r="J997" s="16" t="str">
        <f t="shared" ca="1" si="197"/>
        <v/>
      </c>
      <c r="K997" s="16" t="str">
        <f t="shared" ca="1" si="197"/>
        <v/>
      </c>
      <c r="L997" s="16" t="str">
        <f t="shared" ca="1" si="197"/>
        <v/>
      </c>
      <c r="M997" s="16" t="str">
        <f t="shared" ca="1" si="196"/>
        <v/>
      </c>
      <c r="N997" s="16" t="str">
        <f t="shared" ca="1" si="196"/>
        <v/>
      </c>
      <c r="O997" s="16" t="str">
        <f t="shared" ca="1" si="196"/>
        <v/>
      </c>
      <c r="P997" s="16" t="str">
        <f t="shared" ca="1" si="196"/>
        <v/>
      </c>
      <c r="Q997" s="16" t="str">
        <f t="shared" ca="1" si="196"/>
        <v/>
      </c>
      <c r="R997" s="16" t="str">
        <f t="shared" ca="1" si="196"/>
        <v/>
      </c>
      <c r="S997" s="16" t="e">
        <f t="shared" ca="1" si="202"/>
        <v>#N/A</v>
      </c>
      <c r="T997" s="15" t="str">
        <f t="shared" ca="1" si="203"/>
        <v/>
      </c>
      <c r="U997" s="7" t="str">
        <f t="shared" ca="1" si="200"/>
        <v/>
      </c>
    </row>
    <row r="998" spans="1:21" x14ac:dyDescent="0.55000000000000004">
      <c r="A998" s="7">
        <v>996</v>
      </c>
      <c r="B998" s="8">
        <f t="shared" si="201"/>
        <v>996</v>
      </c>
      <c r="C998" s="9">
        <f>IF('2 Pareto Analysis'!$D$12='Pareto Math'!V$23,'Pareto Math'!B998,IF(HLOOKUP(X$23,'1 Data Entry'!A$1:Q997,A999,FALSE)="","",HLOOKUP(X$23,'1 Data Entry'!A$1:Q997,A999,FALSE)))</f>
        <v>996</v>
      </c>
      <c r="D998" s="7" t="e">
        <f>HLOOKUP(V$23,'1 Data Entry'!A$1:Q997,A999,FALSE)</f>
        <v>#N/A</v>
      </c>
      <c r="E998" s="15" t="e">
        <f>IF(C998="","",HLOOKUP(W$23,'1 Data Entry'!A$1:S997,A999,FALSE))</f>
        <v>#N/A</v>
      </c>
      <c r="F998" s="15">
        <f>(COUNTIF(D$3:D998,D998))</f>
        <v>996</v>
      </c>
      <c r="G998" s="15">
        <f t="shared" si="204"/>
        <v>999</v>
      </c>
      <c r="H998" s="15" t="e">
        <f t="shared" si="198"/>
        <v>#N/A</v>
      </c>
      <c r="I998" s="16" t="str">
        <f t="shared" si="199"/>
        <v/>
      </c>
      <c r="J998" s="16" t="str">
        <f t="shared" ca="1" si="197"/>
        <v/>
      </c>
      <c r="K998" s="16" t="str">
        <f t="shared" ca="1" si="197"/>
        <v/>
      </c>
      <c r="L998" s="16" t="str">
        <f t="shared" ca="1" si="197"/>
        <v/>
      </c>
      <c r="M998" s="16" t="str">
        <f t="shared" ca="1" si="196"/>
        <v/>
      </c>
      <c r="N998" s="16" t="str">
        <f t="shared" ca="1" si="196"/>
        <v/>
      </c>
      <c r="O998" s="16" t="str">
        <f t="shared" ca="1" si="196"/>
        <v/>
      </c>
      <c r="P998" s="16" t="str">
        <f t="shared" ca="1" si="196"/>
        <v/>
      </c>
      <c r="Q998" s="16" t="str">
        <f t="shared" ca="1" si="196"/>
        <v/>
      </c>
      <c r="R998" s="16" t="str">
        <f t="shared" ca="1" si="196"/>
        <v/>
      </c>
      <c r="S998" s="16" t="e">
        <f t="shared" ca="1" si="202"/>
        <v>#N/A</v>
      </c>
      <c r="T998" s="15" t="str">
        <f t="shared" ca="1" si="203"/>
        <v/>
      </c>
      <c r="U998" s="7" t="str">
        <f t="shared" ca="1" si="200"/>
        <v/>
      </c>
    </row>
    <row r="999" spans="1:21" x14ac:dyDescent="0.55000000000000004">
      <c r="A999" s="7">
        <v>997</v>
      </c>
      <c r="B999" s="8">
        <f t="shared" si="201"/>
        <v>997</v>
      </c>
      <c r="C999" s="9">
        <f>IF('2 Pareto Analysis'!$D$12='Pareto Math'!V$23,'Pareto Math'!B999,IF(HLOOKUP(X$23,'1 Data Entry'!A$1:Q998,A1000,FALSE)="","",HLOOKUP(X$23,'1 Data Entry'!A$1:Q998,A1000,FALSE)))</f>
        <v>997</v>
      </c>
      <c r="D999" s="7" t="e">
        <f>HLOOKUP(V$23,'1 Data Entry'!A$1:Q998,A1000,FALSE)</f>
        <v>#N/A</v>
      </c>
      <c r="E999" s="15" t="e">
        <f>IF(C999="","",HLOOKUP(W$23,'1 Data Entry'!A$1:S998,A1000,FALSE))</f>
        <v>#N/A</v>
      </c>
      <c r="F999" s="15">
        <f>(COUNTIF(D$3:D999,D999))</f>
        <v>997</v>
      </c>
      <c r="G999" s="15">
        <f t="shared" si="204"/>
        <v>999</v>
      </c>
      <c r="H999" s="15" t="e">
        <f t="shared" si="198"/>
        <v>#N/A</v>
      </c>
      <c r="I999" s="16" t="str">
        <f t="shared" si="199"/>
        <v/>
      </c>
      <c r="J999" s="16" t="str">
        <f t="shared" ca="1" si="197"/>
        <v/>
      </c>
      <c r="K999" s="16" t="str">
        <f t="shared" ca="1" si="197"/>
        <v/>
      </c>
      <c r="L999" s="16" t="str">
        <f t="shared" ca="1" si="197"/>
        <v/>
      </c>
      <c r="M999" s="16" t="str">
        <f t="shared" ca="1" si="196"/>
        <v/>
      </c>
      <c r="N999" s="16" t="str">
        <f t="shared" ca="1" si="196"/>
        <v/>
      </c>
      <c r="O999" s="16" t="str">
        <f t="shared" ca="1" si="196"/>
        <v/>
      </c>
      <c r="P999" s="16" t="str">
        <f t="shared" ca="1" si="196"/>
        <v/>
      </c>
      <c r="Q999" s="16" t="str">
        <f t="shared" ca="1" si="196"/>
        <v/>
      </c>
      <c r="R999" s="16" t="str">
        <f t="shared" ca="1" si="196"/>
        <v/>
      </c>
      <c r="S999" s="16" t="e">
        <f t="shared" ca="1" si="202"/>
        <v>#N/A</v>
      </c>
      <c r="T999" s="15" t="str">
        <f t="shared" ca="1" si="203"/>
        <v/>
      </c>
      <c r="U999" s="7" t="str">
        <f t="shared" ca="1" si="200"/>
        <v/>
      </c>
    </row>
    <row r="1000" spans="1:21" x14ac:dyDescent="0.55000000000000004">
      <c r="A1000" s="7">
        <v>998</v>
      </c>
      <c r="B1000" s="8">
        <f t="shared" si="201"/>
        <v>998</v>
      </c>
      <c r="C1000" s="9">
        <f>IF('2 Pareto Analysis'!$D$12='Pareto Math'!V$23,'Pareto Math'!B1000,IF(HLOOKUP(X$23,'1 Data Entry'!A$1:Q999,A1001,FALSE)="","",HLOOKUP(X$23,'1 Data Entry'!A$1:Q999,A1001,FALSE)))</f>
        <v>998</v>
      </c>
      <c r="D1000" s="7" t="e">
        <f>HLOOKUP(V$23,'1 Data Entry'!A$1:Q999,A1001,FALSE)</f>
        <v>#N/A</v>
      </c>
      <c r="E1000" s="15" t="e">
        <f>IF(C1000="","",HLOOKUP(W$23,'1 Data Entry'!A$1:S999,A1001,FALSE))</f>
        <v>#N/A</v>
      </c>
      <c r="F1000" s="15">
        <f>(COUNTIF(D$3:D1000,D1000))</f>
        <v>998</v>
      </c>
      <c r="G1000" s="15">
        <f t="shared" si="204"/>
        <v>999</v>
      </c>
      <c r="H1000" s="15" t="e">
        <f t="shared" si="198"/>
        <v>#N/A</v>
      </c>
      <c r="I1000" s="16" t="str">
        <f t="shared" si="199"/>
        <v/>
      </c>
      <c r="J1000" s="16" t="str">
        <f t="shared" ca="1" si="197"/>
        <v/>
      </c>
      <c r="K1000" s="16" t="str">
        <f t="shared" ca="1" si="197"/>
        <v/>
      </c>
      <c r="L1000" s="16" t="str">
        <f t="shared" ca="1" si="197"/>
        <v/>
      </c>
      <c r="M1000" s="16" t="str">
        <f t="shared" ca="1" si="196"/>
        <v/>
      </c>
      <c r="N1000" s="16" t="str">
        <f t="shared" ca="1" si="196"/>
        <v/>
      </c>
      <c r="O1000" s="16" t="str">
        <f t="shared" ca="1" si="196"/>
        <v/>
      </c>
      <c r="P1000" s="16" t="str">
        <f t="shared" ca="1" si="196"/>
        <v/>
      </c>
      <c r="Q1000" s="16" t="str">
        <f t="shared" ca="1" si="196"/>
        <v/>
      </c>
      <c r="R1000" s="16" t="str">
        <f t="shared" ca="1" si="196"/>
        <v/>
      </c>
      <c r="S1000" s="16" t="e">
        <f t="shared" ca="1" si="202"/>
        <v>#N/A</v>
      </c>
      <c r="T1000" s="15" t="str">
        <f t="shared" ca="1" si="203"/>
        <v/>
      </c>
      <c r="U1000" s="7" t="str">
        <f t="shared" ca="1" si="200"/>
        <v/>
      </c>
    </row>
    <row r="1001" spans="1:21" x14ac:dyDescent="0.55000000000000004">
      <c r="A1001" s="7">
        <v>999</v>
      </c>
      <c r="B1001" s="8">
        <f t="shared" si="201"/>
        <v>999</v>
      </c>
      <c r="C1001" s="9">
        <f>IF('2 Pareto Analysis'!$D$12='Pareto Math'!V$23,'Pareto Math'!B1001,IF(HLOOKUP(X$23,'1 Data Entry'!A$1:Q1000,A1002,FALSE)="","",HLOOKUP(X$23,'1 Data Entry'!A$1:Q1000,A1002,FALSE)))</f>
        <v>999</v>
      </c>
      <c r="D1001" s="7" t="e">
        <f>HLOOKUP(V$23,'1 Data Entry'!A$1:Q1000,A1002,FALSE)</f>
        <v>#N/A</v>
      </c>
      <c r="E1001" s="15" t="e">
        <f>IF(C1001="","",HLOOKUP(W$23,'1 Data Entry'!A$1:S1000,A1002,FALSE))</f>
        <v>#N/A</v>
      </c>
      <c r="F1001" s="15">
        <f>(COUNTIF(D$3:D1001,D1001))</f>
        <v>999</v>
      </c>
      <c r="G1001" s="15">
        <f t="shared" si="204"/>
        <v>999</v>
      </c>
      <c r="H1001" s="15" t="e">
        <f t="shared" ref="H1001" si="205">(SUMIF(D$3:D$1002,D1001,E$3:E$1002))</f>
        <v>#N/A</v>
      </c>
      <c r="I1001" s="16">
        <f t="shared" si="199"/>
        <v>999</v>
      </c>
      <c r="J1001" s="16" t="str">
        <f t="shared" ca="1" si="197"/>
        <v/>
      </c>
      <c r="K1001" s="16" t="str">
        <f t="shared" ca="1" si="197"/>
        <v/>
      </c>
      <c r="L1001" s="16" t="str">
        <f t="shared" ca="1" si="197"/>
        <v/>
      </c>
      <c r="M1001" s="16" t="str">
        <f t="shared" ca="1" si="196"/>
        <v/>
      </c>
      <c r="N1001" s="16" t="str">
        <f t="shared" ca="1" si="196"/>
        <v/>
      </c>
      <c r="O1001" s="16" t="str">
        <f t="shared" ca="1" si="196"/>
        <v/>
      </c>
      <c r="P1001" s="16" t="str">
        <f t="shared" ca="1" si="196"/>
        <v/>
      </c>
      <c r="Q1001" s="16" t="str">
        <f t="shared" ca="1" si="196"/>
        <v/>
      </c>
      <c r="R1001" s="16" t="str">
        <f t="shared" ca="1" si="196"/>
        <v/>
      </c>
      <c r="S1001" s="16" t="e">
        <f t="shared" ca="1" si="202"/>
        <v>#N/A</v>
      </c>
      <c r="T1001" s="15">
        <f t="shared" ca="1" si="203"/>
        <v>999.00277165062823</v>
      </c>
      <c r="U1001" s="7" t="e">
        <f t="shared" ca="1" si="200"/>
        <v>#N/A</v>
      </c>
    </row>
    <row r="1002" spans="1:21" x14ac:dyDescent="0.55000000000000004">
      <c r="A1002" s="7">
        <v>1000</v>
      </c>
    </row>
  </sheetData>
  <sheetProtection password="CEBE" sheet="1" objects="1" scenarios="1" selectLockedCells="1"/>
  <mergeCells count="6">
    <mergeCell ref="V22:W22"/>
    <mergeCell ref="D1:E1"/>
    <mergeCell ref="T1:U1"/>
    <mergeCell ref="Y6:AE6"/>
    <mergeCell ref="Y12:AE12"/>
    <mergeCell ref="AA20:AC20"/>
  </mergeCells>
  <conditionalFormatting sqref="X38:AG40">
    <cfRule type="containsErrors" priority="1">
      <formula>ISERROR(X38)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34"/>
  <sheetViews>
    <sheetView workbookViewId="0">
      <selection activeCell="AD20" sqref="AD20"/>
    </sheetView>
  </sheetViews>
  <sheetFormatPr defaultRowHeight="12.3" x14ac:dyDescent="0.4"/>
  <cols>
    <col min="1" max="16384" width="8.88671875" style="53"/>
  </cols>
  <sheetData>
    <row r="2" spans="2:15" x14ac:dyDescent="0.4">
      <c r="B2" s="53">
        <v>1</v>
      </c>
      <c r="C2" s="53" t="s">
        <v>74</v>
      </c>
      <c r="D2" s="53" t="s">
        <v>75</v>
      </c>
      <c r="E2" s="53" t="s">
        <v>60</v>
      </c>
    </row>
    <row r="3" spans="2:15" x14ac:dyDescent="0.4">
      <c r="B3" s="53">
        <v>2</v>
      </c>
      <c r="C3" s="53" t="s">
        <v>76</v>
      </c>
      <c r="D3" s="53" t="s">
        <v>77</v>
      </c>
      <c r="E3" s="53" t="s">
        <v>60</v>
      </c>
    </row>
    <row r="4" spans="2:15" x14ac:dyDescent="0.4">
      <c r="B4" s="53">
        <v>3</v>
      </c>
      <c r="C4" s="53" t="s">
        <v>78</v>
      </c>
      <c r="D4" s="53" t="s">
        <v>79</v>
      </c>
      <c r="E4" s="53" t="s">
        <v>60</v>
      </c>
    </row>
    <row r="5" spans="2:15" x14ac:dyDescent="0.4">
      <c r="B5" s="53">
        <v>4</v>
      </c>
      <c r="C5" s="53" t="s">
        <v>80</v>
      </c>
      <c r="D5" s="53" t="s">
        <v>81</v>
      </c>
      <c r="E5" s="53" t="s">
        <v>82</v>
      </c>
    </row>
    <row r="6" spans="2:15" x14ac:dyDescent="0.4">
      <c r="B6" s="53">
        <v>5</v>
      </c>
      <c r="C6" s="53" t="s">
        <v>83</v>
      </c>
      <c r="D6" s="53" t="s">
        <v>84</v>
      </c>
      <c r="E6" s="53" t="s">
        <v>82</v>
      </c>
    </row>
    <row r="7" spans="2:15" x14ac:dyDescent="0.4">
      <c r="B7" s="53">
        <v>6</v>
      </c>
      <c r="C7" s="53" t="s">
        <v>85</v>
      </c>
      <c r="D7" s="53" t="s">
        <v>86</v>
      </c>
      <c r="E7" s="53" t="s">
        <v>82</v>
      </c>
    </row>
    <row r="8" spans="2:15" x14ac:dyDescent="0.4">
      <c r="B8" s="53">
        <v>7</v>
      </c>
      <c r="C8" s="53" t="s">
        <v>87</v>
      </c>
      <c r="D8" s="53" t="s">
        <v>88</v>
      </c>
      <c r="E8" s="53" t="s">
        <v>58</v>
      </c>
    </row>
    <row r="9" spans="2:15" x14ac:dyDescent="0.4">
      <c r="B9" s="53">
        <v>8</v>
      </c>
      <c r="D9" s="53" t="s">
        <v>89</v>
      </c>
      <c r="E9" s="53" t="s">
        <v>58</v>
      </c>
    </row>
    <row r="10" spans="2:15" x14ac:dyDescent="0.4">
      <c r="B10" s="53">
        <v>9</v>
      </c>
      <c r="D10" s="53" t="s">
        <v>90</v>
      </c>
      <c r="E10" s="53" t="s">
        <v>58</v>
      </c>
    </row>
    <row r="11" spans="2:15" x14ac:dyDescent="0.4">
      <c r="B11" s="53">
        <v>10</v>
      </c>
      <c r="D11" s="53" t="s">
        <v>91</v>
      </c>
      <c r="E11" s="53" t="s">
        <v>92</v>
      </c>
    </row>
    <row r="12" spans="2:15" x14ac:dyDescent="0.4">
      <c r="B12" s="53">
        <v>11</v>
      </c>
      <c r="D12" s="53" t="s">
        <v>93</v>
      </c>
      <c r="E12" s="53" t="s">
        <v>92</v>
      </c>
    </row>
    <row r="13" spans="2:15" x14ac:dyDescent="0.4">
      <c r="B13" s="53">
        <v>12</v>
      </c>
      <c r="D13" s="53" t="s">
        <v>94</v>
      </c>
      <c r="E13" s="53" t="s">
        <v>92</v>
      </c>
    </row>
    <row r="14" spans="2:15" x14ac:dyDescent="0.4">
      <c r="B14" s="54">
        <f>COUNTIF($B16:B16,1)</f>
        <v>0</v>
      </c>
      <c r="C14" s="54">
        <f>COUNTIF($B16:C16,1)</f>
        <v>0</v>
      </c>
      <c r="D14" s="54">
        <f>COUNTIF($B16:D16,1)</f>
        <v>0</v>
      </c>
      <c r="E14" s="54">
        <f>COUNTIF($B16:E16,1)</f>
        <v>0</v>
      </c>
      <c r="F14" s="54">
        <f>COUNTIF($B16:F16,1)</f>
        <v>0</v>
      </c>
      <c r="G14" s="54">
        <f>COUNTIF($B16:G16,1)</f>
        <v>0</v>
      </c>
      <c r="H14" s="54">
        <f>COUNTIF($B16:H16,1)</f>
        <v>0</v>
      </c>
      <c r="I14" s="54">
        <f>COUNTIF($B16:I16,1)</f>
        <v>0</v>
      </c>
      <c r="J14" s="54">
        <f>COUNTIF($B16:J16,1)</f>
        <v>0</v>
      </c>
      <c r="K14" s="54">
        <f>COUNTIF($B16:K16,1)</f>
        <v>0</v>
      </c>
      <c r="L14" s="54">
        <f>COUNTIF($B16:L16,1)</f>
        <v>0</v>
      </c>
      <c r="M14" s="54">
        <f>COUNTIF($B16:M16,1)</f>
        <v>0</v>
      </c>
      <c r="N14" s="54">
        <f>COUNTIF($B16:N16,1)</f>
        <v>0</v>
      </c>
      <c r="O14" s="54">
        <f>COUNTIF($B16:O16,1)</f>
        <v>0</v>
      </c>
    </row>
    <row r="15" spans="2:15" x14ac:dyDescent="0.4">
      <c r="B15" s="54" t="str">
        <f>IF(AND('1 Data Entry'!C2&lt;48000,'1 Data Entry'!C2&gt;40000),'1 Data Entry'!C1,"")</f>
        <v/>
      </c>
      <c r="C15" s="54" t="str">
        <f>IF(AND('1 Data Entry'!D2&lt;48000,'1 Data Entry'!D2&gt;40000),'1 Data Entry'!D1,"")</f>
        <v/>
      </c>
      <c r="D15" s="54" t="str">
        <f>IF(AND('1 Data Entry'!E2&lt;48000,'1 Data Entry'!E2&gt;40000),'1 Data Entry'!E1,"")</f>
        <v/>
      </c>
      <c r="E15" s="54" t="str">
        <f>IF(AND('1 Data Entry'!F2&lt;48000,'1 Data Entry'!F2&gt;40000),'1 Data Entry'!F1,"")</f>
        <v/>
      </c>
      <c r="F15" s="54" t="str">
        <f>IF(AND('1 Data Entry'!G2&lt;48000,'1 Data Entry'!G2&gt;40000),'1 Data Entry'!G1,"")</f>
        <v/>
      </c>
      <c r="G15" s="54" t="str">
        <f>IF(AND('1 Data Entry'!H2&lt;48000,'1 Data Entry'!H2&gt;40000),'1 Data Entry'!H1,"")</f>
        <v/>
      </c>
      <c r="H15" s="54" t="str">
        <f>IF(AND('1 Data Entry'!I2&lt;48000,'1 Data Entry'!I2&gt;40000),'1 Data Entry'!I1,"")</f>
        <v/>
      </c>
      <c r="I15" s="54" t="str">
        <f>IF(AND('1 Data Entry'!J2&lt;48000,'1 Data Entry'!J2&gt;40000),'1 Data Entry'!J1,"")</f>
        <v/>
      </c>
      <c r="J15" s="54" t="str">
        <f>IF(AND('1 Data Entry'!K2&lt;48000,'1 Data Entry'!K2&gt;40000),'1 Data Entry'!K1,"")</f>
        <v/>
      </c>
      <c r="K15" s="54" t="str">
        <f>IF(AND('1 Data Entry'!L2&lt;48000,'1 Data Entry'!L2&gt;40000),'1 Data Entry'!L1,"")</f>
        <v/>
      </c>
      <c r="L15" s="54" t="str">
        <f>IF(AND('1 Data Entry'!M2&lt;48000,'1 Data Entry'!M2&gt;40000),'1 Data Entry'!M1,"")</f>
        <v/>
      </c>
      <c r="M15" s="54" t="str">
        <f>IF(AND('1 Data Entry'!N2&lt;48000,'1 Data Entry'!N2&gt;40000),'1 Data Entry'!N1,"")</f>
        <v/>
      </c>
      <c r="N15" s="54" t="str">
        <f>IF(AND('1 Data Entry'!O2&lt;48000,'1 Data Entry'!O2&gt;40000),'1 Data Entry'!O1,"")</f>
        <v/>
      </c>
      <c r="O15" s="54" t="str">
        <f>IF(AND('1 Data Entry'!P2&lt;48000,'1 Data Entry'!P2&gt;40000),'1 Data Entry'!P1,"")</f>
        <v/>
      </c>
    </row>
    <row r="16" spans="2:15" x14ac:dyDescent="0.4">
      <c r="B16" s="54" t="str">
        <f>IF(B15="","",1)</f>
        <v/>
      </c>
      <c r="C16" s="54" t="str">
        <f t="shared" ref="C16:O16" si="0">IF(C15="","",1)</f>
        <v/>
      </c>
      <c r="D16" s="54" t="str">
        <f t="shared" si="0"/>
        <v/>
      </c>
      <c r="E16" s="54" t="str">
        <f t="shared" si="0"/>
        <v/>
      </c>
      <c r="F16" s="54" t="str">
        <f t="shared" si="0"/>
        <v/>
      </c>
      <c r="G16" s="54" t="str">
        <f t="shared" si="0"/>
        <v/>
      </c>
      <c r="H16" s="54" t="str">
        <f t="shared" si="0"/>
        <v/>
      </c>
      <c r="I16" s="54" t="str">
        <f t="shared" si="0"/>
        <v/>
      </c>
      <c r="J16" s="54" t="str">
        <f t="shared" si="0"/>
        <v/>
      </c>
      <c r="K16" s="54" t="str">
        <f t="shared" si="0"/>
        <v/>
      </c>
      <c r="L16" s="54" t="str">
        <f t="shared" si="0"/>
        <v/>
      </c>
      <c r="M16" s="54" t="str">
        <f t="shared" si="0"/>
        <v/>
      </c>
      <c r="N16" s="54" t="str">
        <f t="shared" si="0"/>
        <v/>
      </c>
      <c r="O16" s="54" t="str">
        <f t="shared" si="0"/>
        <v/>
      </c>
    </row>
    <row r="17" spans="2:3" x14ac:dyDescent="0.4">
      <c r="C17" s="53" t="s">
        <v>96</v>
      </c>
    </row>
    <row r="18" spans="2:3" x14ac:dyDescent="0.4">
      <c r="B18" s="53">
        <v>1</v>
      </c>
      <c r="C18" s="53" t="str">
        <f>IF(ISERROR(HLOOKUP(B18,B$14:R$15,2,FALSE)),"",HLOOKUP(B18,B$14:R$15,2,FALSE))</f>
        <v/>
      </c>
    </row>
    <row r="19" spans="2:3" x14ac:dyDescent="0.4">
      <c r="B19" s="53">
        <v>2</v>
      </c>
      <c r="C19" s="53" t="str">
        <f>IF(ISERROR(HLOOKUP(B19,B$14:R$15,2,FALSE)),"",HLOOKUP(B19,B$14:R$15,2,FALSE))</f>
        <v/>
      </c>
    </row>
    <row r="20" spans="2:3" x14ac:dyDescent="0.4">
      <c r="B20" s="53">
        <v>3</v>
      </c>
      <c r="C20" s="53" t="str">
        <f t="shared" ref="C20:C34" si="1">IF(ISERROR(HLOOKUP(B20,B$14:R$15,2,FALSE)),"",HLOOKUP(B20,B$14:R$15,2,FALSE))</f>
        <v/>
      </c>
    </row>
    <row r="21" spans="2:3" x14ac:dyDescent="0.4">
      <c r="B21" s="53">
        <v>4</v>
      </c>
      <c r="C21" s="53" t="str">
        <f t="shared" si="1"/>
        <v/>
      </c>
    </row>
    <row r="22" spans="2:3" x14ac:dyDescent="0.4">
      <c r="B22" s="53">
        <v>5</v>
      </c>
      <c r="C22" s="53" t="str">
        <f t="shared" si="1"/>
        <v/>
      </c>
    </row>
    <row r="23" spans="2:3" x14ac:dyDescent="0.4">
      <c r="B23" s="53">
        <v>6</v>
      </c>
      <c r="C23" s="53" t="str">
        <f t="shared" si="1"/>
        <v/>
      </c>
    </row>
    <row r="24" spans="2:3" x14ac:dyDescent="0.4">
      <c r="B24" s="53">
        <v>7</v>
      </c>
      <c r="C24" s="53" t="str">
        <f t="shared" si="1"/>
        <v/>
      </c>
    </row>
    <row r="25" spans="2:3" x14ac:dyDescent="0.4">
      <c r="B25" s="53">
        <v>8</v>
      </c>
      <c r="C25" s="53" t="str">
        <f t="shared" si="1"/>
        <v/>
      </c>
    </row>
    <row r="26" spans="2:3" x14ac:dyDescent="0.4">
      <c r="B26" s="53">
        <v>9</v>
      </c>
      <c r="C26" s="53" t="str">
        <f t="shared" si="1"/>
        <v/>
      </c>
    </row>
    <row r="27" spans="2:3" x14ac:dyDescent="0.4">
      <c r="B27" s="53">
        <v>10</v>
      </c>
      <c r="C27" s="53" t="str">
        <f t="shared" si="1"/>
        <v/>
      </c>
    </row>
    <row r="28" spans="2:3" x14ac:dyDescent="0.4">
      <c r="B28" s="53">
        <v>11</v>
      </c>
      <c r="C28" s="53" t="str">
        <f t="shared" si="1"/>
        <v/>
      </c>
    </row>
    <row r="29" spans="2:3" x14ac:dyDescent="0.4">
      <c r="B29" s="53">
        <v>12</v>
      </c>
      <c r="C29" s="53" t="str">
        <f t="shared" si="1"/>
        <v/>
      </c>
    </row>
    <row r="30" spans="2:3" x14ac:dyDescent="0.4">
      <c r="B30" s="53">
        <v>13</v>
      </c>
      <c r="C30" s="53" t="str">
        <f t="shared" si="1"/>
        <v/>
      </c>
    </row>
    <row r="31" spans="2:3" x14ac:dyDescent="0.4">
      <c r="B31" s="53">
        <v>14</v>
      </c>
      <c r="C31" s="53" t="str">
        <f t="shared" si="1"/>
        <v/>
      </c>
    </row>
    <row r="32" spans="2:3" x14ac:dyDescent="0.4">
      <c r="B32" s="53">
        <v>15</v>
      </c>
      <c r="C32" s="53" t="str">
        <f t="shared" si="1"/>
        <v/>
      </c>
    </row>
    <row r="33" spans="2:3" x14ac:dyDescent="0.4">
      <c r="B33" s="53">
        <v>16</v>
      </c>
      <c r="C33" s="53" t="str">
        <f t="shared" si="1"/>
        <v/>
      </c>
    </row>
    <row r="34" spans="2:3" x14ac:dyDescent="0.4">
      <c r="B34" s="53">
        <v>17</v>
      </c>
      <c r="C34" s="53" t="str">
        <f t="shared" si="1"/>
        <v/>
      </c>
    </row>
  </sheetData>
  <sheetProtection password="CEBE" sheet="1" objects="1" scenarios="1" selectLockedCell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D9"/>
  <sheetViews>
    <sheetView showGridLines="0" showRowColHeaders="0" workbookViewId="0">
      <selection activeCell="G4" sqref="G4"/>
    </sheetView>
  </sheetViews>
  <sheetFormatPr defaultRowHeight="14.4" x14ac:dyDescent="0.4"/>
  <cols>
    <col min="1" max="1" width="29.5546875" style="3" customWidth="1"/>
    <col min="2" max="2" width="16.44140625" style="2" customWidth="1"/>
    <col min="3" max="3" width="20.77734375" style="2" customWidth="1"/>
    <col min="4" max="4" width="40.5546875" style="2" customWidth="1"/>
    <col min="5" max="5" width="8.88671875" style="3"/>
    <col min="6" max="6" width="4.6640625" style="3" customWidth="1"/>
    <col min="7" max="16384" width="8.88671875" style="3"/>
  </cols>
  <sheetData>
    <row r="1" spans="2:4" ht="19.5" customHeight="1" x14ac:dyDescent="0.4">
      <c r="B1" s="1" t="s">
        <v>0</v>
      </c>
    </row>
    <row r="2" spans="2:4" x14ac:dyDescent="0.4">
      <c r="B2" s="88" t="s">
        <v>7</v>
      </c>
      <c r="C2" s="88"/>
      <c r="D2" s="88"/>
    </row>
    <row r="3" spans="2:4" x14ac:dyDescent="0.4">
      <c r="B3" s="88"/>
      <c r="C3" s="88"/>
      <c r="D3" s="88"/>
    </row>
    <row r="4" spans="2:4" ht="23.1" x14ac:dyDescent="0.4">
      <c r="B4" s="86" t="s">
        <v>2</v>
      </c>
      <c r="C4" s="87"/>
      <c r="D4" s="30"/>
    </row>
    <row r="5" spans="2:4" ht="23.1" x14ac:dyDescent="0.4">
      <c r="B5" s="86" t="s">
        <v>1</v>
      </c>
      <c r="C5" s="87"/>
      <c r="D5" s="31"/>
    </row>
    <row r="6" spans="2:4" ht="23.1" x14ac:dyDescent="0.4">
      <c r="B6" s="86" t="s">
        <v>8</v>
      </c>
      <c r="C6" s="87"/>
      <c r="D6" s="31"/>
    </row>
    <row r="7" spans="2:4" ht="23.1" x14ac:dyDescent="0.4">
      <c r="B7" s="86" t="s">
        <v>9</v>
      </c>
      <c r="C7" s="87"/>
      <c r="D7" s="31"/>
    </row>
    <row r="8" spans="2:4" ht="23.1" x14ac:dyDescent="0.4">
      <c r="B8" s="86" t="s">
        <v>5</v>
      </c>
      <c r="C8" s="87"/>
      <c r="D8" s="31"/>
    </row>
    <row r="9" spans="2:4" ht="23.1" x14ac:dyDescent="0.4">
      <c r="B9" s="86" t="s">
        <v>10</v>
      </c>
      <c r="C9" s="87"/>
      <c r="D9" s="32">
        <f>'2 Pareto Analysis'!D7</f>
        <v>0.2</v>
      </c>
    </row>
  </sheetData>
  <sheetProtection selectLockedCells="1"/>
  <mergeCells count="7">
    <mergeCell ref="B9:C9"/>
    <mergeCell ref="B2:D3"/>
    <mergeCell ref="B4:C4"/>
    <mergeCell ref="B5:C5"/>
    <mergeCell ref="B6:C6"/>
    <mergeCell ref="B7:C7"/>
    <mergeCell ref="B8:C8"/>
  </mergeCells>
  <printOptions horizontalCentered="1"/>
  <pageMargins left="0" right="0" top="0.5" bottom="0" header="0" footer="0"/>
  <pageSetup scale="200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B4BB6624A4A4C89E6DE49B4B8D23E" ma:contentTypeVersion="" ma:contentTypeDescription="Create a new document." ma:contentTypeScope="" ma:versionID="ea949cb9039823e78d19dbd44782719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b938d1d0e22567bcc0762bf6997737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A r g o G u i d   x m l n s : x s i = " h t t p : / / w w w . w 3 . o r g / 2 0 0 1 / X M L S c h e m a - i n s t a n c e "   x m l n s : x s d = " h t t p : / / w w w . w 3 . o r g / 2 0 0 1 / X M L S c h e m a "   x m l n s = " h t t p : / / w w w . b o o z a l l e n . c o m / a r g o / g u i d " > 2 0 5 d 0 c 2 2 - 1 3 4 d - 4 5 6 9 - a 0 4 f - e 9 3 3 e 9 1 1 e b 4 d < / A r g o G u i d > 
</file>

<file path=customXml/itemProps1.xml><?xml version="1.0" encoding="utf-8"?>
<ds:datastoreItem xmlns:ds="http://schemas.openxmlformats.org/officeDocument/2006/customXml" ds:itemID="{0E4D6474-67CD-4A36-9ACB-6105ABDF9695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842F16F-FA22-4460-A541-1DDB5C0E5B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8C94618-5FFD-4C21-8A57-06A27C3B18F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C6977E5-EC39-4217-9A8D-978DBF27CD81}">
  <ds:schemaRefs>
    <ds:schemaRef ds:uri="http://www.w3.org/2001/XMLSchema"/>
    <ds:schemaRef ds:uri="http://www.boozallen.com/argo/gui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1 Data Entry</vt:lpstr>
      <vt:lpstr>2 Pareto Analysis</vt:lpstr>
      <vt:lpstr>Pareto Math</vt:lpstr>
      <vt:lpstr>DateHelp</vt:lpstr>
      <vt:lpstr>1 Setup</vt:lpstr>
      <vt:lpstr>'1 Setup'!Print_Area</vt:lpstr>
      <vt:lpstr>'2 Pareto Analysis'!Print_Area</vt:lpstr>
    </vt:vector>
  </TitlesOfParts>
  <Company>Dbar-Innovations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Dunn</dc:creator>
  <cp:lastModifiedBy>Tom Dunn</cp:lastModifiedBy>
  <cp:lastPrinted>2019-02-10T02:05:04Z</cp:lastPrinted>
  <dcterms:created xsi:type="dcterms:W3CDTF">2006-12-01T20:50:10Z</dcterms:created>
  <dcterms:modified xsi:type="dcterms:W3CDTF">2023-10-13T14:45:44Z</dcterms:modified>
</cp:coreProperties>
</file>